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olfo\Documents\Programar\.venv\xapoapi\"/>
    </mc:Choice>
  </mc:AlternateContent>
  <xr:revisionPtr revIDLastSave="0" documentId="13_ncr:1_{0608E7F2-965F-4715-A71B-1AC02C5053A2}" xr6:coauthVersionLast="43" xr6:coauthVersionMax="43" xr10:uidLastSave="{00000000-0000-0000-0000-000000000000}"/>
  <bookViews>
    <workbookView xWindow="-120" yWindow="-120" windowWidth="20730" windowHeight="11160" tabRatio="723" activeTab="8" xr2:uid="{00000000-000D-0000-FFFF-FFFF00000000}"/>
  </bookViews>
  <sheets>
    <sheet name="P&amp;L" sheetId="11" r:id="rId1"/>
    <sheet name="Genset" sheetId="2" r:id="rId2"/>
    <sheet name="Lab samples" sheetId="13" r:id="rId3"/>
    <sheet name="Properties" sheetId="14" r:id="rId4"/>
    <sheet name="Net Hash Rate2" sheetId="6" r:id="rId5"/>
    <sheet name="Gráfico1" sheetId="7" r:id="rId6"/>
    <sheet name="Penalty" sheetId="8" r:id="rId7"/>
    <sheet name="Net Hash Rate" sheetId="18" r:id="rId8"/>
    <sheet name="MP2" sheetId="15" r:id="rId9"/>
    <sheet name="Gráfico2" sheetId="16" r:id="rId10"/>
    <sheet name="Gráfico3" sheetId="19" r:id="rId11"/>
  </sheets>
  <definedNames>
    <definedName name="DatosExternos_1" localSheetId="7" hidden="1">'Net Hash Rate'!$A$1:$H$3735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736" i="15" l="1"/>
  <c r="H3737" i="15"/>
  <c r="H3738" i="15"/>
  <c r="F3736" i="15"/>
  <c r="F3737" i="15"/>
  <c r="F3738" i="15"/>
  <c r="D3736" i="15"/>
  <c r="D3737" i="15"/>
  <c r="D3738" i="15"/>
  <c r="A3735" i="15"/>
  <c r="A3736" i="15"/>
  <c r="B3735" i="15"/>
  <c r="B3736" i="15"/>
  <c r="D13" i="11" l="1"/>
  <c r="L15" i="2"/>
  <c r="K15" i="2"/>
  <c r="J15" i="2"/>
  <c r="I17" i="2"/>
  <c r="I16" i="2"/>
  <c r="C17" i="11"/>
  <c r="D38" i="11"/>
  <c r="E38" i="11" s="1"/>
  <c r="F38" i="11" s="1"/>
  <c r="G38" i="11" s="1"/>
  <c r="H38" i="11" s="1"/>
  <c r="I38" i="11" s="1"/>
  <c r="J38" i="11" s="1"/>
  <c r="K38" i="11" s="1"/>
  <c r="L38" i="11" s="1"/>
  <c r="M38" i="11" s="1"/>
  <c r="N38" i="11" s="1"/>
  <c r="O38" i="11" s="1"/>
  <c r="P38" i="11" s="1"/>
  <c r="Q38" i="11" s="1"/>
  <c r="R38" i="11" s="1"/>
  <c r="S38" i="11" s="1"/>
  <c r="T38" i="11" s="1"/>
  <c r="U38" i="11" s="1"/>
  <c r="V38" i="11" s="1"/>
  <c r="W38" i="11" s="1"/>
  <c r="X38" i="11" s="1"/>
  <c r="Y38" i="11" s="1"/>
  <c r="Z38" i="11" s="1"/>
  <c r="AA38" i="11" s="1"/>
  <c r="AB38" i="11" s="1"/>
  <c r="AC38" i="11" s="1"/>
  <c r="AD38" i="11" s="1"/>
  <c r="AE38" i="11" s="1"/>
  <c r="AF38" i="11" s="1"/>
  <c r="AG38" i="11" s="1"/>
  <c r="AH38" i="11" s="1"/>
  <c r="AI38" i="11" s="1"/>
  <c r="AJ38" i="11" s="1"/>
  <c r="AK38" i="11" s="1"/>
  <c r="AL38" i="11" s="1"/>
  <c r="AM38" i="11" s="1"/>
  <c r="AN38" i="11" s="1"/>
  <c r="AO38" i="11" s="1"/>
  <c r="AP38" i="11" s="1"/>
  <c r="AQ38" i="11" s="1"/>
  <c r="AR38" i="11" s="1"/>
  <c r="AS38" i="11" s="1"/>
  <c r="AT38" i="11" s="1"/>
  <c r="AU38" i="11" s="1"/>
  <c r="AV38" i="11" s="1"/>
  <c r="AW38" i="11" s="1"/>
  <c r="AX38" i="11" s="1"/>
  <c r="AY38" i="11" s="1"/>
  <c r="AZ38" i="11" s="1"/>
  <c r="BA38" i="11" s="1"/>
  <c r="BB38" i="11" s="1"/>
  <c r="BC38" i="11" s="1"/>
  <c r="BD38" i="11" s="1"/>
  <c r="BE38" i="11" s="1"/>
  <c r="BF38" i="11" s="1"/>
  <c r="BG38" i="11" s="1"/>
  <c r="BH38" i="11" s="1"/>
  <c r="BI38" i="11" s="1"/>
  <c r="BJ38" i="11" s="1"/>
  <c r="BK38" i="11" s="1"/>
  <c r="B4" i="15" l="1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012" i="15"/>
  <c r="B1013" i="15"/>
  <c r="B1014" i="15"/>
  <c r="B1015" i="15"/>
  <c r="B1016" i="15"/>
  <c r="B1017" i="15"/>
  <c r="B1018" i="15"/>
  <c r="B1019" i="15"/>
  <c r="B1020" i="15"/>
  <c r="B1021" i="15"/>
  <c r="B1022" i="15"/>
  <c r="B1023" i="15"/>
  <c r="B1024" i="15"/>
  <c r="B1025" i="15"/>
  <c r="B1026" i="15"/>
  <c r="B1027" i="15"/>
  <c r="B1028" i="15"/>
  <c r="B1029" i="15"/>
  <c r="B1030" i="15"/>
  <c r="B1031" i="15"/>
  <c r="B1032" i="15"/>
  <c r="B1033" i="15"/>
  <c r="B1034" i="15"/>
  <c r="B1035" i="15"/>
  <c r="B1036" i="15"/>
  <c r="B1037" i="15"/>
  <c r="B1038" i="15"/>
  <c r="B1039" i="15"/>
  <c r="B1040" i="15"/>
  <c r="B1041" i="15"/>
  <c r="B1042" i="15"/>
  <c r="B1043" i="15"/>
  <c r="B1044" i="15"/>
  <c r="B1045" i="15"/>
  <c r="B1046" i="15"/>
  <c r="B1047" i="15"/>
  <c r="B1048" i="15"/>
  <c r="B1049" i="15"/>
  <c r="B1050" i="15"/>
  <c r="B1051" i="15"/>
  <c r="B1052" i="15"/>
  <c r="B1053" i="15"/>
  <c r="B1054" i="15"/>
  <c r="B1055" i="15"/>
  <c r="B1056" i="15"/>
  <c r="B1057" i="15"/>
  <c r="B1058" i="15"/>
  <c r="B1059" i="15"/>
  <c r="B1060" i="15"/>
  <c r="B1061" i="15"/>
  <c r="B1062" i="15"/>
  <c r="B1063" i="15"/>
  <c r="B1064" i="15"/>
  <c r="B1065" i="15"/>
  <c r="B1066" i="15"/>
  <c r="B1067" i="15"/>
  <c r="B1068" i="15"/>
  <c r="B1069" i="15"/>
  <c r="B1070" i="15"/>
  <c r="B1071" i="15"/>
  <c r="B1072" i="15"/>
  <c r="B1073" i="15"/>
  <c r="B1074" i="15"/>
  <c r="B1075" i="15"/>
  <c r="B1076" i="15"/>
  <c r="B1077" i="15"/>
  <c r="B1078" i="15"/>
  <c r="B1079" i="15"/>
  <c r="B1080" i="15"/>
  <c r="B1081" i="15"/>
  <c r="B1082" i="15"/>
  <c r="B1083" i="15"/>
  <c r="B1084" i="15"/>
  <c r="B1085" i="15"/>
  <c r="B1086" i="15"/>
  <c r="B1087" i="15"/>
  <c r="B1088" i="15"/>
  <c r="B1089" i="15"/>
  <c r="B1090" i="15"/>
  <c r="B1091" i="15"/>
  <c r="B1092" i="15"/>
  <c r="B1093" i="15"/>
  <c r="B1094" i="15"/>
  <c r="B1095" i="15"/>
  <c r="B1096" i="15"/>
  <c r="B1097" i="15"/>
  <c r="B1098" i="15"/>
  <c r="B1099" i="15"/>
  <c r="B1100" i="15"/>
  <c r="B1101" i="15"/>
  <c r="B1102" i="15"/>
  <c r="B1103" i="15"/>
  <c r="B1104" i="15"/>
  <c r="B1105" i="15"/>
  <c r="B1106" i="15"/>
  <c r="B1107" i="15"/>
  <c r="B1108" i="15"/>
  <c r="B1109" i="15"/>
  <c r="B1110" i="15"/>
  <c r="B1111" i="15"/>
  <c r="B1112" i="15"/>
  <c r="B1113" i="15"/>
  <c r="B1114" i="15"/>
  <c r="B1115" i="15"/>
  <c r="B1116" i="15"/>
  <c r="B1117" i="15"/>
  <c r="B1118" i="15"/>
  <c r="B1119" i="15"/>
  <c r="B1120" i="15"/>
  <c r="B1121" i="15"/>
  <c r="B1122" i="15"/>
  <c r="B1123" i="15"/>
  <c r="B1124" i="15"/>
  <c r="B1125" i="15"/>
  <c r="B1126" i="15"/>
  <c r="B1127" i="15"/>
  <c r="B1128" i="15"/>
  <c r="B1129" i="15"/>
  <c r="B1130" i="15"/>
  <c r="B1131" i="15"/>
  <c r="B1132" i="15"/>
  <c r="B1133" i="15"/>
  <c r="B1134" i="15"/>
  <c r="B1135" i="15"/>
  <c r="B1136" i="15"/>
  <c r="B1137" i="15"/>
  <c r="B1138" i="15"/>
  <c r="B1139" i="15"/>
  <c r="B1140" i="15"/>
  <c r="B1141" i="15"/>
  <c r="B1142" i="15"/>
  <c r="B1143" i="15"/>
  <c r="B1144" i="15"/>
  <c r="B1145" i="15"/>
  <c r="B1146" i="15"/>
  <c r="B1147" i="15"/>
  <c r="B1148" i="15"/>
  <c r="B1149" i="15"/>
  <c r="B1150" i="15"/>
  <c r="B1151" i="15"/>
  <c r="B1152" i="15"/>
  <c r="B1153" i="15"/>
  <c r="B1154" i="15"/>
  <c r="B1155" i="15"/>
  <c r="B1156" i="15"/>
  <c r="B1157" i="15"/>
  <c r="B1158" i="15"/>
  <c r="B1159" i="15"/>
  <c r="B1160" i="15"/>
  <c r="B1161" i="15"/>
  <c r="B1162" i="15"/>
  <c r="B1163" i="15"/>
  <c r="B1164" i="15"/>
  <c r="B1165" i="15"/>
  <c r="B1166" i="15"/>
  <c r="B1167" i="15"/>
  <c r="B1168" i="15"/>
  <c r="B1169" i="15"/>
  <c r="B1170" i="15"/>
  <c r="B1171" i="15"/>
  <c r="B1172" i="15"/>
  <c r="B1173" i="15"/>
  <c r="B1174" i="15"/>
  <c r="B1175" i="15"/>
  <c r="B1176" i="15"/>
  <c r="B1177" i="15"/>
  <c r="B1178" i="15"/>
  <c r="B1179" i="15"/>
  <c r="B1180" i="15"/>
  <c r="B1181" i="15"/>
  <c r="B1182" i="15"/>
  <c r="B1183" i="15"/>
  <c r="B1184" i="15"/>
  <c r="B1185" i="15"/>
  <c r="B1186" i="15"/>
  <c r="B1187" i="15"/>
  <c r="B1188" i="15"/>
  <c r="B1189" i="15"/>
  <c r="B1190" i="15"/>
  <c r="B1191" i="15"/>
  <c r="B1192" i="15"/>
  <c r="B1193" i="15"/>
  <c r="B1194" i="15"/>
  <c r="B1195" i="15"/>
  <c r="B1196" i="15"/>
  <c r="B1197" i="15"/>
  <c r="B1198" i="15"/>
  <c r="B1199" i="15"/>
  <c r="B1200" i="15"/>
  <c r="B1201" i="15"/>
  <c r="B1202" i="15"/>
  <c r="B1203" i="15"/>
  <c r="B1204" i="15"/>
  <c r="B1205" i="15"/>
  <c r="B1206" i="15"/>
  <c r="B1207" i="15"/>
  <c r="B1208" i="15"/>
  <c r="B1209" i="15"/>
  <c r="B1210" i="15"/>
  <c r="B1211" i="15"/>
  <c r="B1212" i="15"/>
  <c r="B1213" i="15"/>
  <c r="B1214" i="15"/>
  <c r="B1215" i="15"/>
  <c r="B1216" i="15"/>
  <c r="B1217" i="15"/>
  <c r="B1218" i="15"/>
  <c r="B1219" i="15"/>
  <c r="B1220" i="15"/>
  <c r="B1221" i="15"/>
  <c r="B1222" i="15"/>
  <c r="B1223" i="15"/>
  <c r="B1224" i="15"/>
  <c r="B1225" i="15"/>
  <c r="B1226" i="15"/>
  <c r="B1227" i="15"/>
  <c r="B1228" i="15"/>
  <c r="B1229" i="15"/>
  <c r="B1230" i="15"/>
  <c r="B1231" i="15"/>
  <c r="B1232" i="15"/>
  <c r="B1233" i="15"/>
  <c r="B1234" i="15"/>
  <c r="B1235" i="15"/>
  <c r="B1236" i="15"/>
  <c r="B1237" i="15"/>
  <c r="B1238" i="15"/>
  <c r="B1239" i="15"/>
  <c r="B1240" i="15"/>
  <c r="B1241" i="15"/>
  <c r="B1242" i="15"/>
  <c r="B1243" i="15"/>
  <c r="B1244" i="15"/>
  <c r="B1245" i="15"/>
  <c r="B1246" i="15"/>
  <c r="B1247" i="15"/>
  <c r="B1248" i="15"/>
  <c r="B1249" i="15"/>
  <c r="B1250" i="15"/>
  <c r="B1251" i="15"/>
  <c r="B1252" i="15"/>
  <c r="B1253" i="15"/>
  <c r="B1254" i="15"/>
  <c r="B1255" i="15"/>
  <c r="B1256" i="15"/>
  <c r="B1257" i="15"/>
  <c r="B1258" i="15"/>
  <c r="B1259" i="15"/>
  <c r="B1260" i="15"/>
  <c r="B1261" i="15"/>
  <c r="B1262" i="15"/>
  <c r="B1263" i="15"/>
  <c r="B1264" i="15"/>
  <c r="B1265" i="15"/>
  <c r="B1266" i="15"/>
  <c r="B1267" i="15"/>
  <c r="B1268" i="15"/>
  <c r="B1269" i="15"/>
  <c r="B1270" i="15"/>
  <c r="B1271" i="15"/>
  <c r="B1272" i="15"/>
  <c r="B1273" i="15"/>
  <c r="B1274" i="15"/>
  <c r="B1275" i="15"/>
  <c r="B1276" i="15"/>
  <c r="B1277" i="15"/>
  <c r="B1278" i="15"/>
  <c r="B1279" i="15"/>
  <c r="B1280" i="15"/>
  <c r="B1281" i="15"/>
  <c r="B1282" i="15"/>
  <c r="B1283" i="15"/>
  <c r="B1284" i="15"/>
  <c r="B1285" i="15"/>
  <c r="B1286" i="15"/>
  <c r="B1287" i="15"/>
  <c r="B1288" i="15"/>
  <c r="B1289" i="15"/>
  <c r="B1290" i="15"/>
  <c r="B1291" i="15"/>
  <c r="B1292" i="15"/>
  <c r="B1293" i="15"/>
  <c r="B1294" i="15"/>
  <c r="B1295" i="15"/>
  <c r="B1296" i="15"/>
  <c r="B1297" i="15"/>
  <c r="B1298" i="15"/>
  <c r="B1299" i="15"/>
  <c r="B1300" i="15"/>
  <c r="B1301" i="15"/>
  <c r="B1302" i="15"/>
  <c r="B1303" i="15"/>
  <c r="B1304" i="15"/>
  <c r="B1305" i="15"/>
  <c r="B1306" i="15"/>
  <c r="B1307" i="15"/>
  <c r="B1308" i="15"/>
  <c r="B1309" i="15"/>
  <c r="B1310" i="15"/>
  <c r="B1311" i="15"/>
  <c r="B1312" i="15"/>
  <c r="B1313" i="15"/>
  <c r="B1314" i="15"/>
  <c r="B1315" i="15"/>
  <c r="B1316" i="15"/>
  <c r="B1317" i="15"/>
  <c r="B1318" i="15"/>
  <c r="B1319" i="15"/>
  <c r="B1320" i="15"/>
  <c r="B1321" i="15"/>
  <c r="B1322" i="15"/>
  <c r="B1323" i="15"/>
  <c r="B1324" i="15"/>
  <c r="B1325" i="15"/>
  <c r="B1326" i="15"/>
  <c r="B1327" i="15"/>
  <c r="B1328" i="15"/>
  <c r="B1329" i="15"/>
  <c r="B1330" i="15"/>
  <c r="B1331" i="15"/>
  <c r="B1332" i="15"/>
  <c r="B1333" i="15"/>
  <c r="B1334" i="15"/>
  <c r="B1335" i="15"/>
  <c r="B1336" i="15"/>
  <c r="B1337" i="15"/>
  <c r="B1338" i="15"/>
  <c r="B1339" i="15"/>
  <c r="B1340" i="15"/>
  <c r="B1341" i="15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B1356" i="15"/>
  <c r="B1357" i="15"/>
  <c r="B1358" i="15"/>
  <c r="B1359" i="15"/>
  <c r="B1360" i="15"/>
  <c r="B1361" i="15"/>
  <c r="B1362" i="15"/>
  <c r="B1363" i="15"/>
  <c r="B1364" i="15"/>
  <c r="B1365" i="15"/>
  <c r="B1366" i="15"/>
  <c r="B1367" i="15"/>
  <c r="B1368" i="15"/>
  <c r="B1369" i="15"/>
  <c r="B1370" i="15"/>
  <c r="B1371" i="15"/>
  <c r="B1372" i="15"/>
  <c r="B1373" i="15"/>
  <c r="B1374" i="15"/>
  <c r="B1375" i="15"/>
  <c r="B1376" i="15"/>
  <c r="B1377" i="15"/>
  <c r="B1378" i="15"/>
  <c r="B1379" i="15"/>
  <c r="B1380" i="15"/>
  <c r="B1381" i="15"/>
  <c r="B1382" i="15"/>
  <c r="B1383" i="15"/>
  <c r="B1384" i="15"/>
  <c r="B1385" i="15"/>
  <c r="B1386" i="15"/>
  <c r="B1387" i="15"/>
  <c r="B1388" i="15"/>
  <c r="B1389" i="15"/>
  <c r="B1390" i="15"/>
  <c r="B1391" i="15"/>
  <c r="B1392" i="15"/>
  <c r="B1393" i="15"/>
  <c r="B1394" i="15"/>
  <c r="B1395" i="15"/>
  <c r="B1396" i="15"/>
  <c r="B1397" i="15"/>
  <c r="B1398" i="15"/>
  <c r="B1399" i="15"/>
  <c r="B1400" i="15"/>
  <c r="B1401" i="15"/>
  <c r="B1402" i="15"/>
  <c r="B1403" i="15"/>
  <c r="B1404" i="15"/>
  <c r="B1405" i="15"/>
  <c r="B1406" i="15"/>
  <c r="B1407" i="15"/>
  <c r="B1408" i="15"/>
  <c r="B1409" i="15"/>
  <c r="B1410" i="15"/>
  <c r="B1411" i="15"/>
  <c r="B1412" i="15"/>
  <c r="B1413" i="15"/>
  <c r="B1414" i="15"/>
  <c r="B1415" i="15"/>
  <c r="B1416" i="15"/>
  <c r="B1417" i="15"/>
  <c r="B1418" i="15"/>
  <c r="B1419" i="15"/>
  <c r="B1420" i="15"/>
  <c r="B1421" i="15"/>
  <c r="B1422" i="15"/>
  <c r="B1423" i="15"/>
  <c r="B1424" i="15"/>
  <c r="B1425" i="15"/>
  <c r="B1426" i="15"/>
  <c r="B1427" i="15"/>
  <c r="B1428" i="15"/>
  <c r="B1429" i="15"/>
  <c r="B1430" i="15"/>
  <c r="B1431" i="15"/>
  <c r="B1432" i="15"/>
  <c r="B1433" i="15"/>
  <c r="B1434" i="15"/>
  <c r="B1435" i="15"/>
  <c r="B1436" i="15"/>
  <c r="B1437" i="15"/>
  <c r="B1438" i="15"/>
  <c r="B1439" i="15"/>
  <c r="B1440" i="15"/>
  <c r="B1441" i="15"/>
  <c r="B1442" i="15"/>
  <c r="B1443" i="15"/>
  <c r="B1444" i="15"/>
  <c r="B1445" i="15"/>
  <c r="B1446" i="15"/>
  <c r="B1447" i="15"/>
  <c r="B1448" i="15"/>
  <c r="B1449" i="15"/>
  <c r="B1450" i="15"/>
  <c r="B1451" i="15"/>
  <c r="B1452" i="15"/>
  <c r="B1453" i="15"/>
  <c r="B1454" i="15"/>
  <c r="B1455" i="15"/>
  <c r="B1456" i="15"/>
  <c r="B1457" i="15"/>
  <c r="B1458" i="15"/>
  <c r="B1459" i="15"/>
  <c r="B1460" i="15"/>
  <c r="B1461" i="15"/>
  <c r="B1462" i="15"/>
  <c r="B1463" i="15"/>
  <c r="B1464" i="15"/>
  <c r="B1465" i="15"/>
  <c r="B1466" i="15"/>
  <c r="B1467" i="15"/>
  <c r="B1468" i="15"/>
  <c r="B1469" i="15"/>
  <c r="B1470" i="15"/>
  <c r="B1471" i="15"/>
  <c r="B1472" i="15"/>
  <c r="B1473" i="15"/>
  <c r="B1474" i="15"/>
  <c r="B1475" i="15"/>
  <c r="B1476" i="15"/>
  <c r="B1477" i="15"/>
  <c r="B1478" i="15"/>
  <c r="B1479" i="15"/>
  <c r="B1480" i="15"/>
  <c r="B1481" i="15"/>
  <c r="B1482" i="15"/>
  <c r="B1483" i="15"/>
  <c r="B1484" i="15"/>
  <c r="B1485" i="15"/>
  <c r="B1486" i="15"/>
  <c r="B1487" i="15"/>
  <c r="B1488" i="15"/>
  <c r="B1489" i="15"/>
  <c r="B1490" i="15"/>
  <c r="B1491" i="15"/>
  <c r="B1492" i="15"/>
  <c r="B1493" i="15"/>
  <c r="B1494" i="15"/>
  <c r="B1495" i="15"/>
  <c r="B1496" i="15"/>
  <c r="B1497" i="15"/>
  <c r="B1498" i="15"/>
  <c r="B1499" i="15"/>
  <c r="B1500" i="15"/>
  <c r="B1501" i="15"/>
  <c r="B1502" i="15"/>
  <c r="B1503" i="15"/>
  <c r="B1504" i="15"/>
  <c r="B1505" i="15"/>
  <c r="B1506" i="15"/>
  <c r="B1507" i="15"/>
  <c r="B1508" i="15"/>
  <c r="B1509" i="15"/>
  <c r="B1510" i="15"/>
  <c r="B1511" i="15"/>
  <c r="B1512" i="15"/>
  <c r="B1513" i="15"/>
  <c r="B1514" i="15"/>
  <c r="B1515" i="15"/>
  <c r="B1516" i="15"/>
  <c r="B1517" i="15"/>
  <c r="B1518" i="15"/>
  <c r="B1519" i="15"/>
  <c r="B1520" i="15"/>
  <c r="B1521" i="15"/>
  <c r="B1522" i="15"/>
  <c r="B1523" i="15"/>
  <c r="B1524" i="15"/>
  <c r="B1525" i="15"/>
  <c r="B1526" i="15"/>
  <c r="B1527" i="15"/>
  <c r="B1528" i="15"/>
  <c r="B1529" i="15"/>
  <c r="B1530" i="15"/>
  <c r="B1531" i="15"/>
  <c r="B1532" i="15"/>
  <c r="B1533" i="15"/>
  <c r="B1534" i="15"/>
  <c r="B1535" i="15"/>
  <c r="B1536" i="15"/>
  <c r="B1537" i="15"/>
  <c r="B1538" i="15"/>
  <c r="B1539" i="15"/>
  <c r="B1540" i="15"/>
  <c r="B1541" i="15"/>
  <c r="B1542" i="15"/>
  <c r="B1543" i="15"/>
  <c r="B1544" i="15"/>
  <c r="B1545" i="15"/>
  <c r="B1546" i="15"/>
  <c r="B1547" i="15"/>
  <c r="B1548" i="15"/>
  <c r="B1549" i="15"/>
  <c r="B1550" i="15"/>
  <c r="B1551" i="15"/>
  <c r="B1552" i="15"/>
  <c r="B1553" i="15"/>
  <c r="B1554" i="15"/>
  <c r="B1555" i="15"/>
  <c r="B1556" i="15"/>
  <c r="B1557" i="15"/>
  <c r="B1558" i="15"/>
  <c r="B1559" i="15"/>
  <c r="B1560" i="15"/>
  <c r="B1561" i="15"/>
  <c r="B1562" i="15"/>
  <c r="B1563" i="15"/>
  <c r="B1564" i="15"/>
  <c r="B1565" i="15"/>
  <c r="B1566" i="15"/>
  <c r="B1567" i="15"/>
  <c r="B1568" i="15"/>
  <c r="B1569" i="15"/>
  <c r="B1570" i="15"/>
  <c r="B1571" i="15"/>
  <c r="B1572" i="15"/>
  <c r="B1573" i="15"/>
  <c r="B1574" i="15"/>
  <c r="B1575" i="15"/>
  <c r="B1576" i="15"/>
  <c r="B1577" i="15"/>
  <c r="B1578" i="15"/>
  <c r="B1579" i="15"/>
  <c r="B1580" i="15"/>
  <c r="B1581" i="15"/>
  <c r="B1582" i="15"/>
  <c r="B1583" i="15"/>
  <c r="B1584" i="15"/>
  <c r="B1585" i="15"/>
  <c r="B1586" i="15"/>
  <c r="B1587" i="15"/>
  <c r="B1588" i="15"/>
  <c r="B1589" i="15"/>
  <c r="B1590" i="15"/>
  <c r="B1591" i="15"/>
  <c r="B1592" i="15"/>
  <c r="B1593" i="15"/>
  <c r="B1594" i="15"/>
  <c r="B1595" i="15"/>
  <c r="B1596" i="15"/>
  <c r="B1597" i="15"/>
  <c r="B1598" i="15"/>
  <c r="B1599" i="15"/>
  <c r="B1600" i="15"/>
  <c r="B1601" i="15"/>
  <c r="B1602" i="15"/>
  <c r="B1603" i="15"/>
  <c r="B1604" i="15"/>
  <c r="B1605" i="15"/>
  <c r="B1606" i="15"/>
  <c r="B1607" i="15"/>
  <c r="B1608" i="15"/>
  <c r="B1609" i="15"/>
  <c r="B1610" i="15"/>
  <c r="B1611" i="15"/>
  <c r="B1612" i="15"/>
  <c r="B1613" i="15"/>
  <c r="B1614" i="15"/>
  <c r="B1615" i="15"/>
  <c r="B1616" i="15"/>
  <c r="B1617" i="15"/>
  <c r="B1618" i="15"/>
  <c r="B1619" i="15"/>
  <c r="B1620" i="15"/>
  <c r="B1621" i="15"/>
  <c r="B1622" i="15"/>
  <c r="B1623" i="15"/>
  <c r="B1624" i="15"/>
  <c r="B1625" i="15"/>
  <c r="B1626" i="15"/>
  <c r="B1627" i="15"/>
  <c r="B1628" i="15"/>
  <c r="B1629" i="15"/>
  <c r="B1630" i="15"/>
  <c r="B1631" i="15"/>
  <c r="B1632" i="15"/>
  <c r="B1633" i="15"/>
  <c r="B1634" i="15"/>
  <c r="B1635" i="15"/>
  <c r="B1636" i="15"/>
  <c r="B1637" i="15"/>
  <c r="B1638" i="15"/>
  <c r="B1639" i="15"/>
  <c r="B1640" i="15"/>
  <c r="B1641" i="15"/>
  <c r="B1642" i="15"/>
  <c r="B1643" i="15"/>
  <c r="B1644" i="15"/>
  <c r="B1645" i="15"/>
  <c r="B1646" i="15"/>
  <c r="B1647" i="15"/>
  <c r="B1648" i="15"/>
  <c r="B1649" i="15"/>
  <c r="B1650" i="15"/>
  <c r="B1651" i="15"/>
  <c r="B1652" i="15"/>
  <c r="B1653" i="15"/>
  <c r="B1654" i="15"/>
  <c r="B1655" i="15"/>
  <c r="B1656" i="15"/>
  <c r="B1657" i="15"/>
  <c r="B1658" i="15"/>
  <c r="B1659" i="15"/>
  <c r="B1660" i="15"/>
  <c r="B1661" i="15"/>
  <c r="B1662" i="15"/>
  <c r="B1663" i="15"/>
  <c r="B1664" i="15"/>
  <c r="B1665" i="15"/>
  <c r="B1666" i="15"/>
  <c r="B1667" i="15"/>
  <c r="B1668" i="15"/>
  <c r="B1669" i="15"/>
  <c r="B1670" i="15"/>
  <c r="B1671" i="15"/>
  <c r="B1672" i="15"/>
  <c r="B1673" i="15"/>
  <c r="B1674" i="15"/>
  <c r="B1675" i="15"/>
  <c r="B1676" i="15"/>
  <c r="B1677" i="15"/>
  <c r="B1678" i="15"/>
  <c r="B1679" i="15"/>
  <c r="B1680" i="15"/>
  <c r="B1681" i="15"/>
  <c r="B1682" i="15"/>
  <c r="B1683" i="15"/>
  <c r="B1684" i="15"/>
  <c r="B1685" i="15"/>
  <c r="B1686" i="15"/>
  <c r="B1687" i="15"/>
  <c r="B1688" i="15"/>
  <c r="B1689" i="15"/>
  <c r="B1690" i="15"/>
  <c r="B1691" i="15"/>
  <c r="B1692" i="15"/>
  <c r="B1693" i="15"/>
  <c r="B1694" i="15"/>
  <c r="B1695" i="15"/>
  <c r="B1696" i="15"/>
  <c r="B1697" i="15"/>
  <c r="B1698" i="15"/>
  <c r="B1699" i="15"/>
  <c r="B1700" i="15"/>
  <c r="B1701" i="15"/>
  <c r="B1702" i="15"/>
  <c r="B1703" i="15"/>
  <c r="B1704" i="15"/>
  <c r="B1705" i="15"/>
  <c r="B1706" i="15"/>
  <c r="B1707" i="15"/>
  <c r="B1708" i="15"/>
  <c r="B1709" i="15"/>
  <c r="B1710" i="15"/>
  <c r="B1711" i="15"/>
  <c r="B1712" i="15"/>
  <c r="B1713" i="15"/>
  <c r="B1714" i="15"/>
  <c r="B1715" i="15"/>
  <c r="B1716" i="15"/>
  <c r="B1717" i="15"/>
  <c r="B1718" i="15"/>
  <c r="B1719" i="15"/>
  <c r="B1720" i="15"/>
  <c r="B1721" i="15"/>
  <c r="B1722" i="15"/>
  <c r="B1723" i="15"/>
  <c r="B1724" i="15"/>
  <c r="B1725" i="15"/>
  <c r="B1726" i="15"/>
  <c r="B1727" i="15"/>
  <c r="B1728" i="15"/>
  <c r="B1729" i="15"/>
  <c r="B1730" i="15"/>
  <c r="B1731" i="15"/>
  <c r="B1732" i="15"/>
  <c r="B1733" i="15"/>
  <c r="B1734" i="15"/>
  <c r="B1735" i="15"/>
  <c r="B1736" i="15"/>
  <c r="B1737" i="15"/>
  <c r="B1738" i="15"/>
  <c r="B1739" i="15"/>
  <c r="B1740" i="15"/>
  <c r="B1741" i="15"/>
  <c r="B1742" i="15"/>
  <c r="B1743" i="15"/>
  <c r="B1744" i="15"/>
  <c r="B1745" i="15"/>
  <c r="B1746" i="15"/>
  <c r="B1747" i="15"/>
  <c r="B1748" i="15"/>
  <c r="B1749" i="15"/>
  <c r="B1750" i="15"/>
  <c r="B1751" i="15"/>
  <c r="B1752" i="15"/>
  <c r="B1753" i="15"/>
  <c r="B1754" i="15"/>
  <c r="B1755" i="15"/>
  <c r="B1756" i="15"/>
  <c r="B1757" i="15"/>
  <c r="B1758" i="15"/>
  <c r="B1759" i="15"/>
  <c r="B1760" i="15"/>
  <c r="B1761" i="15"/>
  <c r="B1762" i="15"/>
  <c r="B1763" i="15"/>
  <c r="B1764" i="15"/>
  <c r="B1765" i="15"/>
  <c r="B1766" i="15"/>
  <c r="B1767" i="15"/>
  <c r="B1768" i="15"/>
  <c r="B1769" i="15"/>
  <c r="B1770" i="15"/>
  <c r="B1771" i="15"/>
  <c r="B1772" i="15"/>
  <c r="B1773" i="15"/>
  <c r="B1774" i="15"/>
  <c r="B1775" i="15"/>
  <c r="B1776" i="15"/>
  <c r="B1777" i="15"/>
  <c r="B1778" i="15"/>
  <c r="B1779" i="15"/>
  <c r="B1780" i="15"/>
  <c r="B1781" i="15"/>
  <c r="B1782" i="15"/>
  <c r="B1783" i="15"/>
  <c r="B1784" i="15"/>
  <c r="B1785" i="15"/>
  <c r="B1786" i="15"/>
  <c r="B1787" i="15"/>
  <c r="B1788" i="15"/>
  <c r="B1789" i="15"/>
  <c r="B1790" i="15"/>
  <c r="B1791" i="15"/>
  <c r="B1792" i="15"/>
  <c r="B1793" i="15"/>
  <c r="B1794" i="15"/>
  <c r="B1795" i="15"/>
  <c r="B1796" i="15"/>
  <c r="B1797" i="15"/>
  <c r="B1798" i="15"/>
  <c r="B1799" i="15"/>
  <c r="B1800" i="15"/>
  <c r="B1801" i="15"/>
  <c r="B1802" i="15"/>
  <c r="B1803" i="15"/>
  <c r="B1804" i="15"/>
  <c r="B1805" i="15"/>
  <c r="B1806" i="15"/>
  <c r="B1807" i="15"/>
  <c r="B1808" i="15"/>
  <c r="B1809" i="15"/>
  <c r="B1810" i="15"/>
  <c r="B1811" i="15"/>
  <c r="B1812" i="15"/>
  <c r="B1813" i="15"/>
  <c r="B1814" i="15"/>
  <c r="B1815" i="15"/>
  <c r="B1816" i="15"/>
  <c r="B1817" i="15"/>
  <c r="B1818" i="15"/>
  <c r="B1819" i="15"/>
  <c r="B1820" i="15"/>
  <c r="B1821" i="15"/>
  <c r="B1822" i="15"/>
  <c r="B1823" i="15"/>
  <c r="B1824" i="15"/>
  <c r="B1825" i="15"/>
  <c r="B1826" i="15"/>
  <c r="B1827" i="15"/>
  <c r="B1828" i="15"/>
  <c r="B1829" i="15"/>
  <c r="B1830" i="15"/>
  <c r="B1831" i="15"/>
  <c r="B1832" i="15"/>
  <c r="B1833" i="15"/>
  <c r="B1834" i="15"/>
  <c r="B1835" i="15"/>
  <c r="B1836" i="15"/>
  <c r="B1837" i="15"/>
  <c r="B1838" i="15"/>
  <c r="B1839" i="15"/>
  <c r="B1840" i="15"/>
  <c r="B1841" i="15"/>
  <c r="B1842" i="15"/>
  <c r="B1843" i="15"/>
  <c r="B1844" i="15"/>
  <c r="B1845" i="15"/>
  <c r="B1846" i="15"/>
  <c r="B1847" i="15"/>
  <c r="B1848" i="15"/>
  <c r="B1849" i="15"/>
  <c r="B1850" i="15"/>
  <c r="B1851" i="15"/>
  <c r="B1852" i="15"/>
  <c r="B1853" i="15"/>
  <c r="B1854" i="15"/>
  <c r="B1855" i="15"/>
  <c r="B1856" i="15"/>
  <c r="B1857" i="15"/>
  <c r="B1858" i="15"/>
  <c r="B1859" i="15"/>
  <c r="B1860" i="15"/>
  <c r="B1861" i="15"/>
  <c r="B1862" i="15"/>
  <c r="B1863" i="15"/>
  <c r="B1864" i="15"/>
  <c r="B1865" i="15"/>
  <c r="B1866" i="15"/>
  <c r="B1867" i="15"/>
  <c r="B1868" i="15"/>
  <c r="B1869" i="15"/>
  <c r="B1870" i="15"/>
  <c r="B1871" i="15"/>
  <c r="B1872" i="15"/>
  <c r="B1873" i="15"/>
  <c r="B1874" i="15"/>
  <c r="B1875" i="15"/>
  <c r="B1876" i="15"/>
  <c r="B1877" i="15"/>
  <c r="B1878" i="15"/>
  <c r="B1879" i="15"/>
  <c r="B1880" i="15"/>
  <c r="B1881" i="15"/>
  <c r="B1882" i="15"/>
  <c r="B1883" i="15"/>
  <c r="B1884" i="15"/>
  <c r="B1885" i="15"/>
  <c r="B1886" i="15"/>
  <c r="B1887" i="15"/>
  <c r="B1888" i="15"/>
  <c r="B1889" i="15"/>
  <c r="B1890" i="15"/>
  <c r="B1891" i="15"/>
  <c r="B1892" i="15"/>
  <c r="B1893" i="15"/>
  <c r="B1894" i="15"/>
  <c r="B1895" i="15"/>
  <c r="B1896" i="15"/>
  <c r="B1897" i="15"/>
  <c r="B1898" i="15"/>
  <c r="B1899" i="15"/>
  <c r="B1900" i="15"/>
  <c r="B1901" i="15"/>
  <c r="B1902" i="15"/>
  <c r="B1903" i="15"/>
  <c r="B1904" i="15"/>
  <c r="B1905" i="15"/>
  <c r="B1906" i="15"/>
  <c r="B1907" i="15"/>
  <c r="B1908" i="15"/>
  <c r="B1909" i="15"/>
  <c r="B1910" i="15"/>
  <c r="B1911" i="15"/>
  <c r="B1912" i="15"/>
  <c r="B1913" i="15"/>
  <c r="B1914" i="15"/>
  <c r="B1915" i="15"/>
  <c r="B1916" i="15"/>
  <c r="B1917" i="15"/>
  <c r="B1918" i="15"/>
  <c r="B1919" i="15"/>
  <c r="B1920" i="15"/>
  <c r="B1921" i="15"/>
  <c r="B1922" i="15"/>
  <c r="B1923" i="15"/>
  <c r="B1924" i="15"/>
  <c r="B1925" i="15"/>
  <c r="B1926" i="15"/>
  <c r="B1927" i="15"/>
  <c r="B1928" i="15"/>
  <c r="B1929" i="15"/>
  <c r="B1930" i="15"/>
  <c r="B1931" i="15"/>
  <c r="B1932" i="15"/>
  <c r="B1933" i="15"/>
  <c r="B1934" i="15"/>
  <c r="B1935" i="15"/>
  <c r="B1936" i="15"/>
  <c r="B1937" i="15"/>
  <c r="B1938" i="15"/>
  <c r="B1939" i="15"/>
  <c r="B1940" i="15"/>
  <c r="B1941" i="15"/>
  <c r="B1942" i="15"/>
  <c r="B1943" i="15"/>
  <c r="B1944" i="15"/>
  <c r="B1945" i="15"/>
  <c r="B1946" i="15"/>
  <c r="B1947" i="15"/>
  <c r="B1948" i="15"/>
  <c r="B1949" i="15"/>
  <c r="B1950" i="15"/>
  <c r="B1951" i="15"/>
  <c r="B1952" i="15"/>
  <c r="B1953" i="15"/>
  <c r="B1954" i="15"/>
  <c r="B1955" i="15"/>
  <c r="B1956" i="15"/>
  <c r="B1957" i="15"/>
  <c r="B1958" i="15"/>
  <c r="B1959" i="15"/>
  <c r="B1960" i="15"/>
  <c r="B1961" i="15"/>
  <c r="B1962" i="15"/>
  <c r="B1963" i="15"/>
  <c r="B1964" i="15"/>
  <c r="B1965" i="15"/>
  <c r="B1966" i="15"/>
  <c r="B1967" i="15"/>
  <c r="B1968" i="15"/>
  <c r="B1969" i="15"/>
  <c r="B1970" i="15"/>
  <c r="B1971" i="15"/>
  <c r="B1972" i="15"/>
  <c r="B1973" i="15"/>
  <c r="B1974" i="15"/>
  <c r="B1975" i="15"/>
  <c r="B1976" i="15"/>
  <c r="B1977" i="15"/>
  <c r="B1978" i="15"/>
  <c r="B1979" i="15"/>
  <c r="B1980" i="15"/>
  <c r="B1981" i="15"/>
  <c r="B1982" i="15"/>
  <c r="B1983" i="15"/>
  <c r="B1984" i="15"/>
  <c r="B1985" i="15"/>
  <c r="B1986" i="15"/>
  <c r="B1987" i="15"/>
  <c r="B1988" i="15"/>
  <c r="B1989" i="15"/>
  <c r="B1990" i="15"/>
  <c r="B1991" i="15"/>
  <c r="B1992" i="15"/>
  <c r="B1993" i="15"/>
  <c r="B1994" i="15"/>
  <c r="B1995" i="15"/>
  <c r="B1996" i="15"/>
  <c r="B1997" i="15"/>
  <c r="B1998" i="15"/>
  <c r="B1999" i="15"/>
  <c r="B2000" i="15"/>
  <c r="B2001" i="15"/>
  <c r="B2002" i="15"/>
  <c r="B2003" i="15"/>
  <c r="B2004" i="15"/>
  <c r="B2005" i="15"/>
  <c r="B2006" i="15"/>
  <c r="B2007" i="15"/>
  <c r="B2008" i="15"/>
  <c r="B2009" i="15"/>
  <c r="B2010" i="15"/>
  <c r="B2011" i="15"/>
  <c r="B2012" i="15"/>
  <c r="B2013" i="15"/>
  <c r="B2014" i="15"/>
  <c r="B2015" i="15"/>
  <c r="B2016" i="15"/>
  <c r="B2017" i="15"/>
  <c r="B2018" i="15"/>
  <c r="B2019" i="15"/>
  <c r="B2020" i="15"/>
  <c r="B2021" i="15"/>
  <c r="B2022" i="15"/>
  <c r="B2023" i="15"/>
  <c r="B2024" i="15"/>
  <c r="B2025" i="15"/>
  <c r="B2026" i="15"/>
  <c r="B2027" i="15"/>
  <c r="B2028" i="15"/>
  <c r="B2029" i="15"/>
  <c r="B2030" i="15"/>
  <c r="B2031" i="15"/>
  <c r="B2032" i="15"/>
  <c r="B2033" i="15"/>
  <c r="B2034" i="15"/>
  <c r="B2035" i="15"/>
  <c r="B2036" i="15"/>
  <c r="B2037" i="15"/>
  <c r="B2038" i="15"/>
  <c r="B2039" i="15"/>
  <c r="B2040" i="15"/>
  <c r="B2041" i="15"/>
  <c r="B2042" i="15"/>
  <c r="B2043" i="15"/>
  <c r="B2044" i="15"/>
  <c r="B2045" i="15"/>
  <c r="B2046" i="15"/>
  <c r="B2047" i="15"/>
  <c r="B2048" i="15"/>
  <c r="B2049" i="15"/>
  <c r="B2050" i="15"/>
  <c r="B2051" i="15"/>
  <c r="B2052" i="15"/>
  <c r="B2053" i="15"/>
  <c r="B2054" i="15"/>
  <c r="B2055" i="15"/>
  <c r="B2056" i="15"/>
  <c r="B2057" i="15"/>
  <c r="B2058" i="15"/>
  <c r="B2059" i="15"/>
  <c r="B2060" i="15"/>
  <c r="B2061" i="15"/>
  <c r="B2062" i="15"/>
  <c r="B2063" i="15"/>
  <c r="B2064" i="15"/>
  <c r="B2065" i="15"/>
  <c r="B2066" i="15"/>
  <c r="B2067" i="15"/>
  <c r="B2068" i="15"/>
  <c r="B2069" i="15"/>
  <c r="B2070" i="15"/>
  <c r="B2071" i="15"/>
  <c r="B2072" i="15"/>
  <c r="B2073" i="15"/>
  <c r="B2074" i="15"/>
  <c r="B2075" i="15"/>
  <c r="B2076" i="15"/>
  <c r="B2077" i="15"/>
  <c r="B2078" i="15"/>
  <c r="B2079" i="15"/>
  <c r="B2080" i="15"/>
  <c r="B2081" i="15"/>
  <c r="B2082" i="15"/>
  <c r="B2083" i="15"/>
  <c r="B2084" i="15"/>
  <c r="B2085" i="15"/>
  <c r="B2086" i="15"/>
  <c r="B2087" i="15"/>
  <c r="B2088" i="15"/>
  <c r="B2089" i="15"/>
  <c r="B2090" i="15"/>
  <c r="B2091" i="15"/>
  <c r="B2092" i="15"/>
  <c r="B2093" i="15"/>
  <c r="B2094" i="15"/>
  <c r="B2095" i="15"/>
  <c r="B2096" i="15"/>
  <c r="B2097" i="15"/>
  <c r="B2098" i="15"/>
  <c r="B2099" i="15"/>
  <c r="B2100" i="15"/>
  <c r="B2101" i="15"/>
  <c r="B2102" i="15"/>
  <c r="B2103" i="15"/>
  <c r="B2104" i="15"/>
  <c r="B2105" i="15"/>
  <c r="B2106" i="15"/>
  <c r="B2107" i="15"/>
  <c r="B2108" i="15"/>
  <c r="B2109" i="15"/>
  <c r="B2110" i="15"/>
  <c r="B2111" i="15"/>
  <c r="B2112" i="15"/>
  <c r="B2113" i="15"/>
  <c r="B2114" i="15"/>
  <c r="B2115" i="15"/>
  <c r="B2116" i="15"/>
  <c r="B2117" i="15"/>
  <c r="B2118" i="15"/>
  <c r="B2119" i="15"/>
  <c r="B2120" i="15"/>
  <c r="B2121" i="15"/>
  <c r="B2122" i="15"/>
  <c r="B2123" i="15"/>
  <c r="B2124" i="15"/>
  <c r="B2125" i="15"/>
  <c r="B2126" i="15"/>
  <c r="B2127" i="15"/>
  <c r="B2128" i="15"/>
  <c r="B2129" i="15"/>
  <c r="B2130" i="15"/>
  <c r="B2131" i="15"/>
  <c r="B2132" i="15"/>
  <c r="B2133" i="15"/>
  <c r="B2134" i="15"/>
  <c r="B2135" i="15"/>
  <c r="B2136" i="15"/>
  <c r="B2137" i="15"/>
  <c r="B2138" i="15"/>
  <c r="B2139" i="15"/>
  <c r="B2140" i="15"/>
  <c r="B2141" i="15"/>
  <c r="B2142" i="15"/>
  <c r="B2143" i="15"/>
  <c r="B2144" i="15"/>
  <c r="B2145" i="15"/>
  <c r="B2146" i="15"/>
  <c r="B2147" i="15"/>
  <c r="B2148" i="15"/>
  <c r="B2149" i="15"/>
  <c r="B2150" i="15"/>
  <c r="B2151" i="15"/>
  <c r="B2152" i="15"/>
  <c r="B2153" i="15"/>
  <c r="B2154" i="15"/>
  <c r="B2155" i="15"/>
  <c r="B2156" i="15"/>
  <c r="B2157" i="15"/>
  <c r="B2158" i="15"/>
  <c r="B2159" i="15"/>
  <c r="B2160" i="15"/>
  <c r="B2161" i="15"/>
  <c r="B2162" i="15"/>
  <c r="B2163" i="15"/>
  <c r="B2164" i="15"/>
  <c r="B2165" i="15"/>
  <c r="B2166" i="15"/>
  <c r="B2167" i="15"/>
  <c r="B2168" i="15"/>
  <c r="B2169" i="15"/>
  <c r="B2170" i="15"/>
  <c r="B2171" i="15"/>
  <c r="B2172" i="15"/>
  <c r="B2173" i="15"/>
  <c r="B2174" i="15"/>
  <c r="B2175" i="15"/>
  <c r="B2176" i="15"/>
  <c r="B2177" i="15"/>
  <c r="B2178" i="15"/>
  <c r="B2179" i="15"/>
  <c r="B2180" i="15"/>
  <c r="B2181" i="15"/>
  <c r="B2182" i="15"/>
  <c r="B2183" i="15"/>
  <c r="B2184" i="15"/>
  <c r="B2185" i="15"/>
  <c r="B2186" i="15"/>
  <c r="B2187" i="15"/>
  <c r="B2188" i="15"/>
  <c r="B2189" i="15"/>
  <c r="B2190" i="15"/>
  <c r="B2191" i="15"/>
  <c r="B2192" i="15"/>
  <c r="B2193" i="15"/>
  <c r="B2194" i="15"/>
  <c r="B2195" i="15"/>
  <c r="B2196" i="15"/>
  <c r="B2197" i="15"/>
  <c r="B2198" i="15"/>
  <c r="B2199" i="15"/>
  <c r="B2200" i="15"/>
  <c r="B2201" i="15"/>
  <c r="B2202" i="15"/>
  <c r="B2203" i="15"/>
  <c r="B2204" i="15"/>
  <c r="B2205" i="15"/>
  <c r="B2206" i="15"/>
  <c r="B2207" i="15"/>
  <c r="B2208" i="15"/>
  <c r="B2209" i="15"/>
  <c r="B2210" i="15"/>
  <c r="B2211" i="15"/>
  <c r="B2212" i="15"/>
  <c r="B2213" i="15"/>
  <c r="B2214" i="15"/>
  <c r="B2215" i="15"/>
  <c r="B2216" i="15"/>
  <c r="B2217" i="15"/>
  <c r="B2218" i="15"/>
  <c r="B2219" i="15"/>
  <c r="B2220" i="15"/>
  <c r="B2221" i="15"/>
  <c r="B2222" i="15"/>
  <c r="B2223" i="15"/>
  <c r="B2224" i="15"/>
  <c r="B2225" i="15"/>
  <c r="B2226" i="15"/>
  <c r="B2227" i="15"/>
  <c r="B2228" i="15"/>
  <c r="B2229" i="15"/>
  <c r="B2230" i="15"/>
  <c r="B2231" i="15"/>
  <c r="B2232" i="15"/>
  <c r="B2233" i="15"/>
  <c r="B2234" i="15"/>
  <c r="B2235" i="15"/>
  <c r="B2236" i="15"/>
  <c r="B2237" i="15"/>
  <c r="B2238" i="15"/>
  <c r="B2239" i="15"/>
  <c r="B2240" i="15"/>
  <c r="B2241" i="15"/>
  <c r="B2242" i="15"/>
  <c r="B2243" i="15"/>
  <c r="B2244" i="15"/>
  <c r="B2245" i="15"/>
  <c r="B2246" i="15"/>
  <c r="B2247" i="15"/>
  <c r="B2248" i="15"/>
  <c r="B2249" i="15"/>
  <c r="B2250" i="15"/>
  <c r="B2251" i="15"/>
  <c r="B2252" i="15"/>
  <c r="B2253" i="15"/>
  <c r="B2254" i="15"/>
  <c r="B2255" i="15"/>
  <c r="B2256" i="15"/>
  <c r="B2257" i="15"/>
  <c r="B2258" i="15"/>
  <c r="B2259" i="15"/>
  <c r="B2260" i="15"/>
  <c r="B2261" i="15"/>
  <c r="B2262" i="15"/>
  <c r="B2263" i="15"/>
  <c r="B2264" i="15"/>
  <c r="B2265" i="15"/>
  <c r="B2266" i="15"/>
  <c r="B2267" i="15"/>
  <c r="B2268" i="15"/>
  <c r="B2269" i="15"/>
  <c r="B2270" i="15"/>
  <c r="B2271" i="15"/>
  <c r="B2272" i="15"/>
  <c r="B2273" i="15"/>
  <c r="B2274" i="15"/>
  <c r="B2275" i="15"/>
  <c r="B2276" i="15"/>
  <c r="B2277" i="15"/>
  <c r="B2278" i="15"/>
  <c r="B2279" i="15"/>
  <c r="B2280" i="15"/>
  <c r="B2281" i="15"/>
  <c r="B2282" i="15"/>
  <c r="B2283" i="15"/>
  <c r="B2284" i="15"/>
  <c r="B2285" i="15"/>
  <c r="B2286" i="15"/>
  <c r="B2287" i="15"/>
  <c r="B2288" i="15"/>
  <c r="B2289" i="15"/>
  <c r="B2290" i="15"/>
  <c r="B2291" i="15"/>
  <c r="B2292" i="15"/>
  <c r="B2293" i="15"/>
  <c r="B2294" i="15"/>
  <c r="B2295" i="15"/>
  <c r="B2296" i="15"/>
  <c r="B2297" i="15"/>
  <c r="B2298" i="15"/>
  <c r="B2299" i="15"/>
  <c r="B2300" i="15"/>
  <c r="B2301" i="15"/>
  <c r="B2302" i="15"/>
  <c r="B2303" i="15"/>
  <c r="B2304" i="15"/>
  <c r="B2305" i="15"/>
  <c r="B2306" i="15"/>
  <c r="B2307" i="15"/>
  <c r="B2308" i="15"/>
  <c r="B2309" i="15"/>
  <c r="B2310" i="15"/>
  <c r="B2311" i="15"/>
  <c r="B2312" i="15"/>
  <c r="B2313" i="15"/>
  <c r="B2314" i="15"/>
  <c r="B2315" i="15"/>
  <c r="B2316" i="15"/>
  <c r="B2317" i="15"/>
  <c r="B2318" i="15"/>
  <c r="B2319" i="15"/>
  <c r="B2320" i="15"/>
  <c r="B2321" i="15"/>
  <c r="B2322" i="15"/>
  <c r="B2323" i="15"/>
  <c r="B2324" i="15"/>
  <c r="B2325" i="15"/>
  <c r="B2326" i="15"/>
  <c r="B2327" i="15"/>
  <c r="B2328" i="15"/>
  <c r="B2329" i="15"/>
  <c r="B2330" i="15"/>
  <c r="B2331" i="15"/>
  <c r="B2332" i="15"/>
  <c r="B2333" i="15"/>
  <c r="B2334" i="15"/>
  <c r="B2335" i="15"/>
  <c r="B2336" i="15"/>
  <c r="B2337" i="15"/>
  <c r="B2338" i="15"/>
  <c r="B2339" i="15"/>
  <c r="B2340" i="15"/>
  <c r="B2341" i="15"/>
  <c r="B2342" i="15"/>
  <c r="B2343" i="15"/>
  <c r="B2344" i="15"/>
  <c r="B2345" i="15"/>
  <c r="B2346" i="15"/>
  <c r="B2347" i="15"/>
  <c r="B2348" i="15"/>
  <c r="B2349" i="15"/>
  <c r="B2350" i="15"/>
  <c r="B2351" i="15"/>
  <c r="B2352" i="15"/>
  <c r="B2353" i="15"/>
  <c r="B2354" i="15"/>
  <c r="B2355" i="15"/>
  <c r="B2356" i="15"/>
  <c r="B2357" i="15"/>
  <c r="B2358" i="15"/>
  <c r="B2359" i="15"/>
  <c r="B2360" i="15"/>
  <c r="B2361" i="15"/>
  <c r="B2362" i="15"/>
  <c r="B2363" i="15"/>
  <c r="B2364" i="15"/>
  <c r="B2365" i="15"/>
  <c r="B2366" i="15"/>
  <c r="B2367" i="15"/>
  <c r="B2368" i="15"/>
  <c r="B2369" i="15"/>
  <c r="B2370" i="15"/>
  <c r="B2371" i="15"/>
  <c r="B2372" i="15"/>
  <c r="B2373" i="15"/>
  <c r="B2374" i="15"/>
  <c r="B2375" i="15"/>
  <c r="B2376" i="15"/>
  <c r="B2377" i="15"/>
  <c r="B2378" i="15"/>
  <c r="B2379" i="15"/>
  <c r="B2380" i="15"/>
  <c r="B2381" i="15"/>
  <c r="B2382" i="15"/>
  <c r="B2383" i="15"/>
  <c r="B2384" i="15"/>
  <c r="B2385" i="15"/>
  <c r="B2386" i="15"/>
  <c r="B2387" i="15"/>
  <c r="B2388" i="15"/>
  <c r="B2389" i="15"/>
  <c r="B2390" i="15"/>
  <c r="B2391" i="15"/>
  <c r="B2392" i="15"/>
  <c r="B2393" i="15"/>
  <c r="B2394" i="15"/>
  <c r="B2395" i="15"/>
  <c r="B2396" i="15"/>
  <c r="B2397" i="15"/>
  <c r="B2398" i="15"/>
  <c r="B2399" i="15"/>
  <c r="B2400" i="15"/>
  <c r="B2401" i="15"/>
  <c r="B2402" i="15"/>
  <c r="B2403" i="15"/>
  <c r="B2404" i="15"/>
  <c r="B2405" i="15"/>
  <c r="B2406" i="15"/>
  <c r="B2407" i="15"/>
  <c r="B2408" i="15"/>
  <c r="B2409" i="15"/>
  <c r="B2410" i="15"/>
  <c r="B2411" i="15"/>
  <c r="B2412" i="15"/>
  <c r="B2413" i="15"/>
  <c r="B2414" i="15"/>
  <c r="B2415" i="15"/>
  <c r="B2416" i="15"/>
  <c r="B2417" i="15"/>
  <c r="B2418" i="15"/>
  <c r="B2419" i="15"/>
  <c r="B2420" i="15"/>
  <c r="B2421" i="15"/>
  <c r="B2422" i="15"/>
  <c r="B2423" i="15"/>
  <c r="B2424" i="15"/>
  <c r="B2425" i="15"/>
  <c r="B2426" i="15"/>
  <c r="B2427" i="15"/>
  <c r="B2428" i="15"/>
  <c r="B2429" i="15"/>
  <c r="B2430" i="15"/>
  <c r="B2431" i="15"/>
  <c r="B2432" i="15"/>
  <c r="B2433" i="15"/>
  <c r="B2434" i="15"/>
  <c r="B2435" i="15"/>
  <c r="B2436" i="15"/>
  <c r="B2437" i="15"/>
  <c r="B2438" i="15"/>
  <c r="B2439" i="15"/>
  <c r="B2440" i="15"/>
  <c r="B2441" i="15"/>
  <c r="B2442" i="15"/>
  <c r="B2443" i="15"/>
  <c r="B2444" i="15"/>
  <c r="B2445" i="15"/>
  <c r="B2446" i="15"/>
  <c r="B2447" i="15"/>
  <c r="B2448" i="15"/>
  <c r="B2449" i="15"/>
  <c r="B2450" i="15"/>
  <c r="B2451" i="15"/>
  <c r="B2452" i="15"/>
  <c r="B2453" i="15"/>
  <c r="B2454" i="15"/>
  <c r="B2455" i="15"/>
  <c r="B2456" i="15"/>
  <c r="B2457" i="15"/>
  <c r="B2458" i="15"/>
  <c r="B2459" i="15"/>
  <c r="B2460" i="15"/>
  <c r="B2461" i="15"/>
  <c r="B2462" i="15"/>
  <c r="B2463" i="15"/>
  <c r="B2464" i="15"/>
  <c r="B2465" i="15"/>
  <c r="B2466" i="15"/>
  <c r="B2467" i="15"/>
  <c r="B2468" i="15"/>
  <c r="B2469" i="15"/>
  <c r="B2470" i="15"/>
  <c r="B2471" i="15"/>
  <c r="B2472" i="15"/>
  <c r="B2473" i="15"/>
  <c r="B2474" i="15"/>
  <c r="B2475" i="15"/>
  <c r="B2476" i="15"/>
  <c r="B2477" i="15"/>
  <c r="B2478" i="15"/>
  <c r="B2479" i="15"/>
  <c r="B2480" i="15"/>
  <c r="B2481" i="15"/>
  <c r="B2482" i="15"/>
  <c r="B2483" i="15"/>
  <c r="B2484" i="15"/>
  <c r="B2485" i="15"/>
  <c r="B2486" i="15"/>
  <c r="B2487" i="15"/>
  <c r="B2488" i="15"/>
  <c r="B2489" i="15"/>
  <c r="B2490" i="15"/>
  <c r="B2491" i="15"/>
  <c r="B2492" i="15"/>
  <c r="B2493" i="15"/>
  <c r="B2494" i="15"/>
  <c r="B2495" i="15"/>
  <c r="B2496" i="15"/>
  <c r="B2497" i="15"/>
  <c r="B2498" i="15"/>
  <c r="B2499" i="15"/>
  <c r="B2500" i="15"/>
  <c r="B2501" i="15"/>
  <c r="B2502" i="15"/>
  <c r="B2503" i="15"/>
  <c r="B2504" i="15"/>
  <c r="B2505" i="15"/>
  <c r="B2506" i="15"/>
  <c r="B2507" i="15"/>
  <c r="B2508" i="15"/>
  <c r="B2509" i="15"/>
  <c r="B2510" i="15"/>
  <c r="B2511" i="15"/>
  <c r="B2512" i="15"/>
  <c r="B2513" i="15"/>
  <c r="B2514" i="15"/>
  <c r="B2515" i="15"/>
  <c r="B2516" i="15"/>
  <c r="B2517" i="15"/>
  <c r="B2518" i="15"/>
  <c r="B2519" i="15"/>
  <c r="B2520" i="15"/>
  <c r="B2521" i="15"/>
  <c r="B2522" i="15"/>
  <c r="B2523" i="15"/>
  <c r="B2524" i="15"/>
  <c r="B2525" i="15"/>
  <c r="B2526" i="15"/>
  <c r="B2527" i="15"/>
  <c r="B2528" i="15"/>
  <c r="B2529" i="15"/>
  <c r="B2530" i="15"/>
  <c r="B2531" i="15"/>
  <c r="B2532" i="15"/>
  <c r="B2533" i="15"/>
  <c r="B2534" i="15"/>
  <c r="B2535" i="15"/>
  <c r="B2536" i="15"/>
  <c r="B2537" i="15"/>
  <c r="B2538" i="15"/>
  <c r="B2539" i="15"/>
  <c r="B2540" i="15"/>
  <c r="B2541" i="15"/>
  <c r="B2542" i="15"/>
  <c r="B2543" i="15"/>
  <c r="B2544" i="15"/>
  <c r="B2545" i="15"/>
  <c r="B2546" i="15"/>
  <c r="B2547" i="15"/>
  <c r="B2548" i="15"/>
  <c r="B2549" i="15"/>
  <c r="B2550" i="15"/>
  <c r="B2551" i="15"/>
  <c r="B2552" i="15"/>
  <c r="B2553" i="15"/>
  <c r="B2554" i="15"/>
  <c r="B2555" i="15"/>
  <c r="B2556" i="15"/>
  <c r="B2557" i="15"/>
  <c r="B2558" i="15"/>
  <c r="B2559" i="15"/>
  <c r="B2560" i="15"/>
  <c r="B2561" i="15"/>
  <c r="B2562" i="15"/>
  <c r="B2563" i="15"/>
  <c r="B2564" i="15"/>
  <c r="B2565" i="15"/>
  <c r="B2566" i="15"/>
  <c r="B2567" i="15"/>
  <c r="B2568" i="15"/>
  <c r="B2569" i="15"/>
  <c r="B2570" i="15"/>
  <c r="B2571" i="15"/>
  <c r="B2572" i="15"/>
  <c r="B2573" i="15"/>
  <c r="B2574" i="15"/>
  <c r="B2575" i="15"/>
  <c r="B2576" i="15"/>
  <c r="B2577" i="15"/>
  <c r="B2578" i="15"/>
  <c r="B2579" i="15"/>
  <c r="B2580" i="15"/>
  <c r="B2581" i="15"/>
  <c r="B2582" i="15"/>
  <c r="B2583" i="15"/>
  <c r="B2584" i="15"/>
  <c r="B2585" i="15"/>
  <c r="B2586" i="15"/>
  <c r="B2587" i="15"/>
  <c r="B2588" i="15"/>
  <c r="B2589" i="15"/>
  <c r="B2590" i="15"/>
  <c r="B2591" i="15"/>
  <c r="B2592" i="15"/>
  <c r="B2593" i="15"/>
  <c r="B2594" i="15"/>
  <c r="B2595" i="15"/>
  <c r="B2596" i="15"/>
  <c r="B2597" i="15"/>
  <c r="B2598" i="15"/>
  <c r="B2599" i="15"/>
  <c r="B2600" i="15"/>
  <c r="B2601" i="15"/>
  <c r="B2602" i="15"/>
  <c r="B2603" i="15"/>
  <c r="B2604" i="15"/>
  <c r="B2605" i="15"/>
  <c r="B2606" i="15"/>
  <c r="B2607" i="15"/>
  <c r="B2608" i="15"/>
  <c r="B2609" i="15"/>
  <c r="B2610" i="15"/>
  <c r="B2611" i="15"/>
  <c r="B2612" i="15"/>
  <c r="B2613" i="15"/>
  <c r="B2614" i="15"/>
  <c r="B2615" i="15"/>
  <c r="B2616" i="15"/>
  <c r="B2617" i="15"/>
  <c r="B2618" i="15"/>
  <c r="B2619" i="15"/>
  <c r="B2620" i="15"/>
  <c r="B2621" i="15"/>
  <c r="B2622" i="15"/>
  <c r="B2623" i="15"/>
  <c r="B2624" i="15"/>
  <c r="B2625" i="15"/>
  <c r="B2626" i="15"/>
  <c r="B2627" i="15"/>
  <c r="B2628" i="15"/>
  <c r="B2629" i="15"/>
  <c r="B2630" i="15"/>
  <c r="B2631" i="15"/>
  <c r="B2632" i="15"/>
  <c r="B2633" i="15"/>
  <c r="B2634" i="15"/>
  <c r="B2635" i="15"/>
  <c r="B2636" i="15"/>
  <c r="B2637" i="15"/>
  <c r="B2638" i="15"/>
  <c r="B2639" i="15"/>
  <c r="B2640" i="15"/>
  <c r="B2641" i="15"/>
  <c r="B2642" i="15"/>
  <c r="B2643" i="15"/>
  <c r="B2644" i="15"/>
  <c r="B2645" i="15"/>
  <c r="B2646" i="15"/>
  <c r="B2647" i="15"/>
  <c r="B2648" i="15"/>
  <c r="B2649" i="15"/>
  <c r="B2650" i="15"/>
  <c r="B2651" i="15"/>
  <c r="B2652" i="15"/>
  <c r="B2653" i="15"/>
  <c r="B2654" i="15"/>
  <c r="B2655" i="15"/>
  <c r="B2656" i="15"/>
  <c r="B2657" i="15"/>
  <c r="B2658" i="15"/>
  <c r="B2659" i="15"/>
  <c r="B2660" i="15"/>
  <c r="B2661" i="15"/>
  <c r="B2662" i="15"/>
  <c r="B2663" i="15"/>
  <c r="B2664" i="15"/>
  <c r="B2665" i="15"/>
  <c r="B2666" i="15"/>
  <c r="B2667" i="15"/>
  <c r="B2668" i="15"/>
  <c r="B2669" i="15"/>
  <c r="B2670" i="15"/>
  <c r="B2671" i="15"/>
  <c r="B2672" i="15"/>
  <c r="B2673" i="15"/>
  <c r="B2674" i="15"/>
  <c r="B2675" i="15"/>
  <c r="B2676" i="15"/>
  <c r="B2677" i="15"/>
  <c r="B2678" i="15"/>
  <c r="B2679" i="15"/>
  <c r="B2680" i="15"/>
  <c r="B2681" i="15"/>
  <c r="B2682" i="15"/>
  <c r="B2683" i="15"/>
  <c r="B2684" i="15"/>
  <c r="B2685" i="15"/>
  <c r="B2686" i="15"/>
  <c r="B2687" i="15"/>
  <c r="B2688" i="15"/>
  <c r="B2689" i="15"/>
  <c r="B2690" i="15"/>
  <c r="B2691" i="15"/>
  <c r="B2692" i="15"/>
  <c r="B2693" i="15"/>
  <c r="B2694" i="15"/>
  <c r="B2695" i="15"/>
  <c r="B2696" i="15"/>
  <c r="B2697" i="15"/>
  <c r="B2698" i="15"/>
  <c r="B2699" i="15"/>
  <c r="B2700" i="15"/>
  <c r="B2701" i="15"/>
  <c r="B2702" i="15"/>
  <c r="B2703" i="15"/>
  <c r="B2704" i="15"/>
  <c r="B2705" i="15"/>
  <c r="B2706" i="15"/>
  <c r="B2707" i="15"/>
  <c r="B2708" i="15"/>
  <c r="B2709" i="15"/>
  <c r="B2710" i="15"/>
  <c r="B2711" i="15"/>
  <c r="B2712" i="15"/>
  <c r="B2713" i="15"/>
  <c r="B2714" i="15"/>
  <c r="B2715" i="15"/>
  <c r="B2716" i="15"/>
  <c r="B2717" i="15"/>
  <c r="B2718" i="15"/>
  <c r="B2719" i="15"/>
  <c r="B2720" i="15"/>
  <c r="B2721" i="15"/>
  <c r="B2722" i="15"/>
  <c r="B2723" i="15"/>
  <c r="B2724" i="15"/>
  <c r="B2725" i="15"/>
  <c r="B2726" i="15"/>
  <c r="B2727" i="15"/>
  <c r="B2728" i="15"/>
  <c r="B2729" i="15"/>
  <c r="B2730" i="15"/>
  <c r="B2731" i="15"/>
  <c r="B2732" i="15"/>
  <c r="B2733" i="15"/>
  <c r="B2734" i="15"/>
  <c r="B2735" i="15"/>
  <c r="B2736" i="15"/>
  <c r="B2737" i="15"/>
  <c r="B2738" i="15"/>
  <c r="B2739" i="15"/>
  <c r="B2740" i="15"/>
  <c r="B2741" i="15"/>
  <c r="B2742" i="15"/>
  <c r="B2743" i="15"/>
  <c r="B2744" i="15"/>
  <c r="B2745" i="15"/>
  <c r="B2746" i="15"/>
  <c r="B2747" i="15"/>
  <c r="B2748" i="15"/>
  <c r="B2749" i="15"/>
  <c r="B2750" i="15"/>
  <c r="B2751" i="15"/>
  <c r="B2752" i="15"/>
  <c r="B2753" i="15"/>
  <c r="B2754" i="15"/>
  <c r="B2755" i="15"/>
  <c r="B2756" i="15"/>
  <c r="B2757" i="15"/>
  <c r="B2758" i="15"/>
  <c r="B2759" i="15"/>
  <c r="B2760" i="15"/>
  <c r="B2761" i="15"/>
  <c r="B2762" i="15"/>
  <c r="B2763" i="15"/>
  <c r="B2764" i="15"/>
  <c r="B2765" i="15"/>
  <c r="B2766" i="15"/>
  <c r="B2767" i="15"/>
  <c r="B2768" i="15"/>
  <c r="B2769" i="15"/>
  <c r="B2770" i="15"/>
  <c r="B2771" i="15"/>
  <c r="B2772" i="15"/>
  <c r="B2773" i="15"/>
  <c r="B2774" i="15"/>
  <c r="B2775" i="15"/>
  <c r="B2776" i="15"/>
  <c r="B2777" i="15"/>
  <c r="B2778" i="15"/>
  <c r="B2779" i="15"/>
  <c r="B2780" i="15"/>
  <c r="B2781" i="15"/>
  <c r="B2782" i="15"/>
  <c r="B2783" i="15"/>
  <c r="B2784" i="15"/>
  <c r="B2785" i="15"/>
  <c r="B2786" i="15"/>
  <c r="B2787" i="15"/>
  <c r="B2788" i="15"/>
  <c r="B2789" i="15"/>
  <c r="B2790" i="15"/>
  <c r="B2791" i="15"/>
  <c r="B2792" i="15"/>
  <c r="B2793" i="15"/>
  <c r="B2794" i="15"/>
  <c r="B2795" i="15"/>
  <c r="B2796" i="15"/>
  <c r="B2797" i="15"/>
  <c r="B2798" i="15"/>
  <c r="B2799" i="15"/>
  <c r="B2800" i="15"/>
  <c r="B2801" i="15"/>
  <c r="B2802" i="15"/>
  <c r="B2803" i="15"/>
  <c r="B2804" i="15"/>
  <c r="B2805" i="15"/>
  <c r="B2806" i="15"/>
  <c r="B2807" i="15"/>
  <c r="B2808" i="15"/>
  <c r="B2809" i="15"/>
  <c r="B2810" i="15"/>
  <c r="B2811" i="15"/>
  <c r="B2812" i="15"/>
  <c r="B2813" i="15"/>
  <c r="B2814" i="15"/>
  <c r="B2815" i="15"/>
  <c r="B2816" i="15"/>
  <c r="B2817" i="15"/>
  <c r="B2818" i="15"/>
  <c r="B2819" i="15"/>
  <c r="B2820" i="15"/>
  <c r="B2821" i="15"/>
  <c r="B2822" i="15"/>
  <c r="B2823" i="15"/>
  <c r="B2824" i="15"/>
  <c r="B2825" i="15"/>
  <c r="B2826" i="15"/>
  <c r="B2827" i="15"/>
  <c r="B2828" i="15"/>
  <c r="B2829" i="15"/>
  <c r="B2830" i="15"/>
  <c r="B2831" i="15"/>
  <c r="B2832" i="15"/>
  <c r="B2833" i="15"/>
  <c r="B2834" i="15"/>
  <c r="B2835" i="15"/>
  <c r="B2836" i="15"/>
  <c r="B2837" i="15"/>
  <c r="B2838" i="15"/>
  <c r="B2839" i="15"/>
  <c r="B2840" i="15"/>
  <c r="B2841" i="15"/>
  <c r="B2842" i="15"/>
  <c r="B2843" i="15"/>
  <c r="B2844" i="15"/>
  <c r="B2845" i="15"/>
  <c r="B2846" i="15"/>
  <c r="B2847" i="15"/>
  <c r="B2848" i="15"/>
  <c r="B2849" i="15"/>
  <c r="B2850" i="15"/>
  <c r="B2851" i="15"/>
  <c r="B2852" i="15"/>
  <c r="B2853" i="15"/>
  <c r="B2854" i="15"/>
  <c r="B2855" i="15"/>
  <c r="B2856" i="15"/>
  <c r="B2857" i="15"/>
  <c r="B2858" i="15"/>
  <c r="B2859" i="15"/>
  <c r="B2860" i="15"/>
  <c r="B2861" i="15"/>
  <c r="B2862" i="15"/>
  <c r="B2863" i="15"/>
  <c r="B2864" i="15"/>
  <c r="B2865" i="15"/>
  <c r="B2866" i="15"/>
  <c r="B2867" i="15"/>
  <c r="B2868" i="15"/>
  <c r="B2869" i="15"/>
  <c r="B2870" i="15"/>
  <c r="B2871" i="15"/>
  <c r="B2872" i="15"/>
  <c r="B2873" i="15"/>
  <c r="B2874" i="15"/>
  <c r="B2875" i="15"/>
  <c r="B2876" i="15"/>
  <c r="B2877" i="15"/>
  <c r="B2878" i="15"/>
  <c r="B2879" i="15"/>
  <c r="B2880" i="15"/>
  <c r="B2881" i="15"/>
  <c r="B2882" i="15"/>
  <c r="B2883" i="15"/>
  <c r="B2884" i="15"/>
  <c r="B2885" i="15"/>
  <c r="B2886" i="15"/>
  <c r="B2887" i="15"/>
  <c r="B2888" i="15"/>
  <c r="B2889" i="15"/>
  <c r="B2890" i="15"/>
  <c r="B2891" i="15"/>
  <c r="B2892" i="15"/>
  <c r="B2893" i="15"/>
  <c r="B2894" i="15"/>
  <c r="B2895" i="15"/>
  <c r="B2896" i="15"/>
  <c r="B2897" i="15"/>
  <c r="B2898" i="15"/>
  <c r="B2899" i="15"/>
  <c r="B2900" i="15"/>
  <c r="B2901" i="15"/>
  <c r="B2902" i="15"/>
  <c r="B2903" i="15"/>
  <c r="B2904" i="15"/>
  <c r="B2905" i="15"/>
  <c r="B2906" i="15"/>
  <c r="B2907" i="15"/>
  <c r="B2908" i="15"/>
  <c r="B2909" i="15"/>
  <c r="B2910" i="15"/>
  <c r="B2911" i="15"/>
  <c r="B2912" i="15"/>
  <c r="B2913" i="15"/>
  <c r="B2914" i="15"/>
  <c r="B2915" i="15"/>
  <c r="B2916" i="15"/>
  <c r="B2917" i="15"/>
  <c r="B2918" i="15"/>
  <c r="B2919" i="15"/>
  <c r="B2920" i="15"/>
  <c r="B2921" i="15"/>
  <c r="B2922" i="15"/>
  <c r="B2923" i="15"/>
  <c r="B2924" i="15"/>
  <c r="B2925" i="15"/>
  <c r="B2926" i="15"/>
  <c r="B2927" i="15"/>
  <c r="B2928" i="15"/>
  <c r="B2929" i="15"/>
  <c r="B2930" i="15"/>
  <c r="B2931" i="15"/>
  <c r="B2932" i="15"/>
  <c r="B2933" i="15"/>
  <c r="B2934" i="15"/>
  <c r="B2935" i="15"/>
  <c r="B2936" i="15"/>
  <c r="B2937" i="15"/>
  <c r="B2938" i="15"/>
  <c r="B2939" i="15"/>
  <c r="B2940" i="15"/>
  <c r="B2941" i="15"/>
  <c r="B2942" i="15"/>
  <c r="B2943" i="15"/>
  <c r="B2944" i="15"/>
  <c r="B2945" i="15"/>
  <c r="B2946" i="15"/>
  <c r="B2947" i="15"/>
  <c r="B2948" i="15"/>
  <c r="B2949" i="15"/>
  <c r="B2950" i="15"/>
  <c r="B2951" i="15"/>
  <c r="B2952" i="15"/>
  <c r="B2953" i="15"/>
  <c r="B2954" i="15"/>
  <c r="B2955" i="15"/>
  <c r="B2956" i="15"/>
  <c r="B2957" i="15"/>
  <c r="B2958" i="15"/>
  <c r="B2959" i="15"/>
  <c r="B2960" i="15"/>
  <c r="B2961" i="15"/>
  <c r="B2962" i="15"/>
  <c r="B2963" i="15"/>
  <c r="B2964" i="15"/>
  <c r="B2965" i="15"/>
  <c r="B2966" i="15"/>
  <c r="B2967" i="15"/>
  <c r="B2968" i="15"/>
  <c r="B2969" i="15"/>
  <c r="B2970" i="15"/>
  <c r="B2971" i="15"/>
  <c r="B2972" i="15"/>
  <c r="B2973" i="15"/>
  <c r="B2974" i="15"/>
  <c r="B2975" i="15"/>
  <c r="B2976" i="15"/>
  <c r="B2977" i="15"/>
  <c r="B2978" i="15"/>
  <c r="B2979" i="15"/>
  <c r="B2980" i="15"/>
  <c r="B2981" i="15"/>
  <c r="B2982" i="15"/>
  <c r="B2983" i="15"/>
  <c r="B2984" i="15"/>
  <c r="B2985" i="15"/>
  <c r="B2986" i="15"/>
  <c r="B2987" i="15"/>
  <c r="B2988" i="15"/>
  <c r="B2989" i="15"/>
  <c r="B2990" i="15"/>
  <c r="B2991" i="15"/>
  <c r="B2992" i="15"/>
  <c r="B2993" i="15"/>
  <c r="B2994" i="15"/>
  <c r="B2995" i="15"/>
  <c r="B2996" i="15"/>
  <c r="B2997" i="15"/>
  <c r="B2998" i="15"/>
  <c r="B2999" i="15"/>
  <c r="B3000" i="15"/>
  <c r="B3001" i="15"/>
  <c r="B3002" i="15"/>
  <c r="B3003" i="15"/>
  <c r="B3004" i="15"/>
  <c r="B3005" i="15"/>
  <c r="B3006" i="15"/>
  <c r="B3007" i="15"/>
  <c r="B3008" i="15"/>
  <c r="B3009" i="15"/>
  <c r="B3010" i="15"/>
  <c r="B3011" i="15"/>
  <c r="B3012" i="15"/>
  <c r="B3013" i="15"/>
  <c r="B3014" i="15"/>
  <c r="B3015" i="15"/>
  <c r="B3016" i="15"/>
  <c r="B3017" i="15"/>
  <c r="B3018" i="15"/>
  <c r="B3019" i="15"/>
  <c r="B3020" i="15"/>
  <c r="B3021" i="15"/>
  <c r="B3022" i="15"/>
  <c r="B3023" i="15"/>
  <c r="B3024" i="15"/>
  <c r="B3025" i="15"/>
  <c r="B3026" i="15"/>
  <c r="B3027" i="15"/>
  <c r="B3028" i="15"/>
  <c r="B3029" i="15"/>
  <c r="B3030" i="15"/>
  <c r="B3031" i="15"/>
  <c r="B3032" i="15"/>
  <c r="B3033" i="15"/>
  <c r="B3034" i="15"/>
  <c r="B3035" i="15"/>
  <c r="B3036" i="15"/>
  <c r="B3037" i="15"/>
  <c r="B3038" i="15"/>
  <c r="B3039" i="15"/>
  <c r="B3040" i="15"/>
  <c r="B3041" i="15"/>
  <c r="B3042" i="15"/>
  <c r="B3043" i="15"/>
  <c r="B3044" i="15"/>
  <c r="B3045" i="15"/>
  <c r="B3046" i="15"/>
  <c r="B3047" i="15"/>
  <c r="B3048" i="15"/>
  <c r="B3049" i="15"/>
  <c r="B3050" i="15"/>
  <c r="B3051" i="15"/>
  <c r="B3052" i="15"/>
  <c r="B3053" i="15"/>
  <c r="B3054" i="15"/>
  <c r="B3055" i="15"/>
  <c r="B3056" i="15"/>
  <c r="B3057" i="15"/>
  <c r="B3058" i="15"/>
  <c r="B3059" i="15"/>
  <c r="B3060" i="15"/>
  <c r="B3061" i="15"/>
  <c r="B3062" i="15"/>
  <c r="B3063" i="15"/>
  <c r="B3064" i="15"/>
  <c r="B3065" i="15"/>
  <c r="B3066" i="15"/>
  <c r="B3067" i="15"/>
  <c r="B3068" i="15"/>
  <c r="B3069" i="15"/>
  <c r="B3070" i="15"/>
  <c r="B3071" i="15"/>
  <c r="B3072" i="15"/>
  <c r="B3073" i="15"/>
  <c r="B3074" i="15"/>
  <c r="B3075" i="15"/>
  <c r="B3076" i="15"/>
  <c r="B3077" i="15"/>
  <c r="B3078" i="15"/>
  <c r="B3079" i="15"/>
  <c r="B3080" i="15"/>
  <c r="B3081" i="15"/>
  <c r="B3082" i="15"/>
  <c r="B3083" i="15"/>
  <c r="B3084" i="15"/>
  <c r="B3085" i="15"/>
  <c r="B3086" i="15"/>
  <c r="B3087" i="15"/>
  <c r="B3088" i="15"/>
  <c r="B3089" i="15"/>
  <c r="B3090" i="15"/>
  <c r="B3091" i="15"/>
  <c r="B3092" i="15"/>
  <c r="B3093" i="15"/>
  <c r="B3094" i="15"/>
  <c r="B3095" i="15"/>
  <c r="B3096" i="15"/>
  <c r="B3097" i="15"/>
  <c r="B3098" i="15"/>
  <c r="B3099" i="15"/>
  <c r="B3100" i="15"/>
  <c r="B3101" i="15"/>
  <c r="B3102" i="15"/>
  <c r="B3103" i="15"/>
  <c r="B3104" i="15"/>
  <c r="B3105" i="15"/>
  <c r="B3106" i="15"/>
  <c r="B3107" i="15"/>
  <c r="B3108" i="15"/>
  <c r="B3109" i="15"/>
  <c r="B3110" i="15"/>
  <c r="B3111" i="15"/>
  <c r="B3112" i="15"/>
  <c r="B3113" i="15"/>
  <c r="B3114" i="15"/>
  <c r="B3115" i="15"/>
  <c r="B3116" i="15"/>
  <c r="B3117" i="15"/>
  <c r="B3118" i="15"/>
  <c r="B3119" i="15"/>
  <c r="B3120" i="15"/>
  <c r="B3121" i="15"/>
  <c r="B3122" i="15"/>
  <c r="B3123" i="15"/>
  <c r="B3124" i="15"/>
  <c r="B3125" i="15"/>
  <c r="B3126" i="15"/>
  <c r="B3127" i="15"/>
  <c r="B3128" i="15"/>
  <c r="B3129" i="15"/>
  <c r="B3130" i="15"/>
  <c r="B3131" i="15"/>
  <c r="B3132" i="15"/>
  <c r="B3133" i="15"/>
  <c r="B3134" i="15"/>
  <c r="B3135" i="15"/>
  <c r="B3136" i="15"/>
  <c r="B3137" i="15"/>
  <c r="B3138" i="15"/>
  <c r="B3139" i="15"/>
  <c r="B3140" i="15"/>
  <c r="B3141" i="15"/>
  <c r="B3142" i="15"/>
  <c r="B3143" i="15"/>
  <c r="B3144" i="15"/>
  <c r="B3145" i="15"/>
  <c r="B3146" i="15"/>
  <c r="B3147" i="15"/>
  <c r="B3148" i="15"/>
  <c r="B3149" i="15"/>
  <c r="B3150" i="15"/>
  <c r="B3151" i="15"/>
  <c r="B3152" i="15"/>
  <c r="B3153" i="15"/>
  <c r="B3154" i="15"/>
  <c r="B3155" i="15"/>
  <c r="B3156" i="15"/>
  <c r="B3157" i="15"/>
  <c r="B3158" i="15"/>
  <c r="B3159" i="15"/>
  <c r="B3160" i="15"/>
  <c r="B3161" i="15"/>
  <c r="B3162" i="15"/>
  <c r="B3163" i="15"/>
  <c r="B3164" i="15"/>
  <c r="B3165" i="15"/>
  <c r="B3166" i="15"/>
  <c r="B3167" i="15"/>
  <c r="B3168" i="15"/>
  <c r="B3169" i="15"/>
  <c r="B3170" i="15"/>
  <c r="B3171" i="15"/>
  <c r="B3172" i="15"/>
  <c r="B3173" i="15"/>
  <c r="B3174" i="15"/>
  <c r="B3175" i="15"/>
  <c r="B3176" i="15"/>
  <c r="B3177" i="15"/>
  <c r="B3178" i="15"/>
  <c r="B3179" i="15"/>
  <c r="B3180" i="15"/>
  <c r="B3181" i="15"/>
  <c r="B3182" i="15"/>
  <c r="B3183" i="15"/>
  <c r="B3184" i="15"/>
  <c r="B3185" i="15"/>
  <c r="B3186" i="15"/>
  <c r="B3187" i="15"/>
  <c r="B3188" i="15"/>
  <c r="B3189" i="15"/>
  <c r="B3190" i="15"/>
  <c r="B3191" i="15"/>
  <c r="B3192" i="15"/>
  <c r="B3193" i="15"/>
  <c r="B3194" i="15"/>
  <c r="B3195" i="15"/>
  <c r="B3196" i="15"/>
  <c r="B3197" i="15"/>
  <c r="B3198" i="15"/>
  <c r="B3199" i="15"/>
  <c r="B3200" i="15"/>
  <c r="B3201" i="15"/>
  <c r="B3202" i="15"/>
  <c r="B3203" i="15"/>
  <c r="B3204" i="15"/>
  <c r="B3205" i="15"/>
  <c r="B3206" i="15"/>
  <c r="B3207" i="15"/>
  <c r="B3208" i="15"/>
  <c r="B3209" i="15"/>
  <c r="B3210" i="15"/>
  <c r="B3211" i="15"/>
  <c r="B3212" i="15"/>
  <c r="B3213" i="15"/>
  <c r="B3214" i="15"/>
  <c r="B3215" i="15"/>
  <c r="B3216" i="15"/>
  <c r="B3217" i="15"/>
  <c r="B3218" i="15"/>
  <c r="B3219" i="15"/>
  <c r="B3220" i="15"/>
  <c r="B3221" i="15"/>
  <c r="B3222" i="15"/>
  <c r="B3223" i="15"/>
  <c r="B3224" i="15"/>
  <c r="B3225" i="15"/>
  <c r="B3226" i="15"/>
  <c r="B3227" i="15"/>
  <c r="B3228" i="15"/>
  <c r="B3229" i="15"/>
  <c r="B3230" i="15"/>
  <c r="B3231" i="15"/>
  <c r="B3232" i="15"/>
  <c r="B3233" i="15"/>
  <c r="B3234" i="15"/>
  <c r="B3235" i="15"/>
  <c r="B3236" i="15"/>
  <c r="B3237" i="15"/>
  <c r="B3238" i="15"/>
  <c r="B3239" i="15"/>
  <c r="B3240" i="15"/>
  <c r="B3241" i="15"/>
  <c r="B3242" i="15"/>
  <c r="B3243" i="15"/>
  <c r="B3244" i="15"/>
  <c r="B3245" i="15"/>
  <c r="B3246" i="15"/>
  <c r="B3247" i="15"/>
  <c r="B3248" i="15"/>
  <c r="B3249" i="15"/>
  <c r="B3250" i="15"/>
  <c r="B3251" i="15"/>
  <c r="B3252" i="15"/>
  <c r="B3253" i="15"/>
  <c r="B3254" i="15"/>
  <c r="B3255" i="15"/>
  <c r="B3256" i="15"/>
  <c r="B3257" i="15"/>
  <c r="B3258" i="15"/>
  <c r="B3259" i="15"/>
  <c r="B3260" i="15"/>
  <c r="B3261" i="15"/>
  <c r="B3262" i="15"/>
  <c r="B3263" i="15"/>
  <c r="B3264" i="15"/>
  <c r="B3265" i="15"/>
  <c r="B3266" i="15"/>
  <c r="B3267" i="15"/>
  <c r="B3268" i="15"/>
  <c r="B3269" i="15"/>
  <c r="B3270" i="15"/>
  <c r="B3271" i="15"/>
  <c r="B3272" i="15"/>
  <c r="B3273" i="15"/>
  <c r="B3274" i="15"/>
  <c r="B3275" i="15"/>
  <c r="B3276" i="15"/>
  <c r="B3277" i="15"/>
  <c r="B3278" i="15"/>
  <c r="B3279" i="15"/>
  <c r="B3280" i="15"/>
  <c r="B3281" i="15"/>
  <c r="B3282" i="15"/>
  <c r="B3283" i="15"/>
  <c r="B3284" i="15"/>
  <c r="B3285" i="15"/>
  <c r="B3286" i="15"/>
  <c r="B3287" i="15"/>
  <c r="B3288" i="15"/>
  <c r="B3289" i="15"/>
  <c r="B3290" i="15"/>
  <c r="B3291" i="15"/>
  <c r="B3292" i="15"/>
  <c r="B3293" i="15"/>
  <c r="B3294" i="15"/>
  <c r="B3295" i="15"/>
  <c r="B3296" i="15"/>
  <c r="B3297" i="15"/>
  <c r="B3298" i="15"/>
  <c r="B3299" i="15"/>
  <c r="B3300" i="15"/>
  <c r="B3301" i="15"/>
  <c r="B3302" i="15"/>
  <c r="B3303" i="15"/>
  <c r="B3304" i="15"/>
  <c r="B3305" i="15"/>
  <c r="B3306" i="15"/>
  <c r="B3307" i="15"/>
  <c r="B3308" i="15"/>
  <c r="B3309" i="15"/>
  <c r="B3310" i="15"/>
  <c r="B3311" i="15"/>
  <c r="B3312" i="15"/>
  <c r="B3313" i="15"/>
  <c r="B3314" i="15"/>
  <c r="B3315" i="15"/>
  <c r="B3316" i="15"/>
  <c r="B3317" i="15"/>
  <c r="B3318" i="15"/>
  <c r="B3319" i="15"/>
  <c r="B3320" i="15"/>
  <c r="B3321" i="15"/>
  <c r="B3322" i="15"/>
  <c r="B3323" i="15"/>
  <c r="B3324" i="15"/>
  <c r="B3325" i="15"/>
  <c r="B3326" i="15"/>
  <c r="B3327" i="15"/>
  <c r="B3328" i="15"/>
  <c r="B3329" i="15"/>
  <c r="B3330" i="15"/>
  <c r="B3331" i="15"/>
  <c r="B3332" i="15"/>
  <c r="B3333" i="15"/>
  <c r="B3334" i="15"/>
  <c r="B3335" i="15"/>
  <c r="B3336" i="15"/>
  <c r="B3337" i="15"/>
  <c r="B3338" i="15"/>
  <c r="B3339" i="15"/>
  <c r="B3340" i="15"/>
  <c r="B3341" i="15"/>
  <c r="B3342" i="15"/>
  <c r="B3343" i="15"/>
  <c r="B3344" i="15"/>
  <c r="B3345" i="15"/>
  <c r="B3346" i="15"/>
  <c r="B3347" i="15"/>
  <c r="B3348" i="15"/>
  <c r="B3349" i="15"/>
  <c r="B3350" i="15"/>
  <c r="B3351" i="15"/>
  <c r="B3352" i="15"/>
  <c r="B3353" i="15"/>
  <c r="B3354" i="15"/>
  <c r="B3355" i="15"/>
  <c r="B3356" i="15"/>
  <c r="B3357" i="15"/>
  <c r="B3358" i="15"/>
  <c r="B3359" i="15"/>
  <c r="B3360" i="15"/>
  <c r="B3361" i="15"/>
  <c r="B3362" i="15"/>
  <c r="B3363" i="15"/>
  <c r="B3364" i="15"/>
  <c r="B3365" i="15"/>
  <c r="B3366" i="15"/>
  <c r="B3367" i="15"/>
  <c r="B3368" i="15"/>
  <c r="B3369" i="15"/>
  <c r="B3370" i="15"/>
  <c r="B3371" i="15"/>
  <c r="B3372" i="15"/>
  <c r="B3373" i="15"/>
  <c r="B3374" i="15"/>
  <c r="B3375" i="15"/>
  <c r="B3376" i="15"/>
  <c r="B3377" i="15"/>
  <c r="B3378" i="15"/>
  <c r="B3379" i="15"/>
  <c r="B3380" i="15"/>
  <c r="B3381" i="15"/>
  <c r="B3382" i="15"/>
  <c r="B3383" i="15"/>
  <c r="B3384" i="15"/>
  <c r="B3385" i="15"/>
  <c r="B3386" i="15"/>
  <c r="B3387" i="15"/>
  <c r="B3388" i="15"/>
  <c r="B3389" i="15"/>
  <c r="B3390" i="15"/>
  <c r="B3391" i="15"/>
  <c r="B3392" i="15"/>
  <c r="B3393" i="15"/>
  <c r="B3394" i="15"/>
  <c r="B3395" i="15"/>
  <c r="B3396" i="15"/>
  <c r="B3397" i="15"/>
  <c r="B3398" i="15"/>
  <c r="B3399" i="15"/>
  <c r="B3400" i="15"/>
  <c r="B3401" i="15"/>
  <c r="B3402" i="15"/>
  <c r="B3403" i="15"/>
  <c r="B3404" i="15"/>
  <c r="B3405" i="15"/>
  <c r="B3406" i="15"/>
  <c r="B3407" i="15"/>
  <c r="B3408" i="15"/>
  <c r="B3409" i="15"/>
  <c r="B3410" i="15"/>
  <c r="B3411" i="15"/>
  <c r="B3412" i="15"/>
  <c r="B3413" i="15"/>
  <c r="B3414" i="15"/>
  <c r="B3415" i="15"/>
  <c r="B3416" i="15"/>
  <c r="B3417" i="15"/>
  <c r="B3418" i="15"/>
  <c r="B3419" i="15"/>
  <c r="B3420" i="15"/>
  <c r="B3421" i="15"/>
  <c r="B3422" i="15"/>
  <c r="B3423" i="15"/>
  <c r="B3424" i="15"/>
  <c r="B3425" i="15"/>
  <c r="B3426" i="15"/>
  <c r="B3427" i="15"/>
  <c r="B3428" i="15"/>
  <c r="B3429" i="15"/>
  <c r="B3430" i="15"/>
  <c r="B3431" i="15"/>
  <c r="B3432" i="15"/>
  <c r="B3433" i="15"/>
  <c r="B3434" i="15"/>
  <c r="B3435" i="15"/>
  <c r="B3436" i="15"/>
  <c r="B3437" i="15"/>
  <c r="B3438" i="15"/>
  <c r="B3439" i="15"/>
  <c r="B3440" i="15"/>
  <c r="B3441" i="15"/>
  <c r="B3442" i="15"/>
  <c r="B3443" i="15"/>
  <c r="B3444" i="15"/>
  <c r="B3445" i="15"/>
  <c r="B3446" i="15"/>
  <c r="B3447" i="15"/>
  <c r="B3448" i="15"/>
  <c r="B3449" i="15"/>
  <c r="B3450" i="15"/>
  <c r="B3451" i="15"/>
  <c r="B3452" i="15"/>
  <c r="B3453" i="15"/>
  <c r="B3454" i="15"/>
  <c r="B3455" i="15"/>
  <c r="B3456" i="15"/>
  <c r="B3457" i="15"/>
  <c r="B3458" i="15"/>
  <c r="B3459" i="15"/>
  <c r="B3460" i="15"/>
  <c r="B3461" i="15"/>
  <c r="B3462" i="15"/>
  <c r="B3463" i="15"/>
  <c r="B3464" i="15"/>
  <c r="B3465" i="15"/>
  <c r="B3466" i="15"/>
  <c r="B3467" i="15"/>
  <c r="B3468" i="15"/>
  <c r="B3469" i="15"/>
  <c r="B3470" i="15"/>
  <c r="B3471" i="15"/>
  <c r="B3472" i="15"/>
  <c r="B3473" i="15"/>
  <c r="B3474" i="15"/>
  <c r="B3475" i="15"/>
  <c r="B3476" i="15"/>
  <c r="B3477" i="15"/>
  <c r="B3478" i="15"/>
  <c r="B3479" i="15"/>
  <c r="B3480" i="15"/>
  <c r="B3481" i="15"/>
  <c r="B3482" i="15"/>
  <c r="B3483" i="15"/>
  <c r="B3484" i="15"/>
  <c r="B3485" i="15"/>
  <c r="B3486" i="15"/>
  <c r="B3487" i="15"/>
  <c r="B3488" i="15"/>
  <c r="B3489" i="15"/>
  <c r="B3490" i="15"/>
  <c r="B3491" i="15"/>
  <c r="B3492" i="15"/>
  <c r="B3493" i="15"/>
  <c r="B3494" i="15"/>
  <c r="B3495" i="15"/>
  <c r="B3496" i="15"/>
  <c r="B3497" i="15"/>
  <c r="B3498" i="15"/>
  <c r="B3499" i="15"/>
  <c r="B3500" i="15"/>
  <c r="B3501" i="15"/>
  <c r="B3502" i="15"/>
  <c r="B3503" i="15"/>
  <c r="B3504" i="15"/>
  <c r="B3505" i="15"/>
  <c r="B3506" i="15"/>
  <c r="B3507" i="15"/>
  <c r="B3508" i="15"/>
  <c r="B3509" i="15"/>
  <c r="B3510" i="15"/>
  <c r="B3511" i="15"/>
  <c r="B3512" i="15"/>
  <c r="B3513" i="15"/>
  <c r="B3514" i="15"/>
  <c r="B3515" i="15"/>
  <c r="B3516" i="15"/>
  <c r="B3517" i="15"/>
  <c r="B3518" i="15"/>
  <c r="B3519" i="15"/>
  <c r="B3520" i="15"/>
  <c r="B3521" i="15"/>
  <c r="B3522" i="15"/>
  <c r="B3523" i="15"/>
  <c r="B3524" i="15"/>
  <c r="B3525" i="15"/>
  <c r="B3526" i="15"/>
  <c r="B3527" i="15"/>
  <c r="B3528" i="15"/>
  <c r="B3529" i="15"/>
  <c r="B3530" i="15"/>
  <c r="B3531" i="15"/>
  <c r="B3532" i="15"/>
  <c r="B3533" i="15"/>
  <c r="B3534" i="15"/>
  <c r="B3535" i="15"/>
  <c r="B3536" i="15"/>
  <c r="B3537" i="15"/>
  <c r="B3538" i="15"/>
  <c r="B3539" i="15"/>
  <c r="B3540" i="15"/>
  <c r="B3541" i="15"/>
  <c r="B3542" i="15"/>
  <c r="B3543" i="15"/>
  <c r="B3544" i="15"/>
  <c r="B3545" i="15"/>
  <c r="B3546" i="15"/>
  <c r="B3547" i="15"/>
  <c r="B3548" i="15"/>
  <c r="B3549" i="15"/>
  <c r="B3550" i="15"/>
  <c r="B3551" i="15"/>
  <c r="B3552" i="15"/>
  <c r="B3553" i="15"/>
  <c r="B3554" i="15"/>
  <c r="B3555" i="15"/>
  <c r="B3556" i="15"/>
  <c r="B3557" i="15"/>
  <c r="B3558" i="15"/>
  <c r="B3559" i="15"/>
  <c r="B3560" i="15"/>
  <c r="B3561" i="15"/>
  <c r="B3562" i="15"/>
  <c r="B3563" i="15"/>
  <c r="B3564" i="15"/>
  <c r="B3565" i="15"/>
  <c r="B3566" i="15"/>
  <c r="B3567" i="15"/>
  <c r="B3568" i="15"/>
  <c r="B3569" i="15"/>
  <c r="B3570" i="15"/>
  <c r="B3571" i="15"/>
  <c r="B3572" i="15"/>
  <c r="B3573" i="15"/>
  <c r="B3574" i="15"/>
  <c r="B3575" i="15"/>
  <c r="B3576" i="15"/>
  <c r="B3577" i="15"/>
  <c r="B3578" i="15"/>
  <c r="B3579" i="15"/>
  <c r="B3580" i="15"/>
  <c r="B3581" i="15"/>
  <c r="B3582" i="15"/>
  <c r="B3583" i="15"/>
  <c r="B3584" i="15"/>
  <c r="B3585" i="15"/>
  <c r="B3586" i="15"/>
  <c r="B3587" i="15"/>
  <c r="B3588" i="15"/>
  <c r="B3589" i="15"/>
  <c r="B3590" i="15"/>
  <c r="B3591" i="15"/>
  <c r="B3592" i="15"/>
  <c r="B3593" i="15"/>
  <c r="B3594" i="15"/>
  <c r="B3595" i="15"/>
  <c r="B3596" i="15"/>
  <c r="B3597" i="15"/>
  <c r="B3598" i="15"/>
  <c r="B3599" i="15"/>
  <c r="B3600" i="15"/>
  <c r="B3601" i="15"/>
  <c r="B3602" i="15"/>
  <c r="B3603" i="15"/>
  <c r="B3604" i="15"/>
  <c r="B3605" i="15"/>
  <c r="B3606" i="15"/>
  <c r="B3607" i="15"/>
  <c r="B3608" i="15"/>
  <c r="B3609" i="15"/>
  <c r="B3610" i="15"/>
  <c r="B3611" i="15"/>
  <c r="B3612" i="15"/>
  <c r="B3613" i="15"/>
  <c r="B3614" i="15"/>
  <c r="B3615" i="15"/>
  <c r="B3616" i="15"/>
  <c r="B3617" i="15"/>
  <c r="B3618" i="15"/>
  <c r="B3619" i="15"/>
  <c r="B3620" i="15"/>
  <c r="B3621" i="15"/>
  <c r="B3622" i="15"/>
  <c r="B3623" i="15"/>
  <c r="B3624" i="15"/>
  <c r="B3625" i="15"/>
  <c r="B3626" i="15"/>
  <c r="B3627" i="15"/>
  <c r="B3628" i="15"/>
  <c r="B3629" i="15"/>
  <c r="B3630" i="15"/>
  <c r="B3631" i="15"/>
  <c r="B3632" i="15"/>
  <c r="B3633" i="15"/>
  <c r="B3634" i="15"/>
  <c r="B3635" i="15"/>
  <c r="B3636" i="15"/>
  <c r="B3637" i="15"/>
  <c r="B3638" i="15"/>
  <c r="B3639" i="15"/>
  <c r="B3640" i="15"/>
  <c r="B3641" i="15"/>
  <c r="B3642" i="15"/>
  <c r="B3643" i="15"/>
  <c r="B3644" i="15"/>
  <c r="B3645" i="15"/>
  <c r="B3646" i="15"/>
  <c r="B3647" i="15"/>
  <c r="B3648" i="15"/>
  <c r="B3649" i="15"/>
  <c r="B3650" i="15"/>
  <c r="B3651" i="15"/>
  <c r="B3652" i="15"/>
  <c r="B3653" i="15"/>
  <c r="B3654" i="15"/>
  <c r="B3655" i="15"/>
  <c r="B3656" i="15"/>
  <c r="B3657" i="15"/>
  <c r="B3658" i="15"/>
  <c r="B3659" i="15"/>
  <c r="B3660" i="15"/>
  <c r="B3661" i="15"/>
  <c r="B3662" i="15"/>
  <c r="B3663" i="15"/>
  <c r="B3664" i="15"/>
  <c r="B3665" i="15"/>
  <c r="B3666" i="15"/>
  <c r="B3667" i="15"/>
  <c r="B3668" i="15"/>
  <c r="B3669" i="15"/>
  <c r="B3670" i="15"/>
  <c r="B3671" i="15"/>
  <c r="B3672" i="15"/>
  <c r="B3673" i="15"/>
  <c r="B3674" i="15"/>
  <c r="B3675" i="15"/>
  <c r="B3676" i="15"/>
  <c r="B3677" i="15"/>
  <c r="B3678" i="15"/>
  <c r="B3679" i="15"/>
  <c r="B3680" i="15"/>
  <c r="B3681" i="15"/>
  <c r="B3682" i="15"/>
  <c r="B3683" i="15"/>
  <c r="B3684" i="15"/>
  <c r="B3685" i="15"/>
  <c r="B3686" i="15"/>
  <c r="B3687" i="15"/>
  <c r="B3688" i="15"/>
  <c r="B3689" i="15"/>
  <c r="B3690" i="15"/>
  <c r="B3691" i="15"/>
  <c r="B3692" i="15"/>
  <c r="B3693" i="15"/>
  <c r="B3694" i="15"/>
  <c r="B3695" i="15"/>
  <c r="B3696" i="15"/>
  <c r="B3697" i="15"/>
  <c r="B3698" i="15"/>
  <c r="B3699" i="15"/>
  <c r="B3700" i="15"/>
  <c r="B3701" i="15"/>
  <c r="B3702" i="15"/>
  <c r="B3703" i="15"/>
  <c r="B3704" i="15"/>
  <c r="B3705" i="15"/>
  <c r="B3706" i="15"/>
  <c r="B3707" i="15"/>
  <c r="B3708" i="15"/>
  <c r="B3709" i="15"/>
  <c r="B3710" i="15"/>
  <c r="B3711" i="15"/>
  <c r="B3712" i="15"/>
  <c r="B3713" i="15"/>
  <c r="B3714" i="15"/>
  <c r="B3715" i="15"/>
  <c r="B3716" i="15"/>
  <c r="B3717" i="15"/>
  <c r="B3718" i="15"/>
  <c r="B3719" i="15"/>
  <c r="B3720" i="15"/>
  <c r="B3721" i="15"/>
  <c r="B3722" i="15"/>
  <c r="B3723" i="15"/>
  <c r="B3724" i="15"/>
  <c r="B3725" i="15"/>
  <c r="B3726" i="15"/>
  <c r="B3727" i="15"/>
  <c r="B3728" i="15"/>
  <c r="B3729" i="15"/>
  <c r="B3730" i="15"/>
  <c r="B3731" i="15"/>
  <c r="B3732" i="15"/>
  <c r="B3733" i="15"/>
  <c r="B3734" i="15"/>
  <c r="B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A3724" i="15"/>
  <c r="A3725" i="15"/>
  <c r="A3726" i="15"/>
  <c r="A3727" i="15"/>
  <c r="A3728" i="15"/>
  <c r="A3729" i="15"/>
  <c r="A3730" i="15"/>
  <c r="A3731" i="15"/>
  <c r="A3732" i="15"/>
  <c r="A3733" i="15"/>
  <c r="A3734" i="15"/>
  <c r="A3" i="15"/>
  <c r="H3475" i="15" l="1"/>
  <c r="F3283" i="15"/>
  <c r="H3231" i="15"/>
  <c r="F3143" i="15"/>
  <c r="F3063" i="15"/>
  <c r="F2935" i="15"/>
  <c r="F2823" i="15"/>
  <c r="D2735" i="15"/>
  <c r="D2703" i="15"/>
  <c r="D2659" i="15"/>
  <c r="F2615" i="15"/>
  <c r="D2607" i="15"/>
  <c r="D2563" i="15"/>
  <c r="D2531" i="15"/>
  <c r="F2503" i="15"/>
  <c r="F2487" i="15"/>
  <c r="D2467" i="15"/>
  <c r="D2459" i="15"/>
  <c r="D2435" i="15"/>
  <c r="D2427" i="15"/>
  <c r="F2375" i="15"/>
  <c r="D2371" i="15"/>
  <c r="D2363" i="15"/>
  <c r="F2359" i="15"/>
  <c r="D2339" i="15"/>
  <c r="D2307" i="15"/>
  <c r="D2267" i="15"/>
  <c r="D3730" i="15"/>
  <c r="D3714" i="15"/>
  <c r="D3706" i="15"/>
  <c r="D3698" i="15"/>
  <c r="D3682" i="15"/>
  <c r="D3674" i="15"/>
  <c r="D3666" i="15"/>
  <c r="D3650" i="15"/>
  <c r="D3642" i="15"/>
  <c r="D3634" i="15"/>
  <c r="D3618" i="15"/>
  <c r="D3610" i="15"/>
  <c r="D3602" i="15"/>
  <c r="D3586" i="15"/>
  <c r="D3578" i="15"/>
  <c r="D3570" i="15"/>
  <c r="D3554" i="15"/>
  <c r="D3546" i="15"/>
  <c r="D3538" i="15"/>
  <c r="D3522" i="15"/>
  <c r="D3514" i="15"/>
  <c r="D3506" i="15"/>
  <c r="D3490" i="15"/>
  <c r="D3482" i="15"/>
  <c r="D3474" i="15"/>
  <c r="D3458" i="15"/>
  <c r="D3450" i="15"/>
  <c r="D3442" i="15"/>
  <c r="D3426" i="15"/>
  <c r="D3418" i="15"/>
  <c r="D3410" i="15"/>
  <c r="D3394" i="15"/>
  <c r="D3386" i="15"/>
  <c r="D3378" i="15"/>
  <c r="D3362" i="15"/>
  <c r="D3354" i="15"/>
  <c r="D3346" i="15"/>
  <c r="D3330" i="15"/>
  <c r="D3322" i="15"/>
  <c r="D3314" i="15"/>
  <c r="D3298" i="15"/>
  <c r="D3290" i="15"/>
  <c r="D3282" i="15"/>
  <c r="D3266" i="15"/>
  <c r="D3258" i="15"/>
  <c r="D3250" i="15"/>
  <c r="D3234" i="15"/>
  <c r="D3226" i="15"/>
  <c r="D3218" i="15"/>
  <c r="D3202" i="15"/>
  <c r="D3194" i="15"/>
  <c r="D3186" i="15"/>
  <c r="D3170" i="15"/>
  <c r="D3162" i="15"/>
  <c r="D3154" i="15"/>
  <c r="D3138" i="15"/>
  <c r="D3130" i="15"/>
  <c r="D3122" i="15"/>
  <c r="D3106" i="15"/>
  <c r="D3098" i="15"/>
  <c r="D3090" i="15"/>
  <c r="D2870" i="15"/>
  <c r="D2866" i="15"/>
  <c r="D2862" i="15"/>
  <c r="D2858" i="15"/>
  <c r="D2854" i="15"/>
  <c r="D2850" i="15"/>
  <c r="D2846" i="15"/>
  <c r="D2842" i="15"/>
  <c r="D2838" i="15"/>
  <c r="D2834" i="15"/>
  <c r="D2830" i="15"/>
  <c r="D2826" i="15"/>
  <c r="D2822" i="15"/>
  <c r="D2818" i="15"/>
  <c r="D2814" i="15"/>
  <c r="D2810" i="15"/>
  <c r="D2806" i="15"/>
  <c r="D2802" i="15"/>
  <c r="D2798" i="15"/>
  <c r="D2794" i="15"/>
  <c r="D2790" i="15"/>
  <c r="D2786" i="15"/>
  <c r="D2782" i="15"/>
  <c r="D2778" i="15"/>
  <c r="D2774" i="15"/>
  <c r="D2770" i="15"/>
  <c r="D2766" i="15"/>
  <c r="D2762" i="15"/>
  <c r="D2758" i="15"/>
  <c r="D2754" i="15"/>
  <c r="D2750" i="15"/>
  <c r="D2746" i="15"/>
  <c r="D2734" i="15"/>
  <c r="D2730" i="15"/>
  <c r="D2714" i="15"/>
  <c r="D2702" i="15"/>
  <c r="D2698" i="15"/>
  <c r="D2682" i="15"/>
  <c r="D2670" i="15"/>
  <c r="D2666" i="15"/>
  <c r="D2650" i="15"/>
  <c r="D2638" i="15"/>
  <c r="D2634" i="15"/>
  <c r="D2618" i="15"/>
  <c r="D2606" i="15"/>
  <c r="D2602" i="15"/>
  <c r="D2586" i="15"/>
  <c r="D2574" i="15"/>
  <c r="D2570" i="15"/>
  <c r="D2554" i="15"/>
  <c r="D2542" i="15"/>
  <c r="D2538" i="15"/>
  <c r="D2522" i="15"/>
  <c r="H3635" i="15"/>
  <c r="F3315" i="15"/>
  <c r="H3295" i="15"/>
  <c r="F3187" i="15"/>
  <c r="F3127" i="15"/>
  <c r="H3039" i="15"/>
  <c r="F2999" i="15"/>
  <c r="F2951" i="15"/>
  <c r="F2887" i="15"/>
  <c r="F2871" i="15"/>
  <c r="F2743" i="15"/>
  <c r="D2691" i="15"/>
  <c r="D2671" i="15"/>
  <c r="D2639" i="15"/>
  <c r="F2631" i="15"/>
  <c r="D2595" i="15"/>
  <c r="D2575" i="15"/>
  <c r="F2567" i="15"/>
  <c r="F2551" i="15"/>
  <c r="D2543" i="15"/>
  <c r="D2499" i="15"/>
  <c r="D2491" i="15"/>
  <c r="F2439" i="15"/>
  <c r="F2423" i="15"/>
  <c r="D2403" i="15"/>
  <c r="D2395" i="15"/>
  <c r="D2331" i="15"/>
  <c r="D2299" i="15"/>
  <c r="D2275" i="15"/>
  <c r="H3731" i="15"/>
  <c r="H3603" i="15"/>
  <c r="H3507" i="15"/>
  <c r="F3079" i="15"/>
  <c r="F3015" i="15"/>
  <c r="H2975" i="15"/>
  <c r="F2807" i="15"/>
  <c r="F2759" i="15"/>
  <c r="D2723" i="15"/>
  <c r="F2695" i="15"/>
  <c r="F2679" i="15"/>
  <c r="D2627" i="15"/>
  <c r="H3733" i="15"/>
  <c r="D3733" i="15"/>
  <c r="F3733" i="15"/>
  <c r="H3729" i="15"/>
  <c r="F3729" i="15"/>
  <c r="D3729" i="15"/>
  <c r="H3725" i="15"/>
  <c r="F3725" i="15"/>
  <c r="D3725" i="15"/>
  <c r="H3721" i="15"/>
  <c r="F3721" i="15"/>
  <c r="D3721" i="15"/>
  <c r="H3717" i="15"/>
  <c r="D3717" i="15"/>
  <c r="F3717" i="15"/>
  <c r="H3713" i="15"/>
  <c r="F3713" i="15"/>
  <c r="D3713" i="15"/>
  <c r="H3709" i="15"/>
  <c r="D3709" i="15"/>
  <c r="F3709" i="15"/>
  <c r="H3705" i="15"/>
  <c r="F3705" i="15"/>
  <c r="D3705" i="15"/>
  <c r="H3701" i="15"/>
  <c r="D3701" i="15"/>
  <c r="F3701" i="15"/>
  <c r="H3697" i="15"/>
  <c r="F3697" i="15"/>
  <c r="D3697" i="15"/>
  <c r="H3693" i="15"/>
  <c r="F3693" i="15"/>
  <c r="D3693" i="15"/>
  <c r="H3689" i="15"/>
  <c r="F3689" i="15"/>
  <c r="D3689" i="15"/>
  <c r="H3685" i="15"/>
  <c r="D3685" i="15"/>
  <c r="F3685" i="15"/>
  <c r="H3681" i="15"/>
  <c r="F3681" i="15"/>
  <c r="D3681" i="15"/>
  <c r="H3677" i="15"/>
  <c r="D3677" i="15"/>
  <c r="F3677" i="15"/>
  <c r="H3673" i="15"/>
  <c r="F3673" i="15"/>
  <c r="D3673" i="15"/>
  <c r="H3669" i="15"/>
  <c r="D3669" i="15"/>
  <c r="F3669" i="15"/>
  <c r="H3665" i="15"/>
  <c r="F3665" i="15"/>
  <c r="D3665" i="15"/>
  <c r="H3661" i="15"/>
  <c r="F3661" i="15"/>
  <c r="D3661" i="15"/>
  <c r="H3657" i="15"/>
  <c r="F3657" i="15"/>
  <c r="D3657" i="15"/>
  <c r="H3653" i="15"/>
  <c r="D3653" i="15"/>
  <c r="F3653" i="15"/>
  <c r="H3649" i="15"/>
  <c r="F3649" i="15"/>
  <c r="D3649" i="15"/>
  <c r="H3645" i="15"/>
  <c r="D3645" i="15"/>
  <c r="F3645" i="15"/>
  <c r="H3641" i="15"/>
  <c r="F3641" i="15"/>
  <c r="D3641" i="15"/>
  <c r="H3637" i="15"/>
  <c r="D3637" i="15"/>
  <c r="F3637" i="15"/>
  <c r="H3633" i="15"/>
  <c r="F3633" i="15"/>
  <c r="D3633" i="15"/>
  <c r="H3629" i="15"/>
  <c r="F3629" i="15"/>
  <c r="D3629" i="15"/>
  <c r="H3625" i="15"/>
  <c r="F3625" i="15"/>
  <c r="D3625" i="15"/>
  <c r="H3621" i="15"/>
  <c r="D3621" i="15"/>
  <c r="F3621" i="15"/>
  <c r="H3617" i="15"/>
  <c r="F3617" i="15"/>
  <c r="D3617" i="15"/>
  <c r="H3613" i="15"/>
  <c r="D3613" i="15"/>
  <c r="F3613" i="15"/>
  <c r="H3609" i="15"/>
  <c r="F3609" i="15"/>
  <c r="D3609" i="15"/>
  <c r="H3597" i="15"/>
  <c r="F3597" i="15"/>
  <c r="D3597" i="15"/>
  <c r="H3593" i="15"/>
  <c r="F3593" i="15"/>
  <c r="D3593" i="15"/>
  <c r="H3589" i="15"/>
  <c r="D3589" i="15"/>
  <c r="F3589" i="15"/>
  <c r="H3585" i="15"/>
  <c r="F3585" i="15"/>
  <c r="D3585" i="15"/>
  <c r="H3581" i="15"/>
  <c r="D3581" i="15"/>
  <c r="F3581" i="15"/>
  <c r="H3577" i="15"/>
  <c r="F3577" i="15"/>
  <c r="D3577" i="15"/>
  <c r="H3573" i="15"/>
  <c r="D3573" i="15"/>
  <c r="F3573" i="15"/>
  <c r="H3569" i="15"/>
  <c r="F3569" i="15"/>
  <c r="D3569" i="15"/>
  <c r="H3565" i="15"/>
  <c r="F3565" i="15"/>
  <c r="D3565" i="15"/>
  <c r="H3561" i="15"/>
  <c r="F3561" i="15"/>
  <c r="D3561" i="15"/>
  <c r="H3557" i="15"/>
  <c r="D3557" i="15"/>
  <c r="F3557" i="15"/>
  <c r="H3553" i="15"/>
  <c r="F3553" i="15"/>
  <c r="D3553" i="15"/>
  <c r="H3549" i="15"/>
  <c r="D3549" i="15"/>
  <c r="F3549" i="15"/>
  <c r="H3545" i="15"/>
  <c r="F3545" i="15"/>
  <c r="D3545" i="15"/>
  <c r="H3541" i="15"/>
  <c r="D3541" i="15"/>
  <c r="F3541" i="15"/>
  <c r="H3537" i="15"/>
  <c r="F3537" i="15"/>
  <c r="D3537" i="15"/>
  <c r="H3533" i="15"/>
  <c r="F3533" i="15"/>
  <c r="D3533" i="15"/>
  <c r="H3529" i="15"/>
  <c r="F3529" i="15"/>
  <c r="D3529" i="15"/>
  <c r="H3525" i="15"/>
  <c r="D3525" i="15"/>
  <c r="F3525" i="15"/>
  <c r="H3521" i="15"/>
  <c r="F3521" i="15"/>
  <c r="D3521" i="15"/>
  <c r="H3517" i="15"/>
  <c r="D3517" i="15"/>
  <c r="F3517" i="15"/>
  <c r="H3513" i="15"/>
  <c r="F3513" i="15"/>
  <c r="D3513" i="15"/>
  <c r="H3509" i="15"/>
  <c r="D3509" i="15"/>
  <c r="F3509" i="15"/>
  <c r="H3505" i="15"/>
  <c r="F3505" i="15"/>
  <c r="D3505" i="15"/>
  <c r="H3501" i="15"/>
  <c r="F3501" i="15"/>
  <c r="D3501" i="15"/>
  <c r="H3497" i="15"/>
  <c r="F3497" i="15"/>
  <c r="D3497" i="15"/>
  <c r="H3493" i="15"/>
  <c r="D3493" i="15"/>
  <c r="F3493" i="15"/>
  <c r="H3489" i="15"/>
  <c r="F3489" i="15"/>
  <c r="D3489" i="15"/>
  <c r="H3485" i="15"/>
  <c r="D3485" i="15"/>
  <c r="F3485" i="15"/>
  <c r="H3481" i="15"/>
  <c r="F3481" i="15"/>
  <c r="D3481" i="15"/>
  <c r="H3477" i="15"/>
  <c r="D3477" i="15"/>
  <c r="F3477" i="15"/>
  <c r="H3473" i="15"/>
  <c r="F3473" i="15"/>
  <c r="D3473" i="15"/>
  <c r="H3469" i="15"/>
  <c r="F3469" i="15"/>
  <c r="D3469" i="15"/>
  <c r="H3465" i="15"/>
  <c r="F3465" i="15"/>
  <c r="D3465" i="15"/>
  <c r="H3461" i="15"/>
  <c r="D3461" i="15"/>
  <c r="F3461" i="15"/>
  <c r="H3457" i="15"/>
  <c r="F3457" i="15"/>
  <c r="D3457" i="15"/>
  <c r="H3453" i="15"/>
  <c r="D3453" i="15"/>
  <c r="F3453" i="15"/>
  <c r="H3449" i="15"/>
  <c r="F3449" i="15"/>
  <c r="D3449" i="15"/>
  <c r="H3445" i="15"/>
  <c r="D3445" i="15"/>
  <c r="F3445" i="15"/>
  <c r="H3441" i="15"/>
  <c r="F3441" i="15"/>
  <c r="D3441" i="15"/>
  <c r="H3437" i="15"/>
  <c r="F3437" i="15"/>
  <c r="D3437" i="15"/>
  <c r="H3433" i="15"/>
  <c r="F3433" i="15"/>
  <c r="D3433" i="15"/>
  <c r="H3429" i="15"/>
  <c r="D3429" i="15"/>
  <c r="F3429" i="15"/>
  <c r="H3425" i="15"/>
  <c r="F3425" i="15"/>
  <c r="D3425" i="15"/>
  <c r="H3421" i="15"/>
  <c r="D3421" i="15"/>
  <c r="F3421" i="15"/>
  <c r="H3417" i="15"/>
  <c r="F3417" i="15"/>
  <c r="D3417" i="15"/>
  <c r="H3413" i="15"/>
  <c r="D3413" i="15"/>
  <c r="F3413" i="15"/>
  <c r="H3409" i="15"/>
  <c r="F3409" i="15"/>
  <c r="D3409" i="15"/>
  <c r="H3405" i="15"/>
  <c r="F3405" i="15"/>
  <c r="D3405" i="15"/>
  <c r="H3401" i="15"/>
  <c r="F3401" i="15"/>
  <c r="D3401" i="15"/>
  <c r="H3397" i="15"/>
  <c r="D3397" i="15"/>
  <c r="F3397" i="15"/>
  <c r="H3393" i="15"/>
  <c r="F3393" i="15"/>
  <c r="D3393" i="15"/>
  <c r="H3389" i="15"/>
  <c r="D3389" i="15"/>
  <c r="F3389" i="15"/>
  <c r="H3385" i="15"/>
  <c r="F3385" i="15"/>
  <c r="D3385" i="15"/>
  <c r="H3381" i="15"/>
  <c r="D3381" i="15"/>
  <c r="F3381" i="15"/>
  <c r="H3377" i="15"/>
  <c r="F3377" i="15"/>
  <c r="D3377" i="15"/>
  <c r="H3373" i="15"/>
  <c r="F3373" i="15"/>
  <c r="D3373" i="15"/>
  <c r="H3369" i="15"/>
  <c r="F3369" i="15"/>
  <c r="D3369" i="15"/>
  <c r="H3365" i="15"/>
  <c r="D3365" i="15"/>
  <c r="F3365" i="15"/>
  <c r="H3361" i="15"/>
  <c r="F3361" i="15"/>
  <c r="D3361" i="15"/>
  <c r="H3357" i="15"/>
  <c r="D3357" i="15"/>
  <c r="F3357" i="15"/>
  <c r="H3353" i="15"/>
  <c r="F3353" i="15"/>
  <c r="D3353" i="15"/>
  <c r="H3349" i="15"/>
  <c r="F3349" i="15"/>
  <c r="D3349" i="15"/>
  <c r="H3345" i="15"/>
  <c r="F3345" i="15"/>
  <c r="D3345" i="15"/>
  <c r="H3341" i="15"/>
  <c r="F3341" i="15"/>
  <c r="D3341" i="15"/>
  <c r="H3337" i="15"/>
  <c r="F3337" i="15"/>
  <c r="D3337" i="15"/>
  <c r="H3333" i="15"/>
  <c r="F3333" i="15"/>
  <c r="D3333" i="15"/>
  <c r="H3329" i="15"/>
  <c r="F3329" i="15"/>
  <c r="D3329" i="15"/>
  <c r="H3325" i="15"/>
  <c r="F3325" i="15"/>
  <c r="D3325" i="15"/>
  <c r="H3321" i="15"/>
  <c r="F3321" i="15"/>
  <c r="D3321" i="15"/>
  <c r="H3317" i="15"/>
  <c r="F3317" i="15"/>
  <c r="D3317" i="15"/>
  <c r="H3313" i="15"/>
  <c r="F3313" i="15"/>
  <c r="D3313" i="15"/>
  <c r="H3309" i="15"/>
  <c r="F3309" i="15"/>
  <c r="D3309" i="15"/>
  <c r="H3305" i="15"/>
  <c r="F3305" i="15"/>
  <c r="D3305" i="15"/>
  <c r="H3301" i="15"/>
  <c r="F3301" i="15"/>
  <c r="D3301" i="15"/>
  <c r="H3297" i="15"/>
  <c r="F3297" i="15"/>
  <c r="D3297" i="15"/>
  <c r="H3293" i="15"/>
  <c r="F3293" i="15"/>
  <c r="D3293" i="15"/>
  <c r="H3289" i="15"/>
  <c r="F3289" i="15"/>
  <c r="D3289" i="15"/>
  <c r="H3285" i="15"/>
  <c r="F3285" i="15"/>
  <c r="D3285" i="15"/>
  <c r="H3281" i="15"/>
  <c r="F3281" i="15"/>
  <c r="D3281" i="15"/>
  <c r="H3277" i="15"/>
  <c r="F3277" i="15"/>
  <c r="D3277" i="15"/>
  <c r="H3273" i="15"/>
  <c r="F3273" i="15"/>
  <c r="D3273" i="15"/>
  <c r="H3269" i="15"/>
  <c r="F3269" i="15"/>
  <c r="D3269" i="15"/>
  <c r="H3265" i="15"/>
  <c r="F3265" i="15"/>
  <c r="D3265" i="15"/>
  <c r="H3261" i="15"/>
  <c r="F3261" i="15"/>
  <c r="D3261" i="15"/>
  <c r="H3257" i="15"/>
  <c r="F3257" i="15"/>
  <c r="D3257" i="15"/>
  <c r="H3253" i="15"/>
  <c r="F3253" i="15"/>
  <c r="D3253" i="15"/>
  <c r="H3249" i="15"/>
  <c r="F3249" i="15"/>
  <c r="D3249" i="15"/>
  <c r="H3245" i="15"/>
  <c r="F3245" i="15"/>
  <c r="D3245" i="15"/>
  <c r="H3241" i="15"/>
  <c r="D3241" i="15"/>
  <c r="F3241" i="15"/>
  <c r="H3237" i="15"/>
  <c r="F3237" i="15"/>
  <c r="D3237" i="15"/>
  <c r="H3233" i="15"/>
  <c r="F3233" i="15"/>
  <c r="D3233" i="15"/>
  <c r="H3229" i="15"/>
  <c r="F3229" i="15"/>
  <c r="D3229" i="15"/>
  <c r="H3225" i="15"/>
  <c r="F3225" i="15"/>
  <c r="D3225" i="15"/>
  <c r="H3221" i="15"/>
  <c r="F3221" i="15"/>
  <c r="D3221" i="15"/>
  <c r="H3217" i="15"/>
  <c r="F3217" i="15"/>
  <c r="D3217" i="15"/>
  <c r="H3213" i="15"/>
  <c r="F3213" i="15"/>
  <c r="D3213" i="15"/>
  <c r="H3209" i="15"/>
  <c r="F3209" i="15"/>
  <c r="D3209" i="15"/>
  <c r="H3205" i="15"/>
  <c r="F3205" i="15"/>
  <c r="D3205" i="15"/>
  <c r="H3201" i="15"/>
  <c r="F3201" i="15"/>
  <c r="D3201" i="15"/>
  <c r="H3197" i="15"/>
  <c r="F3197" i="15"/>
  <c r="D3197" i="15"/>
  <c r="H3193" i="15"/>
  <c r="F3193" i="15"/>
  <c r="D3193" i="15"/>
  <c r="H3189" i="15"/>
  <c r="F3189" i="15"/>
  <c r="D3189" i="15"/>
  <c r="H3185" i="15"/>
  <c r="F3185" i="15"/>
  <c r="D3185" i="15"/>
  <c r="H3181" i="15"/>
  <c r="F3181" i="15"/>
  <c r="D3181" i="15"/>
  <c r="H3177" i="15"/>
  <c r="F3177" i="15"/>
  <c r="D3177" i="15"/>
  <c r="H3173" i="15"/>
  <c r="F3173" i="15"/>
  <c r="D3173" i="15"/>
  <c r="H3169" i="15"/>
  <c r="F3169" i="15"/>
  <c r="D3169" i="15"/>
  <c r="F3165" i="15"/>
  <c r="H3165" i="15"/>
  <c r="D3165" i="15"/>
  <c r="H3161" i="15"/>
  <c r="F3161" i="15"/>
  <c r="D3161" i="15"/>
  <c r="H3157" i="15"/>
  <c r="F3157" i="15"/>
  <c r="D3157" i="15"/>
  <c r="H3153" i="15"/>
  <c r="F3153" i="15"/>
  <c r="D3153" i="15"/>
  <c r="F3149" i="15"/>
  <c r="H3149" i="15"/>
  <c r="D3149" i="15"/>
  <c r="H3145" i="15"/>
  <c r="F3145" i="15"/>
  <c r="D3145" i="15"/>
  <c r="H3141" i="15"/>
  <c r="F3141" i="15"/>
  <c r="D3141" i="15"/>
  <c r="H3137" i="15"/>
  <c r="F3137" i="15"/>
  <c r="D3137" i="15"/>
  <c r="F3133" i="15"/>
  <c r="H3133" i="15"/>
  <c r="D3133" i="15"/>
  <c r="H3129" i="15"/>
  <c r="F3129" i="15"/>
  <c r="D3129" i="15"/>
  <c r="H3125" i="15"/>
  <c r="F3125" i="15"/>
  <c r="D3125" i="15"/>
  <c r="H3121" i="15"/>
  <c r="F3121" i="15"/>
  <c r="D3121" i="15"/>
  <c r="F3117" i="15"/>
  <c r="H3117" i="15"/>
  <c r="D3117" i="15"/>
  <c r="H3113" i="15"/>
  <c r="F3113" i="15"/>
  <c r="D3113" i="15"/>
  <c r="H3109" i="15"/>
  <c r="F3109" i="15"/>
  <c r="D3109" i="15"/>
  <c r="H3105" i="15"/>
  <c r="F3105" i="15"/>
  <c r="D3105" i="15"/>
  <c r="F3101" i="15"/>
  <c r="H3101" i="15"/>
  <c r="D3101" i="15"/>
  <c r="H3097" i="15"/>
  <c r="F3097" i="15"/>
  <c r="D3097" i="15"/>
  <c r="H3093" i="15"/>
  <c r="F3093" i="15"/>
  <c r="D3093" i="15"/>
  <c r="H3089" i="15"/>
  <c r="F3089" i="15"/>
  <c r="D3089" i="15"/>
  <c r="F3085" i="15"/>
  <c r="H3085" i="15"/>
  <c r="D3085" i="15"/>
  <c r="H3081" i="15"/>
  <c r="F3081" i="15"/>
  <c r="D3081" i="15"/>
  <c r="H3077" i="15"/>
  <c r="F3077" i="15"/>
  <c r="D3077" i="15"/>
  <c r="H3073" i="15"/>
  <c r="F3073" i="15"/>
  <c r="D3073" i="15"/>
  <c r="F3069" i="15"/>
  <c r="H3069" i="15"/>
  <c r="D3069" i="15"/>
  <c r="H3065" i="15"/>
  <c r="F3065" i="15"/>
  <c r="D3065" i="15"/>
  <c r="H3061" i="15"/>
  <c r="F3061" i="15"/>
  <c r="D3061" i="15"/>
  <c r="H3057" i="15"/>
  <c r="F3057" i="15"/>
  <c r="D3057" i="15"/>
  <c r="F3053" i="15"/>
  <c r="H3053" i="15"/>
  <c r="D3053" i="15"/>
  <c r="H3049" i="15"/>
  <c r="F3049" i="15"/>
  <c r="D3049" i="15"/>
  <c r="H3045" i="15"/>
  <c r="F3045" i="15"/>
  <c r="D3045" i="15"/>
  <c r="H3041" i="15"/>
  <c r="F3041" i="15"/>
  <c r="D3041" i="15"/>
  <c r="F3037" i="15"/>
  <c r="H3037" i="15"/>
  <c r="D3037" i="15"/>
  <c r="H3033" i="15"/>
  <c r="F3033" i="15"/>
  <c r="D3033" i="15"/>
  <c r="H3029" i="15"/>
  <c r="F3029" i="15"/>
  <c r="D3029" i="15"/>
  <c r="H3025" i="15"/>
  <c r="F3025" i="15"/>
  <c r="D3025" i="15"/>
  <c r="F3021" i="15"/>
  <c r="H3021" i="15"/>
  <c r="D3021" i="15"/>
  <c r="H3017" i="15"/>
  <c r="F3017" i="15"/>
  <c r="D3017" i="15"/>
  <c r="H3013" i="15"/>
  <c r="F3013" i="15"/>
  <c r="D3013" i="15"/>
  <c r="H3009" i="15"/>
  <c r="F3009" i="15"/>
  <c r="D3009" i="15"/>
  <c r="F3005" i="15"/>
  <c r="H3005" i="15"/>
  <c r="D3005" i="15"/>
  <c r="H3001" i="15"/>
  <c r="F3001" i="15"/>
  <c r="D3001" i="15"/>
  <c r="H2997" i="15"/>
  <c r="F2997" i="15"/>
  <c r="D2997" i="15"/>
  <c r="H2993" i="15"/>
  <c r="F2993" i="15"/>
  <c r="D2993" i="15"/>
  <c r="F2989" i="15"/>
  <c r="H2989" i="15"/>
  <c r="D2989" i="15"/>
  <c r="H2985" i="15"/>
  <c r="F2985" i="15"/>
  <c r="D2985" i="15"/>
  <c r="H2981" i="15"/>
  <c r="F2981" i="15"/>
  <c r="D2981" i="15"/>
  <c r="H2977" i="15"/>
  <c r="F2977" i="15"/>
  <c r="D2977" i="15"/>
  <c r="F2973" i="15"/>
  <c r="H2973" i="15"/>
  <c r="D2973" i="15"/>
  <c r="H2969" i="15"/>
  <c r="F2969" i="15"/>
  <c r="D2969" i="15"/>
  <c r="H2965" i="15"/>
  <c r="F2965" i="15"/>
  <c r="D2965" i="15"/>
  <c r="H2961" i="15"/>
  <c r="F2961" i="15"/>
  <c r="D2961" i="15"/>
  <c r="F2957" i="15"/>
  <c r="H2957" i="15"/>
  <c r="D2957" i="15"/>
  <c r="H2953" i="15"/>
  <c r="F2953" i="15"/>
  <c r="D2953" i="15"/>
  <c r="H2949" i="15"/>
  <c r="F2949" i="15"/>
  <c r="D2949" i="15"/>
  <c r="H2945" i="15"/>
  <c r="F2945" i="15"/>
  <c r="D2945" i="15"/>
  <c r="F2941" i="15"/>
  <c r="H2941" i="15"/>
  <c r="D2941" i="15"/>
  <c r="H2937" i="15"/>
  <c r="F2937" i="15"/>
  <c r="D2937" i="15"/>
  <c r="H2933" i="15"/>
  <c r="F2933" i="15"/>
  <c r="D2933" i="15"/>
  <c r="H2929" i="15"/>
  <c r="F2929" i="15"/>
  <c r="D2929" i="15"/>
  <c r="F2925" i="15"/>
  <c r="H2925" i="15"/>
  <c r="D2925" i="15"/>
  <c r="H2921" i="15"/>
  <c r="F2921" i="15"/>
  <c r="D2921" i="15"/>
  <c r="H2917" i="15"/>
  <c r="F2917" i="15"/>
  <c r="D2917" i="15"/>
  <c r="H2913" i="15"/>
  <c r="F2913" i="15"/>
  <c r="D2913" i="15"/>
  <c r="F2909" i="15"/>
  <c r="H2909" i="15"/>
  <c r="D2909" i="15"/>
  <c r="H2905" i="15"/>
  <c r="F2905" i="15"/>
  <c r="D2905" i="15"/>
  <c r="H2901" i="15"/>
  <c r="F2901" i="15"/>
  <c r="D2901" i="15"/>
  <c r="H2897" i="15"/>
  <c r="F2897" i="15"/>
  <c r="D2897" i="15"/>
  <c r="F2893" i="15"/>
  <c r="H2893" i="15"/>
  <c r="D2893" i="15"/>
  <c r="H2889" i="15"/>
  <c r="F2889" i="15"/>
  <c r="D2889" i="15"/>
  <c r="H2885" i="15"/>
  <c r="F2885" i="15"/>
  <c r="D2885" i="15"/>
  <c r="H2881" i="15"/>
  <c r="F2881" i="15"/>
  <c r="D2881" i="15"/>
  <c r="H2877" i="15"/>
  <c r="F2877" i="15"/>
  <c r="D2877" i="15"/>
  <c r="H2873" i="15"/>
  <c r="F2873" i="15"/>
  <c r="D2873" i="15"/>
  <c r="H2869" i="15"/>
  <c r="F2869" i="15"/>
  <c r="D2869" i="15"/>
  <c r="H2865" i="15"/>
  <c r="F2865" i="15"/>
  <c r="D2865" i="15"/>
  <c r="H2861" i="15"/>
  <c r="F2861" i="15"/>
  <c r="D2861" i="15"/>
  <c r="H2857" i="15"/>
  <c r="F2857" i="15"/>
  <c r="D2857" i="15"/>
  <c r="H2853" i="15"/>
  <c r="F2853" i="15"/>
  <c r="D2853" i="15"/>
  <c r="H2849" i="15"/>
  <c r="F2849" i="15"/>
  <c r="D2849" i="15"/>
  <c r="H2845" i="15"/>
  <c r="F2845" i="15"/>
  <c r="D2845" i="15"/>
  <c r="H2841" i="15"/>
  <c r="F2841" i="15"/>
  <c r="D2841" i="15"/>
  <c r="H2837" i="15"/>
  <c r="F2837" i="15"/>
  <c r="D2837" i="15"/>
  <c r="H2833" i="15"/>
  <c r="F2833" i="15"/>
  <c r="D2833" i="15"/>
  <c r="H2829" i="15"/>
  <c r="F2829" i="15"/>
  <c r="D2829" i="15"/>
  <c r="H2825" i="15"/>
  <c r="F2825" i="15"/>
  <c r="D2825" i="15"/>
  <c r="H2821" i="15"/>
  <c r="F2821" i="15"/>
  <c r="D2821" i="15"/>
  <c r="H2817" i="15"/>
  <c r="F2817" i="15"/>
  <c r="D2817" i="15"/>
  <c r="H2813" i="15"/>
  <c r="F2813" i="15"/>
  <c r="D2813" i="15"/>
  <c r="H2809" i="15"/>
  <c r="F2809" i="15"/>
  <c r="D2809" i="15"/>
  <c r="H2805" i="15"/>
  <c r="F2805" i="15"/>
  <c r="D2805" i="15"/>
  <c r="H2801" i="15"/>
  <c r="F2801" i="15"/>
  <c r="D2801" i="15"/>
  <c r="H2797" i="15"/>
  <c r="F2797" i="15"/>
  <c r="D2797" i="15"/>
  <c r="H2793" i="15"/>
  <c r="F2793" i="15"/>
  <c r="D2793" i="15"/>
  <c r="H2789" i="15"/>
  <c r="F2789" i="15"/>
  <c r="D2789" i="15"/>
  <c r="H2785" i="15"/>
  <c r="F2785" i="15"/>
  <c r="D2785" i="15"/>
  <c r="H2781" i="15"/>
  <c r="F2781" i="15"/>
  <c r="D2781" i="15"/>
  <c r="H2777" i="15"/>
  <c r="F2777" i="15"/>
  <c r="D2777" i="15"/>
  <c r="H2773" i="15"/>
  <c r="F2773" i="15"/>
  <c r="D2773" i="15"/>
  <c r="H2769" i="15"/>
  <c r="F2769" i="15"/>
  <c r="D2769" i="15"/>
  <c r="H2765" i="15"/>
  <c r="F2765" i="15"/>
  <c r="D2765" i="15"/>
  <c r="H2761" i="15"/>
  <c r="F2761" i="15"/>
  <c r="D2761" i="15"/>
  <c r="H2757" i="15"/>
  <c r="F2757" i="15"/>
  <c r="D2757" i="15"/>
  <c r="H2753" i="15"/>
  <c r="F2753" i="15"/>
  <c r="D2753" i="15"/>
  <c r="H2749" i="15"/>
  <c r="F2749" i="15"/>
  <c r="D2749" i="15"/>
  <c r="H2745" i="15"/>
  <c r="F2745" i="15"/>
  <c r="D2745" i="15"/>
  <c r="H2741" i="15"/>
  <c r="F2741" i="15"/>
  <c r="D2741" i="15"/>
  <c r="H2737" i="15"/>
  <c r="F2737" i="15"/>
  <c r="D2737" i="15"/>
  <c r="H2733" i="15"/>
  <c r="F2733" i="15"/>
  <c r="D2733" i="15"/>
  <c r="H2729" i="15"/>
  <c r="F2729" i="15"/>
  <c r="D2729" i="15"/>
  <c r="H2725" i="15"/>
  <c r="F2725" i="15"/>
  <c r="D2725" i="15"/>
  <c r="H2721" i="15"/>
  <c r="F2721" i="15"/>
  <c r="D2721" i="15"/>
  <c r="H2717" i="15"/>
  <c r="F2717" i="15"/>
  <c r="D2717" i="15"/>
  <c r="H2713" i="15"/>
  <c r="F2713" i="15"/>
  <c r="D2713" i="15"/>
  <c r="H2709" i="15"/>
  <c r="F2709" i="15"/>
  <c r="D2709" i="15"/>
  <c r="H2705" i="15"/>
  <c r="F2705" i="15"/>
  <c r="D2705" i="15"/>
  <c r="H2701" i="15"/>
  <c r="F2701" i="15"/>
  <c r="D2701" i="15"/>
  <c r="H2697" i="15"/>
  <c r="F2697" i="15"/>
  <c r="D2697" i="15"/>
  <c r="H2693" i="15"/>
  <c r="F2693" i="15"/>
  <c r="D2693" i="15"/>
  <c r="H2689" i="15"/>
  <c r="F2689" i="15"/>
  <c r="D2689" i="15"/>
  <c r="H2685" i="15"/>
  <c r="F2685" i="15"/>
  <c r="D2685" i="15"/>
  <c r="H2681" i="15"/>
  <c r="F2681" i="15"/>
  <c r="D2681" i="15"/>
  <c r="H2677" i="15"/>
  <c r="F2677" i="15"/>
  <c r="D2677" i="15"/>
  <c r="H2673" i="15"/>
  <c r="F2673" i="15"/>
  <c r="D2673" i="15"/>
  <c r="H2669" i="15"/>
  <c r="F2669" i="15"/>
  <c r="D2669" i="15"/>
  <c r="H2665" i="15"/>
  <c r="F2665" i="15"/>
  <c r="D2665" i="15"/>
  <c r="H2661" i="15"/>
  <c r="F2661" i="15"/>
  <c r="D2661" i="15"/>
  <c r="H2657" i="15"/>
  <c r="F2657" i="15"/>
  <c r="D2657" i="15"/>
  <c r="H2653" i="15"/>
  <c r="F2653" i="15"/>
  <c r="D2653" i="15"/>
  <c r="H2649" i="15"/>
  <c r="F2649" i="15"/>
  <c r="D2649" i="15"/>
  <c r="H2645" i="15"/>
  <c r="F2645" i="15"/>
  <c r="D2645" i="15"/>
  <c r="H2641" i="15"/>
  <c r="F2641" i="15"/>
  <c r="D2641" i="15"/>
  <c r="H2637" i="15"/>
  <c r="F2637" i="15"/>
  <c r="D2637" i="15"/>
  <c r="H2633" i="15"/>
  <c r="F2633" i="15"/>
  <c r="D2633" i="15"/>
  <c r="H2629" i="15"/>
  <c r="F2629" i="15"/>
  <c r="D2629" i="15"/>
  <c r="H2625" i="15"/>
  <c r="F2625" i="15"/>
  <c r="D2625" i="15"/>
  <c r="H2621" i="15"/>
  <c r="F2621" i="15"/>
  <c r="D2621" i="15"/>
  <c r="H2617" i="15"/>
  <c r="F2617" i="15"/>
  <c r="D2617" i="15"/>
  <c r="H2613" i="15"/>
  <c r="F2613" i="15"/>
  <c r="D2613" i="15"/>
  <c r="H2609" i="15"/>
  <c r="F2609" i="15"/>
  <c r="D2609" i="15"/>
  <c r="H2605" i="15"/>
  <c r="F2605" i="15"/>
  <c r="D2605" i="15"/>
  <c r="H2601" i="15"/>
  <c r="F2601" i="15"/>
  <c r="D2601" i="15"/>
  <c r="H2597" i="15"/>
  <c r="F2597" i="15"/>
  <c r="D2597" i="15"/>
  <c r="H2593" i="15"/>
  <c r="F2593" i="15"/>
  <c r="D2593" i="15"/>
  <c r="H2589" i="15"/>
  <c r="F2589" i="15"/>
  <c r="D2589" i="15"/>
  <c r="H2585" i="15"/>
  <c r="F2585" i="15"/>
  <c r="D2585" i="15"/>
  <c r="H2581" i="15"/>
  <c r="F2581" i="15"/>
  <c r="D2581" i="15"/>
  <c r="H2577" i="15"/>
  <c r="F2577" i="15"/>
  <c r="D2577" i="15"/>
  <c r="H2573" i="15"/>
  <c r="F2573" i="15"/>
  <c r="D2573" i="15"/>
  <c r="H2569" i="15"/>
  <c r="F2569" i="15"/>
  <c r="D2569" i="15"/>
  <c r="H2565" i="15"/>
  <c r="F2565" i="15"/>
  <c r="D2565" i="15"/>
  <c r="H2561" i="15"/>
  <c r="F2561" i="15"/>
  <c r="D2561" i="15"/>
  <c r="H2557" i="15"/>
  <c r="F2557" i="15"/>
  <c r="D2557" i="15"/>
  <c r="H2553" i="15"/>
  <c r="F2553" i="15"/>
  <c r="D2553" i="15"/>
  <c r="H2549" i="15"/>
  <c r="F2549" i="15"/>
  <c r="D2549" i="15"/>
  <c r="H2545" i="15"/>
  <c r="F2545" i="15"/>
  <c r="D2545" i="15"/>
  <c r="H2541" i="15"/>
  <c r="F2541" i="15"/>
  <c r="D2541" i="15"/>
  <c r="H2537" i="15"/>
  <c r="F2537" i="15"/>
  <c r="D2537" i="15"/>
  <c r="H2533" i="15"/>
  <c r="F2533" i="15"/>
  <c r="D2533" i="15"/>
  <c r="H2529" i="15"/>
  <c r="F2529" i="15"/>
  <c r="D2529" i="15"/>
  <c r="H2525" i="15"/>
  <c r="F2525" i="15"/>
  <c r="D2525" i="15"/>
  <c r="H2521" i="15"/>
  <c r="F2521" i="15"/>
  <c r="D2521" i="15"/>
  <c r="F2517" i="15"/>
  <c r="H2517" i="15"/>
  <c r="D2517" i="15"/>
  <c r="H2513" i="15"/>
  <c r="F2513" i="15"/>
  <c r="D2513" i="15"/>
  <c r="H2509" i="15"/>
  <c r="F2509" i="15"/>
  <c r="D2509" i="15"/>
  <c r="H2505" i="15"/>
  <c r="F2505" i="15"/>
  <c r="D2505" i="15"/>
  <c r="H2501" i="15"/>
  <c r="F2501" i="15"/>
  <c r="D2501" i="15"/>
  <c r="H2497" i="15"/>
  <c r="F2497" i="15"/>
  <c r="D2497" i="15"/>
  <c r="H2493" i="15"/>
  <c r="F2493" i="15"/>
  <c r="D2493" i="15"/>
  <c r="H2489" i="15"/>
  <c r="F2489" i="15"/>
  <c r="D2489" i="15"/>
  <c r="F2485" i="15"/>
  <c r="H2485" i="15"/>
  <c r="D2485" i="15"/>
  <c r="H2481" i="15"/>
  <c r="F2481" i="15"/>
  <c r="D2481" i="15"/>
  <c r="H2477" i="15"/>
  <c r="F2477" i="15"/>
  <c r="D2477" i="15"/>
  <c r="H2473" i="15"/>
  <c r="F2473" i="15"/>
  <c r="D2473" i="15"/>
  <c r="H2469" i="15"/>
  <c r="F2469" i="15"/>
  <c r="D2469" i="15"/>
  <c r="H2465" i="15"/>
  <c r="F2465" i="15"/>
  <c r="D2465" i="15"/>
  <c r="H2461" i="15"/>
  <c r="F2461" i="15"/>
  <c r="D2461" i="15"/>
  <c r="H2457" i="15"/>
  <c r="F2457" i="15"/>
  <c r="D2457" i="15"/>
  <c r="H2453" i="15"/>
  <c r="F2453" i="15"/>
  <c r="D2453" i="15"/>
  <c r="H2449" i="15"/>
  <c r="F2449" i="15"/>
  <c r="D2449" i="15"/>
  <c r="H2445" i="15"/>
  <c r="F2445" i="15"/>
  <c r="D2445" i="15"/>
  <c r="H2441" i="15"/>
  <c r="F2441" i="15"/>
  <c r="D2441" i="15"/>
  <c r="H2437" i="15"/>
  <c r="F2437" i="15"/>
  <c r="D2437" i="15"/>
  <c r="H2433" i="15"/>
  <c r="F2433" i="15"/>
  <c r="D2433" i="15"/>
  <c r="H2429" i="15"/>
  <c r="F2429" i="15"/>
  <c r="D2429" i="15"/>
  <c r="H2425" i="15"/>
  <c r="F2425" i="15"/>
  <c r="D2425" i="15"/>
  <c r="H2421" i="15"/>
  <c r="F2421" i="15"/>
  <c r="D2421" i="15"/>
  <c r="H2417" i="15"/>
  <c r="F2417" i="15"/>
  <c r="D2417" i="15"/>
  <c r="H2413" i="15"/>
  <c r="F2413" i="15"/>
  <c r="D2413" i="15"/>
  <c r="H2409" i="15"/>
  <c r="F2409" i="15"/>
  <c r="D2409" i="15"/>
  <c r="H2405" i="15"/>
  <c r="F2405" i="15"/>
  <c r="D2405" i="15"/>
  <c r="H2401" i="15"/>
  <c r="F2401" i="15"/>
  <c r="D2401" i="15"/>
  <c r="H2397" i="15"/>
  <c r="F2397" i="15"/>
  <c r="D2397" i="15"/>
  <c r="H2393" i="15"/>
  <c r="F2393" i="15"/>
  <c r="D2393" i="15"/>
  <c r="H2389" i="15"/>
  <c r="F2389" i="15"/>
  <c r="D2389" i="15"/>
  <c r="H2385" i="15"/>
  <c r="F2385" i="15"/>
  <c r="D2385" i="15"/>
  <c r="H2381" i="15"/>
  <c r="F2381" i="15"/>
  <c r="D2381" i="15"/>
  <c r="H2377" i="15"/>
  <c r="F2377" i="15"/>
  <c r="D2377" i="15"/>
  <c r="H2373" i="15"/>
  <c r="F2373" i="15"/>
  <c r="D2373" i="15"/>
  <c r="H2369" i="15"/>
  <c r="F2369" i="15"/>
  <c r="D2369" i="15"/>
  <c r="H2365" i="15"/>
  <c r="F2365" i="15"/>
  <c r="D2365" i="15"/>
  <c r="H2361" i="15"/>
  <c r="F2361" i="15"/>
  <c r="D2361" i="15"/>
  <c r="H2357" i="15"/>
  <c r="F2357" i="15"/>
  <c r="D2357" i="15"/>
  <c r="H2353" i="15"/>
  <c r="F2353" i="15"/>
  <c r="D2353" i="15"/>
  <c r="H2349" i="15"/>
  <c r="F2349" i="15"/>
  <c r="D2349" i="15"/>
  <c r="H2345" i="15"/>
  <c r="F2345" i="15"/>
  <c r="D2345" i="15"/>
  <c r="H2341" i="15"/>
  <c r="F2341" i="15"/>
  <c r="D2341" i="15"/>
  <c r="H2337" i="15"/>
  <c r="F2337" i="15"/>
  <c r="D2337" i="15"/>
  <c r="H2333" i="15"/>
  <c r="D2333" i="15"/>
  <c r="F2333" i="15"/>
  <c r="H2329" i="15"/>
  <c r="F2329" i="15"/>
  <c r="D2329" i="15"/>
  <c r="H2325" i="15"/>
  <c r="F2325" i="15"/>
  <c r="D2325" i="15"/>
  <c r="H2321" i="15"/>
  <c r="D2321" i="15"/>
  <c r="F2321" i="15"/>
  <c r="H2317" i="15"/>
  <c r="F2317" i="15"/>
  <c r="D2317" i="15"/>
  <c r="H2313" i="15"/>
  <c r="F2313" i="15"/>
  <c r="D2313" i="15"/>
  <c r="H2309" i="15"/>
  <c r="F2309" i="15"/>
  <c r="D2309" i="15"/>
  <c r="H2305" i="15"/>
  <c r="D2305" i="15"/>
  <c r="F2305" i="15"/>
  <c r="H2301" i="15"/>
  <c r="F2301" i="15"/>
  <c r="D2301" i="15"/>
  <c r="H2297" i="15"/>
  <c r="F2297" i="15"/>
  <c r="D2297" i="15"/>
  <c r="H2293" i="15"/>
  <c r="F2293" i="15"/>
  <c r="D2293" i="15"/>
  <c r="H2289" i="15"/>
  <c r="D2289" i="15"/>
  <c r="F2289" i="15"/>
  <c r="H2285" i="15"/>
  <c r="F2285" i="15"/>
  <c r="D2285" i="15"/>
  <c r="H2281" i="15"/>
  <c r="F2281" i="15"/>
  <c r="D2281" i="15"/>
  <c r="H2277" i="15"/>
  <c r="F2277" i="15"/>
  <c r="D2277" i="15"/>
  <c r="H2273" i="15"/>
  <c r="D2273" i="15"/>
  <c r="F2273" i="15"/>
  <c r="H2269" i="15"/>
  <c r="F2269" i="15"/>
  <c r="D2269" i="15"/>
  <c r="H2265" i="15"/>
  <c r="F2265" i="15"/>
  <c r="D2265" i="15"/>
  <c r="H3605" i="15"/>
  <c r="D3605" i="15"/>
  <c r="F3605" i="15"/>
  <c r="H3601" i="15"/>
  <c r="F3601" i="15"/>
  <c r="D3601" i="15"/>
  <c r="H3734" i="15"/>
  <c r="F3734" i="15"/>
  <c r="D3734" i="15"/>
  <c r="F3730" i="15"/>
  <c r="H3730" i="15"/>
  <c r="H3726" i="15"/>
  <c r="F3726" i="15"/>
  <c r="D3726" i="15"/>
  <c r="H3722" i="15"/>
  <c r="F3722" i="15"/>
  <c r="H3718" i="15"/>
  <c r="F3718" i="15"/>
  <c r="D3718" i="15"/>
  <c r="F3714" i="15"/>
  <c r="H3714" i="15"/>
  <c r="H3710" i="15"/>
  <c r="F3710" i="15"/>
  <c r="D3710" i="15"/>
  <c r="H3706" i="15"/>
  <c r="F3706" i="15"/>
  <c r="H3702" i="15"/>
  <c r="F3702" i="15"/>
  <c r="D3702" i="15"/>
  <c r="F3698" i="15"/>
  <c r="H3698" i="15"/>
  <c r="H3694" i="15"/>
  <c r="F3694" i="15"/>
  <c r="D3694" i="15"/>
  <c r="H3690" i="15"/>
  <c r="F3690" i="15"/>
  <c r="H3686" i="15"/>
  <c r="F3686" i="15"/>
  <c r="D3686" i="15"/>
  <c r="F3682" i="15"/>
  <c r="H3682" i="15"/>
  <c r="H3678" i="15"/>
  <c r="F3678" i="15"/>
  <c r="D3678" i="15"/>
  <c r="H3674" i="15"/>
  <c r="F3674" i="15"/>
  <c r="H3670" i="15"/>
  <c r="F3670" i="15"/>
  <c r="D3670" i="15"/>
  <c r="F3666" i="15"/>
  <c r="H3666" i="15"/>
  <c r="H3662" i="15"/>
  <c r="F3662" i="15"/>
  <c r="D3662" i="15"/>
  <c r="H3658" i="15"/>
  <c r="F3658" i="15"/>
  <c r="H3654" i="15"/>
  <c r="F3654" i="15"/>
  <c r="D3654" i="15"/>
  <c r="F3650" i="15"/>
  <c r="H3650" i="15"/>
  <c r="H3646" i="15"/>
  <c r="F3646" i="15"/>
  <c r="D3646" i="15"/>
  <c r="H3642" i="15"/>
  <c r="F3642" i="15"/>
  <c r="H3638" i="15"/>
  <c r="F3638" i="15"/>
  <c r="D3638" i="15"/>
  <c r="F3634" i="15"/>
  <c r="H3634" i="15"/>
  <c r="H3630" i="15"/>
  <c r="F3630" i="15"/>
  <c r="D3630" i="15"/>
  <c r="H3626" i="15"/>
  <c r="F3626" i="15"/>
  <c r="H3622" i="15"/>
  <c r="F3622" i="15"/>
  <c r="D3622" i="15"/>
  <c r="F3618" i="15"/>
  <c r="H3618" i="15"/>
  <c r="H3614" i="15"/>
  <c r="F3614" i="15"/>
  <c r="D3614" i="15"/>
  <c r="H3610" i="15"/>
  <c r="F3610" i="15"/>
  <c r="H3606" i="15"/>
  <c r="F3606" i="15"/>
  <c r="D3606" i="15"/>
  <c r="F3602" i="15"/>
  <c r="H3602" i="15"/>
  <c r="H3598" i="15"/>
  <c r="F3598" i="15"/>
  <c r="D3598" i="15"/>
  <c r="H3594" i="15"/>
  <c r="F3594" i="15"/>
  <c r="H3590" i="15"/>
  <c r="F3590" i="15"/>
  <c r="D3590" i="15"/>
  <c r="F3586" i="15"/>
  <c r="H3586" i="15"/>
  <c r="H3582" i="15"/>
  <c r="F3582" i="15"/>
  <c r="D3582" i="15"/>
  <c r="H3578" i="15"/>
  <c r="F3578" i="15"/>
  <c r="H3574" i="15"/>
  <c r="F3574" i="15"/>
  <c r="D3574" i="15"/>
  <c r="F3570" i="15"/>
  <c r="H3570" i="15"/>
  <c r="H3566" i="15"/>
  <c r="F3566" i="15"/>
  <c r="D3566" i="15"/>
  <c r="H3562" i="15"/>
  <c r="F3562" i="15"/>
  <c r="H3558" i="15"/>
  <c r="F3558" i="15"/>
  <c r="D3558" i="15"/>
  <c r="F3554" i="15"/>
  <c r="H3554" i="15"/>
  <c r="H3550" i="15"/>
  <c r="F3550" i="15"/>
  <c r="D3550" i="15"/>
  <c r="H3546" i="15"/>
  <c r="F3546" i="15"/>
  <c r="H3542" i="15"/>
  <c r="F3542" i="15"/>
  <c r="D3542" i="15"/>
  <c r="F3538" i="15"/>
  <c r="H3538" i="15"/>
  <c r="H3534" i="15"/>
  <c r="F3534" i="15"/>
  <c r="D3534" i="15"/>
  <c r="H3530" i="15"/>
  <c r="F3530" i="15"/>
  <c r="H3526" i="15"/>
  <c r="F3526" i="15"/>
  <c r="D3526" i="15"/>
  <c r="F3522" i="15"/>
  <c r="H3522" i="15"/>
  <c r="H3518" i="15"/>
  <c r="F3518" i="15"/>
  <c r="D3518" i="15"/>
  <c r="H3514" i="15"/>
  <c r="F3514" i="15"/>
  <c r="H3510" i="15"/>
  <c r="F3510" i="15"/>
  <c r="D3510" i="15"/>
  <c r="F3506" i="15"/>
  <c r="H3506" i="15"/>
  <c r="H3502" i="15"/>
  <c r="F3502" i="15"/>
  <c r="D3502" i="15"/>
  <c r="H3498" i="15"/>
  <c r="F3498" i="15"/>
  <c r="H3494" i="15"/>
  <c r="F3494" i="15"/>
  <c r="D3494" i="15"/>
  <c r="F3490" i="15"/>
  <c r="H3490" i="15"/>
  <c r="H3486" i="15"/>
  <c r="F3486" i="15"/>
  <c r="D3486" i="15"/>
  <c r="H3482" i="15"/>
  <c r="F3482" i="15"/>
  <c r="H3478" i="15"/>
  <c r="F3478" i="15"/>
  <c r="D3478" i="15"/>
  <c r="F3474" i="15"/>
  <c r="H3474" i="15"/>
  <c r="H3470" i="15"/>
  <c r="F3470" i="15"/>
  <c r="D3470" i="15"/>
  <c r="H3466" i="15"/>
  <c r="F3466" i="15"/>
  <c r="H3462" i="15"/>
  <c r="F3462" i="15"/>
  <c r="D3462" i="15"/>
  <c r="H3458" i="15"/>
  <c r="F3458" i="15"/>
  <c r="H3454" i="15"/>
  <c r="F3454" i="15"/>
  <c r="D3454" i="15"/>
  <c r="H3450" i="15"/>
  <c r="F3450" i="15"/>
  <c r="H3446" i="15"/>
  <c r="F3446" i="15"/>
  <c r="D3446" i="15"/>
  <c r="H3442" i="15"/>
  <c r="F3442" i="15"/>
  <c r="H3438" i="15"/>
  <c r="F3438" i="15"/>
  <c r="D3438" i="15"/>
  <c r="H3434" i="15"/>
  <c r="F3434" i="15"/>
  <c r="H3430" i="15"/>
  <c r="F3430" i="15"/>
  <c r="D3430" i="15"/>
  <c r="H3426" i="15"/>
  <c r="F3426" i="15"/>
  <c r="H3422" i="15"/>
  <c r="F3422" i="15"/>
  <c r="D3422" i="15"/>
  <c r="H3418" i="15"/>
  <c r="F3418" i="15"/>
  <c r="H3414" i="15"/>
  <c r="F3414" i="15"/>
  <c r="D3414" i="15"/>
  <c r="H3410" i="15"/>
  <c r="F3410" i="15"/>
  <c r="H3406" i="15"/>
  <c r="F3406" i="15"/>
  <c r="D3406" i="15"/>
  <c r="H3402" i="15"/>
  <c r="F3402" i="15"/>
  <c r="H3398" i="15"/>
  <c r="F3398" i="15"/>
  <c r="D3398" i="15"/>
  <c r="H3394" i="15"/>
  <c r="F3394" i="15"/>
  <c r="H3390" i="15"/>
  <c r="F3390" i="15"/>
  <c r="D3390" i="15"/>
  <c r="H3386" i="15"/>
  <c r="F3386" i="15"/>
  <c r="H3382" i="15"/>
  <c r="F3382" i="15"/>
  <c r="D3382" i="15"/>
  <c r="H3378" i="15"/>
  <c r="F3378" i="15"/>
  <c r="H3374" i="15"/>
  <c r="F3374" i="15"/>
  <c r="D3374" i="15"/>
  <c r="H3370" i="15"/>
  <c r="F3370" i="15"/>
  <c r="H3366" i="15"/>
  <c r="F3366" i="15"/>
  <c r="D3366" i="15"/>
  <c r="H3362" i="15"/>
  <c r="F3362" i="15"/>
  <c r="H3358" i="15"/>
  <c r="F3358" i="15"/>
  <c r="D3358" i="15"/>
  <c r="H3354" i="15"/>
  <c r="F3354" i="15"/>
  <c r="H3350" i="15"/>
  <c r="F3350" i="15"/>
  <c r="D3350" i="15"/>
  <c r="H3346" i="15"/>
  <c r="F3346" i="15"/>
  <c r="H3342" i="15"/>
  <c r="F3342" i="15"/>
  <c r="D3342" i="15"/>
  <c r="H3338" i="15"/>
  <c r="F3338" i="15"/>
  <c r="H3334" i="15"/>
  <c r="F3334" i="15"/>
  <c r="D3334" i="15"/>
  <c r="H3330" i="15"/>
  <c r="F3330" i="15"/>
  <c r="H3326" i="15"/>
  <c r="D3326" i="15"/>
  <c r="F3326" i="15"/>
  <c r="H3322" i="15"/>
  <c r="F3322" i="15"/>
  <c r="H3318" i="15"/>
  <c r="F3318" i="15"/>
  <c r="D3318" i="15"/>
  <c r="H3314" i="15"/>
  <c r="F3314" i="15"/>
  <c r="H3310" i="15"/>
  <c r="F3310" i="15"/>
  <c r="D3310" i="15"/>
  <c r="H3306" i="15"/>
  <c r="F3306" i="15"/>
  <c r="H3302" i="15"/>
  <c r="F3302" i="15"/>
  <c r="D3302" i="15"/>
  <c r="H3298" i="15"/>
  <c r="F3298" i="15"/>
  <c r="H3294" i="15"/>
  <c r="F3294" i="15"/>
  <c r="D3294" i="15"/>
  <c r="H3290" i="15"/>
  <c r="F3290" i="15"/>
  <c r="H3286" i="15"/>
  <c r="F3286" i="15"/>
  <c r="D3286" i="15"/>
  <c r="H3282" i="15"/>
  <c r="F3282" i="15"/>
  <c r="H3278" i="15"/>
  <c r="F3278" i="15"/>
  <c r="D3278" i="15"/>
  <c r="H3274" i="15"/>
  <c r="F3274" i="15"/>
  <c r="H3270" i="15"/>
  <c r="F3270" i="15"/>
  <c r="D3270" i="15"/>
  <c r="H3266" i="15"/>
  <c r="F3266" i="15"/>
  <c r="H3262" i="15"/>
  <c r="F3262" i="15"/>
  <c r="D3262" i="15"/>
  <c r="H3258" i="15"/>
  <c r="F3258" i="15"/>
  <c r="H3254" i="15"/>
  <c r="F3254" i="15"/>
  <c r="D3254" i="15"/>
  <c r="H3250" i="15"/>
  <c r="F3250" i="15"/>
  <c r="H3246" i="15"/>
  <c r="F3246" i="15"/>
  <c r="D3246" i="15"/>
  <c r="H3242" i="15"/>
  <c r="F3242" i="15"/>
  <c r="H3238" i="15"/>
  <c r="F3238" i="15"/>
  <c r="D3238" i="15"/>
  <c r="H3234" i="15"/>
  <c r="F3234" i="15"/>
  <c r="H3230" i="15"/>
  <c r="D3230" i="15"/>
  <c r="F3230" i="15"/>
  <c r="H3226" i="15"/>
  <c r="F3226" i="15"/>
  <c r="H3222" i="15"/>
  <c r="F3222" i="15"/>
  <c r="D3222" i="15"/>
  <c r="H3218" i="15"/>
  <c r="F3218" i="15"/>
  <c r="H3214" i="15"/>
  <c r="F3214" i="15"/>
  <c r="D3214" i="15"/>
  <c r="H3210" i="15"/>
  <c r="F3210" i="15"/>
  <c r="H3206" i="15"/>
  <c r="F3206" i="15"/>
  <c r="D3206" i="15"/>
  <c r="H3202" i="15"/>
  <c r="F3202" i="15"/>
  <c r="H3198" i="15"/>
  <c r="D3198" i="15"/>
  <c r="F3198" i="15"/>
  <c r="H3194" i="15"/>
  <c r="F3194" i="15"/>
  <c r="H3190" i="15"/>
  <c r="F3190" i="15"/>
  <c r="D3190" i="15"/>
  <c r="H3186" i="15"/>
  <c r="F3186" i="15"/>
  <c r="H3182" i="15"/>
  <c r="F3182" i="15"/>
  <c r="D3182" i="15"/>
  <c r="H3178" i="15"/>
  <c r="F3178" i="15"/>
  <c r="H3174" i="15"/>
  <c r="F3174" i="15"/>
  <c r="D3174" i="15"/>
  <c r="H3170" i="15"/>
  <c r="F3170" i="15"/>
  <c r="H3166" i="15"/>
  <c r="F3166" i="15"/>
  <c r="D3166" i="15"/>
  <c r="H3162" i="15"/>
  <c r="F3162" i="15"/>
  <c r="H3158" i="15"/>
  <c r="F3158" i="15"/>
  <c r="D3158" i="15"/>
  <c r="H3154" i="15"/>
  <c r="F3154" i="15"/>
  <c r="H3150" i="15"/>
  <c r="F3150" i="15"/>
  <c r="D3150" i="15"/>
  <c r="H3146" i="15"/>
  <c r="F3146" i="15"/>
  <c r="H3142" i="15"/>
  <c r="F3142" i="15"/>
  <c r="D3142" i="15"/>
  <c r="H3138" i="15"/>
  <c r="F3138" i="15"/>
  <c r="H3134" i="15"/>
  <c r="F3134" i="15"/>
  <c r="D3134" i="15"/>
  <c r="H3130" i="15"/>
  <c r="F3130" i="15"/>
  <c r="H3126" i="15"/>
  <c r="F3126" i="15"/>
  <c r="D3126" i="15"/>
  <c r="H3122" i="15"/>
  <c r="F3122" i="15"/>
  <c r="H3118" i="15"/>
  <c r="F3118" i="15"/>
  <c r="D3118" i="15"/>
  <c r="H3114" i="15"/>
  <c r="F3114" i="15"/>
  <c r="H3110" i="15"/>
  <c r="F3110" i="15"/>
  <c r="D3110" i="15"/>
  <c r="H3106" i="15"/>
  <c r="F3106" i="15"/>
  <c r="H3102" i="15"/>
  <c r="F3102" i="15"/>
  <c r="D3102" i="15"/>
  <c r="H3098" i="15"/>
  <c r="F3098" i="15"/>
  <c r="H3094" i="15"/>
  <c r="F3094" i="15"/>
  <c r="D3094" i="15"/>
  <c r="H3090" i="15"/>
  <c r="F3090" i="15"/>
  <c r="H3086" i="15"/>
  <c r="F3086" i="15"/>
  <c r="D3086" i="15"/>
  <c r="H3082" i="15"/>
  <c r="F3082" i="15"/>
  <c r="D3082" i="15"/>
  <c r="H3078" i="15"/>
  <c r="F3078" i="15"/>
  <c r="D3078" i="15"/>
  <c r="H3074" i="15"/>
  <c r="F3074" i="15"/>
  <c r="D3074" i="15"/>
  <c r="H3070" i="15"/>
  <c r="F3070" i="15"/>
  <c r="D3070" i="15"/>
  <c r="H3066" i="15"/>
  <c r="F3066" i="15"/>
  <c r="D3066" i="15"/>
  <c r="H3062" i="15"/>
  <c r="F3062" i="15"/>
  <c r="D3062" i="15"/>
  <c r="H3058" i="15"/>
  <c r="F3058" i="15"/>
  <c r="D3058" i="15"/>
  <c r="H3054" i="15"/>
  <c r="F3054" i="15"/>
  <c r="D3054" i="15"/>
  <c r="H3050" i="15"/>
  <c r="F3050" i="15"/>
  <c r="D3050" i="15"/>
  <c r="H3046" i="15"/>
  <c r="F3046" i="15"/>
  <c r="D3046" i="15"/>
  <c r="H3042" i="15"/>
  <c r="F3042" i="15"/>
  <c r="D3042" i="15"/>
  <c r="H3038" i="15"/>
  <c r="F3038" i="15"/>
  <c r="D3038" i="15"/>
  <c r="H3034" i="15"/>
  <c r="F3034" i="15"/>
  <c r="D3034" i="15"/>
  <c r="H3030" i="15"/>
  <c r="F3030" i="15"/>
  <c r="D3030" i="15"/>
  <c r="H3026" i="15"/>
  <c r="F3026" i="15"/>
  <c r="D3026" i="15"/>
  <c r="H3022" i="15"/>
  <c r="F3022" i="15"/>
  <c r="D3022" i="15"/>
  <c r="H3018" i="15"/>
  <c r="F3018" i="15"/>
  <c r="D3018" i="15"/>
  <c r="H3014" i="15"/>
  <c r="F3014" i="15"/>
  <c r="D3014" i="15"/>
  <c r="H3010" i="15"/>
  <c r="F3010" i="15"/>
  <c r="D3010" i="15"/>
  <c r="H3006" i="15"/>
  <c r="F3006" i="15"/>
  <c r="D3006" i="15"/>
  <c r="H3002" i="15"/>
  <c r="F3002" i="15"/>
  <c r="D3002" i="15"/>
  <c r="H2998" i="15"/>
  <c r="F2998" i="15"/>
  <c r="D2998" i="15"/>
  <c r="H2994" i="15"/>
  <c r="F2994" i="15"/>
  <c r="D2994" i="15"/>
  <c r="H2990" i="15"/>
  <c r="F2990" i="15"/>
  <c r="D2990" i="15"/>
  <c r="H2986" i="15"/>
  <c r="F2986" i="15"/>
  <c r="D2986" i="15"/>
  <c r="H2982" i="15"/>
  <c r="F2982" i="15"/>
  <c r="D2982" i="15"/>
  <c r="H2978" i="15"/>
  <c r="F2978" i="15"/>
  <c r="D2978" i="15"/>
  <c r="H2974" i="15"/>
  <c r="F2974" i="15"/>
  <c r="D2974" i="15"/>
  <c r="H2970" i="15"/>
  <c r="F2970" i="15"/>
  <c r="D2970" i="15"/>
  <c r="H2966" i="15"/>
  <c r="F2966" i="15"/>
  <c r="D2966" i="15"/>
  <c r="H2962" i="15"/>
  <c r="F2962" i="15"/>
  <c r="D2962" i="15"/>
  <c r="H2958" i="15"/>
  <c r="F2958" i="15"/>
  <c r="D2958" i="15"/>
  <c r="H2954" i="15"/>
  <c r="F2954" i="15"/>
  <c r="D2954" i="15"/>
  <c r="H2950" i="15"/>
  <c r="F2950" i="15"/>
  <c r="D2950" i="15"/>
  <c r="H2946" i="15"/>
  <c r="F2946" i="15"/>
  <c r="D2946" i="15"/>
  <c r="H2942" i="15"/>
  <c r="F2942" i="15"/>
  <c r="D2942" i="15"/>
  <c r="H2938" i="15"/>
  <c r="F2938" i="15"/>
  <c r="D2938" i="15"/>
  <c r="H2934" i="15"/>
  <c r="F2934" i="15"/>
  <c r="D2934" i="15"/>
  <c r="H2930" i="15"/>
  <c r="F2930" i="15"/>
  <c r="D2930" i="15"/>
  <c r="H2926" i="15"/>
  <c r="F2926" i="15"/>
  <c r="D2926" i="15"/>
  <c r="H2922" i="15"/>
  <c r="F2922" i="15"/>
  <c r="D2922" i="15"/>
  <c r="H2918" i="15"/>
  <c r="F2918" i="15"/>
  <c r="D2918" i="15"/>
  <c r="H2914" i="15"/>
  <c r="F2914" i="15"/>
  <c r="D2914" i="15"/>
  <c r="H2910" i="15"/>
  <c r="F2910" i="15"/>
  <c r="D2910" i="15"/>
  <c r="H2906" i="15"/>
  <c r="F2906" i="15"/>
  <c r="D2906" i="15"/>
  <c r="H2902" i="15"/>
  <c r="F2902" i="15"/>
  <c r="D2902" i="15"/>
  <c r="H2898" i="15"/>
  <c r="F2898" i="15"/>
  <c r="D2898" i="15"/>
  <c r="H2894" i="15"/>
  <c r="F2894" i="15"/>
  <c r="D2894" i="15"/>
  <c r="H2890" i="15"/>
  <c r="F2890" i="15"/>
  <c r="D2890" i="15"/>
  <c r="H2886" i="15"/>
  <c r="F2886" i="15"/>
  <c r="D2886" i="15"/>
  <c r="H2882" i="15"/>
  <c r="F2882" i="15"/>
  <c r="D2882" i="15"/>
  <c r="H2878" i="15"/>
  <c r="F2878" i="15"/>
  <c r="D2878" i="15"/>
  <c r="F2874" i="15"/>
  <c r="H2874" i="15"/>
  <c r="D2874" i="15"/>
  <c r="D3722" i="15"/>
  <c r="D3690" i="15"/>
  <c r="D3658" i="15"/>
  <c r="D3626" i="15"/>
  <c r="D3594" i="15"/>
  <c r="D3562" i="15"/>
  <c r="D3530" i="15"/>
  <c r="D3498" i="15"/>
  <c r="D3466" i="15"/>
  <c r="D3434" i="15"/>
  <c r="D3402" i="15"/>
  <c r="D3370" i="15"/>
  <c r="D3338" i="15"/>
  <c r="D3306" i="15"/>
  <c r="D3274" i="15"/>
  <c r="D3242" i="15"/>
  <c r="D3210" i="15"/>
  <c r="D3178" i="15"/>
  <c r="D3146" i="15"/>
  <c r="D3114" i="15"/>
  <c r="H3732" i="15"/>
  <c r="D3732" i="15"/>
  <c r="F3732" i="15"/>
  <c r="H3728" i="15"/>
  <c r="F3728" i="15"/>
  <c r="D3728" i="15"/>
  <c r="H3724" i="15"/>
  <c r="D3724" i="15"/>
  <c r="F3724" i="15"/>
  <c r="H3720" i="15"/>
  <c r="F3720" i="15"/>
  <c r="D3720" i="15"/>
  <c r="H3716" i="15"/>
  <c r="D3716" i="15"/>
  <c r="F3716" i="15"/>
  <c r="H3712" i="15"/>
  <c r="F3712" i="15"/>
  <c r="D3712" i="15"/>
  <c r="H3708" i="15"/>
  <c r="D3708" i="15"/>
  <c r="F3708" i="15"/>
  <c r="H3704" i="15"/>
  <c r="F3704" i="15"/>
  <c r="D3704" i="15"/>
  <c r="H3700" i="15"/>
  <c r="D3700" i="15"/>
  <c r="F3700" i="15"/>
  <c r="H3696" i="15"/>
  <c r="F3696" i="15"/>
  <c r="D3696" i="15"/>
  <c r="H3692" i="15"/>
  <c r="D3692" i="15"/>
  <c r="F3692" i="15"/>
  <c r="H3688" i="15"/>
  <c r="F3688" i="15"/>
  <c r="D3688" i="15"/>
  <c r="H3684" i="15"/>
  <c r="D3684" i="15"/>
  <c r="F3684" i="15"/>
  <c r="H3680" i="15"/>
  <c r="F3680" i="15"/>
  <c r="D3680" i="15"/>
  <c r="H3676" i="15"/>
  <c r="D3676" i="15"/>
  <c r="F3676" i="15"/>
  <c r="H3672" i="15"/>
  <c r="F3672" i="15"/>
  <c r="D3672" i="15"/>
  <c r="H3668" i="15"/>
  <c r="D3668" i="15"/>
  <c r="F3668" i="15"/>
  <c r="H3664" i="15"/>
  <c r="F3664" i="15"/>
  <c r="D3664" i="15"/>
  <c r="H3660" i="15"/>
  <c r="D3660" i="15"/>
  <c r="F3660" i="15"/>
  <c r="H3656" i="15"/>
  <c r="F3656" i="15"/>
  <c r="D3656" i="15"/>
  <c r="H3652" i="15"/>
  <c r="D3652" i="15"/>
  <c r="F3652" i="15"/>
  <c r="H3648" i="15"/>
  <c r="F3648" i="15"/>
  <c r="D3648" i="15"/>
  <c r="H3644" i="15"/>
  <c r="D3644" i="15"/>
  <c r="F3644" i="15"/>
  <c r="H3640" i="15"/>
  <c r="F3640" i="15"/>
  <c r="D3640" i="15"/>
  <c r="H3636" i="15"/>
  <c r="D3636" i="15"/>
  <c r="F3636" i="15"/>
  <c r="H3632" i="15"/>
  <c r="F3632" i="15"/>
  <c r="D3632" i="15"/>
  <c r="H3628" i="15"/>
  <c r="D3628" i="15"/>
  <c r="F3628" i="15"/>
  <c r="H3624" i="15"/>
  <c r="F3624" i="15"/>
  <c r="D3624" i="15"/>
  <c r="H3620" i="15"/>
  <c r="D3620" i="15"/>
  <c r="F3620" i="15"/>
  <c r="H3616" i="15"/>
  <c r="F3616" i="15"/>
  <c r="D3616" i="15"/>
  <c r="H3612" i="15"/>
  <c r="D3612" i="15"/>
  <c r="F3612" i="15"/>
  <c r="H3608" i="15"/>
  <c r="F3608" i="15"/>
  <c r="D3608" i="15"/>
  <c r="H3604" i="15"/>
  <c r="D3604" i="15"/>
  <c r="F3604" i="15"/>
  <c r="H3600" i="15"/>
  <c r="F3600" i="15"/>
  <c r="D3600" i="15"/>
  <c r="H3596" i="15"/>
  <c r="D3596" i="15"/>
  <c r="F3596" i="15"/>
  <c r="H3592" i="15"/>
  <c r="F3592" i="15"/>
  <c r="D3592" i="15"/>
  <c r="H3588" i="15"/>
  <c r="D3588" i="15"/>
  <c r="F3588" i="15"/>
  <c r="H3584" i="15"/>
  <c r="F3584" i="15"/>
  <c r="D3584" i="15"/>
  <c r="H3580" i="15"/>
  <c r="D3580" i="15"/>
  <c r="F3580" i="15"/>
  <c r="H3576" i="15"/>
  <c r="F3576" i="15"/>
  <c r="D3576" i="15"/>
  <c r="H3572" i="15"/>
  <c r="D3572" i="15"/>
  <c r="F3572" i="15"/>
  <c r="H3568" i="15"/>
  <c r="F3568" i="15"/>
  <c r="D3568" i="15"/>
  <c r="H3564" i="15"/>
  <c r="D3564" i="15"/>
  <c r="F3564" i="15"/>
  <c r="H3560" i="15"/>
  <c r="F3560" i="15"/>
  <c r="D3560" i="15"/>
  <c r="H3556" i="15"/>
  <c r="D3556" i="15"/>
  <c r="F3556" i="15"/>
  <c r="H3552" i="15"/>
  <c r="F3552" i="15"/>
  <c r="D3552" i="15"/>
  <c r="H3548" i="15"/>
  <c r="D3548" i="15"/>
  <c r="F3548" i="15"/>
  <c r="H3544" i="15"/>
  <c r="F3544" i="15"/>
  <c r="D3544" i="15"/>
  <c r="H3540" i="15"/>
  <c r="D3540" i="15"/>
  <c r="F3540" i="15"/>
  <c r="H3536" i="15"/>
  <c r="F3536" i="15"/>
  <c r="D3536" i="15"/>
  <c r="H3532" i="15"/>
  <c r="D3532" i="15"/>
  <c r="F3532" i="15"/>
  <c r="H3528" i="15"/>
  <c r="F3528" i="15"/>
  <c r="D3528" i="15"/>
  <c r="H3524" i="15"/>
  <c r="D3524" i="15"/>
  <c r="F3524" i="15"/>
  <c r="H3520" i="15"/>
  <c r="F3520" i="15"/>
  <c r="D3520" i="15"/>
  <c r="H3516" i="15"/>
  <c r="D3516" i="15"/>
  <c r="F3516" i="15"/>
  <c r="H3512" i="15"/>
  <c r="F3512" i="15"/>
  <c r="D3512" i="15"/>
  <c r="H3508" i="15"/>
  <c r="D3508" i="15"/>
  <c r="F3508" i="15"/>
  <c r="H3504" i="15"/>
  <c r="F3504" i="15"/>
  <c r="D3504" i="15"/>
  <c r="H3500" i="15"/>
  <c r="D3500" i="15"/>
  <c r="F3500" i="15"/>
  <c r="H3496" i="15"/>
  <c r="F3496" i="15"/>
  <c r="D3496" i="15"/>
  <c r="H3492" i="15"/>
  <c r="D3492" i="15"/>
  <c r="F3492" i="15"/>
  <c r="H3488" i="15"/>
  <c r="F3488" i="15"/>
  <c r="D3488" i="15"/>
  <c r="H3484" i="15"/>
  <c r="D3484" i="15"/>
  <c r="F3484" i="15"/>
  <c r="H3480" i="15"/>
  <c r="F3480" i="15"/>
  <c r="D3480" i="15"/>
  <c r="H3476" i="15"/>
  <c r="D3476" i="15"/>
  <c r="F3476" i="15"/>
  <c r="H3472" i="15"/>
  <c r="F3472" i="15"/>
  <c r="D3472" i="15"/>
  <c r="H3468" i="15"/>
  <c r="D3468" i="15"/>
  <c r="F3468" i="15"/>
  <c r="H3464" i="15"/>
  <c r="F3464" i="15"/>
  <c r="D3464" i="15"/>
  <c r="H3460" i="15"/>
  <c r="D3460" i="15"/>
  <c r="F3460" i="15"/>
  <c r="H3456" i="15"/>
  <c r="F3456" i="15"/>
  <c r="D3456" i="15"/>
  <c r="H3452" i="15"/>
  <c r="D3452" i="15"/>
  <c r="F3452" i="15"/>
  <c r="H3448" i="15"/>
  <c r="F3448" i="15"/>
  <c r="D3448" i="15"/>
  <c r="H3444" i="15"/>
  <c r="D3444" i="15"/>
  <c r="F3444" i="15"/>
  <c r="H3440" i="15"/>
  <c r="F3440" i="15"/>
  <c r="D3440" i="15"/>
  <c r="H3436" i="15"/>
  <c r="D3436" i="15"/>
  <c r="F3436" i="15"/>
  <c r="H3432" i="15"/>
  <c r="F3432" i="15"/>
  <c r="D3432" i="15"/>
  <c r="H3428" i="15"/>
  <c r="D3428" i="15"/>
  <c r="F3428" i="15"/>
  <c r="H3424" i="15"/>
  <c r="F3424" i="15"/>
  <c r="D3424" i="15"/>
  <c r="H3420" i="15"/>
  <c r="D3420" i="15"/>
  <c r="F3420" i="15"/>
  <c r="H3416" i="15"/>
  <c r="F3416" i="15"/>
  <c r="D3416" i="15"/>
  <c r="H3412" i="15"/>
  <c r="D3412" i="15"/>
  <c r="F3412" i="15"/>
  <c r="H3408" i="15"/>
  <c r="F3408" i="15"/>
  <c r="D3408" i="15"/>
  <c r="H3404" i="15"/>
  <c r="D3404" i="15"/>
  <c r="F3404" i="15"/>
  <c r="H3400" i="15"/>
  <c r="F3400" i="15"/>
  <c r="D3400" i="15"/>
  <c r="H3396" i="15"/>
  <c r="D3396" i="15"/>
  <c r="F3396" i="15"/>
  <c r="H3392" i="15"/>
  <c r="F3392" i="15"/>
  <c r="D3392" i="15"/>
  <c r="H3388" i="15"/>
  <c r="D3388" i="15"/>
  <c r="F3388" i="15"/>
  <c r="H3384" i="15"/>
  <c r="F3384" i="15"/>
  <c r="D3384" i="15"/>
  <c r="H3380" i="15"/>
  <c r="D3380" i="15"/>
  <c r="F3380" i="15"/>
  <c r="H3376" i="15"/>
  <c r="F3376" i="15"/>
  <c r="D3376" i="15"/>
  <c r="H3372" i="15"/>
  <c r="D3372" i="15"/>
  <c r="F3372" i="15"/>
  <c r="H3368" i="15"/>
  <c r="F3368" i="15"/>
  <c r="D3368" i="15"/>
  <c r="H3364" i="15"/>
  <c r="D3364" i="15"/>
  <c r="F3364" i="15"/>
  <c r="H3360" i="15"/>
  <c r="F3360" i="15"/>
  <c r="D3360" i="15"/>
  <c r="H3356" i="15"/>
  <c r="D3356" i="15"/>
  <c r="F3356" i="15"/>
  <c r="H3352" i="15"/>
  <c r="F3352" i="15"/>
  <c r="D3352" i="15"/>
  <c r="H3348" i="15"/>
  <c r="F3348" i="15"/>
  <c r="D3348" i="15"/>
  <c r="H3344" i="15"/>
  <c r="F3344" i="15"/>
  <c r="D3344" i="15"/>
  <c r="H3340" i="15"/>
  <c r="F3340" i="15"/>
  <c r="D3340" i="15"/>
  <c r="H3336" i="15"/>
  <c r="F3336" i="15"/>
  <c r="D3336" i="15"/>
  <c r="H3332" i="15"/>
  <c r="F3332" i="15"/>
  <c r="D3332" i="15"/>
  <c r="H3328" i="15"/>
  <c r="F3328" i="15"/>
  <c r="D3328" i="15"/>
  <c r="H3324" i="15"/>
  <c r="F3324" i="15"/>
  <c r="D3324" i="15"/>
  <c r="H3320" i="15"/>
  <c r="F3320" i="15"/>
  <c r="D3320" i="15"/>
  <c r="H3316" i="15"/>
  <c r="F3316" i="15"/>
  <c r="D3316" i="15"/>
  <c r="H3312" i="15"/>
  <c r="F3312" i="15"/>
  <c r="D3312" i="15"/>
  <c r="H3308" i="15"/>
  <c r="F3308" i="15"/>
  <c r="D3308" i="15"/>
  <c r="H3304" i="15"/>
  <c r="F3304" i="15"/>
  <c r="D3304" i="15"/>
  <c r="H3300" i="15"/>
  <c r="F3300" i="15"/>
  <c r="D3300" i="15"/>
  <c r="H3296" i="15"/>
  <c r="F3296" i="15"/>
  <c r="D3296" i="15"/>
  <c r="H3292" i="15"/>
  <c r="F3292" i="15"/>
  <c r="D3292" i="15"/>
  <c r="H3288" i="15"/>
  <c r="F3288" i="15"/>
  <c r="D3288" i="15"/>
  <c r="H3284" i="15"/>
  <c r="F3284" i="15"/>
  <c r="D3284" i="15"/>
  <c r="H3280" i="15"/>
  <c r="F3280" i="15"/>
  <c r="D3280" i="15"/>
  <c r="H3276" i="15"/>
  <c r="F3276" i="15"/>
  <c r="D3276" i="15"/>
  <c r="H3272" i="15"/>
  <c r="F3272" i="15"/>
  <c r="D3272" i="15"/>
  <c r="H3268" i="15"/>
  <c r="F3268" i="15"/>
  <c r="D3268" i="15"/>
  <c r="H3264" i="15"/>
  <c r="F3264" i="15"/>
  <c r="D3264" i="15"/>
  <c r="H3260" i="15"/>
  <c r="F3260" i="15"/>
  <c r="D3260" i="15"/>
  <c r="H3256" i="15"/>
  <c r="F3256" i="15"/>
  <c r="D3256" i="15"/>
  <c r="H3252" i="15"/>
  <c r="F3252" i="15"/>
  <c r="D3252" i="15"/>
  <c r="H3248" i="15"/>
  <c r="F3248" i="15"/>
  <c r="D3248" i="15"/>
  <c r="H3244" i="15"/>
  <c r="F3244" i="15"/>
  <c r="D3244" i="15"/>
  <c r="H3240" i="15"/>
  <c r="F3240" i="15"/>
  <c r="D3240" i="15"/>
  <c r="H3236" i="15"/>
  <c r="F3236" i="15"/>
  <c r="D3236" i="15"/>
  <c r="H3232" i="15"/>
  <c r="F3232" i="15"/>
  <c r="D3232" i="15"/>
  <c r="H3228" i="15"/>
  <c r="F3228" i="15"/>
  <c r="D3228" i="15"/>
  <c r="H3224" i="15"/>
  <c r="F3224" i="15"/>
  <c r="D3224" i="15"/>
  <c r="H3220" i="15"/>
  <c r="F3220" i="15"/>
  <c r="D3220" i="15"/>
  <c r="H3216" i="15"/>
  <c r="F3216" i="15"/>
  <c r="D3216" i="15"/>
  <c r="H3212" i="15"/>
  <c r="F3212" i="15"/>
  <c r="D3212" i="15"/>
  <c r="H3208" i="15"/>
  <c r="F3208" i="15"/>
  <c r="D3208" i="15"/>
  <c r="H3204" i="15"/>
  <c r="F3204" i="15"/>
  <c r="D3204" i="15"/>
  <c r="H3200" i="15"/>
  <c r="F3200" i="15"/>
  <c r="D3200" i="15"/>
  <c r="H3196" i="15"/>
  <c r="F3196" i="15"/>
  <c r="D3196" i="15"/>
  <c r="H3192" i="15"/>
  <c r="F3192" i="15"/>
  <c r="D3192" i="15"/>
  <c r="H3188" i="15"/>
  <c r="F3188" i="15"/>
  <c r="D3188" i="15"/>
  <c r="H3184" i="15"/>
  <c r="F3184" i="15"/>
  <c r="D3184" i="15"/>
  <c r="H3180" i="15"/>
  <c r="F3180" i="15"/>
  <c r="D3180" i="15"/>
  <c r="H3176" i="15"/>
  <c r="F3176" i="15"/>
  <c r="D3176" i="15"/>
  <c r="H3172" i="15"/>
  <c r="F3172" i="15"/>
  <c r="D3172" i="15"/>
  <c r="H3168" i="15"/>
  <c r="F3168" i="15"/>
  <c r="D3168" i="15"/>
  <c r="H3164" i="15"/>
  <c r="F3164" i="15"/>
  <c r="D3164" i="15"/>
  <c r="H3160" i="15"/>
  <c r="F3160" i="15"/>
  <c r="D3160" i="15"/>
  <c r="H3156" i="15"/>
  <c r="F3156" i="15"/>
  <c r="D3156" i="15"/>
  <c r="H3152" i="15"/>
  <c r="F3152" i="15"/>
  <c r="D3152" i="15"/>
  <c r="H3148" i="15"/>
  <c r="F3148" i="15"/>
  <c r="D3148" i="15"/>
  <c r="H3144" i="15"/>
  <c r="F3144" i="15"/>
  <c r="D3144" i="15"/>
  <c r="H3140" i="15"/>
  <c r="F3140" i="15"/>
  <c r="D3140" i="15"/>
  <c r="H3136" i="15"/>
  <c r="F3136" i="15"/>
  <c r="D3136" i="15"/>
  <c r="H3132" i="15"/>
  <c r="F3132" i="15"/>
  <c r="D3132" i="15"/>
  <c r="H3128" i="15"/>
  <c r="F3128" i="15"/>
  <c r="D3128" i="15"/>
  <c r="H3124" i="15"/>
  <c r="F3124" i="15"/>
  <c r="D3124" i="15"/>
  <c r="H3120" i="15"/>
  <c r="F3120" i="15"/>
  <c r="D3120" i="15"/>
  <c r="H3116" i="15"/>
  <c r="F3116" i="15"/>
  <c r="D3116" i="15"/>
  <c r="H3112" i="15"/>
  <c r="F3112" i="15"/>
  <c r="D3112" i="15"/>
  <c r="H3108" i="15"/>
  <c r="F3108" i="15"/>
  <c r="D3108" i="15"/>
  <c r="H3104" i="15"/>
  <c r="F3104" i="15"/>
  <c r="D3104" i="15"/>
  <c r="H3100" i="15"/>
  <c r="F3100" i="15"/>
  <c r="D3100" i="15"/>
  <c r="H3096" i="15"/>
  <c r="F3096" i="15"/>
  <c r="D3096" i="15"/>
  <c r="H3092" i="15"/>
  <c r="F3092" i="15"/>
  <c r="D3092" i="15"/>
  <c r="H3088" i="15"/>
  <c r="F3088" i="15"/>
  <c r="D3088" i="15"/>
  <c r="H3084" i="15"/>
  <c r="F3084" i="15"/>
  <c r="D3084" i="15"/>
  <c r="H3080" i="15"/>
  <c r="F3080" i="15"/>
  <c r="D3080" i="15"/>
  <c r="H3076" i="15"/>
  <c r="F3076" i="15"/>
  <c r="D3076" i="15"/>
  <c r="H3072" i="15"/>
  <c r="F3072" i="15"/>
  <c r="D3072" i="15"/>
  <c r="H3068" i="15"/>
  <c r="F3068" i="15"/>
  <c r="D3068" i="15"/>
  <c r="H3064" i="15"/>
  <c r="F3064" i="15"/>
  <c r="D3064" i="15"/>
  <c r="H3060" i="15"/>
  <c r="F3060" i="15"/>
  <c r="D3060" i="15"/>
  <c r="H3056" i="15"/>
  <c r="F3056" i="15"/>
  <c r="D3056" i="15"/>
  <c r="H3052" i="15"/>
  <c r="F3052" i="15"/>
  <c r="D3052" i="15"/>
  <c r="H3048" i="15"/>
  <c r="F3048" i="15"/>
  <c r="D3048" i="15"/>
  <c r="H3044" i="15"/>
  <c r="F3044" i="15"/>
  <c r="D3044" i="15"/>
  <c r="H3040" i="15"/>
  <c r="F3040" i="15"/>
  <c r="D3040" i="15"/>
  <c r="H3036" i="15"/>
  <c r="F3036" i="15"/>
  <c r="D3036" i="15"/>
  <c r="H3032" i="15"/>
  <c r="F3032" i="15"/>
  <c r="D3032" i="15"/>
  <c r="H3028" i="15"/>
  <c r="F3028" i="15"/>
  <c r="D3028" i="15"/>
  <c r="H3024" i="15"/>
  <c r="F3024" i="15"/>
  <c r="D3024" i="15"/>
  <c r="H3020" i="15"/>
  <c r="F3020" i="15"/>
  <c r="D3020" i="15"/>
  <c r="H3016" i="15"/>
  <c r="F3016" i="15"/>
  <c r="D3016" i="15"/>
  <c r="H3012" i="15"/>
  <c r="F3012" i="15"/>
  <c r="D3012" i="15"/>
  <c r="H3008" i="15"/>
  <c r="F3008" i="15"/>
  <c r="D3008" i="15"/>
  <c r="H3004" i="15"/>
  <c r="F3004" i="15"/>
  <c r="D3004" i="15"/>
  <c r="H3000" i="15"/>
  <c r="F3000" i="15"/>
  <c r="D3000" i="15"/>
  <c r="H2996" i="15"/>
  <c r="F2996" i="15"/>
  <c r="D2996" i="15"/>
  <c r="H2992" i="15"/>
  <c r="F2992" i="15"/>
  <c r="D2992" i="15"/>
  <c r="H2988" i="15"/>
  <c r="F2988" i="15"/>
  <c r="D2988" i="15"/>
  <c r="H2984" i="15"/>
  <c r="F2984" i="15"/>
  <c r="D2984" i="15"/>
  <c r="H2980" i="15"/>
  <c r="F2980" i="15"/>
  <c r="D2980" i="15"/>
  <c r="H2976" i="15"/>
  <c r="F2976" i="15"/>
  <c r="D2976" i="15"/>
  <c r="H2972" i="15"/>
  <c r="F2972" i="15"/>
  <c r="D2972" i="15"/>
  <c r="H2968" i="15"/>
  <c r="F2968" i="15"/>
  <c r="D2968" i="15"/>
  <c r="H2964" i="15"/>
  <c r="F2964" i="15"/>
  <c r="D2964" i="15"/>
  <c r="H2960" i="15"/>
  <c r="F2960" i="15"/>
  <c r="D2960" i="15"/>
  <c r="H2956" i="15"/>
  <c r="F2956" i="15"/>
  <c r="D2956" i="15"/>
  <c r="H2952" i="15"/>
  <c r="F2952" i="15"/>
  <c r="D2952" i="15"/>
  <c r="H2948" i="15"/>
  <c r="F2948" i="15"/>
  <c r="D2948" i="15"/>
  <c r="H2944" i="15"/>
  <c r="F2944" i="15"/>
  <c r="D2944" i="15"/>
  <c r="H2940" i="15"/>
  <c r="F2940" i="15"/>
  <c r="D2940" i="15"/>
  <c r="H2936" i="15"/>
  <c r="F2936" i="15"/>
  <c r="D2936" i="15"/>
  <c r="H2932" i="15"/>
  <c r="F2932" i="15"/>
  <c r="D2932" i="15"/>
  <c r="H2928" i="15"/>
  <c r="F2928" i="15"/>
  <c r="D2928" i="15"/>
  <c r="H2924" i="15"/>
  <c r="F2924" i="15"/>
  <c r="D2924" i="15"/>
  <c r="H2920" i="15"/>
  <c r="F2920" i="15"/>
  <c r="D2920" i="15"/>
  <c r="H2916" i="15"/>
  <c r="F2916" i="15"/>
  <c r="D2916" i="15"/>
  <c r="H2912" i="15"/>
  <c r="F2912" i="15"/>
  <c r="D2912" i="15"/>
  <c r="H2908" i="15"/>
  <c r="F2908" i="15"/>
  <c r="D2908" i="15"/>
  <c r="H2904" i="15"/>
  <c r="F2904" i="15"/>
  <c r="D2904" i="15"/>
  <c r="H2900" i="15"/>
  <c r="F2900" i="15"/>
  <c r="D2900" i="15"/>
  <c r="H2896" i="15"/>
  <c r="F2896" i="15"/>
  <c r="D2896" i="15"/>
  <c r="H2892" i="15"/>
  <c r="F2892" i="15"/>
  <c r="D2892" i="15"/>
  <c r="H2888" i="15"/>
  <c r="F2888" i="15"/>
  <c r="D2888" i="15"/>
  <c r="H2884" i="15"/>
  <c r="F2884" i="15"/>
  <c r="D2884" i="15"/>
  <c r="H2880" i="15"/>
  <c r="F2880" i="15"/>
  <c r="D2880" i="15"/>
  <c r="F2876" i="15"/>
  <c r="H2876" i="15"/>
  <c r="D2876" i="15"/>
  <c r="H2872" i="15"/>
  <c r="F2872" i="15"/>
  <c r="D2872" i="15"/>
  <c r="H2868" i="15"/>
  <c r="F2868" i="15"/>
  <c r="D2868" i="15"/>
  <c r="H2864" i="15"/>
  <c r="F2864" i="15"/>
  <c r="D2864" i="15"/>
  <c r="H2860" i="15"/>
  <c r="F2860" i="15"/>
  <c r="D2860" i="15"/>
  <c r="H2856" i="15"/>
  <c r="F2856" i="15"/>
  <c r="D2856" i="15"/>
  <c r="H2852" i="15"/>
  <c r="F2852" i="15"/>
  <c r="D2852" i="15"/>
  <c r="H2848" i="15"/>
  <c r="F2848" i="15"/>
  <c r="D2848" i="15"/>
  <c r="H2844" i="15"/>
  <c r="F2844" i="15"/>
  <c r="D2844" i="15"/>
  <c r="H2840" i="15"/>
  <c r="F2840" i="15"/>
  <c r="D2840" i="15"/>
  <c r="F2836" i="15"/>
  <c r="H2836" i="15"/>
  <c r="D2836" i="15"/>
  <c r="H2832" i="15"/>
  <c r="F2832" i="15"/>
  <c r="D2832" i="15"/>
  <c r="F2828" i="15"/>
  <c r="H2828" i="15"/>
  <c r="D2828" i="15"/>
  <c r="H2824" i="15"/>
  <c r="F2824" i="15"/>
  <c r="D2824" i="15"/>
  <c r="H2820" i="15"/>
  <c r="F2820" i="15"/>
  <c r="D2820" i="15"/>
  <c r="H2816" i="15"/>
  <c r="F2816" i="15"/>
  <c r="D2816" i="15"/>
  <c r="H2812" i="15"/>
  <c r="F2812" i="15"/>
  <c r="D2812" i="15"/>
  <c r="H2808" i="15"/>
  <c r="F2808" i="15"/>
  <c r="D2808" i="15"/>
  <c r="F2804" i="15"/>
  <c r="H2804" i="15"/>
  <c r="D2804" i="15"/>
  <c r="H2800" i="15"/>
  <c r="F2800" i="15"/>
  <c r="D2800" i="15"/>
  <c r="H2796" i="15"/>
  <c r="F2796" i="15"/>
  <c r="D2796" i="15"/>
  <c r="H2792" i="15"/>
  <c r="F2792" i="15"/>
  <c r="D2792" i="15"/>
  <c r="H2788" i="15"/>
  <c r="F2788" i="15"/>
  <c r="D2788" i="15"/>
  <c r="H2784" i="15"/>
  <c r="F2784" i="15"/>
  <c r="D2784" i="15"/>
  <c r="H2780" i="15"/>
  <c r="F2780" i="15"/>
  <c r="D2780" i="15"/>
  <c r="H2776" i="15"/>
  <c r="F2776" i="15"/>
  <c r="D2776" i="15"/>
  <c r="F2772" i="15"/>
  <c r="D2772" i="15"/>
  <c r="H2768" i="15"/>
  <c r="F2768" i="15"/>
  <c r="D2768" i="15"/>
  <c r="F2764" i="15"/>
  <c r="D2764" i="15"/>
  <c r="H2764" i="15"/>
  <c r="H2760" i="15"/>
  <c r="F2760" i="15"/>
  <c r="D2760" i="15"/>
  <c r="H2756" i="15"/>
  <c r="F2756" i="15"/>
  <c r="D2756" i="15"/>
  <c r="H2752" i="15"/>
  <c r="F2752" i="15"/>
  <c r="D2752" i="15"/>
  <c r="H2748" i="15"/>
  <c r="F2748" i="15"/>
  <c r="D2748" i="15"/>
  <c r="H2744" i="15"/>
  <c r="F2744" i="15"/>
  <c r="D2744" i="15"/>
  <c r="F2740" i="15"/>
  <c r="H2740" i="15"/>
  <c r="D2740" i="15"/>
  <c r="H2736" i="15"/>
  <c r="F2736" i="15"/>
  <c r="D2736" i="15"/>
  <c r="H2732" i="15"/>
  <c r="F2732" i="15"/>
  <c r="D2732" i="15"/>
  <c r="H2728" i="15"/>
  <c r="F2728" i="15"/>
  <c r="D2728" i="15"/>
  <c r="H2724" i="15"/>
  <c r="F2724" i="15"/>
  <c r="D2724" i="15"/>
  <c r="H2720" i="15"/>
  <c r="F2720" i="15"/>
  <c r="D2720" i="15"/>
  <c r="H2716" i="15"/>
  <c r="F2716" i="15"/>
  <c r="D2716" i="15"/>
  <c r="H2712" i="15"/>
  <c r="F2712" i="15"/>
  <c r="D2712" i="15"/>
  <c r="F2708" i="15"/>
  <c r="D2708" i="15"/>
  <c r="H2708" i="15"/>
  <c r="H2704" i="15"/>
  <c r="F2704" i="15"/>
  <c r="D2704" i="15"/>
  <c r="F2700" i="15"/>
  <c r="H2700" i="15"/>
  <c r="D2700" i="15"/>
  <c r="H2696" i="15"/>
  <c r="F2696" i="15"/>
  <c r="D2696" i="15"/>
  <c r="H2692" i="15"/>
  <c r="F2692" i="15"/>
  <c r="D2692" i="15"/>
  <c r="H2688" i="15"/>
  <c r="F2688" i="15"/>
  <c r="D2688" i="15"/>
  <c r="H2684" i="15"/>
  <c r="F2684" i="15"/>
  <c r="D2684" i="15"/>
  <c r="H2680" i="15"/>
  <c r="F2680" i="15"/>
  <c r="D2680" i="15"/>
  <c r="F2676" i="15"/>
  <c r="H2676" i="15"/>
  <c r="D2676" i="15"/>
  <c r="H2672" i="15"/>
  <c r="F2672" i="15"/>
  <c r="D2672" i="15"/>
  <c r="H2668" i="15"/>
  <c r="F2668" i="15"/>
  <c r="D2668" i="15"/>
  <c r="H2664" i="15"/>
  <c r="F2664" i="15"/>
  <c r="D2664" i="15"/>
  <c r="H2660" i="15"/>
  <c r="F2660" i="15"/>
  <c r="D2660" i="15"/>
  <c r="H2656" i="15"/>
  <c r="F2656" i="15"/>
  <c r="D2656" i="15"/>
  <c r="H2652" i="15"/>
  <c r="F2652" i="15"/>
  <c r="D2652" i="15"/>
  <c r="H2648" i="15"/>
  <c r="F2648" i="15"/>
  <c r="D2648" i="15"/>
  <c r="F2644" i="15"/>
  <c r="D2644" i="15"/>
  <c r="H2644" i="15"/>
  <c r="H2640" i="15"/>
  <c r="F2640" i="15"/>
  <c r="D2640" i="15"/>
  <c r="F2636" i="15"/>
  <c r="D2636" i="15"/>
  <c r="H2636" i="15"/>
  <c r="H2632" i="15"/>
  <c r="F2632" i="15"/>
  <c r="D2632" i="15"/>
  <c r="H2628" i="15"/>
  <c r="F2628" i="15"/>
  <c r="D2628" i="15"/>
  <c r="H2624" i="15"/>
  <c r="F2624" i="15"/>
  <c r="D2624" i="15"/>
  <c r="H2620" i="15"/>
  <c r="F2620" i="15"/>
  <c r="D2620" i="15"/>
  <c r="H2616" i="15"/>
  <c r="F2616" i="15"/>
  <c r="D2616" i="15"/>
  <c r="F2612" i="15"/>
  <c r="H2612" i="15"/>
  <c r="D2612" i="15"/>
  <c r="H2608" i="15"/>
  <c r="F2608" i="15"/>
  <c r="D2608" i="15"/>
  <c r="H2604" i="15"/>
  <c r="F2604" i="15"/>
  <c r="D2604" i="15"/>
  <c r="H2600" i="15"/>
  <c r="F2600" i="15"/>
  <c r="D2600" i="15"/>
  <c r="H2596" i="15"/>
  <c r="F2596" i="15"/>
  <c r="D2596" i="15"/>
  <c r="H2592" i="15"/>
  <c r="F2592" i="15"/>
  <c r="D2592" i="15"/>
  <c r="H2588" i="15"/>
  <c r="F2588" i="15"/>
  <c r="D2588" i="15"/>
  <c r="H2584" i="15"/>
  <c r="F2584" i="15"/>
  <c r="D2584" i="15"/>
  <c r="H2580" i="15"/>
  <c r="F2580" i="15"/>
  <c r="D2580" i="15"/>
  <c r="H2576" i="15"/>
  <c r="F2576" i="15"/>
  <c r="D2576" i="15"/>
  <c r="H2572" i="15"/>
  <c r="F2572" i="15"/>
  <c r="D2572" i="15"/>
  <c r="H2568" i="15"/>
  <c r="F2568" i="15"/>
  <c r="D2568" i="15"/>
  <c r="H2564" i="15"/>
  <c r="F2564" i="15"/>
  <c r="D2564" i="15"/>
  <c r="H2560" i="15"/>
  <c r="F2560" i="15"/>
  <c r="D2560" i="15"/>
  <c r="H2556" i="15"/>
  <c r="F2556" i="15"/>
  <c r="D2556" i="15"/>
  <c r="H2552" i="15"/>
  <c r="F2552" i="15"/>
  <c r="D2552" i="15"/>
  <c r="H2548" i="15"/>
  <c r="F2548" i="15"/>
  <c r="D2548" i="15"/>
  <c r="H2544" i="15"/>
  <c r="F2544" i="15"/>
  <c r="D2544" i="15"/>
  <c r="H2540" i="15"/>
  <c r="F2540" i="15"/>
  <c r="D2540" i="15"/>
  <c r="H2536" i="15"/>
  <c r="F2536" i="15"/>
  <c r="D2536" i="15"/>
  <c r="H2532" i="15"/>
  <c r="F2532" i="15"/>
  <c r="D2532" i="15"/>
  <c r="H2528" i="15"/>
  <c r="F2528" i="15"/>
  <c r="D2528" i="15"/>
  <c r="H2524" i="15"/>
  <c r="F2524" i="15"/>
  <c r="D2524" i="15"/>
  <c r="H2520" i="15"/>
  <c r="F2520" i="15"/>
  <c r="D2520" i="15"/>
  <c r="H2516" i="15"/>
  <c r="F2516" i="15"/>
  <c r="D2516" i="15"/>
  <c r="H2512" i="15"/>
  <c r="F2512" i="15"/>
  <c r="D2512" i="15"/>
  <c r="H2508" i="15"/>
  <c r="F2508" i="15"/>
  <c r="D2508" i="15"/>
  <c r="H2504" i="15"/>
  <c r="F2504" i="15"/>
  <c r="D2504" i="15"/>
  <c r="H2500" i="15"/>
  <c r="F2500" i="15"/>
  <c r="D2500" i="15"/>
  <c r="H2496" i="15"/>
  <c r="F2496" i="15"/>
  <c r="D2496" i="15"/>
  <c r="H2492" i="15"/>
  <c r="F2492" i="15"/>
  <c r="D2492" i="15"/>
  <c r="H2488" i="15"/>
  <c r="F2488" i="15"/>
  <c r="D2488" i="15"/>
  <c r="H2484" i="15"/>
  <c r="F2484" i="15"/>
  <c r="D2484" i="15"/>
  <c r="H2480" i="15"/>
  <c r="F2480" i="15"/>
  <c r="D2480" i="15"/>
  <c r="H2476" i="15"/>
  <c r="F2476" i="15"/>
  <c r="D2476" i="15"/>
  <c r="H2472" i="15"/>
  <c r="F2472" i="15"/>
  <c r="D2472" i="15"/>
  <c r="H2468" i="15"/>
  <c r="F2468" i="15"/>
  <c r="D2468" i="15"/>
  <c r="H2464" i="15"/>
  <c r="F2464" i="15"/>
  <c r="D2464" i="15"/>
  <c r="H2460" i="15"/>
  <c r="F2460" i="15"/>
  <c r="D2460" i="15"/>
  <c r="H2456" i="15"/>
  <c r="F2456" i="15"/>
  <c r="D2456" i="15"/>
  <c r="H2452" i="15"/>
  <c r="F2452" i="15"/>
  <c r="D2452" i="15"/>
  <c r="H2448" i="15"/>
  <c r="F2448" i="15"/>
  <c r="D2448" i="15"/>
  <c r="H2444" i="15"/>
  <c r="F2444" i="15"/>
  <c r="D2444" i="15"/>
  <c r="H2440" i="15"/>
  <c r="F2440" i="15"/>
  <c r="D2440" i="15"/>
  <c r="H2436" i="15"/>
  <c r="F2436" i="15"/>
  <c r="D2436" i="15"/>
  <c r="H2432" i="15"/>
  <c r="F2432" i="15"/>
  <c r="D2432" i="15"/>
  <c r="H2428" i="15"/>
  <c r="F2428" i="15"/>
  <c r="D2428" i="15"/>
  <c r="H2424" i="15"/>
  <c r="F2424" i="15"/>
  <c r="D2424" i="15"/>
  <c r="H2420" i="15"/>
  <c r="F2420" i="15"/>
  <c r="D2420" i="15"/>
  <c r="H2416" i="15"/>
  <c r="F2416" i="15"/>
  <c r="D2416" i="15"/>
  <c r="H2412" i="15"/>
  <c r="F2412" i="15"/>
  <c r="D2412" i="15"/>
  <c r="H2408" i="15"/>
  <c r="F2408" i="15"/>
  <c r="D2408" i="15"/>
  <c r="H2404" i="15"/>
  <c r="F2404" i="15"/>
  <c r="D2404" i="15"/>
  <c r="H2400" i="15"/>
  <c r="F2400" i="15"/>
  <c r="D2400" i="15"/>
  <c r="H2396" i="15"/>
  <c r="F2396" i="15"/>
  <c r="D2396" i="15"/>
  <c r="H2392" i="15"/>
  <c r="F2392" i="15"/>
  <c r="D2392" i="15"/>
  <c r="H2388" i="15"/>
  <c r="F2388" i="15"/>
  <c r="D2388" i="15"/>
  <c r="H2384" i="15"/>
  <c r="F2384" i="15"/>
  <c r="D2384" i="15"/>
  <c r="H2380" i="15"/>
  <c r="F2380" i="15"/>
  <c r="D2380" i="15"/>
  <c r="H2376" i="15"/>
  <c r="F2376" i="15"/>
  <c r="D2376" i="15"/>
  <c r="H2372" i="15"/>
  <c r="F2372" i="15"/>
  <c r="D2372" i="15"/>
  <c r="H2368" i="15"/>
  <c r="F2368" i="15"/>
  <c r="D2368" i="15"/>
  <c r="H2364" i="15"/>
  <c r="F2364" i="15"/>
  <c r="D2364" i="15"/>
  <c r="H2360" i="15"/>
  <c r="F2360" i="15"/>
  <c r="D2360" i="15"/>
  <c r="H2356" i="15"/>
  <c r="F2356" i="15"/>
  <c r="D2356" i="15"/>
  <c r="H2352" i="15"/>
  <c r="F2352" i="15"/>
  <c r="D2352" i="15"/>
  <c r="H2348" i="15"/>
  <c r="F2348" i="15"/>
  <c r="D2348" i="15"/>
  <c r="H2344" i="15"/>
  <c r="F2344" i="15"/>
  <c r="D2344" i="15"/>
  <c r="H2340" i="15"/>
  <c r="F2340" i="15"/>
  <c r="D2340" i="15"/>
  <c r="H2336" i="15"/>
  <c r="F2336" i="15"/>
  <c r="D2336" i="15"/>
  <c r="H2332" i="15"/>
  <c r="F2332" i="15"/>
  <c r="D2332" i="15"/>
  <c r="H2328" i="15"/>
  <c r="F2328" i="15"/>
  <c r="D2328" i="15"/>
  <c r="H2324" i="15"/>
  <c r="F2324" i="15"/>
  <c r="D2324" i="15"/>
  <c r="H2320" i="15"/>
  <c r="D2320" i="15"/>
  <c r="F2320" i="15"/>
  <c r="H2316" i="15"/>
  <c r="F2316" i="15"/>
  <c r="D2316" i="15"/>
  <c r="H2312" i="15"/>
  <c r="F2312" i="15"/>
  <c r="D2312" i="15"/>
  <c r="H2308" i="15"/>
  <c r="F2308" i="15"/>
  <c r="D2308" i="15"/>
  <c r="H2304" i="15"/>
  <c r="D2304" i="15"/>
  <c r="F2304" i="15"/>
  <c r="H2300" i="15"/>
  <c r="F2300" i="15"/>
  <c r="D2300" i="15"/>
  <c r="H2296" i="15"/>
  <c r="F2296" i="15"/>
  <c r="D2296" i="15"/>
  <c r="H2292" i="15"/>
  <c r="F2292" i="15"/>
  <c r="D2292" i="15"/>
  <c r="H2288" i="15"/>
  <c r="D2288" i="15"/>
  <c r="F2288" i="15"/>
  <c r="H2284" i="15"/>
  <c r="F2284" i="15"/>
  <c r="D2284" i="15"/>
  <c r="H2280" i="15"/>
  <c r="F2280" i="15"/>
  <c r="D2280" i="15"/>
  <c r="H2276" i="15"/>
  <c r="F2276" i="15"/>
  <c r="D2276" i="15"/>
  <c r="H2272" i="15"/>
  <c r="D2272" i="15"/>
  <c r="F2272" i="15"/>
  <c r="H2268" i="15"/>
  <c r="F2268" i="15"/>
  <c r="D2268" i="15"/>
  <c r="H2264" i="15"/>
  <c r="F2264" i="15"/>
  <c r="D2264" i="15"/>
  <c r="H3735" i="15"/>
  <c r="F3735" i="15"/>
  <c r="D3735" i="15"/>
  <c r="F3731" i="15"/>
  <c r="D3731" i="15"/>
  <c r="H3727" i="15"/>
  <c r="F3727" i="15"/>
  <c r="D3727" i="15"/>
  <c r="H3723" i="15"/>
  <c r="F3723" i="15"/>
  <c r="D3723" i="15"/>
  <c r="H3719" i="15"/>
  <c r="F3719" i="15"/>
  <c r="D3719" i="15"/>
  <c r="F3715" i="15"/>
  <c r="D3715" i="15"/>
  <c r="H3715" i="15"/>
  <c r="H3711" i="15"/>
  <c r="F3711" i="15"/>
  <c r="D3711" i="15"/>
  <c r="H3707" i="15"/>
  <c r="F3707" i="15"/>
  <c r="D3707" i="15"/>
  <c r="H3703" i="15"/>
  <c r="F3703" i="15"/>
  <c r="D3703" i="15"/>
  <c r="F3699" i="15"/>
  <c r="D3699" i="15"/>
  <c r="H3695" i="15"/>
  <c r="F3695" i="15"/>
  <c r="D3695" i="15"/>
  <c r="H3691" i="15"/>
  <c r="F3691" i="15"/>
  <c r="D3691" i="15"/>
  <c r="H3687" i="15"/>
  <c r="F3687" i="15"/>
  <c r="D3687" i="15"/>
  <c r="F3683" i="15"/>
  <c r="D3683" i="15"/>
  <c r="H3683" i="15"/>
  <c r="H3679" i="15"/>
  <c r="F3679" i="15"/>
  <c r="D3679" i="15"/>
  <c r="H3675" i="15"/>
  <c r="F3675" i="15"/>
  <c r="D3675" i="15"/>
  <c r="H3671" i="15"/>
  <c r="F3671" i="15"/>
  <c r="D3671" i="15"/>
  <c r="F3667" i="15"/>
  <c r="D3667" i="15"/>
  <c r="H3663" i="15"/>
  <c r="F3663" i="15"/>
  <c r="D3663" i="15"/>
  <c r="H3659" i="15"/>
  <c r="F3659" i="15"/>
  <c r="D3659" i="15"/>
  <c r="H3655" i="15"/>
  <c r="F3655" i="15"/>
  <c r="D3655" i="15"/>
  <c r="F3651" i="15"/>
  <c r="D3651" i="15"/>
  <c r="H3651" i="15"/>
  <c r="H3647" i="15"/>
  <c r="F3647" i="15"/>
  <c r="D3647" i="15"/>
  <c r="H3643" i="15"/>
  <c r="F3643" i="15"/>
  <c r="D3643" i="15"/>
  <c r="H3639" i="15"/>
  <c r="F3639" i="15"/>
  <c r="D3639" i="15"/>
  <c r="F3635" i="15"/>
  <c r="D3635" i="15"/>
  <c r="H3631" i="15"/>
  <c r="F3631" i="15"/>
  <c r="D3631" i="15"/>
  <c r="H3627" i="15"/>
  <c r="F3627" i="15"/>
  <c r="D3627" i="15"/>
  <c r="H3623" i="15"/>
  <c r="F3623" i="15"/>
  <c r="D3623" i="15"/>
  <c r="F3619" i="15"/>
  <c r="D3619" i="15"/>
  <c r="H3619" i="15"/>
  <c r="H3615" i="15"/>
  <c r="F3615" i="15"/>
  <c r="D3615" i="15"/>
  <c r="H3611" i="15"/>
  <c r="F3611" i="15"/>
  <c r="D3611" i="15"/>
  <c r="H3607" i="15"/>
  <c r="F3607" i="15"/>
  <c r="D3607" i="15"/>
  <c r="F3603" i="15"/>
  <c r="D3603" i="15"/>
  <c r="H3599" i="15"/>
  <c r="F3599" i="15"/>
  <c r="D3599" i="15"/>
  <c r="H3595" i="15"/>
  <c r="F3595" i="15"/>
  <c r="D3595" i="15"/>
  <c r="H3591" i="15"/>
  <c r="F3591" i="15"/>
  <c r="D3591" i="15"/>
  <c r="F3587" i="15"/>
  <c r="D3587" i="15"/>
  <c r="H3587" i="15"/>
  <c r="H3583" i="15"/>
  <c r="F3583" i="15"/>
  <c r="D3583" i="15"/>
  <c r="H3579" i="15"/>
  <c r="F3579" i="15"/>
  <c r="D3579" i="15"/>
  <c r="H3575" i="15"/>
  <c r="F3575" i="15"/>
  <c r="D3575" i="15"/>
  <c r="F3571" i="15"/>
  <c r="D3571" i="15"/>
  <c r="H3567" i="15"/>
  <c r="F3567" i="15"/>
  <c r="D3567" i="15"/>
  <c r="H3563" i="15"/>
  <c r="F3563" i="15"/>
  <c r="D3563" i="15"/>
  <c r="H3559" i="15"/>
  <c r="F3559" i="15"/>
  <c r="D3559" i="15"/>
  <c r="F3555" i="15"/>
  <c r="D3555" i="15"/>
  <c r="H3555" i="15"/>
  <c r="H3551" i="15"/>
  <c r="F3551" i="15"/>
  <c r="D3551" i="15"/>
  <c r="H3547" i="15"/>
  <c r="F3547" i="15"/>
  <c r="D3547" i="15"/>
  <c r="H3543" i="15"/>
  <c r="F3543" i="15"/>
  <c r="D3543" i="15"/>
  <c r="F3539" i="15"/>
  <c r="D3539" i="15"/>
  <c r="H3535" i="15"/>
  <c r="F3535" i="15"/>
  <c r="D3535" i="15"/>
  <c r="H3531" i="15"/>
  <c r="F3531" i="15"/>
  <c r="D3531" i="15"/>
  <c r="H3527" i="15"/>
  <c r="F3527" i="15"/>
  <c r="D3527" i="15"/>
  <c r="F3523" i="15"/>
  <c r="D3523" i="15"/>
  <c r="H3523" i="15"/>
  <c r="H3519" i="15"/>
  <c r="F3519" i="15"/>
  <c r="D3519" i="15"/>
  <c r="H3515" i="15"/>
  <c r="F3515" i="15"/>
  <c r="D3515" i="15"/>
  <c r="H3511" i="15"/>
  <c r="F3511" i="15"/>
  <c r="D3511" i="15"/>
  <c r="F3507" i="15"/>
  <c r="D3507" i="15"/>
  <c r="H3503" i="15"/>
  <c r="F3503" i="15"/>
  <c r="D3503" i="15"/>
  <c r="H3499" i="15"/>
  <c r="F3499" i="15"/>
  <c r="D3499" i="15"/>
  <c r="H3495" i="15"/>
  <c r="F3495" i="15"/>
  <c r="D3495" i="15"/>
  <c r="F3491" i="15"/>
  <c r="D3491" i="15"/>
  <c r="H3491" i="15"/>
  <c r="H3487" i="15"/>
  <c r="F3487" i="15"/>
  <c r="D3487" i="15"/>
  <c r="H3483" i="15"/>
  <c r="F3483" i="15"/>
  <c r="D3483" i="15"/>
  <c r="H3479" i="15"/>
  <c r="F3479" i="15"/>
  <c r="D3479" i="15"/>
  <c r="F3475" i="15"/>
  <c r="D3475" i="15"/>
  <c r="H3471" i="15"/>
  <c r="F3471" i="15"/>
  <c r="D3471" i="15"/>
  <c r="H3467" i="15"/>
  <c r="F3467" i="15"/>
  <c r="D3467" i="15"/>
  <c r="H3463" i="15"/>
  <c r="F3463" i="15"/>
  <c r="D3463" i="15"/>
  <c r="H3459" i="15"/>
  <c r="F3459" i="15"/>
  <c r="D3459" i="15"/>
  <c r="F3455" i="15"/>
  <c r="D3455" i="15"/>
  <c r="H3455" i="15"/>
  <c r="H3451" i="15"/>
  <c r="F3451" i="15"/>
  <c r="D3451" i="15"/>
  <c r="H3447" i="15"/>
  <c r="F3447" i="15"/>
  <c r="D3447" i="15"/>
  <c r="H3443" i="15"/>
  <c r="F3443" i="15"/>
  <c r="D3443" i="15"/>
  <c r="H3439" i="15"/>
  <c r="F3439" i="15"/>
  <c r="D3439" i="15"/>
  <c r="H3435" i="15"/>
  <c r="F3435" i="15"/>
  <c r="D3435" i="15"/>
  <c r="H3431" i="15"/>
  <c r="F3431" i="15"/>
  <c r="D3431" i="15"/>
  <c r="H3427" i="15"/>
  <c r="F3427" i="15"/>
  <c r="D3427" i="15"/>
  <c r="F3423" i="15"/>
  <c r="D3423" i="15"/>
  <c r="H3419" i="15"/>
  <c r="F3419" i="15"/>
  <c r="D3419" i="15"/>
  <c r="H3415" i="15"/>
  <c r="F3415" i="15"/>
  <c r="D3415" i="15"/>
  <c r="H3411" i="15"/>
  <c r="F3411" i="15"/>
  <c r="D3411" i="15"/>
  <c r="H3407" i="15"/>
  <c r="F3407" i="15"/>
  <c r="D3407" i="15"/>
  <c r="H3403" i="15"/>
  <c r="F3403" i="15"/>
  <c r="D3403" i="15"/>
  <c r="H3399" i="15"/>
  <c r="F3399" i="15"/>
  <c r="D3399" i="15"/>
  <c r="H3395" i="15"/>
  <c r="F3395" i="15"/>
  <c r="D3395" i="15"/>
  <c r="F3391" i="15"/>
  <c r="D3391" i="15"/>
  <c r="H3391" i="15"/>
  <c r="H3387" i="15"/>
  <c r="F3387" i="15"/>
  <c r="D3387" i="15"/>
  <c r="H3383" i="15"/>
  <c r="F3383" i="15"/>
  <c r="D3383" i="15"/>
  <c r="H3379" i="15"/>
  <c r="F3379" i="15"/>
  <c r="D3379" i="15"/>
  <c r="H3375" i="15"/>
  <c r="F3375" i="15"/>
  <c r="D3375" i="15"/>
  <c r="H3371" i="15"/>
  <c r="F3371" i="15"/>
  <c r="D3371" i="15"/>
  <c r="H3367" i="15"/>
  <c r="F3367" i="15"/>
  <c r="D3367" i="15"/>
  <c r="H3363" i="15"/>
  <c r="F3363" i="15"/>
  <c r="D3363" i="15"/>
  <c r="F3359" i="15"/>
  <c r="D3359" i="15"/>
  <c r="H3355" i="15"/>
  <c r="F3355" i="15"/>
  <c r="D3355" i="15"/>
  <c r="H3351" i="15"/>
  <c r="F3351" i="15"/>
  <c r="D3351" i="15"/>
  <c r="H3347" i="15"/>
  <c r="D3347" i="15"/>
  <c r="F3343" i="15"/>
  <c r="H3343" i="15"/>
  <c r="D3343" i="15"/>
  <c r="H3339" i="15"/>
  <c r="F3339" i="15"/>
  <c r="D3339" i="15"/>
  <c r="H3335" i="15"/>
  <c r="D3335" i="15"/>
  <c r="F3335" i="15"/>
  <c r="H3331" i="15"/>
  <c r="D3331" i="15"/>
  <c r="F3331" i="15"/>
  <c r="F3327" i="15"/>
  <c r="D3327" i="15"/>
  <c r="H3327" i="15"/>
  <c r="H3323" i="15"/>
  <c r="F3323" i="15"/>
  <c r="D3323" i="15"/>
  <c r="H3319" i="15"/>
  <c r="F3319" i="15"/>
  <c r="D3319" i="15"/>
  <c r="H3315" i="15"/>
  <c r="D3315" i="15"/>
  <c r="F3311" i="15"/>
  <c r="H3311" i="15"/>
  <c r="D3311" i="15"/>
  <c r="H3307" i="15"/>
  <c r="F3307" i="15"/>
  <c r="D3307" i="15"/>
  <c r="H3303" i="15"/>
  <c r="D3303" i="15"/>
  <c r="F3303" i="15"/>
  <c r="H3299" i="15"/>
  <c r="D3299" i="15"/>
  <c r="F3299" i="15"/>
  <c r="F3295" i="15"/>
  <c r="D3295" i="15"/>
  <c r="H3291" i="15"/>
  <c r="F3291" i="15"/>
  <c r="D3291" i="15"/>
  <c r="H3287" i="15"/>
  <c r="F3287" i="15"/>
  <c r="D3287" i="15"/>
  <c r="H3283" i="15"/>
  <c r="D3283" i="15"/>
  <c r="F3279" i="15"/>
  <c r="H3279" i="15"/>
  <c r="D3279" i="15"/>
  <c r="H3275" i="15"/>
  <c r="F3275" i="15"/>
  <c r="D3275" i="15"/>
  <c r="H3271" i="15"/>
  <c r="D3271" i="15"/>
  <c r="F3271" i="15"/>
  <c r="H3267" i="15"/>
  <c r="D3267" i="15"/>
  <c r="F3267" i="15"/>
  <c r="F3263" i="15"/>
  <c r="D3263" i="15"/>
  <c r="H3263" i="15"/>
  <c r="H3259" i="15"/>
  <c r="F3259" i="15"/>
  <c r="D3259" i="15"/>
  <c r="H3255" i="15"/>
  <c r="F3255" i="15"/>
  <c r="D3255" i="15"/>
  <c r="H3251" i="15"/>
  <c r="D3251" i="15"/>
  <c r="F3247" i="15"/>
  <c r="H3247" i="15"/>
  <c r="D3247" i="15"/>
  <c r="H3243" i="15"/>
  <c r="F3243" i="15"/>
  <c r="D3243" i="15"/>
  <c r="H3239" i="15"/>
  <c r="D3239" i="15"/>
  <c r="F3239" i="15"/>
  <c r="H3235" i="15"/>
  <c r="D3235" i="15"/>
  <c r="F3235" i="15"/>
  <c r="F3231" i="15"/>
  <c r="D3231" i="15"/>
  <c r="H3227" i="15"/>
  <c r="F3227" i="15"/>
  <c r="D3227" i="15"/>
  <c r="H3223" i="15"/>
  <c r="F3223" i="15"/>
  <c r="D3223" i="15"/>
  <c r="H3219" i="15"/>
  <c r="D3219" i="15"/>
  <c r="F3215" i="15"/>
  <c r="H3215" i="15"/>
  <c r="D3215" i="15"/>
  <c r="H3211" i="15"/>
  <c r="F3211" i="15"/>
  <c r="D3211" i="15"/>
  <c r="H3207" i="15"/>
  <c r="D3207" i="15"/>
  <c r="F3207" i="15"/>
  <c r="H3203" i="15"/>
  <c r="D3203" i="15"/>
  <c r="F3203" i="15"/>
  <c r="F3199" i="15"/>
  <c r="D3199" i="15"/>
  <c r="H3199" i="15"/>
  <c r="H3195" i="15"/>
  <c r="F3195" i="15"/>
  <c r="D3195" i="15"/>
  <c r="H3191" i="15"/>
  <c r="F3191" i="15"/>
  <c r="D3191" i="15"/>
  <c r="H3187" i="15"/>
  <c r="D3187" i="15"/>
  <c r="F3183" i="15"/>
  <c r="H3183" i="15"/>
  <c r="D3183" i="15"/>
  <c r="H3179" i="15"/>
  <c r="F3179" i="15"/>
  <c r="D3179" i="15"/>
  <c r="H3175" i="15"/>
  <c r="D3175" i="15"/>
  <c r="H3171" i="15"/>
  <c r="F3171" i="15"/>
  <c r="D3171" i="15"/>
  <c r="D3167" i="15"/>
  <c r="F3167" i="15"/>
  <c r="H3163" i="15"/>
  <c r="F3163" i="15"/>
  <c r="D3163" i="15"/>
  <c r="H3159" i="15"/>
  <c r="D3159" i="15"/>
  <c r="H3155" i="15"/>
  <c r="F3155" i="15"/>
  <c r="D3155" i="15"/>
  <c r="H3151" i="15"/>
  <c r="D3151" i="15"/>
  <c r="F3151" i="15"/>
  <c r="H3147" i="15"/>
  <c r="F3147" i="15"/>
  <c r="D3147" i="15"/>
  <c r="H3143" i="15"/>
  <c r="D3143" i="15"/>
  <c r="H3139" i="15"/>
  <c r="F3139" i="15"/>
  <c r="D3139" i="15"/>
  <c r="D3135" i="15"/>
  <c r="H3135" i="15"/>
  <c r="F3135" i="15"/>
  <c r="H3131" i="15"/>
  <c r="F3131" i="15"/>
  <c r="D3131" i="15"/>
  <c r="H3127" i="15"/>
  <c r="D3127" i="15"/>
  <c r="H3123" i="15"/>
  <c r="F3123" i="15"/>
  <c r="D3123" i="15"/>
  <c r="H3119" i="15"/>
  <c r="D3119" i="15"/>
  <c r="F3119" i="15"/>
  <c r="H3115" i="15"/>
  <c r="F3115" i="15"/>
  <c r="D3115" i="15"/>
  <c r="H3111" i="15"/>
  <c r="D3111" i="15"/>
  <c r="H3107" i="15"/>
  <c r="F3107" i="15"/>
  <c r="D3107" i="15"/>
  <c r="D3103" i="15"/>
  <c r="F3103" i="15"/>
  <c r="H3099" i="15"/>
  <c r="F3099" i="15"/>
  <c r="D3099" i="15"/>
  <c r="H3095" i="15"/>
  <c r="D3095" i="15"/>
  <c r="H3091" i="15"/>
  <c r="F3091" i="15"/>
  <c r="D3091" i="15"/>
  <c r="H3087" i="15"/>
  <c r="D3087" i="15"/>
  <c r="F3087" i="15"/>
  <c r="H3083" i="15"/>
  <c r="F3083" i="15"/>
  <c r="D3083" i="15"/>
  <c r="H3079" i="15"/>
  <c r="D3079" i="15"/>
  <c r="H3075" i="15"/>
  <c r="F3075" i="15"/>
  <c r="D3075" i="15"/>
  <c r="D3071" i="15"/>
  <c r="H3071" i="15"/>
  <c r="F3071" i="15"/>
  <c r="H3067" i="15"/>
  <c r="F3067" i="15"/>
  <c r="D3067" i="15"/>
  <c r="H3063" i="15"/>
  <c r="D3063" i="15"/>
  <c r="H3059" i="15"/>
  <c r="F3059" i="15"/>
  <c r="D3059" i="15"/>
  <c r="H3055" i="15"/>
  <c r="D3055" i="15"/>
  <c r="F3055" i="15"/>
  <c r="H3051" i="15"/>
  <c r="F3051" i="15"/>
  <c r="D3051" i="15"/>
  <c r="H3047" i="15"/>
  <c r="D3047" i="15"/>
  <c r="H3043" i="15"/>
  <c r="F3043" i="15"/>
  <c r="D3043" i="15"/>
  <c r="D3039" i="15"/>
  <c r="F3039" i="15"/>
  <c r="H3035" i="15"/>
  <c r="F3035" i="15"/>
  <c r="D3035" i="15"/>
  <c r="H3031" i="15"/>
  <c r="D3031" i="15"/>
  <c r="H3027" i="15"/>
  <c r="F3027" i="15"/>
  <c r="D3027" i="15"/>
  <c r="H3023" i="15"/>
  <c r="D3023" i="15"/>
  <c r="F3023" i="15"/>
  <c r="H3019" i="15"/>
  <c r="F3019" i="15"/>
  <c r="D3019" i="15"/>
  <c r="H3015" i="15"/>
  <c r="D3015" i="15"/>
  <c r="H3011" i="15"/>
  <c r="F3011" i="15"/>
  <c r="D3011" i="15"/>
  <c r="D3007" i="15"/>
  <c r="H3007" i="15"/>
  <c r="F3007" i="15"/>
  <c r="H3003" i="15"/>
  <c r="F3003" i="15"/>
  <c r="D3003" i="15"/>
  <c r="H2999" i="15"/>
  <c r="D2999" i="15"/>
  <c r="H2995" i="15"/>
  <c r="F2995" i="15"/>
  <c r="D2995" i="15"/>
  <c r="H2991" i="15"/>
  <c r="D2991" i="15"/>
  <c r="F2991" i="15"/>
  <c r="H2987" i="15"/>
  <c r="F2987" i="15"/>
  <c r="D2987" i="15"/>
  <c r="H2983" i="15"/>
  <c r="D2983" i="15"/>
  <c r="H2979" i="15"/>
  <c r="F2979" i="15"/>
  <c r="D2979" i="15"/>
  <c r="D2975" i="15"/>
  <c r="F2975" i="15"/>
  <c r="H2971" i="15"/>
  <c r="F2971" i="15"/>
  <c r="D2971" i="15"/>
  <c r="H2967" i="15"/>
  <c r="D2967" i="15"/>
  <c r="H2963" i="15"/>
  <c r="F2963" i="15"/>
  <c r="D2963" i="15"/>
  <c r="H2959" i="15"/>
  <c r="D2959" i="15"/>
  <c r="F2959" i="15"/>
  <c r="H2955" i="15"/>
  <c r="F2955" i="15"/>
  <c r="D2955" i="15"/>
  <c r="H2951" i="15"/>
  <c r="D2951" i="15"/>
  <c r="H2947" i="15"/>
  <c r="F2947" i="15"/>
  <c r="D2947" i="15"/>
  <c r="D2943" i="15"/>
  <c r="H2943" i="15"/>
  <c r="F2943" i="15"/>
  <c r="H2939" i="15"/>
  <c r="F2939" i="15"/>
  <c r="D2939" i="15"/>
  <c r="H2935" i="15"/>
  <c r="D2935" i="15"/>
  <c r="H2931" i="15"/>
  <c r="F2931" i="15"/>
  <c r="D2931" i="15"/>
  <c r="H2927" i="15"/>
  <c r="D2927" i="15"/>
  <c r="F2927" i="15"/>
  <c r="H2923" i="15"/>
  <c r="F2923" i="15"/>
  <c r="D2923" i="15"/>
  <c r="H2919" i="15"/>
  <c r="D2919" i="15"/>
  <c r="H2915" i="15"/>
  <c r="F2915" i="15"/>
  <c r="D2915" i="15"/>
  <c r="D2911" i="15"/>
  <c r="F2911" i="15"/>
  <c r="H2907" i="15"/>
  <c r="F2907" i="15"/>
  <c r="D2907" i="15"/>
  <c r="H2903" i="15"/>
  <c r="D2903" i="15"/>
  <c r="H2899" i="15"/>
  <c r="F2899" i="15"/>
  <c r="D2899" i="15"/>
  <c r="H2895" i="15"/>
  <c r="D2895" i="15"/>
  <c r="F2895" i="15"/>
  <c r="H2891" i="15"/>
  <c r="F2891" i="15"/>
  <c r="D2891" i="15"/>
  <c r="H2887" i="15"/>
  <c r="D2887" i="15"/>
  <c r="H2883" i="15"/>
  <c r="F2883" i="15"/>
  <c r="D2883" i="15"/>
  <c r="H2879" i="15"/>
  <c r="D2879" i="15"/>
  <c r="F2879" i="15"/>
  <c r="H2875" i="15"/>
  <c r="F2875" i="15"/>
  <c r="D2875" i="15"/>
  <c r="H2871" i="15"/>
  <c r="D2871" i="15"/>
  <c r="H2867" i="15"/>
  <c r="F2867" i="15"/>
  <c r="D2867" i="15"/>
  <c r="H2863" i="15"/>
  <c r="D2863" i="15"/>
  <c r="F2863" i="15"/>
  <c r="H2859" i="15"/>
  <c r="F2859" i="15"/>
  <c r="D2859" i="15"/>
  <c r="H2855" i="15"/>
  <c r="D2855" i="15"/>
  <c r="H2851" i="15"/>
  <c r="F2851" i="15"/>
  <c r="D2851" i="15"/>
  <c r="H2847" i="15"/>
  <c r="D2847" i="15"/>
  <c r="F2847" i="15"/>
  <c r="H2843" i="15"/>
  <c r="F2843" i="15"/>
  <c r="D2843" i="15"/>
  <c r="H2839" i="15"/>
  <c r="D2839" i="15"/>
  <c r="H2835" i="15"/>
  <c r="F2835" i="15"/>
  <c r="D2835" i="15"/>
  <c r="H2831" i="15"/>
  <c r="D2831" i="15"/>
  <c r="F2831" i="15"/>
  <c r="H2827" i="15"/>
  <c r="F2827" i="15"/>
  <c r="D2827" i="15"/>
  <c r="H2823" i="15"/>
  <c r="D2823" i="15"/>
  <c r="H2819" i="15"/>
  <c r="F2819" i="15"/>
  <c r="D2819" i="15"/>
  <c r="H2815" i="15"/>
  <c r="D2815" i="15"/>
  <c r="F2815" i="15"/>
  <c r="H2811" i="15"/>
  <c r="F2811" i="15"/>
  <c r="D2811" i="15"/>
  <c r="H2807" i="15"/>
  <c r="D2807" i="15"/>
  <c r="H2803" i="15"/>
  <c r="F2803" i="15"/>
  <c r="D2803" i="15"/>
  <c r="H2799" i="15"/>
  <c r="D2799" i="15"/>
  <c r="F2799" i="15"/>
  <c r="H2795" i="15"/>
  <c r="F2795" i="15"/>
  <c r="D2795" i="15"/>
  <c r="H2791" i="15"/>
  <c r="D2791" i="15"/>
  <c r="H2787" i="15"/>
  <c r="F2787" i="15"/>
  <c r="D2787" i="15"/>
  <c r="H2783" i="15"/>
  <c r="D2783" i="15"/>
  <c r="F2783" i="15"/>
  <c r="H2779" i="15"/>
  <c r="F2779" i="15"/>
  <c r="D2779" i="15"/>
  <c r="H2775" i="15"/>
  <c r="D2775" i="15"/>
  <c r="H2771" i="15"/>
  <c r="F2771" i="15"/>
  <c r="D2771" i="15"/>
  <c r="H2767" i="15"/>
  <c r="D2767" i="15"/>
  <c r="F2767" i="15"/>
  <c r="H2763" i="15"/>
  <c r="F2763" i="15"/>
  <c r="D2763" i="15"/>
  <c r="H2759" i="15"/>
  <c r="D2759" i="15"/>
  <c r="H2755" i="15"/>
  <c r="F2755" i="15"/>
  <c r="D2755" i="15"/>
  <c r="H2751" i="15"/>
  <c r="D2751" i="15"/>
  <c r="F2751" i="15"/>
  <c r="H2747" i="15"/>
  <c r="F2747" i="15"/>
  <c r="D2747" i="15"/>
  <c r="H2743" i="15"/>
  <c r="D2743" i="15"/>
  <c r="H2739" i="15"/>
  <c r="F2739" i="15"/>
  <c r="H2735" i="15"/>
  <c r="F2735" i="15"/>
  <c r="H2731" i="15"/>
  <c r="F2731" i="15"/>
  <c r="D2731" i="15"/>
  <c r="H2727" i="15"/>
  <c r="D2727" i="15"/>
  <c r="H2723" i="15"/>
  <c r="F2723" i="15"/>
  <c r="H2719" i="15"/>
  <c r="F2719" i="15"/>
  <c r="H2715" i="15"/>
  <c r="F2715" i="15"/>
  <c r="D2715" i="15"/>
  <c r="H2711" i="15"/>
  <c r="D2711" i="15"/>
  <c r="H2707" i="15"/>
  <c r="F2707" i="15"/>
  <c r="H2703" i="15"/>
  <c r="F2703" i="15"/>
  <c r="H2699" i="15"/>
  <c r="F2699" i="15"/>
  <c r="D2699" i="15"/>
  <c r="H2695" i="15"/>
  <c r="D2695" i="15"/>
  <c r="H2691" i="15"/>
  <c r="F2691" i="15"/>
  <c r="H2687" i="15"/>
  <c r="F2687" i="15"/>
  <c r="H2683" i="15"/>
  <c r="F2683" i="15"/>
  <c r="D2683" i="15"/>
  <c r="H2679" i="15"/>
  <c r="D2679" i="15"/>
  <c r="H2675" i="15"/>
  <c r="F2675" i="15"/>
  <c r="H2671" i="15"/>
  <c r="F2671" i="15"/>
  <c r="H2667" i="15"/>
  <c r="F2667" i="15"/>
  <c r="D2667" i="15"/>
  <c r="H2663" i="15"/>
  <c r="D2663" i="15"/>
  <c r="H2659" i="15"/>
  <c r="F2659" i="15"/>
  <c r="H2655" i="15"/>
  <c r="F2655" i="15"/>
  <c r="H2651" i="15"/>
  <c r="F2651" i="15"/>
  <c r="D2651" i="15"/>
  <c r="H2647" i="15"/>
  <c r="D2647" i="15"/>
  <c r="H2643" i="15"/>
  <c r="F2643" i="15"/>
  <c r="H2639" i="15"/>
  <c r="F2639" i="15"/>
  <c r="H2635" i="15"/>
  <c r="F2635" i="15"/>
  <c r="D2635" i="15"/>
  <c r="H2631" i="15"/>
  <c r="D2631" i="15"/>
  <c r="H2627" i="15"/>
  <c r="F2627" i="15"/>
  <c r="H2623" i="15"/>
  <c r="F2623" i="15"/>
  <c r="H2619" i="15"/>
  <c r="F2619" i="15"/>
  <c r="D2619" i="15"/>
  <c r="H2615" i="15"/>
  <c r="D2615" i="15"/>
  <c r="H2611" i="15"/>
  <c r="F2611" i="15"/>
  <c r="H2607" i="15"/>
  <c r="F2607" i="15"/>
  <c r="H2603" i="15"/>
  <c r="F2603" i="15"/>
  <c r="D2603" i="15"/>
  <c r="H2599" i="15"/>
  <c r="D2599" i="15"/>
  <c r="H2595" i="15"/>
  <c r="F2595" i="15"/>
  <c r="H2591" i="15"/>
  <c r="F2591" i="15"/>
  <c r="H2587" i="15"/>
  <c r="F2587" i="15"/>
  <c r="D2587" i="15"/>
  <c r="H2583" i="15"/>
  <c r="D2583" i="15"/>
  <c r="H2579" i="15"/>
  <c r="F2579" i="15"/>
  <c r="H2575" i="15"/>
  <c r="F2575" i="15"/>
  <c r="H2571" i="15"/>
  <c r="F2571" i="15"/>
  <c r="D2571" i="15"/>
  <c r="H2567" i="15"/>
  <c r="D2567" i="15"/>
  <c r="H2563" i="15"/>
  <c r="F2563" i="15"/>
  <c r="H2559" i="15"/>
  <c r="F2559" i="15"/>
  <c r="H2555" i="15"/>
  <c r="F2555" i="15"/>
  <c r="D2555" i="15"/>
  <c r="H2551" i="15"/>
  <c r="D2551" i="15"/>
  <c r="H2547" i="15"/>
  <c r="F2547" i="15"/>
  <c r="H2543" i="15"/>
  <c r="F2543" i="15"/>
  <c r="H2539" i="15"/>
  <c r="F2539" i="15"/>
  <c r="D2539" i="15"/>
  <c r="H2535" i="15"/>
  <c r="D2535" i="15"/>
  <c r="H2531" i="15"/>
  <c r="F2531" i="15"/>
  <c r="H2527" i="15"/>
  <c r="F2527" i="15"/>
  <c r="H2523" i="15"/>
  <c r="F2523" i="15"/>
  <c r="D2523" i="15"/>
  <c r="H2519" i="15"/>
  <c r="D2519" i="15"/>
  <c r="H2515" i="15"/>
  <c r="F2515" i="15"/>
  <c r="H2511" i="15"/>
  <c r="F2511" i="15"/>
  <c r="D2511" i="15"/>
  <c r="H2507" i="15"/>
  <c r="F2507" i="15"/>
  <c r="H2503" i="15"/>
  <c r="D2503" i="15"/>
  <c r="H2499" i="15"/>
  <c r="F2499" i="15"/>
  <c r="H2495" i="15"/>
  <c r="F2495" i="15"/>
  <c r="D2495" i="15"/>
  <c r="H2491" i="15"/>
  <c r="F2491" i="15"/>
  <c r="H2487" i="15"/>
  <c r="D2487" i="15"/>
  <c r="H2483" i="15"/>
  <c r="F2483" i="15"/>
  <c r="H2479" i="15"/>
  <c r="F2479" i="15"/>
  <c r="D2479" i="15"/>
  <c r="H2475" i="15"/>
  <c r="F2475" i="15"/>
  <c r="H2471" i="15"/>
  <c r="D2471" i="15"/>
  <c r="H2467" i="15"/>
  <c r="F2467" i="15"/>
  <c r="H2463" i="15"/>
  <c r="F2463" i="15"/>
  <c r="D2463" i="15"/>
  <c r="H2459" i="15"/>
  <c r="F2459" i="15"/>
  <c r="H2455" i="15"/>
  <c r="D2455" i="15"/>
  <c r="H2451" i="15"/>
  <c r="F2451" i="15"/>
  <c r="H2447" i="15"/>
  <c r="F2447" i="15"/>
  <c r="D2447" i="15"/>
  <c r="H2443" i="15"/>
  <c r="F2443" i="15"/>
  <c r="H2439" i="15"/>
  <c r="D2439" i="15"/>
  <c r="H2435" i="15"/>
  <c r="F2435" i="15"/>
  <c r="H2431" i="15"/>
  <c r="F2431" i="15"/>
  <c r="D2431" i="15"/>
  <c r="H2427" i="15"/>
  <c r="F2427" i="15"/>
  <c r="H2423" i="15"/>
  <c r="D2423" i="15"/>
  <c r="H2419" i="15"/>
  <c r="F2419" i="15"/>
  <c r="H2415" i="15"/>
  <c r="F2415" i="15"/>
  <c r="D2415" i="15"/>
  <c r="H2411" i="15"/>
  <c r="F2411" i="15"/>
  <c r="H2407" i="15"/>
  <c r="D2407" i="15"/>
  <c r="H2403" i="15"/>
  <c r="F2403" i="15"/>
  <c r="H2399" i="15"/>
  <c r="F2399" i="15"/>
  <c r="D2399" i="15"/>
  <c r="H2395" i="15"/>
  <c r="F2395" i="15"/>
  <c r="H2391" i="15"/>
  <c r="D2391" i="15"/>
  <c r="H2387" i="15"/>
  <c r="F2387" i="15"/>
  <c r="H2383" i="15"/>
  <c r="F2383" i="15"/>
  <c r="D2383" i="15"/>
  <c r="H2379" i="15"/>
  <c r="F2379" i="15"/>
  <c r="H2375" i="15"/>
  <c r="D2375" i="15"/>
  <c r="H2371" i="15"/>
  <c r="F2371" i="15"/>
  <c r="H2367" i="15"/>
  <c r="F2367" i="15"/>
  <c r="D2367" i="15"/>
  <c r="H2363" i="15"/>
  <c r="F2363" i="15"/>
  <c r="H2359" i="15"/>
  <c r="D2359" i="15"/>
  <c r="H2355" i="15"/>
  <c r="F2355" i="15"/>
  <c r="H2351" i="15"/>
  <c r="F2351" i="15"/>
  <c r="D2351" i="15"/>
  <c r="H2347" i="15"/>
  <c r="F2347" i="15"/>
  <c r="H2343" i="15"/>
  <c r="D2343" i="15"/>
  <c r="H2339" i="15"/>
  <c r="F2339" i="15"/>
  <c r="H2335" i="15"/>
  <c r="F2335" i="15"/>
  <c r="D2335" i="15"/>
  <c r="H2331" i="15"/>
  <c r="F2331" i="15"/>
  <c r="H2327" i="15"/>
  <c r="F2327" i="15"/>
  <c r="D2327" i="15"/>
  <c r="H2323" i="15"/>
  <c r="F2323" i="15"/>
  <c r="H2319" i="15"/>
  <c r="F2319" i="15"/>
  <c r="D2319" i="15"/>
  <c r="H2315" i="15"/>
  <c r="F2315" i="15"/>
  <c r="H2311" i="15"/>
  <c r="F2311" i="15"/>
  <c r="D2311" i="15"/>
  <c r="H2307" i="15"/>
  <c r="F2307" i="15"/>
  <c r="H2303" i="15"/>
  <c r="F2303" i="15"/>
  <c r="D2303" i="15"/>
  <c r="H2299" i="15"/>
  <c r="F2299" i="15"/>
  <c r="H2295" i="15"/>
  <c r="F2295" i="15"/>
  <c r="D2295" i="15"/>
  <c r="H2291" i="15"/>
  <c r="F2291" i="15"/>
  <c r="H2287" i="15"/>
  <c r="F2287" i="15"/>
  <c r="D2287" i="15"/>
  <c r="H2283" i="15"/>
  <c r="F2283" i="15"/>
  <c r="H2279" i="15"/>
  <c r="F2279" i="15"/>
  <c r="D2279" i="15"/>
  <c r="H2275" i="15"/>
  <c r="F2275" i="15"/>
  <c r="H2271" i="15"/>
  <c r="F2271" i="15"/>
  <c r="D2271" i="15"/>
  <c r="H2267" i="15"/>
  <c r="F2267" i="15"/>
  <c r="H2263" i="15"/>
  <c r="F2263" i="15"/>
  <c r="D2263" i="15"/>
  <c r="D2719" i="15"/>
  <c r="D2687" i="15"/>
  <c r="D2655" i="15"/>
  <c r="D2623" i="15"/>
  <c r="D2591" i="15"/>
  <c r="D2559" i="15"/>
  <c r="D2527" i="15"/>
  <c r="D2515" i="15"/>
  <c r="D2483" i="15"/>
  <c r="D2451" i="15"/>
  <c r="D2419" i="15"/>
  <c r="D2387" i="15"/>
  <c r="D2355" i="15"/>
  <c r="D2323" i="15"/>
  <c r="D2291" i="15"/>
  <c r="F3347" i="15"/>
  <c r="F3219" i="15"/>
  <c r="F3175" i="15"/>
  <c r="F3111" i="15"/>
  <c r="F3047" i="15"/>
  <c r="F2983" i="15"/>
  <c r="F2919" i="15"/>
  <c r="F2855" i="15"/>
  <c r="F2791" i="15"/>
  <c r="F2727" i="15"/>
  <c r="F2663" i="15"/>
  <c r="F2599" i="15"/>
  <c r="F2535" i="15"/>
  <c r="F2471" i="15"/>
  <c r="F2407" i="15"/>
  <c r="F2343" i="15"/>
  <c r="H3699" i="15"/>
  <c r="H3571" i="15"/>
  <c r="H3423" i="15"/>
  <c r="H3167" i="15"/>
  <c r="H2911" i="15"/>
  <c r="H2870" i="15"/>
  <c r="F2870" i="15"/>
  <c r="H2866" i="15"/>
  <c r="F2866" i="15"/>
  <c r="H2862" i="15"/>
  <c r="F2862" i="15"/>
  <c r="H2858" i="15"/>
  <c r="F2858" i="15"/>
  <c r="H2854" i="15"/>
  <c r="F2854" i="15"/>
  <c r="H2850" i="15"/>
  <c r="F2850" i="15"/>
  <c r="H2846" i="15"/>
  <c r="F2846" i="15"/>
  <c r="H2842" i="15"/>
  <c r="F2842" i="15"/>
  <c r="H2838" i="15"/>
  <c r="F2838" i="15"/>
  <c r="H2834" i="15"/>
  <c r="F2834" i="15"/>
  <c r="H2830" i="15"/>
  <c r="F2830" i="15"/>
  <c r="H2826" i="15"/>
  <c r="F2826" i="15"/>
  <c r="H2822" i="15"/>
  <c r="F2822" i="15"/>
  <c r="H2818" i="15"/>
  <c r="F2818" i="15"/>
  <c r="H2814" i="15"/>
  <c r="F2814" i="15"/>
  <c r="H2810" i="15"/>
  <c r="F2810" i="15"/>
  <c r="H2806" i="15"/>
  <c r="F2806" i="15"/>
  <c r="H2802" i="15"/>
  <c r="F2802" i="15"/>
  <c r="H2798" i="15"/>
  <c r="F2798" i="15"/>
  <c r="H2794" i="15"/>
  <c r="F2794" i="15"/>
  <c r="H2790" i="15"/>
  <c r="F2790" i="15"/>
  <c r="H2786" i="15"/>
  <c r="F2786" i="15"/>
  <c r="H2782" i="15"/>
  <c r="F2782" i="15"/>
  <c r="H2778" i="15"/>
  <c r="F2778" i="15"/>
  <c r="H2774" i="15"/>
  <c r="F2774" i="15"/>
  <c r="H2770" i="15"/>
  <c r="F2770" i="15"/>
  <c r="H2766" i="15"/>
  <c r="F2766" i="15"/>
  <c r="H2762" i="15"/>
  <c r="F2762" i="15"/>
  <c r="H2758" i="15"/>
  <c r="F2758" i="15"/>
  <c r="H2754" i="15"/>
  <c r="F2754" i="15"/>
  <c r="H2750" i="15"/>
  <c r="F2750" i="15"/>
  <c r="H2746" i="15"/>
  <c r="F2746" i="15"/>
  <c r="H2742" i="15"/>
  <c r="D2742" i="15"/>
  <c r="F2742" i="15"/>
  <c r="H2738" i="15"/>
  <c r="F2738" i="15"/>
  <c r="D2738" i="15"/>
  <c r="H2734" i="15"/>
  <c r="F2734" i="15"/>
  <c r="H2730" i="15"/>
  <c r="F2730" i="15"/>
  <c r="H2726" i="15"/>
  <c r="D2726" i="15"/>
  <c r="F2726" i="15"/>
  <c r="H2722" i="15"/>
  <c r="F2722" i="15"/>
  <c r="D2722" i="15"/>
  <c r="H2718" i="15"/>
  <c r="F2718" i="15"/>
  <c r="H2714" i="15"/>
  <c r="F2714" i="15"/>
  <c r="H2710" i="15"/>
  <c r="D2710" i="15"/>
  <c r="F2710" i="15"/>
  <c r="H2706" i="15"/>
  <c r="F2706" i="15"/>
  <c r="D2706" i="15"/>
  <c r="H2702" i="15"/>
  <c r="F2702" i="15"/>
  <c r="H2698" i="15"/>
  <c r="F2698" i="15"/>
  <c r="H2694" i="15"/>
  <c r="D2694" i="15"/>
  <c r="F2694" i="15"/>
  <c r="H2690" i="15"/>
  <c r="F2690" i="15"/>
  <c r="D2690" i="15"/>
  <c r="H2686" i="15"/>
  <c r="F2686" i="15"/>
  <c r="H2682" i="15"/>
  <c r="F2682" i="15"/>
  <c r="H2678" i="15"/>
  <c r="D2678" i="15"/>
  <c r="F2678" i="15"/>
  <c r="H2674" i="15"/>
  <c r="F2674" i="15"/>
  <c r="D2674" i="15"/>
  <c r="H2670" i="15"/>
  <c r="F2670" i="15"/>
  <c r="H2666" i="15"/>
  <c r="F2666" i="15"/>
  <c r="H2662" i="15"/>
  <c r="D2662" i="15"/>
  <c r="F2662" i="15"/>
  <c r="H2658" i="15"/>
  <c r="F2658" i="15"/>
  <c r="D2658" i="15"/>
  <c r="H2654" i="15"/>
  <c r="F2654" i="15"/>
  <c r="H2650" i="15"/>
  <c r="F2650" i="15"/>
  <c r="H2646" i="15"/>
  <c r="D2646" i="15"/>
  <c r="F2646" i="15"/>
  <c r="H2642" i="15"/>
  <c r="F2642" i="15"/>
  <c r="D2642" i="15"/>
  <c r="H2638" i="15"/>
  <c r="F2638" i="15"/>
  <c r="H2634" i="15"/>
  <c r="F2634" i="15"/>
  <c r="H2630" i="15"/>
  <c r="D2630" i="15"/>
  <c r="F2630" i="15"/>
  <c r="H2626" i="15"/>
  <c r="F2626" i="15"/>
  <c r="D2626" i="15"/>
  <c r="H2622" i="15"/>
  <c r="F2622" i="15"/>
  <c r="H2618" i="15"/>
  <c r="F2618" i="15"/>
  <c r="H2614" i="15"/>
  <c r="D2614" i="15"/>
  <c r="F2614" i="15"/>
  <c r="H2610" i="15"/>
  <c r="F2610" i="15"/>
  <c r="D2610" i="15"/>
  <c r="H2606" i="15"/>
  <c r="F2606" i="15"/>
  <c r="H2602" i="15"/>
  <c r="F2602" i="15"/>
  <c r="H2598" i="15"/>
  <c r="D2598" i="15"/>
  <c r="F2598" i="15"/>
  <c r="H2594" i="15"/>
  <c r="F2594" i="15"/>
  <c r="D2594" i="15"/>
  <c r="H2590" i="15"/>
  <c r="F2590" i="15"/>
  <c r="H2586" i="15"/>
  <c r="F2586" i="15"/>
  <c r="H2582" i="15"/>
  <c r="D2582" i="15"/>
  <c r="F2582" i="15"/>
  <c r="H2578" i="15"/>
  <c r="F2578" i="15"/>
  <c r="D2578" i="15"/>
  <c r="H2574" i="15"/>
  <c r="F2574" i="15"/>
  <c r="H2570" i="15"/>
  <c r="F2570" i="15"/>
  <c r="H2566" i="15"/>
  <c r="D2566" i="15"/>
  <c r="F2566" i="15"/>
  <c r="H2562" i="15"/>
  <c r="F2562" i="15"/>
  <c r="D2562" i="15"/>
  <c r="H2558" i="15"/>
  <c r="F2558" i="15"/>
  <c r="H2554" i="15"/>
  <c r="F2554" i="15"/>
  <c r="H2550" i="15"/>
  <c r="D2550" i="15"/>
  <c r="F2550" i="15"/>
  <c r="H2546" i="15"/>
  <c r="F2546" i="15"/>
  <c r="D2546" i="15"/>
  <c r="H2542" i="15"/>
  <c r="F2542" i="15"/>
  <c r="H2538" i="15"/>
  <c r="F2538" i="15"/>
  <c r="H2534" i="15"/>
  <c r="D2534" i="15"/>
  <c r="F2534" i="15"/>
  <c r="H2530" i="15"/>
  <c r="F2530" i="15"/>
  <c r="D2530" i="15"/>
  <c r="H2526" i="15"/>
  <c r="F2526" i="15"/>
  <c r="H2522" i="15"/>
  <c r="F2522" i="15"/>
  <c r="H2518" i="15"/>
  <c r="D2518" i="15"/>
  <c r="F2518" i="15"/>
  <c r="H2514" i="15"/>
  <c r="F2514" i="15"/>
  <c r="D2514" i="15"/>
  <c r="H2510" i="15"/>
  <c r="F2510" i="15"/>
  <c r="D2510" i="15"/>
  <c r="H2506" i="15"/>
  <c r="F2506" i="15"/>
  <c r="D2506" i="15"/>
  <c r="H2502" i="15"/>
  <c r="D2502" i="15"/>
  <c r="F2502" i="15"/>
  <c r="H2498" i="15"/>
  <c r="F2498" i="15"/>
  <c r="D2498" i="15"/>
  <c r="H2494" i="15"/>
  <c r="F2494" i="15"/>
  <c r="D2494" i="15"/>
  <c r="H2490" i="15"/>
  <c r="F2490" i="15"/>
  <c r="D2490" i="15"/>
  <c r="H2486" i="15"/>
  <c r="D2486" i="15"/>
  <c r="F2486" i="15"/>
  <c r="H2482" i="15"/>
  <c r="F2482" i="15"/>
  <c r="D2482" i="15"/>
  <c r="H2478" i="15"/>
  <c r="F2478" i="15"/>
  <c r="D2478" i="15"/>
  <c r="H2474" i="15"/>
  <c r="F2474" i="15"/>
  <c r="D2474" i="15"/>
  <c r="H2470" i="15"/>
  <c r="D2470" i="15"/>
  <c r="F2470" i="15"/>
  <c r="H2466" i="15"/>
  <c r="F2466" i="15"/>
  <c r="D2466" i="15"/>
  <c r="H2462" i="15"/>
  <c r="F2462" i="15"/>
  <c r="D2462" i="15"/>
  <c r="H2458" i="15"/>
  <c r="F2458" i="15"/>
  <c r="D2458" i="15"/>
  <c r="H2454" i="15"/>
  <c r="D2454" i="15"/>
  <c r="F2454" i="15"/>
  <c r="H2450" i="15"/>
  <c r="F2450" i="15"/>
  <c r="D2450" i="15"/>
  <c r="H2446" i="15"/>
  <c r="F2446" i="15"/>
  <c r="D2446" i="15"/>
  <c r="H2442" i="15"/>
  <c r="F2442" i="15"/>
  <c r="D2442" i="15"/>
  <c r="H2438" i="15"/>
  <c r="D2438" i="15"/>
  <c r="F2438" i="15"/>
  <c r="H2434" i="15"/>
  <c r="F2434" i="15"/>
  <c r="D2434" i="15"/>
  <c r="H2430" i="15"/>
  <c r="F2430" i="15"/>
  <c r="D2430" i="15"/>
  <c r="H2426" i="15"/>
  <c r="F2426" i="15"/>
  <c r="D2426" i="15"/>
  <c r="H2422" i="15"/>
  <c r="D2422" i="15"/>
  <c r="F2422" i="15"/>
  <c r="H2418" i="15"/>
  <c r="F2418" i="15"/>
  <c r="D2418" i="15"/>
  <c r="H2414" i="15"/>
  <c r="F2414" i="15"/>
  <c r="D2414" i="15"/>
  <c r="H2410" i="15"/>
  <c r="F2410" i="15"/>
  <c r="D2410" i="15"/>
  <c r="H2406" i="15"/>
  <c r="D2406" i="15"/>
  <c r="F2406" i="15"/>
  <c r="H2402" i="15"/>
  <c r="F2402" i="15"/>
  <c r="D2402" i="15"/>
  <c r="H2398" i="15"/>
  <c r="F2398" i="15"/>
  <c r="D2398" i="15"/>
  <c r="H2394" i="15"/>
  <c r="F2394" i="15"/>
  <c r="D2394" i="15"/>
  <c r="H2390" i="15"/>
  <c r="D2390" i="15"/>
  <c r="F2390" i="15"/>
  <c r="H2386" i="15"/>
  <c r="F2386" i="15"/>
  <c r="D2386" i="15"/>
  <c r="H2382" i="15"/>
  <c r="F2382" i="15"/>
  <c r="D2382" i="15"/>
  <c r="H2378" i="15"/>
  <c r="F2378" i="15"/>
  <c r="D2378" i="15"/>
  <c r="H2374" i="15"/>
  <c r="D2374" i="15"/>
  <c r="F2374" i="15"/>
  <c r="H2370" i="15"/>
  <c r="F2370" i="15"/>
  <c r="D2370" i="15"/>
  <c r="H2366" i="15"/>
  <c r="F2366" i="15"/>
  <c r="D2366" i="15"/>
  <c r="H2362" i="15"/>
  <c r="F2362" i="15"/>
  <c r="D2362" i="15"/>
  <c r="H2358" i="15"/>
  <c r="D2358" i="15"/>
  <c r="F2358" i="15"/>
  <c r="H2354" i="15"/>
  <c r="F2354" i="15"/>
  <c r="D2354" i="15"/>
  <c r="H2350" i="15"/>
  <c r="F2350" i="15"/>
  <c r="D2350" i="15"/>
  <c r="H2346" i="15"/>
  <c r="F2346" i="15"/>
  <c r="D2346" i="15"/>
  <c r="H2342" i="15"/>
  <c r="D2342" i="15"/>
  <c r="F2342" i="15"/>
  <c r="H2338" i="15"/>
  <c r="F2338" i="15"/>
  <c r="D2338" i="15"/>
  <c r="H2334" i="15"/>
  <c r="F2334" i="15"/>
  <c r="D2334" i="15"/>
  <c r="H2330" i="15"/>
  <c r="F2330" i="15"/>
  <c r="D2330" i="15"/>
  <c r="H2326" i="15"/>
  <c r="F2326" i="15"/>
  <c r="D2326" i="15"/>
  <c r="H2322" i="15"/>
  <c r="F2322" i="15"/>
  <c r="D2322" i="15"/>
  <c r="H2318" i="15"/>
  <c r="F2318" i="15"/>
  <c r="D2318" i="15"/>
  <c r="H2314" i="15"/>
  <c r="F2314" i="15"/>
  <c r="D2314" i="15"/>
  <c r="H2310" i="15"/>
  <c r="F2310" i="15"/>
  <c r="D2310" i="15"/>
  <c r="H2306" i="15"/>
  <c r="F2306" i="15"/>
  <c r="D2306" i="15"/>
  <c r="H2302" i="15"/>
  <c r="F2302" i="15"/>
  <c r="D2302" i="15"/>
  <c r="H2298" i="15"/>
  <c r="F2298" i="15"/>
  <c r="D2298" i="15"/>
  <c r="H2294" i="15"/>
  <c r="F2294" i="15"/>
  <c r="D2294" i="15"/>
  <c r="H2290" i="15"/>
  <c r="F2290" i="15"/>
  <c r="D2290" i="15"/>
  <c r="H2286" i="15"/>
  <c r="F2286" i="15"/>
  <c r="D2286" i="15"/>
  <c r="H2282" i="15"/>
  <c r="F2282" i="15"/>
  <c r="D2282" i="15"/>
  <c r="H2278" i="15"/>
  <c r="F2278" i="15"/>
  <c r="D2278" i="15"/>
  <c r="H2274" i="15"/>
  <c r="F2274" i="15"/>
  <c r="D2274" i="15"/>
  <c r="H2270" i="15"/>
  <c r="F2270" i="15"/>
  <c r="D2270" i="15"/>
  <c r="H2266" i="15"/>
  <c r="F2266" i="15"/>
  <c r="D2266" i="15"/>
  <c r="H2262" i="15"/>
  <c r="F2262" i="15"/>
  <c r="D2262" i="15"/>
  <c r="D2739" i="15"/>
  <c r="D2718" i="15"/>
  <c r="D2707" i="15"/>
  <c r="D2686" i="15"/>
  <c r="D2675" i="15"/>
  <c r="D2654" i="15"/>
  <c r="D2643" i="15"/>
  <c r="D2622" i="15"/>
  <c r="D2611" i="15"/>
  <c r="D2590" i="15"/>
  <c r="D2579" i="15"/>
  <c r="D2558" i="15"/>
  <c r="D2547" i="15"/>
  <c r="D2526" i="15"/>
  <c r="D2507" i="15"/>
  <c r="D2475" i="15"/>
  <c r="D2443" i="15"/>
  <c r="D2411" i="15"/>
  <c r="D2379" i="15"/>
  <c r="D2347" i="15"/>
  <c r="D2315" i="15"/>
  <c r="D2283" i="15"/>
  <c r="F3251" i="15"/>
  <c r="F3159" i="15"/>
  <c r="F3095" i="15"/>
  <c r="F3031" i="15"/>
  <c r="F2967" i="15"/>
  <c r="F2903" i="15"/>
  <c r="F2839" i="15"/>
  <c r="F2775" i="15"/>
  <c r="F2711" i="15"/>
  <c r="F2647" i="15"/>
  <c r="F2583" i="15"/>
  <c r="F2519" i="15"/>
  <c r="F2455" i="15"/>
  <c r="F2391" i="15"/>
  <c r="H3667" i="15"/>
  <c r="H3539" i="15"/>
  <c r="H3359" i="15"/>
  <c r="H3103" i="15"/>
  <c r="H2772" i="15"/>
  <c r="D18" i="13"/>
  <c r="C18" i="13"/>
  <c r="B18" i="13"/>
  <c r="C57" i="11" l="1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4" i="6"/>
  <c r="I5" i="6"/>
  <c r="I6" i="6"/>
  <c r="I7" i="6"/>
  <c r="I8" i="6"/>
  <c r="I9" i="6"/>
  <c r="I10" i="6"/>
  <c r="I11" i="6"/>
  <c r="I12" i="6"/>
  <c r="I13" i="6"/>
  <c r="I3" i="6"/>
  <c r="F4" i="6" l="1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I1521" i="6" s="1"/>
  <c r="F1522" i="6"/>
  <c r="I1522" i="6" s="1"/>
  <c r="F1523" i="6"/>
  <c r="I1523" i="6" s="1"/>
  <c r="F1524" i="6"/>
  <c r="I1524" i="6" s="1"/>
  <c r="F1525" i="6"/>
  <c r="I1525" i="6" s="1"/>
  <c r="F1526" i="6"/>
  <c r="I1526" i="6" s="1"/>
  <c r="F1527" i="6"/>
  <c r="I1527" i="6" s="1"/>
  <c r="F1528" i="6"/>
  <c r="I1528" i="6" s="1"/>
  <c r="F1529" i="6"/>
  <c r="I1529" i="6" s="1"/>
  <c r="F1530" i="6"/>
  <c r="I1530" i="6" s="1"/>
  <c r="F1531" i="6"/>
  <c r="I1531" i="6" s="1"/>
  <c r="F1532" i="6"/>
  <c r="I1532" i="6" s="1"/>
  <c r="F1533" i="6"/>
  <c r="I1533" i="6" s="1"/>
  <c r="F1534" i="6"/>
  <c r="I1534" i="6" s="1"/>
  <c r="F1535" i="6"/>
  <c r="I1535" i="6" s="1"/>
  <c r="F1536" i="6"/>
  <c r="I1536" i="6" s="1"/>
  <c r="F1537" i="6"/>
  <c r="I1537" i="6" s="1"/>
  <c r="F1538" i="6"/>
  <c r="I1538" i="6" s="1"/>
  <c r="F1539" i="6"/>
  <c r="I1539" i="6" s="1"/>
  <c r="F1540" i="6"/>
  <c r="I1540" i="6" s="1"/>
  <c r="F1541" i="6"/>
  <c r="I1541" i="6" s="1"/>
  <c r="F1542" i="6"/>
  <c r="I1542" i="6" s="1"/>
  <c r="F1543" i="6"/>
  <c r="I1543" i="6" s="1"/>
  <c r="F1544" i="6"/>
  <c r="I1544" i="6" s="1"/>
  <c r="F1545" i="6"/>
  <c r="I1545" i="6" s="1"/>
  <c r="F1546" i="6"/>
  <c r="I1546" i="6" s="1"/>
  <c r="F1547" i="6"/>
  <c r="I1547" i="6" s="1"/>
  <c r="F1548" i="6"/>
  <c r="I1548" i="6" s="1"/>
  <c r="F1549" i="6"/>
  <c r="I1549" i="6" s="1"/>
  <c r="F1550" i="6"/>
  <c r="I1550" i="6" s="1"/>
  <c r="F1551" i="6"/>
  <c r="I1551" i="6" s="1"/>
  <c r="F1552" i="6"/>
  <c r="I1552" i="6" s="1"/>
  <c r="F1553" i="6"/>
  <c r="I1553" i="6" s="1"/>
  <c r="F1554" i="6"/>
  <c r="I1554" i="6" s="1"/>
  <c r="F1555" i="6"/>
  <c r="I1555" i="6" s="1"/>
  <c r="F1556" i="6"/>
  <c r="I1556" i="6" s="1"/>
  <c r="F1557" i="6"/>
  <c r="I1557" i="6" s="1"/>
  <c r="F1558" i="6"/>
  <c r="I1558" i="6" s="1"/>
  <c r="F1559" i="6"/>
  <c r="I1559" i="6" s="1"/>
  <c r="F1560" i="6"/>
  <c r="I1560" i="6" s="1"/>
  <c r="F1561" i="6"/>
  <c r="I1561" i="6" s="1"/>
  <c r="F1562" i="6"/>
  <c r="I1562" i="6" s="1"/>
  <c r="F1563" i="6"/>
  <c r="I1563" i="6" s="1"/>
  <c r="F1564" i="6"/>
  <c r="I1564" i="6" s="1"/>
  <c r="F1565" i="6"/>
  <c r="I1565" i="6" s="1"/>
  <c r="F1566" i="6"/>
  <c r="I1566" i="6" s="1"/>
  <c r="F1567" i="6"/>
  <c r="I1567" i="6" s="1"/>
  <c r="F1568" i="6"/>
  <c r="I1568" i="6" s="1"/>
  <c r="F1569" i="6"/>
  <c r="I1569" i="6" s="1"/>
  <c r="F1570" i="6"/>
  <c r="I1570" i="6" s="1"/>
  <c r="F1571" i="6"/>
  <c r="I1571" i="6" s="1"/>
  <c r="F1572" i="6"/>
  <c r="I1572" i="6" s="1"/>
  <c r="F1573" i="6"/>
  <c r="I1573" i="6" s="1"/>
  <c r="F1574" i="6"/>
  <c r="I1574" i="6" s="1"/>
  <c r="F1575" i="6"/>
  <c r="I1575" i="6" s="1"/>
  <c r="F1576" i="6"/>
  <c r="I1576" i="6" s="1"/>
  <c r="F1577" i="6"/>
  <c r="I1577" i="6" s="1"/>
  <c r="F1578" i="6"/>
  <c r="I1578" i="6" s="1"/>
  <c r="F1579" i="6"/>
  <c r="I1579" i="6" s="1"/>
  <c r="F1580" i="6"/>
  <c r="I1580" i="6" s="1"/>
  <c r="F1581" i="6"/>
  <c r="I1581" i="6" s="1"/>
  <c r="F1582" i="6"/>
  <c r="I1582" i="6" s="1"/>
  <c r="F1583" i="6"/>
  <c r="I1583" i="6" s="1"/>
  <c r="F1584" i="6"/>
  <c r="I1584" i="6" s="1"/>
  <c r="F1585" i="6"/>
  <c r="I1585" i="6" s="1"/>
  <c r="F1586" i="6"/>
  <c r="I1586" i="6" s="1"/>
  <c r="F1587" i="6"/>
  <c r="I1587" i="6" s="1"/>
  <c r="F1588" i="6"/>
  <c r="I1588" i="6" s="1"/>
  <c r="F1589" i="6"/>
  <c r="I1589" i="6" s="1"/>
  <c r="F1590" i="6"/>
  <c r="I1590" i="6" s="1"/>
  <c r="F1591" i="6"/>
  <c r="I1591" i="6" s="1"/>
  <c r="F1592" i="6"/>
  <c r="I1592" i="6" s="1"/>
  <c r="F1593" i="6"/>
  <c r="I1593" i="6" s="1"/>
  <c r="F1594" i="6"/>
  <c r="I1594" i="6" s="1"/>
  <c r="F1595" i="6"/>
  <c r="I1595" i="6" s="1"/>
  <c r="F1596" i="6"/>
  <c r="I1596" i="6" s="1"/>
  <c r="F1597" i="6"/>
  <c r="I1597" i="6" s="1"/>
  <c r="F1598" i="6"/>
  <c r="I1598" i="6" s="1"/>
  <c r="F1599" i="6"/>
  <c r="I1599" i="6" s="1"/>
  <c r="F1600" i="6"/>
  <c r="I1600" i="6" s="1"/>
  <c r="F1601" i="6"/>
  <c r="I1601" i="6" s="1"/>
  <c r="F1602" i="6"/>
  <c r="I1602" i="6" s="1"/>
  <c r="F1603" i="6"/>
  <c r="I1603" i="6" s="1"/>
  <c r="F1604" i="6"/>
  <c r="I1604" i="6" s="1"/>
  <c r="F1605" i="6"/>
  <c r="I1605" i="6" s="1"/>
  <c r="F1606" i="6"/>
  <c r="I1606" i="6" s="1"/>
  <c r="F1607" i="6"/>
  <c r="I1607" i="6" s="1"/>
  <c r="F1608" i="6"/>
  <c r="I1608" i="6" s="1"/>
  <c r="F1609" i="6"/>
  <c r="I1609" i="6" s="1"/>
  <c r="F1610" i="6"/>
  <c r="I1610" i="6" s="1"/>
  <c r="F1611" i="6"/>
  <c r="I1611" i="6" s="1"/>
  <c r="F1612" i="6"/>
  <c r="I1612" i="6" s="1"/>
  <c r="F1613" i="6"/>
  <c r="I1613" i="6" s="1"/>
  <c r="F1614" i="6"/>
  <c r="I1614" i="6" s="1"/>
  <c r="F1615" i="6"/>
  <c r="I1615" i="6" s="1"/>
  <c r="F1616" i="6"/>
  <c r="I1616" i="6" s="1"/>
  <c r="F1617" i="6"/>
  <c r="I1617" i="6" s="1"/>
  <c r="F1618" i="6"/>
  <c r="I1618" i="6" s="1"/>
  <c r="F1619" i="6"/>
  <c r="I1619" i="6" s="1"/>
  <c r="F1620" i="6"/>
  <c r="I1620" i="6" s="1"/>
  <c r="F1621" i="6"/>
  <c r="I1621" i="6" s="1"/>
  <c r="F1622" i="6"/>
  <c r="I1622" i="6" s="1"/>
  <c r="F1623" i="6"/>
  <c r="I1623" i="6" s="1"/>
  <c r="F1624" i="6"/>
  <c r="I1624" i="6" s="1"/>
  <c r="F1625" i="6"/>
  <c r="I1625" i="6" s="1"/>
  <c r="F1626" i="6"/>
  <c r="I1626" i="6" s="1"/>
  <c r="F1627" i="6"/>
  <c r="I1627" i="6" s="1"/>
  <c r="F1628" i="6"/>
  <c r="I1628" i="6" s="1"/>
  <c r="F1629" i="6"/>
  <c r="I1629" i="6" s="1"/>
  <c r="F1630" i="6"/>
  <c r="I1630" i="6" s="1"/>
  <c r="F1631" i="6"/>
  <c r="I1631" i="6" s="1"/>
  <c r="F1632" i="6"/>
  <c r="I1632" i="6" s="1"/>
  <c r="F1633" i="6"/>
  <c r="I1633" i="6" s="1"/>
  <c r="F1634" i="6"/>
  <c r="I1634" i="6" s="1"/>
  <c r="F1635" i="6"/>
  <c r="I1635" i="6" s="1"/>
  <c r="F1636" i="6"/>
  <c r="I1636" i="6" s="1"/>
  <c r="F1637" i="6"/>
  <c r="I1637" i="6" s="1"/>
  <c r="F1638" i="6"/>
  <c r="I1638" i="6" s="1"/>
  <c r="F1639" i="6"/>
  <c r="I1639" i="6" s="1"/>
  <c r="F1640" i="6"/>
  <c r="I1640" i="6" s="1"/>
  <c r="F1641" i="6"/>
  <c r="I1641" i="6" s="1"/>
  <c r="F1642" i="6"/>
  <c r="I1642" i="6" s="1"/>
  <c r="F1643" i="6"/>
  <c r="I1643" i="6" s="1"/>
  <c r="F1644" i="6"/>
  <c r="I1644" i="6" s="1"/>
  <c r="F1645" i="6"/>
  <c r="I1645" i="6" s="1"/>
  <c r="F1646" i="6"/>
  <c r="I1646" i="6" s="1"/>
  <c r="F1647" i="6"/>
  <c r="I1647" i="6" s="1"/>
  <c r="F1648" i="6"/>
  <c r="I1648" i="6" s="1"/>
  <c r="F1649" i="6"/>
  <c r="I1649" i="6" s="1"/>
  <c r="F1650" i="6"/>
  <c r="I1650" i="6" s="1"/>
  <c r="F1651" i="6"/>
  <c r="I1651" i="6" s="1"/>
  <c r="F1652" i="6"/>
  <c r="I1652" i="6" s="1"/>
  <c r="F1653" i="6"/>
  <c r="I1653" i="6" s="1"/>
  <c r="F1654" i="6"/>
  <c r="I1654" i="6" s="1"/>
  <c r="F1655" i="6"/>
  <c r="I1655" i="6" s="1"/>
  <c r="F1656" i="6"/>
  <c r="I1656" i="6" s="1"/>
  <c r="F1657" i="6"/>
  <c r="I1657" i="6" s="1"/>
  <c r="F1658" i="6"/>
  <c r="I1658" i="6" s="1"/>
  <c r="F1659" i="6"/>
  <c r="I1659" i="6" s="1"/>
  <c r="F1660" i="6"/>
  <c r="I1660" i="6" s="1"/>
  <c r="F1661" i="6"/>
  <c r="I1661" i="6" s="1"/>
  <c r="F1662" i="6"/>
  <c r="I1662" i="6" s="1"/>
  <c r="F1663" i="6"/>
  <c r="I1663" i="6" s="1"/>
  <c r="F1664" i="6"/>
  <c r="I1664" i="6" s="1"/>
  <c r="F1665" i="6"/>
  <c r="I1665" i="6" s="1"/>
  <c r="F1666" i="6"/>
  <c r="I1666" i="6" s="1"/>
  <c r="F1667" i="6"/>
  <c r="I1667" i="6" s="1"/>
  <c r="F1668" i="6"/>
  <c r="I1668" i="6" s="1"/>
  <c r="F1669" i="6"/>
  <c r="I1669" i="6" s="1"/>
  <c r="F1670" i="6"/>
  <c r="I1670" i="6" s="1"/>
  <c r="F1671" i="6"/>
  <c r="I1671" i="6" s="1"/>
  <c r="F1672" i="6"/>
  <c r="I1672" i="6" s="1"/>
  <c r="F1673" i="6"/>
  <c r="I1673" i="6" s="1"/>
  <c r="F1674" i="6"/>
  <c r="I1674" i="6" s="1"/>
  <c r="F1675" i="6"/>
  <c r="I1675" i="6" s="1"/>
  <c r="F1676" i="6"/>
  <c r="I1676" i="6" s="1"/>
  <c r="F1677" i="6"/>
  <c r="I1677" i="6" s="1"/>
  <c r="F1678" i="6"/>
  <c r="I1678" i="6" s="1"/>
  <c r="F1679" i="6"/>
  <c r="I1679" i="6" s="1"/>
  <c r="F1680" i="6"/>
  <c r="I1680" i="6" s="1"/>
  <c r="F1681" i="6"/>
  <c r="I1681" i="6" s="1"/>
  <c r="F1682" i="6"/>
  <c r="I1682" i="6" s="1"/>
  <c r="F1683" i="6"/>
  <c r="I1683" i="6" s="1"/>
  <c r="F1684" i="6"/>
  <c r="I1684" i="6" s="1"/>
  <c r="F1685" i="6"/>
  <c r="I1685" i="6" s="1"/>
  <c r="F1686" i="6"/>
  <c r="I1686" i="6" s="1"/>
  <c r="F1687" i="6"/>
  <c r="I1687" i="6" s="1"/>
  <c r="F1688" i="6"/>
  <c r="I1688" i="6" s="1"/>
  <c r="F1689" i="6"/>
  <c r="I1689" i="6" s="1"/>
  <c r="F1690" i="6"/>
  <c r="I1690" i="6" s="1"/>
  <c r="F1691" i="6"/>
  <c r="I1691" i="6" s="1"/>
  <c r="F1692" i="6"/>
  <c r="I1692" i="6" s="1"/>
  <c r="F1693" i="6"/>
  <c r="I1693" i="6" s="1"/>
  <c r="F1694" i="6"/>
  <c r="I1694" i="6" s="1"/>
  <c r="F1695" i="6"/>
  <c r="I1695" i="6" s="1"/>
  <c r="F1696" i="6"/>
  <c r="I1696" i="6" s="1"/>
  <c r="F1697" i="6"/>
  <c r="I1697" i="6" s="1"/>
  <c r="F1698" i="6"/>
  <c r="I1698" i="6" s="1"/>
  <c r="F1699" i="6"/>
  <c r="I1699" i="6" s="1"/>
  <c r="F1700" i="6"/>
  <c r="I1700" i="6" s="1"/>
  <c r="F1701" i="6"/>
  <c r="I1701" i="6" s="1"/>
  <c r="F1702" i="6"/>
  <c r="I1702" i="6" s="1"/>
  <c r="F1703" i="6"/>
  <c r="I1703" i="6" s="1"/>
  <c r="F1704" i="6"/>
  <c r="I1704" i="6" s="1"/>
  <c r="F1705" i="6"/>
  <c r="I1705" i="6" s="1"/>
  <c r="F1706" i="6"/>
  <c r="I1706" i="6" s="1"/>
  <c r="F1707" i="6"/>
  <c r="I1707" i="6" s="1"/>
  <c r="F1708" i="6"/>
  <c r="I1708" i="6" s="1"/>
  <c r="F1709" i="6"/>
  <c r="I1709" i="6" s="1"/>
  <c r="F1710" i="6"/>
  <c r="I1710" i="6" s="1"/>
  <c r="F1711" i="6"/>
  <c r="I1711" i="6" s="1"/>
  <c r="F1712" i="6"/>
  <c r="I1712" i="6" s="1"/>
  <c r="F1713" i="6"/>
  <c r="I1713" i="6" s="1"/>
  <c r="F1714" i="6"/>
  <c r="I1714" i="6" s="1"/>
  <c r="F1715" i="6"/>
  <c r="I1715" i="6" s="1"/>
  <c r="F1716" i="6"/>
  <c r="I1716" i="6" s="1"/>
  <c r="F1717" i="6"/>
  <c r="I1717" i="6" s="1"/>
  <c r="F1718" i="6"/>
  <c r="I1718" i="6" s="1"/>
  <c r="F1719" i="6"/>
  <c r="I1719" i="6" s="1"/>
  <c r="F1720" i="6"/>
  <c r="I1720" i="6" s="1"/>
  <c r="F1721" i="6"/>
  <c r="I1721" i="6" s="1"/>
  <c r="F1722" i="6"/>
  <c r="I1722" i="6" s="1"/>
  <c r="F1723" i="6"/>
  <c r="I1723" i="6" s="1"/>
  <c r="F1724" i="6"/>
  <c r="I1724" i="6" s="1"/>
  <c r="F1725" i="6"/>
  <c r="I1725" i="6" s="1"/>
  <c r="F1726" i="6"/>
  <c r="I1726" i="6" s="1"/>
  <c r="F1727" i="6"/>
  <c r="I1727" i="6" s="1"/>
  <c r="F1728" i="6"/>
  <c r="I1728" i="6" s="1"/>
  <c r="F1729" i="6"/>
  <c r="I1729" i="6" s="1"/>
  <c r="F1730" i="6"/>
  <c r="I1730" i="6" s="1"/>
  <c r="F1731" i="6"/>
  <c r="I1731" i="6" s="1"/>
  <c r="F1732" i="6"/>
  <c r="I1732" i="6" s="1"/>
  <c r="F1733" i="6"/>
  <c r="I1733" i="6" s="1"/>
  <c r="F1734" i="6"/>
  <c r="I1734" i="6" s="1"/>
  <c r="F1735" i="6"/>
  <c r="I1735" i="6" s="1"/>
  <c r="F1736" i="6"/>
  <c r="I1736" i="6" s="1"/>
  <c r="F1737" i="6"/>
  <c r="I1737" i="6" s="1"/>
  <c r="F1738" i="6"/>
  <c r="I1738" i="6" s="1"/>
  <c r="F1739" i="6"/>
  <c r="I1739" i="6" s="1"/>
  <c r="F1740" i="6"/>
  <c r="I1740" i="6" s="1"/>
  <c r="F1741" i="6"/>
  <c r="I1741" i="6" s="1"/>
  <c r="F1742" i="6"/>
  <c r="I1742" i="6" s="1"/>
  <c r="F1743" i="6"/>
  <c r="I1743" i="6" s="1"/>
  <c r="F1744" i="6"/>
  <c r="I1744" i="6" s="1"/>
  <c r="F1745" i="6"/>
  <c r="I1745" i="6" s="1"/>
  <c r="F1746" i="6"/>
  <c r="I1746" i="6" s="1"/>
  <c r="F1747" i="6"/>
  <c r="I1747" i="6" s="1"/>
  <c r="F1748" i="6"/>
  <c r="I1748" i="6" s="1"/>
  <c r="F1749" i="6"/>
  <c r="I1749" i="6" s="1"/>
  <c r="F1750" i="6"/>
  <c r="I1750" i="6" s="1"/>
  <c r="F1751" i="6"/>
  <c r="I1751" i="6" s="1"/>
  <c r="F1752" i="6"/>
  <c r="I1752" i="6" s="1"/>
  <c r="F1753" i="6"/>
  <c r="I1753" i="6" s="1"/>
  <c r="F1754" i="6"/>
  <c r="I1754" i="6" s="1"/>
  <c r="F1755" i="6"/>
  <c r="I1755" i="6" s="1"/>
  <c r="F1756" i="6"/>
  <c r="I1756" i="6" s="1"/>
  <c r="F1757" i="6"/>
  <c r="I1757" i="6" s="1"/>
  <c r="F1758" i="6"/>
  <c r="I1758" i="6" s="1"/>
  <c r="F1759" i="6"/>
  <c r="I1759" i="6" s="1"/>
  <c r="F1760" i="6"/>
  <c r="I1760" i="6" s="1"/>
  <c r="F1761" i="6"/>
  <c r="I1761" i="6" s="1"/>
  <c r="F1762" i="6"/>
  <c r="I1762" i="6" s="1"/>
  <c r="F1763" i="6"/>
  <c r="I1763" i="6" s="1"/>
  <c r="F1764" i="6"/>
  <c r="I1764" i="6" s="1"/>
  <c r="F1765" i="6"/>
  <c r="I1765" i="6" s="1"/>
  <c r="F1766" i="6"/>
  <c r="I1766" i="6" s="1"/>
  <c r="F1767" i="6"/>
  <c r="I1767" i="6" s="1"/>
  <c r="F1768" i="6"/>
  <c r="I1768" i="6" s="1"/>
  <c r="F1769" i="6"/>
  <c r="I1769" i="6" s="1"/>
  <c r="F1770" i="6"/>
  <c r="I1770" i="6" s="1"/>
  <c r="F1771" i="6"/>
  <c r="I1771" i="6" s="1"/>
  <c r="F1772" i="6"/>
  <c r="I1772" i="6" s="1"/>
  <c r="F1773" i="6"/>
  <c r="I1773" i="6" s="1"/>
  <c r="F1774" i="6"/>
  <c r="I1774" i="6" s="1"/>
  <c r="F1775" i="6"/>
  <c r="I1775" i="6" s="1"/>
  <c r="F1776" i="6"/>
  <c r="I1776" i="6" s="1"/>
  <c r="F1777" i="6"/>
  <c r="I1777" i="6" s="1"/>
  <c r="F1778" i="6"/>
  <c r="I1778" i="6" s="1"/>
  <c r="F1779" i="6"/>
  <c r="I1779" i="6" s="1"/>
  <c r="F1780" i="6"/>
  <c r="I1780" i="6" s="1"/>
  <c r="F1781" i="6"/>
  <c r="I1781" i="6" s="1"/>
  <c r="F1782" i="6"/>
  <c r="I1782" i="6" s="1"/>
  <c r="F1783" i="6"/>
  <c r="I1783" i="6" s="1"/>
  <c r="F1784" i="6"/>
  <c r="I1784" i="6" s="1"/>
  <c r="F1785" i="6"/>
  <c r="I1785" i="6" s="1"/>
  <c r="F1786" i="6"/>
  <c r="I1786" i="6" s="1"/>
  <c r="F1787" i="6"/>
  <c r="I1787" i="6" s="1"/>
  <c r="F1788" i="6"/>
  <c r="I1788" i="6" s="1"/>
  <c r="F1789" i="6"/>
  <c r="I1789" i="6" s="1"/>
  <c r="F1790" i="6"/>
  <c r="I1790" i="6" s="1"/>
  <c r="F1791" i="6"/>
  <c r="I1791" i="6" s="1"/>
  <c r="F1792" i="6"/>
  <c r="I1792" i="6" s="1"/>
  <c r="F1793" i="6"/>
  <c r="I1793" i="6" s="1"/>
  <c r="F1794" i="6"/>
  <c r="I1794" i="6" s="1"/>
  <c r="F1795" i="6"/>
  <c r="I1795" i="6" s="1"/>
  <c r="F1796" i="6"/>
  <c r="I1796" i="6" s="1"/>
  <c r="F1797" i="6"/>
  <c r="I1797" i="6" s="1"/>
  <c r="F1798" i="6"/>
  <c r="I1798" i="6" s="1"/>
  <c r="F1799" i="6"/>
  <c r="I1799" i="6" s="1"/>
  <c r="F1800" i="6"/>
  <c r="I1800" i="6" s="1"/>
  <c r="F1801" i="6"/>
  <c r="I1801" i="6" s="1"/>
  <c r="F1802" i="6"/>
  <c r="I1802" i="6" s="1"/>
  <c r="F1803" i="6"/>
  <c r="I1803" i="6" s="1"/>
  <c r="F1804" i="6"/>
  <c r="I1804" i="6" s="1"/>
  <c r="F1805" i="6"/>
  <c r="I1805" i="6" s="1"/>
  <c r="F1806" i="6"/>
  <c r="I1806" i="6" s="1"/>
  <c r="F1807" i="6"/>
  <c r="I1807" i="6" s="1"/>
  <c r="F1808" i="6"/>
  <c r="I1808" i="6" s="1"/>
  <c r="F1809" i="6"/>
  <c r="I1809" i="6" s="1"/>
  <c r="F1810" i="6"/>
  <c r="I1810" i="6" s="1"/>
  <c r="F1811" i="6"/>
  <c r="I1811" i="6" s="1"/>
  <c r="F1812" i="6"/>
  <c r="I1812" i="6" s="1"/>
  <c r="F1813" i="6"/>
  <c r="I1813" i="6" s="1"/>
  <c r="F1814" i="6"/>
  <c r="I1814" i="6" s="1"/>
  <c r="F1815" i="6"/>
  <c r="I1815" i="6" s="1"/>
  <c r="F1816" i="6"/>
  <c r="I1816" i="6" s="1"/>
  <c r="F1817" i="6"/>
  <c r="I1817" i="6" s="1"/>
  <c r="F1818" i="6"/>
  <c r="I1818" i="6" s="1"/>
  <c r="F1819" i="6"/>
  <c r="I1819" i="6" s="1"/>
  <c r="F1820" i="6"/>
  <c r="I1820" i="6" s="1"/>
  <c r="F1821" i="6"/>
  <c r="I1821" i="6" s="1"/>
  <c r="F1822" i="6"/>
  <c r="I1822" i="6" s="1"/>
  <c r="F1823" i="6"/>
  <c r="I1823" i="6" s="1"/>
  <c r="F1824" i="6"/>
  <c r="I1824" i="6" s="1"/>
  <c r="F1825" i="6"/>
  <c r="I1825" i="6" s="1"/>
  <c r="F1826" i="6"/>
  <c r="I1826" i="6" s="1"/>
  <c r="F1827" i="6"/>
  <c r="I1827" i="6" s="1"/>
  <c r="F1828" i="6"/>
  <c r="I1828" i="6" s="1"/>
  <c r="F1829" i="6"/>
  <c r="I1829" i="6" s="1"/>
  <c r="F1830" i="6"/>
  <c r="I1830" i="6" s="1"/>
  <c r="F1831" i="6"/>
  <c r="I1831" i="6" s="1"/>
  <c r="F1832" i="6"/>
  <c r="I1832" i="6" s="1"/>
  <c r="F1833" i="6"/>
  <c r="I1833" i="6" s="1"/>
  <c r="F1834" i="6"/>
  <c r="I1834" i="6" s="1"/>
  <c r="F1835" i="6"/>
  <c r="I1835" i="6" s="1"/>
  <c r="F1836" i="6"/>
  <c r="I1836" i="6" s="1"/>
  <c r="F1837" i="6"/>
  <c r="I1837" i="6" s="1"/>
  <c r="F1838" i="6"/>
  <c r="I1838" i="6" s="1"/>
  <c r="F1839" i="6"/>
  <c r="I1839" i="6" s="1"/>
  <c r="F1840" i="6"/>
  <c r="I1840" i="6" s="1"/>
  <c r="F1841" i="6"/>
  <c r="I1841" i="6" s="1"/>
  <c r="F1842" i="6"/>
  <c r="I1842" i="6" s="1"/>
  <c r="F1843" i="6"/>
  <c r="I1843" i="6" s="1"/>
  <c r="F1844" i="6"/>
  <c r="I1844" i="6" s="1"/>
  <c r="F1845" i="6"/>
  <c r="I1845" i="6" s="1"/>
  <c r="F1846" i="6"/>
  <c r="I1846" i="6" s="1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H3" i="6"/>
  <c r="F3" i="6"/>
  <c r="H4" i="15" l="1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H2002" i="15"/>
  <c r="H2003" i="15"/>
  <c r="H2004" i="15"/>
  <c r="H2005" i="15"/>
  <c r="H2006" i="15"/>
  <c r="H2007" i="15"/>
  <c r="H2008" i="15"/>
  <c r="H2009" i="15"/>
  <c r="H2010" i="15"/>
  <c r="H2011" i="15"/>
  <c r="H2012" i="15"/>
  <c r="H2013" i="15"/>
  <c r="H2014" i="15"/>
  <c r="H2015" i="15"/>
  <c r="H2016" i="15"/>
  <c r="H2017" i="15"/>
  <c r="H2018" i="15"/>
  <c r="H2019" i="15"/>
  <c r="H2020" i="15"/>
  <c r="H2021" i="15"/>
  <c r="H2022" i="15"/>
  <c r="H2023" i="15"/>
  <c r="H2024" i="15"/>
  <c r="H2025" i="15"/>
  <c r="H2026" i="15"/>
  <c r="H2027" i="15"/>
  <c r="H2028" i="15"/>
  <c r="H2029" i="15"/>
  <c r="H2030" i="15"/>
  <c r="H2031" i="15"/>
  <c r="H2032" i="15"/>
  <c r="H2033" i="15"/>
  <c r="H2034" i="15"/>
  <c r="H2035" i="15"/>
  <c r="H2036" i="15"/>
  <c r="H2037" i="15"/>
  <c r="H2038" i="15"/>
  <c r="H2039" i="15"/>
  <c r="H2040" i="15"/>
  <c r="H2041" i="15"/>
  <c r="H2042" i="15"/>
  <c r="H2043" i="15"/>
  <c r="H2044" i="15"/>
  <c r="H2045" i="15"/>
  <c r="H2046" i="15"/>
  <c r="H2047" i="15"/>
  <c r="H2048" i="15"/>
  <c r="H2049" i="15"/>
  <c r="H2050" i="15"/>
  <c r="H2051" i="15"/>
  <c r="H2052" i="15"/>
  <c r="H2053" i="15"/>
  <c r="H2054" i="15"/>
  <c r="H2055" i="15"/>
  <c r="H2056" i="15"/>
  <c r="H2057" i="15"/>
  <c r="H2058" i="15"/>
  <c r="H2059" i="15"/>
  <c r="H2060" i="15"/>
  <c r="H2061" i="15"/>
  <c r="H2062" i="15"/>
  <c r="H2063" i="15"/>
  <c r="H2064" i="15"/>
  <c r="H2065" i="15"/>
  <c r="H2066" i="15"/>
  <c r="H2067" i="15"/>
  <c r="H2068" i="15"/>
  <c r="H2069" i="15"/>
  <c r="H2070" i="15"/>
  <c r="H2071" i="15"/>
  <c r="H2072" i="15"/>
  <c r="H2073" i="15"/>
  <c r="H2074" i="15"/>
  <c r="H2075" i="15"/>
  <c r="H2076" i="15"/>
  <c r="H2077" i="15"/>
  <c r="H2078" i="15"/>
  <c r="H2079" i="15"/>
  <c r="H2080" i="15"/>
  <c r="H2081" i="15"/>
  <c r="H2082" i="15"/>
  <c r="H2083" i="15"/>
  <c r="H2084" i="15"/>
  <c r="H2085" i="15"/>
  <c r="H2086" i="15"/>
  <c r="H2087" i="15"/>
  <c r="H2088" i="15"/>
  <c r="H2089" i="15"/>
  <c r="H2090" i="15"/>
  <c r="H2091" i="15"/>
  <c r="H2092" i="15"/>
  <c r="H2093" i="15"/>
  <c r="H2094" i="15"/>
  <c r="H2095" i="15"/>
  <c r="H2096" i="15"/>
  <c r="H2097" i="15"/>
  <c r="H2098" i="15"/>
  <c r="H2099" i="15"/>
  <c r="H2100" i="15"/>
  <c r="H2101" i="15"/>
  <c r="H2102" i="15"/>
  <c r="H2103" i="15"/>
  <c r="H2104" i="15"/>
  <c r="H2105" i="15"/>
  <c r="H2106" i="15"/>
  <c r="H2107" i="15"/>
  <c r="H2108" i="15"/>
  <c r="H2109" i="15"/>
  <c r="H2110" i="15"/>
  <c r="H2111" i="15"/>
  <c r="H2112" i="15"/>
  <c r="H2113" i="15"/>
  <c r="H2114" i="15"/>
  <c r="H2115" i="15"/>
  <c r="H2116" i="15"/>
  <c r="H2117" i="15"/>
  <c r="H2118" i="15"/>
  <c r="H2119" i="15"/>
  <c r="H2120" i="15"/>
  <c r="H2121" i="15"/>
  <c r="H2122" i="15"/>
  <c r="H2123" i="15"/>
  <c r="H2124" i="15"/>
  <c r="H2125" i="15"/>
  <c r="H2126" i="15"/>
  <c r="H2127" i="15"/>
  <c r="H2128" i="15"/>
  <c r="H2129" i="15"/>
  <c r="H2130" i="15"/>
  <c r="H2131" i="15"/>
  <c r="H2132" i="15"/>
  <c r="H2133" i="15"/>
  <c r="H2134" i="15"/>
  <c r="H2135" i="15"/>
  <c r="H2136" i="15"/>
  <c r="H2137" i="15"/>
  <c r="H2138" i="15"/>
  <c r="H2139" i="15"/>
  <c r="H2140" i="15"/>
  <c r="H2141" i="15"/>
  <c r="H2142" i="15"/>
  <c r="H2143" i="15"/>
  <c r="H2144" i="15"/>
  <c r="H2145" i="15"/>
  <c r="H2146" i="15"/>
  <c r="H2147" i="15"/>
  <c r="H2148" i="15"/>
  <c r="H2149" i="15"/>
  <c r="H2150" i="15"/>
  <c r="H2151" i="15"/>
  <c r="H2152" i="15"/>
  <c r="H2153" i="15"/>
  <c r="H2154" i="15"/>
  <c r="H2155" i="15"/>
  <c r="H2156" i="15"/>
  <c r="H2157" i="15"/>
  <c r="H2158" i="15"/>
  <c r="H2159" i="15"/>
  <c r="H2160" i="15"/>
  <c r="H2161" i="15"/>
  <c r="H2162" i="15"/>
  <c r="H2163" i="15"/>
  <c r="H2164" i="15"/>
  <c r="H2165" i="15"/>
  <c r="H2166" i="15"/>
  <c r="H2167" i="15"/>
  <c r="H2168" i="15"/>
  <c r="H2169" i="15"/>
  <c r="H2170" i="15"/>
  <c r="H2171" i="15"/>
  <c r="H2172" i="15"/>
  <c r="H2173" i="15"/>
  <c r="H2174" i="15"/>
  <c r="H2175" i="15"/>
  <c r="H2176" i="15"/>
  <c r="H2177" i="15"/>
  <c r="H2178" i="15"/>
  <c r="H2179" i="15"/>
  <c r="H2180" i="15"/>
  <c r="H2181" i="15"/>
  <c r="H2182" i="15"/>
  <c r="H2183" i="15"/>
  <c r="H2184" i="15"/>
  <c r="H2185" i="15"/>
  <c r="H2186" i="15"/>
  <c r="H2187" i="15"/>
  <c r="H2188" i="15"/>
  <c r="H2189" i="15"/>
  <c r="H2190" i="15"/>
  <c r="H2191" i="15"/>
  <c r="H2192" i="15"/>
  <c r="H2193" i="15"/>
  <c r="H2194" i="15"/>
  <c r="H2195" i="15"/>
  <c r="H2196" i="15"/>
  <c r="H2197" i="15"/>
  <c r="H2198" i="15"/>
  <c r="H2199" i="15"/>
  <c r="H2200" i="15"/>
  <c r="H2201" i="15"/>
  <c r="H2202" i="15"/>
  <c r="H2203" i="15"/>
  <c r="H2204" i="15"/>
  <c r="H2205" i="15"/>
  <c r="H2206" i="15"/>
  <c r="H2207" i="15"/>
  <c r="H2208" i="15"/>
  <c r="H2209" i="15"/>
  <c r="H2210" i="15"/>
  <c r="H2211" i="15"/>
  <c r="H2212" i="15"/>
  <c r="H2213" i="15"/>
  <c r="H2214" i="15"/>
  <c r="H2215" i="15"/>
  <c r="H2216" i="15"/>
  <c r="H2217" i="15"/>
  <c r="H2218" i="15"/>
  <c r="H2219" i="15"/>
  <c r="H2220" i="15"/>
  <c r="H2221" i="15"/>
  <c r="H2222" i="15"/>
  <c r="H2223" i="15"/>
  <c r="H2224" i="15"/>
  <c r="H2225" i="15"/>
  <c r="H2226" i="15"/>
  <c r="H2227" i="15"/>
  <c r="H2228" i="15"/>
  <c r="H2229" i="15"/>
  <c r="H2230" i="15"/>
  <c r="H2231" i="15"/>
  <c r="H2232" i="15"/>
  <c r="H2233" i="15"/>
  <c r="H2234" i="15"/>
  <c r="H2235" i="15"/>
  <c r="H2236" i="15"/>
  <c r="H2237" i="15"/>
  <c r="H2238" i="15"/>
  <c r="H2239" i="15"/>
  <c r="H2240" i="15"/>
  <c r="H2241" i="15"/>
  <c r="H2242" i="15"/>
  <c r="H2243" i="15"/>
  <c r="H2244" i="15"/>
  <c r="H2245" i="15"/>
  <c r="H2246" i="15"/>
  <c r="H2247" i="15"/>
  <c r="H2248" i="15"/>
  <c r="H2249" i="15"/>
  <c r="H2250" i="15"/>
  <c r="H2251" i="15"/>
  <c r="H2252" i="15"/>
  <c r="H2253" i="15"/>
  <c r="H2254" i="15"/>
  <c r="H2255" i="15"/>
  <c r="H2256" i="15"/>
  <c r="H2257" i="15"/>
  <c r="H2258" i="15"/>
  <c r="H2259" i="15"/>
  <c r="H2260" i="15"/>
  <c r="H2261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2" i="15"/>
  <c r="F1013" i="15"/>
  <c r="F1014" i="15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6" i="15"/>
  <c r="F1037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0" i="15"/>
  <c r="F1061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4" i="15"/>
  <c r="F1085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08" i="15"/>
  <c r="F1109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2" i="15"/>
  <c r="F1133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6" i="15"/>
  <c r="F1157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0" i="15"/>
  <c r="F1181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4" i="15"/>
  <c r="F1205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28" i="15"/>
  <c r="F1229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41" i="15"/>
  <c r="F1242" i="15"/>
  <c r="F1243" i="15"/>
  <c r="F1244" i="15"/>
  <c r="F1245" i="15"/>
  <c r="F1246" i="15"/>
  <c r="F1247" i="15"/>
  <c r="F1248" i="15"/>
  <c r="F1249" i="15"/>
  <c r="F1250" i="15"/>
  <c r="F1251" i="15"/>
  <c r="F1252" i="15"/>
  <c r="F1253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76" i="15"/>
  <c r="F1277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300" i="15"/>
  <c r="F1301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324" i="15"/>
  <c r="F1325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48" i="15"/>
  <c r="F1349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72" i="15"/>
  <c r="F1373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96" i="15"/>
  <c r="F1397" i="15"/>
  <c r="F1398" i="15"/>
  <c r="F1399" i="15"/>
  <c r="F1400" i="15"/>
  <c r="F1401" i="15"/>
  <c r="F1402" i="15"/>
  <c r="F1403" i="15"/>
  <c r="F1404" i="15"/>
  <c r="F1405" i="15"/>
  <c r="F1406" i="15"/>
  <c r="F1407" i="15"/>
  <c r="F1408" i="15"/>
  <c r="F1409" i="15"/>
  <c r="F1410" i="15"/>
  <c r="F1411" i="15"/>
  <c r="F1412" i="15"/>
  <c r="F1413" i="15"/>
  <c r="F1414" i="15"/>
  <c r="F1415" i="15"/>
  <c r="F1416" i="15"/>
  <c r="F1417" i="15"/>
  <c r="F1418" i="15"/>
  <c r="F1419" i="15"/>
  <c r="F1420" i="15"/>
  <c r="F1421" i="15"/>
  <c r="F1422" i="15"/>
  <c r="F1423" i="15"/>
  <c r="F1424" i="15"/>
  <c r="F1425" i="15"/>
  <c r="F1426" i="15"/>
  <c r="F1427" i="15"/>
  <c r="F1428" i="15"/>
  <c r="F1429" i="15"/>
  <c r="F1430" i="15"/>
  <c r="F1431" i="15"/>
  <c r="F1432" i="15"/>
  <c r="F1433" i="15"/>
  <c r="F1434" i="15"/>
  <c r="F1435" i="15"/>
  <c r="F1436" i="15"/>
  <c r="F1437" i="15"/>
  <c r="F1438" i="15"/>
  <c r="F1439" i="15"/>
  <c r="F1440" i="15"/>
  <c r="F1441" i="15"/>
  <c r="F1442" i="15"/>
  <c r="F1443" i="15"/>
  <c r="F1444" i="15"/>
  <c r="F1445" i="15"/>
  <c r="F1446" i="15"/>
  <c r="F1447" i="15"/>
  <c r="F1448" i="15"/>
  <c r="F1449" i="15"/>
  <c r="F1450" i="15"/>
  <c r="F1451" i="15"/>
  <c r="F1452" i="15"/>
  <c r="F1453" i="15"/>
  <c r="F1454" i="15"/>
  <c r="F1455" i="15"/>
  <c r="F1456" i="15"/>
  <c r="F1457" i="15"/>
  <c r="F1458" i="15"/>
  <c r="F1459" i="15"/>
  <c r="F1460" i="15"/>
  <c r="F1461" i="15"/>
  <c r="F1462" i="15"/>
  <c r="F1463" i="15"/>
  <c r="F1464" i="15"/>
  <c r="F1465" i="15"/>
  <c r="F1466" i="15"/>
  <c r="F1467" i="15"/>
  <c r="F1468" i="15"/>
  <c r="F1469" i="15"/>
  <c r="F1470" i="15"/>
  <c r="F1471" i="15"/>
  <c r="F1472" i="15"/>
  <c r="F1473" i="15"/>
  <c r="F1474" i="15"/>
  <c r="F1475" i="15"/>
  <c r="F1476" i="15"/>
  <c r="F1477" i="15"/>
  <c r="F1478" i="15"/>
  <c r="F1479" i="15"/>
  <c r="F1480" i="15"/>
  <c r="F1481" i="15"/>
  <c r="F1482" i="15"/>
  <c r="F1483" i="15"/>
  <c r="F1484" i="15"/>
  <c r="F1485" i="15"/>
  <c r="F1486" i="15"/>
  <c r="F1487" i="15"/>
  <c r="F1488" i="15"/>
  <c r="F1489" i="15"/>
  <c r="F1490" i="15"/>
  <c r="F1491" i="15"/>
  <c r="F1492" i="15"/>
  <c r="F1493" i="15"/>
  <c r="F1494" i="15"/>
  <c r="F1495" i="15"/>
  <c r="F1496" i="15"/>
  <c r="F1497" i="15"/>
  <c r="F1498" i="15"/>
  <c r="F1499" i="15"/>
  <c r="F1500" i="15"/>
  <c r="F1501" i="15"/>
  <c r="F1502" i="15"/>
  <c r="F1503" i="15"/>
  <c r="F1504" i="15"/>
  <c r="F1505" i="15"/>
  <c r="F1506" i="15"/>
  <c r="F1507" i="15"/>
  <c r="F1508" i="15"/>
  <c r="F1509" i="15"/>
  <c r="F1510" i="15"/>
  <c r="F1511" i="15"/>
  <c r="F1512" i="15"/>
  <c r="F1513" i="15"/>
  <c r="F1514" i="15"/>
  <c r="F1515" i="15"/>
  <c r="F1516" i="15"/>
  <c r="F1517" i="15"/>
  <c r="F1518" i="15"/>
  <c r="F1519" i="15"/>
  <c r="F1520" i="15"/>
  <c r="F1521" i="15"/>
  <c r="F1522" i="15"/>
  <c r="F1523" i="15"/>
  <c r="F1524" i="15"/>
  <c r="F1525" i="15"/>
  <c r="F1526" i="15"/>
  <c r="F1527" i="15"/>
  <c r="F1528" i="15"/>
  <c r="F1529" i="15"/>
  <c r="F1530" i="15"/>
  <c r="F1531" i="15"/>
  <c r="F1532" i="15"/>
  <c r="F1533" i="15"/>
  <c r="F1534" i="15"/>
  <c r="F1535" i="15"/>
  <c r="F1536" i="15"/>
  <c r="F1537" i="15"/>
  <c r="F1538" i="15"/>
  <c r="F1539" i="15"/>
  <c r="F1540" i="15"/>
  <c r="F1541" i="15"/>
  <c r="F1542" i="15"/>
  <c r="F1543" i="15"/>
  <c r="F1544" i="15"/>
  <c r="F1545" i="15"/>
  <c r="F1546" i="15"/>
  <c r="F1547" i="15"/>
  <c r="F1548" i="15"/>
  <c r="F1549" i="15"/>
  <c r="F1550" i="15"/>
  <c r="F1551" i="15"/>
  <c r="F1552" i="15"/>
  <c r="F1553" i="15"/>
  <c r="F1554" i="15"/>
  <c r="F1555" i="15"/>
  <c r="F1556" i="15"/>
  <c r="F1557" i="15"/>
  <c r="F1558" i="15"/>
  <c r="F1559" i="15"/>
  <c r="F1560" i="15"/>
  <c r="F1561" i="15"/>
  <c r="F1562" i="15"/>
  <c r="F1563" i="15"/>
  <c r="F1564" i="15"/>
  <c r="F1565" i="15"/>
  <c r="F1566" i="15"/>
  <c r="F1567" i="15"/>
  <c r="F1568" i="15"/>
  <c r="F1569" i="15"/>
  <c r="F1570" i="15"/>
  <c r="F1571" i="15"/>
  <c r="F1572" i="15"/>
  <c r="F1573" i="15"/>
  <c r="F1574" i="15"/>
  <c r="F1575" i="15"/>
  <c r="F1576" i="15"/>
  <c r="F1577" i="15"/>
  <c r="F1578" i="15"/>
  <c r="F1579" i="15"/>
  <c r="F1580" i="15"/>
  <c r="F1581" i="15"/>
  <c r="F1582" i="15"/>
  <c r="F1583" i="15"/>
  <c r="F1584" i="15"/>
  <c r="F1585" i="15"/>
  <c r="F1586" i="15"/>
  <c r="F1587" i="15"/>
  <c r="F1588" i="15"/>
  <c r="F1589" i="15"/>
  <c r="F1590" i="15"/>
  <c r="F1591" i="15"/>
  <c r="F1592" i="15"/>
  <c r="F1593" i="15"/>
  <c r="F1594" i="15"/>
  <c r="F1595" i="15"/>
  <c r="F1596" i="15"/>
  <c r="F1597" i="15"/>
  <c r="F1598" i="15"/>
  <c r="F1599" i="15"/>
  <c r="F1600" i="15"/>
  <c r="F1601" i="15"/>
  <c r="F1602" i="15"/>
  <c r="F1603" i="15"/>
  <c r="F1604" i="15"/>
  <c r="F1605" i="15"/>
  <c r="F1606" i="15"/>
  <c r="F1607" i="15"/>
  <c r="F1608" i="15"/>
  <c r="F1609" i="15"/>
  <c r="F1610" i="15"/>
  <c r="F1611" i="15"/>
  <c r="F1612" i="15"/>
  <c r="F1613" i="15"/>
  <c r="F1614" i="15"/>
  <c r="F1615" i="15"/>
  <c r="F1616" i="15"/>
  <c r="F1617" i="15"/>
  <c r="F1618" i="15"/>
  <c r="F1619" i="15"/>
  <c r="F1620" i="15"/>
  <c r="F1621" i="15"/>
  <c r="F1622" i="15"/>
  <c r="F1623" i="15"/>
  <c r="F1624" i="15"/>
  <c r="F1625" i="15"/>
  <c r="F1626" i="15"/>
  <c r="F1627" i="15"/>
  <c r="F1628" i="15"/>
  <c r="F1629" i="15"/>
  <c r="F1630" i="15"/>
  <c r="F1631" i="15"/>
  <c r="F1632" i="15"/>
  <c r="F1633" i="15"/>
  <c r="F1634" i="15"/>
  <c r="F1635" i="15"/>
  <c r="F1636" i="15"/>
  <c r="F1637" i="15"/>
  <c r="F1638" i="15"/>
  <c r="F1639" i="15"/>
  <c r="F1640" i="15"/>
  <c r="F1641" i="15"/>
  <c r="F1642" i="15"/>
  <c r="F1643" i="15"/>
  <c r="F1644" i="15"/>
  <c r="F1645" i="15"/>
  <c r="F1646" i="15"/>
  <c r="F1647" i="15"/>
  <c r="F1648" i="15"/>
  <c r="F1649" i="15"/>
  <c r="F1650" i="15"/>
  <c r="F1651" i="15"/>
  <c r="F1652" i="15"/>
  <c r="F1653" i="15"/>
  <c r="F1654" i="15"/>
  <c r="F1655" i="15"/>
  <c r="F1656" i="15"/>
  <c r="F1657" i="15"/>
  <c r="F1658" i="15"/>
  <c r="F1659" i="15"/>
  <c r="F1660" i="15"/>
  <c r="F1661" i="15"/>
  <c r="F1662" i="15"/>
  <c r="F1663" i="15"/>
  <c r="F1664" i="15"/>
  <c r="F1665" i="15"/>
  <c r="F1666" i="15"/>
  <c r="F1667" i="15"/>
  <c r="F1668" i="15"/>
  <c r="F1669" i="15"/>
  <c r="F1670" i="15"/>
  <c r="F1671" i="15"/>
  <c r="F1672" i="15"/>
  <c r="F1673" i="15"/>
  <c r="F1674" i="15"/>
  <c r="F1675" i="15"/>
  <c r="F1676" i="15"/>
  <c r="F1677" i="15"/>
  <c r="F1678" i="15"/>
  <c r="F1679" i="15"/>
  <c r="F1680" i="15"/>
  <c r="F1681" i="15"/>
  <c r="F1682" i="15"/>
  <c r="F1683" i="15"/>
  <c r="F1684" i="15"/>
  <c r="F1685" i="15"/>
  <c r="F1686" i="15"/>
  <c r="F1687" i="15"/>
  <c r="F1688" i="15"/>
  <c r="F1689" i="15"/>
  <c r="F1690" i="15"/>
  <c r="F1691" i="15"/>
  <c r="F1692" i="15"/>
  <c r="F1693" i="15"/>
  <c r="F1694" i="15"/>
  <c r="F1695" i="15"/>
  <c r="F1696" i="15"/>
  <c r="F1697" i="15"/>
  <c r="F1698" i="15"/>
  <c r="F1699" i="15"/>
  <c r="F1700" i="15"/>
  <c r="F1701" i="15"/>
  <c r="F1702" i="15"/>
  <c r="F1703" i="15"/>
  <c r="F1704" i="15"/>
  <c r="F1705" i="15"/>
  <c r="F1706" i="15"/>
  <c r="F1707" i="15"/>
  <c r="F1708" i="15"/>
  <c r="F1709" i="15"/>
  <c r="F1710" i="15"/>
  <c r="F1711" i="15"/>
  <c r="F1712" i="15"/>
  <c r="F1713" i="15"/>
  <c r="F1714" i="15"/>
  <c r="F1715" i="15"/>
  <c r="F1716" i="15"/>
  <c r="F1717" i="15"/>
  <c r="F1718" i="15"/>
  <c r="F1719" i="15"/>
  <c r="F1720" i="15"/>
  <c r="F1721" i="15"/>
  <c r="F1722" i="15"/>
  <c r="F1723" i="15"/>
  <c r="F1724" i="15"/>
  <c r="F1725" i="15"/>
  <c r="F1726" i="15"/>
  <c r="F1727" i="15"/>
  <c r="F1728" i="15"/>
  <c r="F1729" i="15"/>
  <c r="F1730" i="15"/>
  <c r="F1731" i="15"/>
  <c r="F1732" i="15"/>
  <c r="F1733" i="15"/>
  <c r="F1734" i="15"/>
  <c r="F1735" i="15"/>
  <c r="F1736" i="15"/>
  <c r="F1737" i="15"/>
  <c r="F1738" i="15"/>
  <c r="F1739" i="15"/>
  <c r="F1740" i="15"/>
  <c r="F1741" i="15"/>
  <c r="F1742" i="15"/>
  <c r="F1743" i="15"/>
  <c r="F1744" i="15"/>
  <c r="F1745" i="15"/>
  <c r="F1746" i="15"/>
  <c r="F1747" i="15"/>
  <c r="F1748" i="15"/>
  <c r="F1749" i="15"/>
  <c r="F1750" i="15"/>
  <c r="F1751" i="15"/>
  <c r="F1752" i="15"/>
  <c r="F1753" i="15"/>
  <c r="F1754" i="15"/>
  <c r="F1755" i="15"/>
  <c r="F1756" i="15"/>
  <c r="F1757" i="15"/>
  <c r="F1758" i="15"/>
  <c r="F1759" i="15"/>
  <c r="F1760" i="15"/>
  <c r="F1761" i="15"/>
  <c r="F1762" i="15"/>
  <c r="F1763" i="15"/>
  <c r="F1764" i="15"/>
  <c r="F1765" i="15"/>
  <c r="F1766" i="15"/>
  <c r="F1767" i="15"/>
  <c r="F1768" i="15"/>
  <c r="F1769" i="15"/>
  <c r="F1770" i="15"/>
  <c r="F1771" i="15"/>
  <c r="F1772" i="15"/>
  <c r="F1773" i="15"/>
  <c r="F1774" i="15"/>
  <c r="F1775" i="15"/>
  <c r="F1776" i="15"/>
  <c r="F1777" i="15"/>
  <c r="F1778" i="15"/>
  <c r="F1779" i="15"/>
  <c r="F1780" i="15"/>
  <c r="F1781" i="15"/>
  <c r="F1782" i="15"/>
  <c r="F1783" i="15"/>
  <c r="F1784" i="15"/>
  <c r="F1785" i="15"/>
  <c r="F1786" i="15"/>
  <c r="F1787" i="15"/>
  <c r="F1788" i="15"/>
  <c r="F1789" i="15"/>
  <c r="F1790" i="15"/>
  <c r="F1791" i="15"/>
  <c r="F1792" i="15"/>
  <c r="F1793" i="15"/>
  <c r="F1794" i="15"/>
  <c r="F1795" i="15"/>
  <c r="F1796" i="15"/>
  <c r="F1797" i="15"/>
  <c r="F1798" i="15"/>
  <c r="F1799" i="15"/>
  <c r="F1800" i="15"/>
  <c r="F1801" i="15"/>
  <c r="F1802" i="15"/>
  <c r="F1803" i="15"/>
  <c r="F1804" i="15"/>
  <c r="F1805" i="15"/>
  <c r="F1806" i="15"/>
  <c r="F1807" i="15"/>
  <c r="F1808" i="15"/>
  <c r="F1809" i="15"/>
  <c r="F1810" i="15"/>
  <c r="F1811" i="15"/>
  <c r="F1812" i="15"/>
  <c r="F1813" i="15"/>
  <c r="F1814" i="15"/>
  <c r="F1815" i="15"/>
  <c r="F1816" i="15"/>
  <c r="F1817" i="15"/>
  <c r="F1818" i="15"/>
  <c r="F1819" i="15"/>
  <c r="F1820" i="15"/>
  <c r="F1821" i="15"/>
  <c r="F1822" i="15"/>
  <c r="F1823" i="15"/>
  <c r="F1824" i="15"/>
  <c r="F1825" i="15"/>
  <c r="F1826" i="15"/>
  <c r="F1827" i="15"/>
  <c r="F1828" i="15"/>
  <c r="F1829" i="15"/>
  <c r="F1830" i="15"/>
  <c r="F1831" i="15"/>
  <c r="F1832" i="15"/>
  <c r="F1833" i="15"/>
  <c r="F1834" i="15"/>
  <c r="F1835" i="15"/>
  <c r="F1836" i="15"/>
  <c r="F1837" i="15"/>
  <c r="F1838" i="15"/>
  <c r="F1839" i="15"/>
  <c r="F1840" i="15"/>
  <c r="F1841" i="15"/>
  <c r="F1842" i="15"/>
  <c r="F1843" i="15"/>
  <c r="F1844" i="15"/>
  <c r="F1845" i="15"/>
  <c r="F1846" i="15"/>
  <c r="F1847" i="15"/>
  <c r="F1848" i="15"/>
  <c r="F1849" i="15"/>
  <c r="F1850" i="15"/>
  <c r="F1851" i="15"/>
  <c r="F1852" i="15"/>
  <c r="F1853" i="15"/>
  <c r="F1854" i="15"/>
  <c r="F1855" i="15"/>
  <c r="F1856" i="15"/>
  <c r="F1857" i="15"/>
  <c r="F1858" i="15"/>
  <c r="F1859" i="15"/>
  <c r="F1860" i="15"/>
  <c r="F1861" i="15"/>
  <c r="F1862" i="15"/>
  <c r="F1863" i="15"/>
  <c r="F1864" i="15"/>
  <c r="F1865" i="15"/>
  <c r="F1866" i="15"/>
  <c r="F1867" i="15"/>
  <c r="F1868" i="15"/>
  <c r="F1869" i="15"/>
  <c r="F1870" i="15"/>
  <c r="F1871" i="15"/>
  <c r="F1872" i="15"/>
  <c r="F1873" i="15"/>
  <c r="F1874" i="15"/>
  <c r="F1875" i="15"/>
  <c r="F1876" i="15"/>
  <c r="F1877" i="15"/>
  <c r="F1878" i="15"/>
  <c r="F1879" i="15"/>
  <c r="F1880" i="15"/>
  <c r="F1881" i="15"/>
  <c r="F1882" i="15"/>
  <c r="F1883" i="15"/>
  <c r="F1884" i="15"/>
  <c r="F1885" i="15"/>
  <c r="F1886" i="15"/>
  <c r="F1887" i="15"/>
  <c r="F1888" i="15"/>
  <c r="F1889" i="15"/>
  <c r="F1890" i="15"/>
  <c r="F1891" i="15"/>
  <c r="F1892" i="15"/>
  <c r="F1893" i="15"/>
  <c r="F1894" i="15"/>
  <c r="F1895" i="15"/>
  <c r="F1896" i="15"/>
  <c r="F1897" i="15"/>
  <c r="F1898" i="15"/>
  <c r="F1899" i="15"/>
  <c r="F1900" i="15"/>
  <c r="F1901" i="15"/>
  <c r="F1902" i="15"/>
  <c r="F1903" i="15"/>
  <c r="F1904" i="15"/>
  <c r="F1905" i="15"/>
  <c r="F1906" i="15"/>
  <c r="F1907" i="15"/>
  <c r="F1908" i="15"/>
  <c r="F1909" i="15"/>
  <c r="F1910" i="15"/>
  <c r="F1911" i="15"/>
  <c r="F1912" i="15"/>
  <c r="F1913" i="15"/>
  <c r="F1914" i="15"/>
  <c r="F1915" i="15"/>
  <c r="F1916" i="15"/>
  <c r="F1917" i="15"/>
  <c r="F1918" i="15"/>
  <c r="F1919" i="15"/>
  <c r="F1920" i="15"/>
  <c r="F1921" i="15"/>
  <c r="F1922" i="15"/>
  <c r="F1923" i="15"/>
  <c r="F1924" i="15"/>
  <c r="F1925" i="15"/>
  <c r="F1926" i="15"/>
  <c r="F1927" i="15"/>
  <c r="F1928" i="15"/>
  <c r="F1929" i="15"/>
  <c r="F1930" i="15"/>
  <c r="F1931" i="15"/>
  <c r="F1932" i="15"/>
  <c r="F1933" i="15"/>
  <c r="F1934" i="15"/>
  <c r="F1935" i="15"/>
  <c r="F1936" i="15"/>
  <c r="F1937" i="15"/>
  <c r="F1938" i="15"/>
  <c r="F1939" i="15"/>
  <c r="F1940" i="15"/>
  <c r="F1941" i="15"/>
  <c r="F1942" i="15"/>
  <c r="F1943" i="15"/>
  <c r="F1944" i="15"/>
  <c r="F1945" i="15"/>
  <c r="F1946" i="15"/>
  <c r="F1947" i="15"/>
  <c r="F1948" i="15"/>
  <c r="F1949" i="15"/>
  <c r="F1950" i="15"/>
  <c r="F1951" i="15"/>
  <c r="F1952" i="15"/>
  <c r="F1953" i="15"/>
  <c r="F1954" i="15"/>
  <c r="F1955" i="15"/>
  <c r="F1956" i="15"/>
  <c r="F1957" i="15"/>
  <c r="F1958" i="15"/>
  <c r="F1959" i="15"/>
  <c r="F1960" i="15"/>
  <c r="F1961" i="15"/>
  <c r="F1962" i="15"/>
  <c r="F1963" i="15"/>
  <c r="F1964" i="15"/>
  <c r="F1965" i="15"/>
  <c r="F1966" i="15"/>
  <c r="F1967" i="15"/>
  <c r="F1968" i="15"/>
  <c r="F1969" i="15"/>
  <c r="F1970" i="15"/>
  <c r="F1971" i="15"/>
  <c r="F1972" i="15"/>
  <c r="F1973" i="15"/>
  <c r="F1974" i="15"/>
  <c r="F1975" i="15"/>
  <c r="F1976" i="15"/>
  <c r="F1977" i="15"/>
  <c r="F1978" i="15"/>
  <c r="F1979" i="15"/>
  <c r="F1980" i="15"/>
  <c r="F1981" i="15"/>
  <c r="F1982" i="15"/>
  <c r="F1983" i="15"/>
  <c r="F1984" i="15"/>
  <c r="F1985" i="15"/>
  <c r="F1986" i="15"/>
  <c r="F1987" i="15"/>
  <c r="F1988" i="15"/>
  <c r="F1989" i="15"/>
  <c r="F1990" i="15"/>
  <c r="F1991" i="15"/>
  <c r="F1992" i="15"/>
  <c r="F1993" i="15"/>
  <c r="F1994" i="15"/>
  <c r="F1995" i="15"/>
  <c r="F1996" i="15"/>
  <c r="F1997" i="15"/>
  <c r="F1998" i="15"/>
  <c r="F1999" i="15"/>
  <c r="F2000" i="15"/>
  <c r="F2001" i="15"/>
  <c r="F2002" i="15"/>
  <c r="F2003" i="15"/>
  <c r="F2004" i="15"/>
  <c r="F2005" i="15"/>
  <c r="F2006" i="15"/>
  <c r="F2007" i="15"/>
  <c r="F2008" i="15"/>
  <c r="F2009" i="15"/>
  <c r="F2010" i="15"/>
  <c r="F2011" i="15"/>
  <c r="F2012" i="15"/>
  <c r="F2013" i="15"/>
  <c r="F2014" i="15"/>
  <c r="F2015" i="15"/>
  <c r="F2016" i="15"/>
  <c r="F2017" i="15"/>
  <c r="F2018" i="15"/>
  <c r="F2019" i="15"/>
  <c r="F2020" i="15"/>
  <c r="F2021" i="15"/>
  <c r="F2022" i="15"/>
  <c r="F2023" i="15"/>
  <c r="F2024" i="15"/>
  <c r="F2025" i="15"/>
  <c r="F2026" i="15"/>
  <c r="F2027" i="15"/>
  <c r="F2028" i="15"/>
  <c r="F2029" i="15"/>
  <c r="F2030" i="15"/>
  <c r="F2031" i="15"/>
  <c r="F2032" i="15"/>
  <c r="F2033" i="15"/>
  <c r="F2034" i="15"/>
  <c r="F2035" i="15"/>
  <c r="F2036" i="15"/>
  <c r="F2037" i="15"/>
  <c r="F2038" i="15"/>
  <c r="F2039" i="15"/>
  <c r="F2040" i="15"/>
  <c r="F2041" i="15"/>
  <c r="F2042" i="15"/>
  <c r="F2043" i="15"/>
  <c r="F2044" i="15"/>
  <c r="F2045" i="15"/>
  <c r="F2046" i="15"/>
  <c r="F2047" i="15"/>
  <c r="F2048" i="15"/>
  <c r="F2049" i="15"/>
  <c r="F2050" i="15"/>
  <c r="F2051" i="15"/>
  <c r="F2052" i="15"/>
  <c r="F2053" i="15"/>
  <c r="F2054" i="15"/>
  <c r="F2055" i="15"/>
  <c r="F2056" i="15"/>
  <c r="F2057" i="15"/>
  <c r="F2058" i="15"/>
  <c r="F2059" i="15"/>
  <c r="F2060" i="15"/>
  <c r="F2061" i="15"/>
  <c r="F2062" i="15"/>
  <c r="F2063" i="15"/>
  <c r="F2064" i="15"/>
  <c r="F2065" i="15"/>
  <c r="F2066" i="15"/>
  <c r="F2067" i="15"/>
  <c r="F2068" i="15"/>
  <c r="F2069" i="15"/>
  <c r="F2070" i="15"/>
  <c r="F2071" i="15"/>
  <c r="F2072" i="15"/>
  <c r="F2073" i="15"/>
  <c r="F2074" i="15"/>
  <c r="F2075" i="15"/>
  <c r="F2076" i="15"/>
  <c r="F2077" i="15"/>
  <c r="F2078" i="15"/>
  <c r="F2079" i="15"/>
  <c r="F2080" i="15"/>
  <c r="F2081" i="15"/>
  <c r="F2082" i="15"/>
  <c r="F2083" i="15"/>
  <c r="F2084" i="15"/>
  <c r="F2085" i="15"/>
  <c r="F2086" i="15"/>
  <c r="F2087" i="15"/>
  <c r="F2088" i="15"/>
  <c r="F2089" i="15"/>
  <c r="F2090" i="15"/>
  <c r="F2091" i="15"/>
  <c r="F2092" i="15"/>
  <c r="F2093" i="15"/>
  <c r="F2094" i="15"/>
  <c r="F2095" i="15"/>
  <c r="F2096" i="15"/>
  <c r="F2097" i="15"/>
  <c r="F2098" i="15"/>
  <c r="F2099" i="15"/>
  <c r="F2100" i="15"/>
  <c r="F2101" i="15"/>
  <c r="F2102" i="15"/>
  <c r="F2103" i="15"/>
  <c r="F2104" i="15"/>
  <c r="F2105" i="15"/>
  <c r="F2106" i="15"/>
  <c r="F2107" i="15"/>
  <c r="F2108" i="15"/>
  <c r="F2109" i="15"/>
  <c r="F2110" i="15"/>
  <c r="F2111" i="15"/>
  <c r="F2112" i="15"/>
  <c r="F2113" i="15"/>
  <c r="F2114" i="15"/>
  <c r="F2115" i="15"/>
  <c r="F2116" i="15"/>
  <c r="F2117" i="15"/>
  <c r="F2118" i="15"/>
  <c r="F2119" i="15"/>
  <c r="F2120" i="15"/>
  <c r="F2121" i="15"/>
  <c r="F2122" i="15"/>
  <c r="F2123" i="15"/>
  <c r="F2124" i="15"/>
  <c r="F2125" i="15"/>
  <c r="F2126" i="15"/>
  <c r="F2127" i="15"/>
  <c r="F2128" i="15"/>
  <c r="F2129" i="15"/>
  <c r="F2130" i="15"/>
  <c r="F2131" i="15"/>
  <c r="F2132" i="15"/>
  <c r="F2133" i="15"/>
  <c r="F2134" i="15"/>
  <c r="F2135" i="15"/>
  <c r="F2136" i="15"/>
  <c r="F2137" i="15"/>
  <c r="F2138" i="15"/>
  <c r="F2139" i="15"/>
  <c r="F2140" i="15"/>
  <c r="F2141" i="15"/>
  <c r="F2142" i="15"/>
  <c r="F2143" i="15"/>
  <c r="F2144" i="15"/>
  <c r="F2145" i="15"/>
  <c r="F2146" i="15"/>
  <c r="F2147" i="15"/>
  <c r="F2148" i="15"/>
  <c r="F2149" i="15"/>
  <c r="F2150" i="15"/>
  <c r="F2151" i="15"/>
  <c r="F2152" i="15"/>
  <c r="F2153" i="15"/>
  <c r="F2154" i="15"/>
  <c r="F2155" i="15"/>
  <c r="F2156" i="15"/>
  <c r="F2157" i="15"/>
  <c r="F2158" i="15"/>
  <c r="F2159" i="15"/>
  <c r="F2160" i="15"/>
  <c r="F2161" i="15"/>
  <c r="F2162" i="15"/>
  <c r="F2163" i="15"/>
  <c r="F2164" i="15"/>
  <c r="F2165" i="15"/>
  <c r="F2166" i="15"/>
  <c r="F2167" i="15"/>
  <c r="F2168" i="15"/>
  <c r="F2169" i="15"/>
  <c r="F2170" i="15"/>
  <c r="F2171" i="15"/>
  <c r="F2172" i="15"/>
  <c r="F2173" i="15"/>
  <c r="F2174" i="15"/>
  <c r="F2175" i="15"/>
  <c r="F2176" i="15"/>
  <c r="F2177" i="15"/>
  <c r="F2178" i="15"/>
  <c r="F2179" i="15"/>
  <c r="F2180" i="15"/>
  <c r="F2181" i="15"/>
  <c r="F2182" i="15"/>
  <c r="F2183" i="15"/>
  <c r="F2184" i="15"/>
  <c r="F2185" i="15"/>
  <c r="F2186" i="15"/>
  <c r="F2187" i="15"/>
  <c r="F2188" i="15"/>
  <c r="F2189" i="15"/>
  <c r="F2190" i="15"/>
  <c r="F2191" i="15"/>
  <c r="F2192" i="15"/>
  <c r="F2193" i="15"/>
  <c r="F2194" i="15"/>
  <c r="F2195" i="15"/>
  <c r="F2196" i="15"/>
  <c r="F2197" i="15"/>
  <c r="F2198" i="15"/>
  <c r="F2199" i="15"/>
  <c r="F2200" i="15"/>
  <c r="F2201" i="15"/>
  <c r="F2202" i="15"/>
  <c r="F2203" i="15"/>
  <c r="F2204" i="15"/>
  <c r="F2205" i="15"/>
  <c r="F2206" i="15"/>
  <c r="F2207" i="15"/>
  <c r="F2208" i="15"/>
  <c r="F2209" i="15"/>
  <c r="F2210" i="15"/>
  <c r="F2211" i="15"/>
  <c r="F2212" i="15"/>
  <c r="F2213" i="15"/>
  <c r="F2214" i="15"/>
  <c r="F2215" i="15"/>
  <c r="F2216" i="15"/>
  <c r="F2217" i="15"/>
  <c r="F2218" i="15"/>
  <c r="F2219" i="15"/>
  <c r="F2220" i="15"/>
  <c r="F2221" i="15"/>
  <c r="F2222" i="15"/>
  <c r="F2223" i="15"/>
  <c r="F2224" i="15"/>
  <c r="F2225" i="15"/>
  <c r="F2226" i="15"/>
  <c r="F2227" i="15"/>
  <c r="F2228" i="15"/>
  <c r="F2229" i="15"/>
  <c r="F2230" i="15"/>
  <c r="F2231" i="15"/>
  <c r="F2232" i="15"/>
  <c r="F2233" i="15"/>
  <c r="F2234" i="15"/>
  <c r="F2235" i="15"/>
  <c r="F2236" i="15"/>
  <c r="F2237" i="15"/>
  <c r="F2238" i="15"/>
  <c r="F2239" i="15"/>
  <c r="F2240" i="15"/>
  <c r="F2241" i="15"/>
  <c r="F2242" i="15"/>
  <c r="F2243" i="15"/>
  <c r="F2244" i="15"/>
  <c r="F2245" i="15"/>
  <c r="F2246" i="15"/>
  <c r="F2247" i="15"/>
  <c r="F2248" i="15"/>
  <c r="F2249" i="15"/>
  <c r="F2250" i="15"/>
  <c r="F2251" i="15"/>
  <c r="F2252" i="15"/>
  <c r="F2253" i="15"/>
  <c r="F2254" i="15"/>
  <c r="F2255" i="15"/>
  <c r="F2256" i="15"/>
  <c r="F2257" i="15"/>
  <c r="F2258" i="15"/>
  <c r="F2259" i="15"/>
  <c r="F2260" i="15"/>
  <c r="F2261" i="15"/>
  <c r="H3" i="15"/>
  <c r="F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512" i="15"/>
  <c r="D513" i="15"/>
  <c r="D514" i="15"/>
  <c r="D515" i="15"/>
  <c r="D516" i="15"/>
  <c r="D517" i="15"/>
  <c r="D518" i="15"/>
  <c r="D519" i="15"/>
  <c r="D520" i="15"/>
  <c r="D521" i="15"/>
  <c r="D522" i="15"/>
  <c r="D523" i="15"/>
  <c r="D524" i="15"/>
  <c r="D525" i="15"/>
  <c r="D526" i="15"/>
  <c r="D527" i="15"/>
  <c r="D528" i="15"/>
  <c r="D529" i="15"/>
  <c r="D530" i="15"/>
  <c r="D531" i="15"/>
  <c r="D532" i="15"/>
  <c r="D533" i="15"/>
  <c r="D534" i="15"/>
  <c r="D535" i="15"/>
  <c r="D536" i="15"/>
  <c r="D537" i="15"/>
  <c r="D538" i="15"/>
  <c r="D539" i="15"/>
  <c r="D540" i="15"/>
  <c r="D541" i="15"/>
  <c r="D542" i="15"/>
  <c r="D543" i="15"/>
  <c r="D544" i="15"/>
  <c r="D545" i="15"/>
  <c r="D546" i="15"/>
  <c r="D547" i="15"/>
  <c r="D548" i="15"/>
  <c r="D549" i="15"/>
  <c r="D550" i="15"/>
  <c r="D551" i="15"/>
  <c r="D552" i="15"/>
  <c r="D553" i="15"/>
  <c r="D554" i="15"/>
  <c r="D555" i="15"/>
  <c r="D556" i="15"/>
  <c r="D557" i="15"/>
  <c r="D558" i="15"/>
  <c r="D559" i="15"/>
  <c r="D560" i="15"/>
  <c r="D561" i="15"/>
  <c r="D562" i="15"/>
  <c r="D563" i="15"/>
  <c r="D564" i="15"/>
  <c r="D565" i="15"/>
  <c r="D566" i="15"/>
  <c r="D567" i="15"/>
  <c r="D568" i="15"/>
  <c r="D569" i="15"/>
  <c r="D570" i="15"/>
  <c r="D571" i="15"/>
  <c r="D572" i="15"/>
  <c r="D573" i="15"/>
  <c r="D574" i="15"/>
  <c r="D575" i="15"/>
  <c r="D576" i="15"/>
  <c r="D577" i="15"/>
  <c r="D578" i="15"/>
  <c r="D579" i="15"/>
  <c r="D580" i="15"/>
  <c r="D581" i="15"/>
  <c r="D582" i="15"/>
  <c r="D583" i="15"/>
  <c r="D584" i="15"/>
  <c r="D585" i="15"/>
  <c r="D586" i="15"/>
  <c r="D587" i="15"/>
  <c r="D588" i="15"/>
  <c r="D589" i="15"/>
  <c r="D590" i="15"/>
  <c r="D591" i="15"/>
  <c r="D592" i="15"/>
  <c r="D593" i="15"/>
  <c r="D594" i="15"/>
  <c r="D595" i="15"/>
  <c r="D596" i="15"/>
  <c r="D597" i="15"/>
  <c r="D598" i="15"/>
  <c r="D599" i="15"/>
  <c r="D600" i="15"/>
  <c r="D601" i="15"/>
  <c r="D602" i="15"/>
  <c r="D603" i="15"/>
  <c r="D604" i="15"/>
  <c r="D605" i="15"/>
  <c r="D606" i="15"/>
  <c r="D607" i="15"/>
  <c r="D608" i="15"/>
  <c r="D609" i="15"/>
  <c r="D610" i="15"/>
  <c r="D611" i="15"/>
  <c r="D612" i="15"/>
  <c r="D613" i="15"/>
  <c r="D614" i="15"/>
  <c r="D615" i="15"/>
  <c r="D616" i="15"/>
  <c r="D617" i="15"/>
  <c r="D618" i="15"/>
  <c r="D619" i="15"/>
  <c r="D620" i="15"/>
  <c r="D621" i="15"/>
  <c r="D622" i="15"/>
  <c r="D623" i="15"/>
  <c r="D624" i="15"/>
  <c r="D625" i="15"/>
  <c r="D626" i="15"/>
  <c r="D627" i="15"/>
  <c r="D628" i="15"/>
  <c r="D629" i="15"/>
  <c r="D630" i="15"/>
  <c r="D631" i="15"/>
  <c r="D632" i="15"/>
  <c r="D633" i="15"/>
  <c r="D634" i="15"/>
  <c r="D635" i="15"/>
  <c r="D636" i="15"/>
  <c r="D637" i="15"/>
  <c r="D638" i="15"/>
  <c r="D639" i="15"/>
  <c r="D640" i="15"/>
  <c r="D641" i="15"/>
  <c r="D642" i="15"/>
  <c r="D643" i="15"/>
  <c r="D644" i="15"/>
  <c r="D645" i="15"/>
  <c r="D646" i="15"/>
  <c r="D647" i="15"/>
  <c r="D648" i="15"/>
  <c r="D649" i="15"/>
  <c r="D650" i="15"/>
  <c r="D651" i="15"/>
  <c r="D652" i="15"/>
  <c r="D653" i="15"/>
  <c r="D654" i="15"/>
  <c r="D655" i="15"/>
  <c r="D656" i="15"/>
  <c r="D657" i="15"/>
  <c r="D658" i="15"/>
  <c r="D659" i="15"/>
  <c r="D660" i="15"/>
  <c r="D661" i="15"/>
  <c r="D662" i="15"/>
  <c r="D663" i="15"/>
  <c r="D664" i="15"/>
  <c r="D665" i="15"/>
  <c r="D666" i="15"/>
  <c r="D667" i="15"/>
  <c r="D668" i="15"/>
  <c r="D669" i="15"/>
  <c r="D670" i="15"/>
  <c r="D671" i="15"/>
  <c r="D672" i="15"/>
  <c r="D673" i="15"/>
  <c r="D674" i="15"/>
  <c r="D675" i="15"/>
  <c r="D676" i="15"/>
  <c r="D677" i="15"/>
  <c r="D678" i="15"/>
  <c r="D679" i="15"/>
  <c r="D680" i="15"/>
  <c r="D681" i="15"/>
  <c r="D682" i="15"/>
  <c r="D683" i="15"/>
  <c r="D684" i="15"/>
  <c r="D685" i="15"/>
  <c r="D686" i="15"/>
  <c r="D687" i="15"/>
  <c r="D688" i="15"/>
  <c r="D689" i="15"/>
  <c r="D690" i="15"/>
  <c r="D691" i="15"/>
  <c r="D692" i="15"/>
  <c r="D693" i="15"/>
  <c r="D694" i="15"/>
  <c r="D695" i="15"/>
  <c r="D696" i="15"/>
  <c r="D697" i="15"/>
  <c r="D698" i="15"/>
  <c r="D699" i="15"/>
  <c r="D700" i="15"/>
  <c r="D701" i="15"/>
  <c r="D702" i="15"/>
  <c r="D703" i="15"/>
  <c r="D704" i="15"/>
  <c r="D705" i="15"/>
  <c r="D706" i="15"/>
  <c r="D707" i="15"/>
  <c r="D708" i="15"/>
  <c r="D709" i="15"/>
  <c r="D710" i="15"/>
  <c r="D711" i="15"/>
  <c r="D712" i="15"/>
  <c r="D713" i="15"/>
  <c r="D714" i="15"/>
  <c r="D715" i="15"/>
  <c r="D716" i="15"/>
  <c r="D717" i="15"/>
  <c r="D718" i="15"/>
  <c r="D719" i="15"/>
  <c r="D720" i="15"/>
  <c r="D721" i="15"/>
  <c r="D722" i="15"/>
  <c r="D723" i="15"/>
  <c r="D724" i="15"/>
  <c r="D725" i="15"/>
  <c r="D726" i="15"/>
  <c r="D727" i="15"/>
  <c r="D728" i="15"/>
  <c r="D729" i="15"/>
  <c r="D730" i="15"/>
  <c r="D731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D751" i="15"/>
  <c r="D752" i="15"/>
  <c r="D753" i="15"/>
  <c r="D754" i="15"/>
  <c r="D755" i="15"/>
  <c r="D756" i="15"/>
  <c r="D757" i="15"/>
  <c r="D758" i="15"/>
  <c r="D759" i="15"/>
  <c r="D760" i="15"/>
  <c r="D761" i="15"/>
  <c r="D762" i="15"/>
  <c r="D763" i="15"/>
  <c r="D764" i="15"/>
  <c r="D765" i="15"/>
  <c r="D766" i="15"/>
  <c r="D767" i="15"/>
  <c r="D768" i="15"/>
  <c r="D769" i="15"/>
  <c r="D770" i="15"/>
  <c r="D771" i="15"/>
  <c r="D772" i="15"/>
  <c r="D773" i="15"/>
  <c r="D774" i="15"/>
  <c r="D775" i="15"/>
  <c r="D776" i="15"/>
  <c r="D777" i="15"/>
  <c r="D778" i="15"/>
  <c r="D779" i="15"/>
  <c r="D780" i="15"/>
  <c r="D781" i="15"/>
  <c r="D782" i="15"/>
  <c r="D783" i="15"/>
  <c r="D784" i="15"/>
  <c r="D785" i="15"/>
  <c r="D786" i="15"/>
  <c r="D787" i="15"/>
  <c r="D788" i="15"/>
  <c r="D789" i="15"/>
  <c r="D790" i="15"/>
  <c r="D791" i="15"/>
  <c r="D792" i="15"/>
  <c r="D793" i="15"/>
  <c r="D794" i="15"/>
  <c r="D795" i="15"/>
  <c r="D796" i="15"/>
  <c r="D797" i="15"/>
  <c r="D798" i="15"/>
  <c r="D799" i="15"/>
  <c r="D800" i="15"/>
  <c r="D801" i="15"/>
  <c r="D802" i="15"/>
  <c r="D803" i="15"/>
  <c r="D804" i="15"/>
  <c r="D805" i="15"/>
  <c r="D806" i="15"/>
  <c r="D807" i="15"/>
  <c r="D808" i="15"/>
  <c r="D809" i="15"/>
  <c r="D810" i="15"/>
  <c r="D811" i="15"/>
  <c r="D812" i="15"/>
  <c r="D813" i="15"/>
  <c r="D814" i="15"/>
  <c r="D815" i="15"/>
  <c r="D816" i="15"/>
  <c r="D817" i="15"/>
  <c r="D818" i="15"/>
  <c r="D819" i="15"/>
  <c r="D820" i="15"/>
  <c r="D821" i="15"/>
  <c r="D822" i="15"/>
  <c r="D823" i="15"/>
  <c r="D824" i="15"/>
  <c r="D825" i="15"/>
  <c r="D826" i="15"/>
  <c r="D827" i="15"/>
  <c r="D828" i="15"/>
  <c r="D829" i="15"/>
  <c r="D830" i="15"/>
  <c r="D831" i="15"/>
  <c r="D832" i="15"/>
  <c r="D833" i="15"/>
  <c r="D834" i="15"/>
  <c r="D835" i="15"/>
  <c r="D836" i="15"/>
  <c r="D837" i="15"/>
  <c r="D838" i="15"/>
  <c r="D839" i="15"/>
  <c r="D840" i="15"/>
  <c r="D841" i="15"/>
  <c r="D842" i="15"/>
  <c r="D843" i="15"/>
  <c r="D844" i="15"/>
  <c r="D845" i="15"/>
  <c r="D846" i="15"/>
  <c r="D847" i="15"/>
  <c r="D848" i="15"/>
  <c r="D849" i="15"/>
  <c r="D850" i="15"/>
  <c r="D851" i="15"/>
  <c r="D852" i="15"/>
  <c r="D853" i="15"/>
  <c r="D854" i="15"/>
  <c r="D855" i="15"/>
  <c r="D856" i="15"/>
  <c r="D857" i="15"/>
  <c r="D858" i="15"/>
  <c r="D859" i="15"/>
  <c r="D860" i="15"/>
  <c r="D861" i="15"/>
  <c r="D862" i="15"/>
  <c r="D863" i="15"/>
  <c r="D864" i="15"/>
  <c r="D865" i="15"/>
  <c r="D866" i="15"/>
  <c r="D867" i="15"/>
  <c r="D868" i="15"/>
  <c r="D869" i="15"/>
  <c r="D870" i="15"/>
  <c r="D871" i="15"/>
  <c r="D872" i="15"/>
  <c r="D873" i="15"/>
  <c r="D874" i="15"/>
  <c r="D875" i="15"/>
  <c r="D876" i="15"/>
  <c r="D877" i="15"/>
  <c r="D878" i="15"/>
  <c r="D879" i="15"/>
  <c r="D880" i="15"/>
  <c r="D881" i="15"/>
  <c r="D882" i="15"/>
  <c r="D883" i="15"/>
  <c r="D884" i="15"/>
  <c r="D885" i="15"/>
  <c r="D886" i="15"/>
  <c r="D887" i="15"/>
  <c r="D888" i="15"/>
  <c r="D889" i="15"/>
  <c r="D890" i="15"/>
  <c r="D891" i="15"/>
  <c r="D892" i="15"/>
  <c r="D893" i="15"/>
  <c r="D894" i="15"/>
  <c r="D895" i="15"/>
  <c r="D896" i="15"/>
  <c r="D897" i="15"/>
  <c r="D898" i="15"/>
  <c r="D899" i="15"/>
  <c r="D900" i="15"/>
  <c r="D901" i="15"/>
  <c r="D902" i="15"/>
  <c r="D903" i="15"/>
  <c r="D904" i="15"/>
  <c r="D905" i="15"/>
  <c r="D906" i="15"/>
  <c r="D907" i="15"/>
  <c r="D908" i="15"/>
  <c r="D909" i="15"/>
  <c r="D910" i="15"/>
  <c r="D911" i="15"/>
  <c r="D912" i="15"/>
  <c r="D913" i="15"/>
  <c r="D914" i="15"/>
  <c r="D915" i="15"/>
  <c r="D916" i="15"/>
  <c r="D917" i="15"/>
  <c r="D918" i="15"/>
  <c r="D919" i="15"/>
  <c r="D920" i="15"/>
  <c r="D921" i="15"/>
  <c r="D922" i="15"/>
  <c r="D923" i="15"/>
  <c r="D924" i="15"/>
  <c r="D925" i="15"/>
  <c r="D926" i="15"/>
  <c r="D927" i="15"/>
  <c r="D928" i="15"/>
  <c r="D929" i="15"/>
  <c r="D930" i="15"/>
  <c r="D931" i="15"/>
  <c r="D932" i="15"/>
  <c r="D933" i="15"/>
  <c r="D934" i="15"/>
  <c r="D935" i="15"/>
  <c r="D936" i="15"/>
  <c r="D937" i="15"/>
  <c r="D938" i="15"/>
  <c r="D939" i="15"/>
  <c r="D940" i="15"/>
  <c r="D941" i="15"/>
  <c r="D942" i="15"/>
  <c r="D943" i="15"/>
  <c r="D944" i="15"/>
  <c r="D945" i="15"/>
  <c r="D946" i="15"/>
  <c r="D947" i="15"/>
  <c r="D948" i="15"/>
  <c r="D949" i="15"/>
  <c r="D950" i="15"/>
  <c r="D951" i="15"/>
  <c r="D952" i="15"/>
  <c r="D953" i="15"/>
  <c r="D954" i="15"/>
  <c r="D955" i="15"/>
  <c r="D956" i="15"/>
  <c r="D957" i="15"/>
  <c r="D958" i="15"/>
  <c r="D959" i="15"/>
  <c r="D960" i="15"/>
  <c r="D961" i="15"/>
  <c r="D962" i="15"/>
  <c r="D963" i="15"/>
  <c r="D964" i="15"/>
  <c r="D965" i="15"/>
  <c r="D966" i="15"/>
  <c r="D967" i="15"/>
  <c r="D968" i="15"/>
  <c r="D969" i="15"/>
  <c r="D970" i="15"/>
  <c r="D971" i="15"/>
  <c r="D972" i="15"/>
  <c r="D973" i="15"/>
  <c r="D974" i="15"/>
  <c r="D975" i="15"/>
  <c r="D976" i="15"/>
  <c r="D977" i="15"/>
  <c r="D978" i="15"/>
  <c r="D979" i="15"/>
  <c r="D980" i="15"/>
  <c r="D981" i="15"/>
  <c r="D982" i="15"/>
  <c r="D983" i="15"/>
  <c r="D984" i="15"/>
  <c r="D985" i="15"/>
  <c r="D986" i="15"/>
  <c r="D987" i="15"/>
  <c r="D988" i="15"/>
  <c r="D989" i="15"/>
  <c r="D990" i="15"/>
  <c r="D991" i="15"/>
  <c r="D992" i="15"/>
  <c r="D993" i="15"/>
  <c r="D994" i="15"/>
  <c r="D995" i="15"/>
  <c r="D996" i="15"/>
  <c r="D997" i="15"/>
  <c r="D998" i="15"/>
  <c r="D999" i="15"/>
  <c r="D1000" i="15"/>
  <c r="D1001" i="15"/>
  <c r="D1002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D1259" i="15"/>
  <c r="D1260" i="15"/>
  <c r="D1261" i="15"/>
  <c r="D1262" i="15"/>
  <c r="D1263" i="15"/>
  <c r="D1264" i="15"/>
  <c r="D1265" i="15"/>
  <c r="D1266" i="15"/>
  <c r="D1267" i="15"/>
  <c r="D1268" i="15"/>
  <c r="D1269" i="15"/>
  <c r="D1270" i="15"/>
  <c r="D1271" i="15"/>
  <c r="D1272" i="15"/>
  <c r="D1273" i="15"/>
  <c r="D1274" i="15"/>
  <c r="D1275" i="15"/>
  <c r="D1276" i="15"/>
  <c r="D1277" i="15"/>
  <c r="D1278" i="15"/>
  <c r="D1279" i="15"/>
  <c r="D1280" i="15"/>
  <c r="D1281" i="15"/>
  <c r="D1282" i="15"/>
  <c r="D1283" i="15"/>
  <c r="D1284" i="15"/>
  <c r="D1285" i="15"/>
  <c r="D1286" i="15"/>
  <c r="D1287" i="15"/>
  <c r="D1288" i="15"/>
  <c r="D1289" i="15"/>
  <c r="D1290" i="15"/>
  <c r="D1291" i="15"/>
  <c r="D1292" i="15"/>
  <c r="D1293" i="15"/>
  <c r="D1294" i="15"/>
  <c r="D1295" i="15"/>
  <c r="D1296" i="15"/>
  <c r="D1297" i="15"/>
  <c r="D1298" i="15"/>
  <c r="D1299" i="15"/>
  <c r="D1300" i="15"/>
  <c r="D1301" i="15"/>
  <c r="D1302" i="15"/>
  <c r="D1303" i="15"/>
  <c r="D1304" i="15"/>
  <c r="D1305" i="15"/>
  <c r="D1306" i="15"/>
  <c r="D1307" i="15"/>
  <c r="D1308" i="15"/>
  <c r="D1309" i="15"/>
  <c r="D1310" i="15"/>
  <c r="D1311" i="15"/>
  <c r="D1312" i="15"/>
  <c r="D1313" i="15"/>
  <c r="D1314" i="15"/>
  <c r="D1315" i="15"/>
  <c r="D1316" i="15"/>
  <c r="D1317" i="15"/>
  <c r="D1318" i="15"/>
  <c r="D1319" i="15"/>
  <c r="D1320" i="15"/>
  <c r="D1321" i="15"/>
  <c r="D1322" i="15"/>
  <c r="D1323" i="15"/>
  <c r="D1324" i="15"/>
  <c r="D1325" i="15"/>
  <c r="D1326" i="15"/>
  <c r="D1327" i="15"/>
  <c r="D1328" i="15"/>
  <c r="D1329" i="15"/>
  <c r="D1330" i="15"/>
  <c r="D1331" i="15"/>
  <c r="D1332" i="15"/>
  <c r="D1333" i="15"/>
  <c r="D1334" i="15"/>
  <c r="D1335" i="15"/>
  <c r="D1336" i="15"/>
  <c r="D1337" i="15"/>
  <c r="D1338" i="15"/>
  <c r="D1339" i="15"/>
  <c r="D1340" i="15"/>
  <c r="D1341" i="15"/>
  <c r="D1342" i="15"/>
  <c r="D1343" i="15"/>
  <c r="D1344" i="15"/>
  <c r="D1345" i="15"/>
  <c r="D1346" i="15"/>
  <c r="D1347" i="15"/>
  <c r="D1348" i="15"/>
  <c r="D1349" i="15"/>
  <c r="D1350" i="15"/>
  <c r="D1351" i="15"/>
  <c r="D1352" i="15"/>
  <c r="D1353" i="15"/>
  <c r="D1354" i="15"/>
  <c r="D1355" i="15"/>
  <c r="D1356" i="15"/>
  <c r="D1357" i="15"/>
  <c r="D1358" i="15"/>
  <c r="D1359" i="15"/>
  <c r="D1360" i="15"/>
  <c r="D1361" i="15"/>
  <c r="D1362" i="15"/>
  <c r="D1363" i="15"/>
  <c r="D1364" i="15"/>
  <c r="D1365" i="15"/>
  <c r="D1366" i="15"/>
  <c r="D1367" i="15"/>
  <c r="D1368" i="15"/>
  <c r="D1369" i="15"/>
  <c r="D1370" i="15"/>
  <c r="D1371" i="15"/>
  <c r="D1372" i="15"/>
  <c r="D1373" i="15"/>
  <c r="D1374" i="15"/>
  <c r="D1375" i="15"/>
  <c r="D1376" i="15"/>
  <c r="D1377" i="15"/>
  <c r="D1378" i="15"/>
  <c r="D1379" i="15"/>
  <c r="D1380" i="15"/>
  <c r="D1381" i="15"/>
  <c r="D1382" i="15"/>
  <c r="D1383" i="15"/>
  <c r="D1384" i="15"/>
  <c r="D1385" i="15"/>
  <c r="D1386" i="15"/>
  <c r="D1387" i="15"/>
  <c r="D1388" i="15"/>
  <c r="D1389" i="15"/>
  <c r="D1390" i="15"/>
  <c r="D1391" i="15"/>
  <c r="D1392" i="15"/>
  <c r="D1393" i="15"/>
  <c r="D1394" i="15"/>
  <c r="D1395" i="15"/>
  <c r="D1396" i="15"/>
  <c r="D1397" i="15"/>
  <c r="D1398" i="15"/>
  <c r="D1399" i="15"/>
  <c r="D1400" i="15"/>
  <c r="D1401" i="15"/>
  <c r="D1402" i="15"/>
  <c r="D1403" i="15"/>
  <c r="D1404" i="15"/>
  <c r="D1405" i="15"/>
  <c r="D1406" i="15"/>
  <c r="D1407" i="15"/>
  <c r="D1408" i="15"/>
  <c r="D1409" i="15"/>
  <c r="D1410" i="15"/>
  <c r="D1411" i="15"/>
  <c r="D1412" i="15"/>
  <c r="D1413" i="15"/>
  <c r="D1414" i="15"/>
  <c r="D1415" i="15"/>
  <c r="D1416" i="15"/>
  <c r="D1417" i="15"/>
  <c r="D1418" i="15"/>
  <c r="D1419" i="15"/>
  <c r="D1420" i="15"/>
  <c r="D1421" i="15"/>
  <c r="D1422" i="15"/>
  <c r="D1423" i="15"/>
  <c r="D1424" i="15"/>
  <c r="D1425" i="15"/>
  <c r="D1426" i="15"/>
  <c r="D1427" i="15"/>
  <c r="D1428" i="15"/>
  <c r="D1429" i="15"/>
  <c r="D1430" i="15"/>
  <c r="D1431" i="15"/>
  <c r="D1432" i="15"/>
  <c r="D1433" i="15"/>
  <c r="D1434" i="15"/>
  <c r="D1435" i="15"/>
  <c r="D1436" i="15"/>
  <c r="D1437" i="15"/>
  <c r="D1438" i="15"/>
  <c r="D1439" i="15"/>
  <c r="D1440" i="15"/>
  <c r="D1441" i="15"/>
  <c r="D1442" i="15"/>
  <c r="D1443" i="15"/>
  <c r="D1444" i="15"/>
  <c r="D1445" i="15"/>
  <c r="D1446" i="15"/>
  <c r="D1447" i="15"/>
  <c r="D1448" i="15"/>
  <c r="D1449" i="15"/>
  <c r="D1450" i="15"/>
  <c r="D1451" i="15"/>
  <c r="D1452" i="15"/>
  <c r="D1453" i="15"/>
  <c r="D1454" i="15"/>
  <c r="D1455" i="15"/>
  <c r="D1456" i="15"/>
  <c r="D1457" i="15"/>
  <c r="D1458" i="15"/>
  <c r="D1459" i="15"/>
  <c r="D1460" i="15"/>
  <c r="D1461" i="15"/>
  <c r="D1462" i="15"/>
  <c r="D1463" i="15"/>
  <c r="D1464" i="15"/>
  <c r="D1465" i="15"/>
  <c r="D1466" i="15"/>
  <c r="D1467" i="15"/>
  <c r="D1468" i="15"/>
  <c r="D1469" i="15"/>
  <c r="D1470" i="15"/>
  <c r="D1471" i="15"/>
  <c r="D1472" i="15"/>
  <c r="D1473" i="15"/>
  <c r="D1474" i="15"/>
  <c r="D1475" i="15"/>
  <c r="D1476" i="15"/>
  <c r="D1477" i="15"/>
  <c r="D1478" i="15"/>
  <c r="D1479" i="15"/>
  <c r="D1480" i="15"/>
  <c r="D1481" i="15"/>
  <c r="D1482" i="15"/>
  <c r="D1483" i="15"/>
  <c r="D1484" i="15"/>
  <c r="D1485" i="15"/>
  <c r="D1486" i="15"/>
  <c r="D1487" i="15"/>
  <c r="D1488" i="15"/>
  <c r="D1489" i="15"/>
  <c r="D1490" i="15"/>
  <c r="D1491" i="15"/>
  <c r="D1492" i="15"/>
  <c r="D1493" i="15"/>
  <c r="D1494" i="15"/>
  <c r="D1495" i="15"/>
  <c r="D1496" i="15"/>
  <c r="D1497" i="15"/>
  <c r="D1498" i="15"/>
  <c r="D1499" i="15"/>
  <c r="D1500" i="15"/>
  <c r="D1501" i="15"/>
  <c r="D1502" i="15"/>
  <c r="D1503" i="15"/>
  <c r="D1504" i="15"/>
  <c r="D1505" i="15"/>
  <c r="D1506" i="15"/>
  <c r="D1507" i="15"/>
  <c r="D1508" i="15"/>
  <c r="D1509" i="15"/>
  <c r="D1510" i="15"/>
  <c r="D1511" i="15"/>
  <c r="D1512" i="15"/>
  <c r="D1513" i="15"/>
  <c r="D1514" i="15"/>
  <c r="D1515" i="15"/>
  <c r="D1516" i="15"/>
  <c r="D1517" i="15"/>
  <c r="D1518" i="15"/>
  <c r="D1519" i="15"/>
  <c r="D1520" i="15"/>
  <c r="D1521" i="15"/>
  <c r="D1522" i="15"/>
  <c r="D1523" i="15"/>
  <c r="D1524" i="15"/>
  <c r="D1525" i="15"/>
  <c r="D1526" i="15"/>
  <c r="D1527" i="15"/>
  <c r="D1528" i="15"/>
  <c r="D1529" i="15"/>
  <c r="D1530" i="15"/>
  <c r="D1531" i="15"/>
  <c r="D1532" i="15"/>
  <c r="D1533" i="15"/>
  <c r="D1534" i="15"/>
  <c r="D1535" i="15"/>
  <c r="D1536" i="15"/>
  <c r="D1537" i="15"/>
  <c r="D1538" i="15"/>
  <c r="D1539" i="15"/>
  <c r="D1540" i="15"/>
  <c r="D1541" i="15"/>
  <c r="D1542" i="15"/>
  <c r="D1543" i="15"/>
  <c r="D1544" i="15"/>
  <c r="D1545" i="15"/>
  <c r="D1546" i="15"/>
  <c r="D1547" i="15"/>
  <c r="D1548" i="15"/>
  <c r="D1549" i="15"/>
  <c r="D1550" i="15"/>
  <c r="D1551" i="15"/>
  <c r="D1552" i="15"/>
  <c r="D1553" i="15"/>
  <c r="D1554" i="15"/>
  <c r="D1555" i="15"/>
  <c r="D1556" i="15"/>
  <c r="D1557" i="15"/>
  <c r="D1558" i="15"/>
  <c r="D1559" i="15"/>
  <c r="D1560" i="15"/>
  <c r="D1561" i="15"/>
  <c r="D1562" i="15"/>
  <c r="D1563" i="15"/>
  <c r="D1564" i="15"/>
  <c r="D1565" i="15"/>
  <c r="D1566" i="15"/>
  <c r="D1567" i="15"/>
  <c r="D1568" i="15"/>
  <c r="D1569" i="15"/>
  <c r="D1570" i="15"/>
  <c r="D1571" i="15"/>
  <c r="D1572" i="15"/>
  <c r="D1573" i="15"/>
  <c r="D1574" i="15"/>
  <c r="D1575" i="15"/>
  <c r="D1576" i="15"/>
  <c r="D1577" i="15"/>
  <c r="D1578" i="15"/>
  <c r="D1579" i="15"/>
  <c r="D1580" i="15"/>
  <c r="D1581" i="15"/>
  <c r="D1582" i="15"/>
  <c r="D1583" i="15"/>
  <c r="D1584" i="15"/>
  <c r="D1585" i="15"/>
  <c r="D1586" i="15"/>
  <c r="D1587" i="15"/>
  <c r="D1588" i="15"/>
  <c r="D1589" i="15"/>
  <c r="D1590" i="15"/>
  <c r="D1591" i="15"/>
  <c r="D1592" i="15"/>
  <c r="D1593" i="15"/>
  <c r="D1594" i="15"/>
  <c r="D1595" i="15"/>
  <c r="D1596" i="15"/>
  <c r="D1597" i="15"/>
  <c r="D1598" i="15"/>
  <c r="D1599" i="15"/>
  <c r="D1600" i="15"/>
  <c r="D1601" i="15"/>
  <c r="D1602" i="15"/>
  <c r="D1603" i="15"/>
  <c r="D1604" i="15"/>
  <c r="D1605" i="15"/>
  <c r="D1606" i="15"/>
  <c r="D1607" i="15"/>
  <c r="D1608" i="15"/>
  <c r="D1609" i="15"/>
  <c r="D1610" i="15"/>
  <c r="D1611" i="15"/>
  <c r="D1612" i="15"/>
  <c r="D1613" i="15"/>
  <c r="D1614" i="15"/>
  <c r="D1615" i="15"/>
  <c r="D1616" i="15"/>
  <c r="D1617" i="15"/>
  <c r="D1618" i="15"/>
  <c r="D1619" i="15"/>
  <c r="D1620" i="15"/>
  <c r="D1621" i="15"/>
  <c r="D1622" i="15"/>
  <c r="D1623" i="15"/>
  <c r="D1624" i="15"/>
  <c r="D1625" i="15"/>
  <c r="D1626" i="15"/>
  <c r="D1627" i="15"/>
  <c r="D1628" i="15"/>
  <c r="D1629" i="15"/>
  <c r="D1630" i="15"/>
  <c r="D1631" i="15"/>
  <c r="D1632" i="15"/>
  <c r="D1633" i="15"/>
  <c r="D1634" i="15"/>
  <c r="D1635" i="15"/>
  <c r="D1636" i="15"/>
  <c r="D1637" i="15"/>
  <c r="D1638" i="15"/>
  <c r="D1639" i="15"/>
  <c r="D1640" i="15"/>
  <c r="D1641" i="15"/>
  <c r="D1642" i="15"/>
  <c r="D1643" i="15"/>
  <c r="D1644" i="15"/>
  <c r="D1645" i="15"/>
  <c r="D1646" i="15"/>
  <c r="D1647" i="15"/>
  <c r="D1648" i="15"/>
  <c r="D1649" i="15"/>
  <c r="D1650" i="15"/>
  <c r="D1651" i="15"/>
  <c r="D1652" i="15"/>
  <c r="D1653" i="15"/>
  <c r="D1654" i="15"/>
  <c r="D1655" i="15"/>
  <c r="D1656" i="15"/>
  <c r="D1657" i="15"/>
  <c r="D1658" i="15"/>
  <c r="D1659" i="15"/>
  <c r="D1660" i="15"/>
  <c r="D1661" i="15"/>
  <c r="D1662" i="15"/>
  <c r="D1663" i="15"/>
  <c r="D1664" i="15"/>
  <c r="D1665" i="15"/>
  <c r="D1666" i="15"/>
  <c r="D1667" i="15"/>
  <c r="D1668" i="15"/>
  <c r="D1669" i="15"/>
  <c r="D1670" i="15"/>
  <c r="D1671" i="15"/>
  <c r="D1672" i="15"/>
  <c r="D1673" i="15"/>
  <c r="D1674" i="15"/>
  <c r="D1675" i="15"/>
  <c r="D1676" i="15"/>
  <c r="D1677" i="15"/>
  <c r="D1678" i="15"/>
  <c r="D1679" i="15"/>
  <c r="D1680" i="15"/>
  <c r="D1681" i="15"/>
  <c r="D1682" i="15"/>
  <c r="D1683" i="15"/>
  <c r="D1684" i="15"/>
  <c r="D1685" i="15"/>
  <c r="D1686" i="15"/>
  <c r="D1687" i="15"/>
  <c r="D1688" i="15"/>
  <c r="D1689" i="15"/>
  <c r="D1690" i="15"/>
  <c r="D1691" i="15"/>
  <c r="D1692" i="15"/>
  <c r="D1693" i="15"/>
  <c r="D1694" i="15"/>
  <c r="D1695" i="15"/>
  <c r="D1696" i="15"/>
  <c r="D1697" i="15"/>
  <c r="D1698" i="15"/>
  <c r="D1699" i="15"/>
  <c r="D1700" i="15"/>
  <c r="D1701" i="15"/>
  <c r="D1702" i="15"/>
  <c r="D1703" i="15"/>
  <c r="D1704" i="15"/>
  <c r="D1705" i="15"/>
  <c r="D1706" i="15"/>
  <c r="D1707" i="15"/>
  <c r="D1708" i="15"/>
  <c r="D1709" i="15"/>
  <c r="D1710" i="15"/>
  <c r="D1711" i="15"/>
  <c r="D1712" i="15"/>
  <c r="D1713" i="15"/>
  <c r="D1714" i="15"/>
  <c r="D1715" i="15"/>
  <c r="D1716" i="15"/>
  <c r="D1717" i="15"/>
  <c r="D1718" i="15"/>
  <c r="D1719" i="15"/>
  <c r="D1720" i="15"/>
  <c r="D1721" i="15"/>
  <c r="D1722" i="15"/>
  <c r="D1723" i="15"/>
  <c r="D1724" i="15"/>
  <c r="D1725" i="15"/>
  <c r="D1726" i="15"/>
  <c r="D1727" i="15"/>
  <c r="D1728" i="15"/>
  <c r="D1729" i="15"/>
  <c r="D1730" i="15"/>
  <c r="D1731" i="15"/>
  <c r="D1732" i="15"/>
  <c r="D1733" i="15"/>
  <c r="D1734" i="15"/>
  <c r="D1735" i="15"/>
  <c r="D1736" i="15"/>
  <c r="D1737" i="15"/>
  <c r="D1738" i="15"/>
  <c r="D1739" i="15"/>
  <c r="D1740" i="15"/>
  <c r="D1741" i="15"/>
  <c r="D1742" i="15"/>
  <c r="D1743" i="15"/>
  <c r="D1744" i="15"/>
  <c r="D1745" i="15"/>
  <c r="D1746" i="15"/>
  <c r="D1747" i="15"/>
  <c r="D1748" i="15"/>
  <c r="D1749" i="15"/>
  <c r="D1750" i="15"/>
  <c r="D1751" i="15"/>
  <c r="D1752" i="15"/>
  <c r="D1753" i="15"/>
  <c r="D1754" i="15"/>
  <c r="D1755" i="15"/>
  <c r="D1756" i="15"/>
  <c r="D1757" i="15"/>
  <c r="D1758" i="15"/>
  <c r="D1759" i="15"/>
  <c r="D1760" i="15"/>
  <c r="D1761" i="15"/>
  <c r="D1762" i="15"/>
  <c r="D1763" i="15"/>
  <c r="D1764" i="15"/>
  <c r="D1765" i="15"/>
  <c r="D1766" i="15"/>
  <c r="D1767" i="15"/>
  <c r="D1768" i="15"/>
  <c r="D1769" i="15"/>
  <c r="D1770" i="15"/>
  <c r="D1771" i="15"/>
  <c r="D1772" i="15"/>
  <c r="D1773" i="15"/>
  <c r="D1774" i="15"/>
  <c r="D1775" i="15"/>
  <c r="D1776" i="15"/>
  <c r="D1777" i="15"/>
  <c r="D1778" i="15"/>
  <c r="D1779" i="15"/>
  <c r="D1780" i="15"/>
  <c r="D1781" i="15"/>
  <c r="D1782" i="15"/>
  <c r="D1783" i="15"/>
  <c r="D1784" i="15"/>
  <c r="D1785" i="15"/>
  <c r="D1786" i="15"/>
  <c r="D1787" i="15"/>
  <c r="D1788" i="15"/>
  <c r="D1789" i="15"/>
  <c r="D1790" i="15"/>
  <c r="D1791" i="15"/>
  <c r="D1792" i="15"/>
  <c r="D1793" i="15"/>
  <c r="D1794" i="15"/>
  <c r="D1795" i="15"/>
  <c r="D1796" i="15"/>
  <c r="D1797" i="15"/>
  <c r="D1798" i="15"/>
  <c r="D1799" i="15"/>
  <c r="D1800" i="15"/>
  <c r="D1801" i="15"/>
  <c r="D1802" i="15"/>
  <c r="D1803" i="15"/>
  <c r="D1804" i="15"/>
  <c r="D1805" i="15"/>
  <c r="D1806" i="15"/>
  <c r="D1807" i="15"/>
  <c r="D1808" i="15"/>
  <c r="D1809" i="15"/>
  <c r="D1810" i="15"/>
  <c r="D1811" i="15"/>
  <c r="D1812" i="15"/>
  <c r="D1813" i="15"/>
  <c r="D1814" i="15"/>
  <c r="D1815" i="15"/>
  <c r="D1816" i="15"/>
  <c r="D1817" i="15"/>
  <c r="D1818" i="15"/>
  <c r="D1819" i="15"/>
  <c r="D1820" i="15"/>
  <c r="D1821" i="15"/>
  <c r="D1822" i="15"/>
  <c r="D1823" i="15"/>
  <c r="D1824" i="15"/>
  <c r="D1825" i="15"/>
  <c r="D1826" i="15"/>
  <c r="D1827" i="15"/>
  <c r="D1828" i="15"/>
  <c r="D1829" i="15"/>
  <c r="D1830" i="15"/>
  <c r="D1831" i="15"/>
  <c r="D1832" i="15"/>
  <c r="D1833" i="15"/>
  <c r="D1834" i="15"/>
  <c r="D1835" i="15"/>
  <c r="D1836" i="15"/>
  <c r="D1837" i="15"/>
  <c r="D1838" i="15"/>
  <c r="D1839" i="15"/>
  <c r="D1840" i="15"/>
  <c r="D1841" i="15"/>
  <c r="D1842" i="15"/>
  <c r="D1843" i="15"/>
  <c r="D1844" i="15"/>
  <c r="D1845" i="15"/>
  <c r="D1846" i="15"/>
  <c r="D1847" i="15"/>
  <c r="D1848" i="15"/>
  <c r="D1849" i="15"/>
  <c r="D1850" i="15"/>
  <c r="D1851" i="15"/>
  <c r="D1852" i="15"/>
  <c r="D1853" i="15"/>
  <c r="D1854" i="15"/>
  <c r="D1855" i="15"/>
  <c r="D1856" i="15"/>
  <c r="D1857" i="15"/>
  <c r="D1858" i="15"/>
  <c r="D1859" i="15"/>
  <c r="D1860" i="15"/>
  <c r="D1861" i="15"/>
  <c r="D1862" i="15"/>
  <c r="D1863" i="15"/>
  <c r="D1864" i="15"/>
  <c r="D1865" i="15"/>
  <c r="D1866" i="15"/>
  <c r="D1867" i="15"/>
  <c r="D1868" i="15"/>
  <c r="D1869" i="15"/>
  <c r="D1870" i="15"/>
  <c r="D1871" i="15"/>
  <c r="D1872" i="15"/>
  <c r="D1873" i="15"/>
  <c r="D1874" i="15"/>
  <c r="D1875" i="15"/>
  <c r="D1876" i="15"/>
  <c r="D1877" i="15"/>
  <c r="D1878" i="15"/>
  <c r="D1879" i="15"/>
  <c r="D1880" i="15"/>
  <c r="D1881" i="15"/>
  <c r="D1882" i="15"/>
  <c r="D1883" i="15"/>
  <c r="D1884" i="15"/>
  <c r="D1885" i="15"/>
  <c r="D1886" i="15"/>
  <c r="D1887" i="15"/>
  <c r="D1888" i="15"/>
  <c r="D1889" i="15"/>
  <c r="D1890" i="15"/>
  <c r="D1891" i="15"/>
  <c r="D1892" i="15"/>
  <c r="D1893" i="15"/>
  <c r="D1894" i="15"/>
  <c r="D1895" i="15"/>
  <c r="D1896" i="15"/>
  <c r="D1897" i="15"/>
  <c r="D1898" i="15"/>
  <c r="D1899" i="15"/>
  <c r="D1900" i="15"/>
  <c r="D1901" i="15"/>
  <c r="D1902" i="15"/>
  <c r="D1903" i="15"/>
  <c r="D1904" i="15"/>
  <c r="D1905" i="15"/>
  <c r="D1906" i="15"/>
  <c r="D1907" i="15"/>
  <c r="D1908" i="15"/>
  <c r="D1909" i="15"/>
  <c r="D1910" i="15"/>
  <c r="D1911" i="15"/>
  <c r="D1912" i="15"/>
  <c r="D1913" i="15"/>
  <c r="D1914" i="15"/>
  <c r="D1915" i="15"/>
  <c r="D1916" i="15"/>
  <c r="D1917" i="15"/>
  <c r="D1918" i="15"/>
  <c r="D1919" i="15"/>
  <c r="D1920" i="15"/>
  <c r="D1921" i="15"/>
  <c r="D1922" i="15"/>
  <c r="D1923" i="15"/>
  <c r="D1924" i="15"/>
  <c r="D1925" i="15"/>
  <c r="D1926" i="15"/>
  <c r="D1927" i="15"/>
  <c r="D1928" i="15"/>
  <c r="D1929" i="15"/>
  <c r="D1930" i="15"/>
  <c r="D1931" i="15"/>
  <c r="D1932" i="15"/>
  <c r="D1933" i="15"/>
  <c r="D1934" i="15"/>
  <c r="D1935" i="15"/>
  <c r="D1936" i="15"/>
  <c r="D1937" i="15"/>
  <c r="D1938" i="15"/>
  <c r="D1939" i="15"/>
  <c r="D1940" i="15"/>
  <c r="D1941" i="15"/>
  <c r="D1942" i="15"/>
  <c r="D1943" i="15"/>
  <c r="D1944" i="15"/>
  <c r="D1945" i="15"/>
  <c r="D1946" i="15"/>
  <c r="D1947" i="15"/>
  <c r="D1948" i="15"/>
  <c r="D1949" i="15"/>
  <c r="D1950" i="15"/>
  <c r="D1951" i="15"/>
  <c r="D1952" i="15"/>
  <c r="D1953" i="15"/>
  <c r="D1954" i="15"/>
  <c r="D1955" i="15"/>
  <c r="D1956" i="15"/>
  <c r="D1957" i="15"/>
  <c r="D1958" i="15"/>
  <c r="D1959" i="15"/>
  <c r="D1960" i="15"/>
  <c r="D1961" i="15"/>
  <c r="D1962" i="15"/>
  <c r="D1963" i="15"/>
  <c r="D1964" i="15"/>
  <c r="D1965" i="15"/>
  <c r="D1966" i="15"/>
  <c r="D1967" i="15"/>
  <c r="D1968" i="15"/>
  <c r="D1969" i="15"/>
  <c r="D1970" i="15"/>
  <c r="D1971" i="15"/>
  <c r="D1972" i="15"/>
  <c r="D1973" i="15"/>
  <c r="D1974" i="15"/>
  <c r="D1975" i="15"/>
  <c r="D1976" i="15"/>
  <c r="D1977" i="15"/>
  <c r="D1978" i="15"/>
  <c r="D1979" i="15"/>
  <c r="D1980" i="15"/>
  <c r="D1981" i="15"/>
  <c r="D1982" i="15"/>
  <c r="D1983" i="15"/>
  <c r="D1984" i="15"/>
  <c r="D1985" i="15"/>
  <c r="D1986" i="15"/>
  <c r="D1987" i="15"/>
  <c r="D1988" i="15"/>
  <c r="D1989" i="15"/>
  <c r="D1990" i="15"/>
  <c r="D1991" i="15"/>
  <c r="D1992" i="15"/>
  <c r="D1993" i="15"/>
  <c r="D1994" i="15"/>
  <c r="D1995" i="15"/>
  <c r="D1996" i="15"/>
  <c r="D1997" i="15"/>
  <c r="D1998" i="15"/>
  <c r="D1999" i="15"/>
  <c r="D2000" i="15"/>
  <c r="D2001" i="15"/>
  <c r="D2002" i="15"/>
  <c r="D2003" i="15"/>
  <c r="D2004" i="15"/>
  <c r="D2005" i="15"/>
  <c r="D2006" i="15"/>
  <c r="D2007" i="15"/>
  <c r="D2008" i="15"/>
  <c r="D2009" i="15"/>
  <c r="D2010" i="15"/>
  <c r="D2011" i="15"/>
  <c r="D2012" i="15"/>
  <c r="D2013" i="15"/>
  <c r="D2014" i="15"/>
  <c r="D2015" i="15"/>
  <c r="D2016" i="15"/>
  <c r="D2017" i="15"/>
  <c r="D2018" i="15"/>
  <c r="D2019" i="15"/>
  <c r="D2020" i="15"/>
  <c r="D2021" i="15"/>
  <c r="D2022" i="15"/>
  <c r="D2023" i="15"/>
  <c r="D2024" i="15"/>
  <c r="D2025" i="15"/>
  <c r="D2026" i="15"/>
  <c r="D2027" i="15"/>
  <c r="D2028" i="15"/>
  <c r="D2029" i="15"/>
  <c r="D2030" i="15"/>
  <c r="D2031" i="15"/>
  <c r="D2032" i="15"/>
  <c r="D2033" i="15"/>
  <c r="D2034" i="15"/>
  <c r="D2035" i="15"/>
  <c r="D2036" i="15"/>
  <c r="D2037" i="15"/>
  <c r="D2038" i="15"/>
  <c r="D2039" i="15"/>
  <c r="D2040" i="15"/>
  <c r="D2041" i="15"/>
  <c r="D2042" i="15"/>
  <c r="D2043" i="15"/>
  <c r="D2044" i="15"/>
  <c r="D2045" i="15"/>
  <c r="D2046" i="15"/>
  <c r="D2047" i="15"/>
  <c r="D2048" i="15"/>
  <c r="D2049" i="15"/>
  <c r="D2050" i="15"/>
  <c r="D2051" i="15"/>
  <c r="D2052" i="15"/>
  <c r="D2053" i="15"/>
  <c r="D2054" i="15"/>
  <c r="D2055" i="15"/>
  <c r="D2056" i="15"/>
  <c r="D2057" i="15"/>
  <c r="D2058" i="15"/>
  <c r="D2059" i="15"/>
  <c r="D2060" i="15"/>
  <c r="D2061" i="15"/>
  <c r="D2062" i="15"/>
  <c r="D2063" i="15"/>
  <c r="D2064" i="15"/>
  <c r="D2065" i="15"/>
  <c r="D2066" i="15"/>
  <c r="D2067" i="15"/>
  <c r="D2068" i="15"/>
  <c r="D2069" i="15"/>
  <c r="D2070" i="15"/>
  <c r="D2071" i="15"/>
  <c r="D2072" i="15"/>
  <c r="D2073" i="15"/>
  <c r="D2074" i="15"/>
  <c r="D2075" i="15"/>
  <c r="D2076" i="15"/>
  <c r="D2077" i="15"/>
  <c r="D2078" i="15"/>
  <c r="D2079" i="15"/>
  <c r="D2080" i="15"/>
  <c r="D2081" i="15"/>
  <c r="D2082" i="15"/>
  <c r="D2083" i="15"/>
  <c r="D2084" i="15"/>
  <c r="D2085" i="15"/>
  <c r="D2086" i="15"/>
  <c r="D2087" i="15"/>
  <c r="D2088" i="15"/>
  <c r="D2089" i="15"/>
  <c r="D2090" i="15"/>
  <c r="D2091" i="15"/>
  <c r="D2092" i="15"/>
  <c r="D2093" i="15"/>
  <c r="D2094" i="15"/>
  <c r="D2095" i="15"/>
  <c r="D2096" i="15"/>
  <c r="D2097" i="15"/>
  <c r="D2098" i="15"/>
  <c r="D2099" i="15"/>
  <c r="D2100" i="15"/>
  <c r="D2101" i="15"/>
  <c r="D2102" i="15"/>
  <c r="D2103" i="15"/>
  <c r="D2104" i="15"/>
  <c r="D2105" i="15"/>
  <c r="D2106" i="15"/>
  <c r="D2107" i="15"/>
  <c r="D2108" i="15"/>
  <c r="D2109" i="15"/>
  <c r="D2110" i="15"/>
  <c r="D2111" i="15"/>
  <c r="D2112" i="15"/>
  <c r="D2113" i="15"/>
  <c r="D2114" i="15"/>
  <c r="D2115" i="15"/>
  <c r="D2116" i="15"/>
  <c r="D2117" i="15"/>
  <c r="D2118" i="15"/>
  <c r="D2119" i="15"/>
  <c r="D2120" i="15"/>
  <c r="D2121" i="15"/>
  <c r="D2122" i="15"/>
  <c r="D2123" i="15"/>
  <c r="D2124" i="15"/>
  <c r="D2125" i="15"/>
  <c r="D2126" i="15"/>
  <c r="D2127" i="15"/>
  <c r="D2128" i="15"/>
  <c r="D2129" i="15"/>
  <c r="D2130" i="15"/>
  <c r="D2131" i="15"/>
  <c r="D2132" i="15"/>
  <c r="D2133" i="15"/>
  <c r="D2134" i="15"/>
  <c r="D2135" i="15"/>
  <c r="D2136" i="15"/>
  <c r="D2137" i="15"/>
  <c r="D2138" i="15"/>
  <c r="D2139" i="15"/>
  <c r="D2140" i="15"/>
  <c r="D2141" i="15"/>
  <c r="D2142" i="15"/>
  <c r="D2143" i="15"/>
  <c r="D2144" i="15"/>
  <c r="D2145" i="15"/>
  <c r="D2146" i="15"/>
  <c r="D2147" i="15"/>
  <c r="D2148" i="15"/>
  <c r="D2149" i="15"/>
  <c r="D2150" i="15"/>
  <c r="D2151" i="15"/>
  <c r="D2152" i="15"/>
  <c r="D2153" i="15"/>
  <c r="D2154" i="15"/>
  <c r="D2155" i="15"/>
  <c r="D2156" i="15"/>
  <c r="D2157" i="15"/>
  <c r="D2158" i="15"/>
  <c r="D2159" i="15"/>
  <c r="D2160" i="15"/>
  <c r="D2161" i="15"/>
  <c r="D2162" i="15"/>
  <c r="D2163" i="15"/>
  <c r="D2164" i="15"/>
  <c r="D2165" i="15"/>
  <c r="D2166" i="15"/>
  <c r="D2167" i="15"/>
  <c r="D2168" i="15"/>
  <c r="D2169" i="15"/>
  <c r="D2170" i="15"/>
  <c r="D2171" i="15"/>
  <c r="D2172" i="15"/>
  <c r="D2173" i="15"/>
  <c r="D2174" i="15"/>
  <c r="D2175" i="15"/>
  <c r="D2176" i="15"/>
  <c r="D2177" i="15"/>
  <c r="D2178" i="15"/>
  <c r="D2179" i="15"/>
  <c r="D2180" i="15"/>
  <c r="D2181" i="15"/>
  <c r="D2182" i="15"/>
  <c r="D2183" i="15"/>
  <c r="D2184" i="15"/>
  <c r="D2185" i="15"/>
  <c r="D2186" i="15"/>
  <c r="D2187" i="15"/>
  <c r="D2188" i="15"/>
  <c r="D2189" i="15"/>
  <c r="D2190" i="15"/>
  <c r="D2191" i="15"/>
  <c r="D2192" i="15"/>
  <c r="D2193" i="15"/>
  <c r="D2194" i="15"/>
  <c r="D2195" i="15"/>
  <c r="D2196" i="15"/>
  <c r="D2197" i="15"/>
  <c r="D2198" i="15"/>
  <c r="D2199" i="15"/>
  <c r="D2200" i="15"/>
  <c r="D2201" i="15"/>
  <c r="D2202" i="15"/>
  <c r="D2203" i="15"/>
  <c r="D2204" i="15"/>
  <c r="D2205" i="15"/>
  <c r="D2206" i="15"/>
  <c r="D2207" i="15"/>
  <c r="D2208" i="15"/>
  <c r="D2209" i="15"/>
  <c r="D2210" i="15"/>
  <c r="D2211" i="15"/>
  <c r="D2212" i="15"/>
  <c r="D2213" i="15"/>
  <c r="D2214" i="15"/>
  <c r="D2215" i="15"/>
  <c r="D2216" i="15"/>
  <c r="D2217" i="15"/>
  <c r="D2218" i="15"/>
  <c r="D2219" i="15"/>
  <c r="D2220" i="15"/>
  <c r="D2221" i="15"/>
  <c r="D2222" i="15"/>
  <c r="D2223" i="15"/>
  <c r="D2224" i="15"/>
  <c r="D2225" i="15"/>
  <c r="D2226" i="15"/>
  <c r="D2227" i="15"/>
  <c r="D2228" i="15"/>
  <c r="D2229" i="15"/>
  <c r="D2230" i="15"/>
  <c r="D2231" i="15"/>
  <c r="D2232" i="15"/>
  <c r="D2233" i="15"/>
  <c r="D2234" i="15"/>
  <c r="D2235" i="15"/>
  <c r="D2236" i="15"/>
  <c r="D2237" i="15"/>
  <c r="D2238" i="15"/>
  <c r="D2239" i="15"/>
  <c r="D2240" i="15"/>
  <c r="D2241" i="15"/>
  <c r="D2242" i="15"/>
  <c r="D2243" i="15"/>
  <c r="D2244" i="15"/>
  <c r="D2245" i="15"/>
  <c r="D2246" i="15"/>
  <c r="D2247" i="15"/>
  <c r="D2248" i="15"/>
  <c r="D2249" i="15"/>
  <c r="D2250" i="15"/>
  <c r="D2251" i="15"/>
  <c r="D2252" i="15"/>
  <c r="D2253" i="15"/>
  <c r="D2254" i="15"/>
  <c r="D2255" i="15"/>
  <c r="D2256" i="15"/>
  <c r="D2257" i="15"/>
  <c r="D2258" i="15"/>
  <c r="D2259" i="15"/>
  <c r="D2260" i="15"/>
  <c r="D2261" i="15"/>
  <c r="D3" i="15"/>
  <c r="W4" i="13" l="1"/>
  <c r="W5" i="13"/>
  <c r="W6" i="13"/>
  <c r="W7" i="13"/>
  <c r="W8" i="13"/>
  <c r="W9" i="13"/>
  <c r="W10" i="13"/>
  <c r="W11" i="13"/>
  <c r="W12" i="13"/>
  <c r="W13" i="13"/>
  <c r="W14" i="13"/>
  <c r="W15" i="13"/>
  <c r="V10" i="13"/>
  <c r="V11" i="13"/>
  <c r="V12" i="13"/>
  <c r="V13" i="13"/>
  <c r="V14" i="13"/>
  <c r="V15" i="13"/>
  <c r="V7" i="13"/>
  <c r="V8" i="13"/>
  <c r="V9" i="13"/>
  <c r="V5" i="13"/>
  <c r="V6" i="13"/>
  <c r="V4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R5" i="13"/>
  <c r="R6" i="13"/>
  <c r="R7" i="13"/>
  <c r="R8" i="13"/>
  <c r="R9" i="13"/>
  <c r="R10" i="13"/>
  <c r="R11" i="13"/>
  <c r="R12" i="13"/>
  <c r="R13" i="13"/>
  <c r="R14" i="13"/>
  <c r="R15" i="13"/>
  <c r="R16" i="13"/>
  <c r="R4" i="13"/>
  <c r="K4" i="13"/>
  <c r="L4" i="13"/>
  <c r="K5" i="13"/>
  <c r="L5" i="13"/>
  <c r="K6" i="13"/>
  <c r="L6" i="13"/>
  <c r="K7" i="13"/>
  <c r="L7" i="13"/>
  <c r="K8" i="13"/>
  <c r="L8" i="13"/>
  <c r="K9" i="13"/>
  <c r="L9" i="13"/>
  <c r="K10" i="13"/>
  <c r="L10" i="13"/>
  <c r="K11" i="13"/>
  <c r="L11" i="13"/>
  <c r="K12" i="13"/>
  <c r="L12" i="13"/>
  <c r="K13" i="13"/>
  <c r="L13" i="13"/>
  <c r="K14" i="13"/>
  <c r="L14" i="13"/>
  <c r="K15" i="13"/>
  <c r="J15" i="13"/>
  <c r="J14" i="13"/>
  <c r="J13" i="13"/>
  <c r="J12" i="13"/>
  <c r="J11" i="13"/>
  <c r="J10" i="13"/>
  <c r="J9" i="13"/>
  <c r="J8" i="13"/>
  <c r="J7" i="13"/>
  <c r="J6" i="13"/>
  <c r="J5" i="13"/>
  <c r="J4" i="13"/>
  <c r="G5" i="13"/>
  <c r="H5" i="13"/>
  <c r="G6" i="13"/>
  <c r="H6" i="13"/>
  <c r="G7" i="13"/>
  <c r="H7" i="13"/>
  <c r="G8" i="13"/>
  <c r="H8" i="13"/>
  <c r="G9" i="13"/>
  <c r="H9" i="13"/>
  <c r="G10" i="13"/>
  <c r="H10" i="13"/>
  <c r="G11" i="13"/>
  <c r="H11" i="13"/>
  <c r="G12" i="13"/>
  <c r="H12" i="13"/>
  <c r="G13" i="13"/>
  <c r="H13" i="13"/>
  <c r="G14" i="13"/>
  <c r="H14" i="13"/>
  <c r="G15" i="13"/>
  <c r="H15" i="13"/>
  <c r="L15" i="13" s="1"/>
  <c r="H4" i="13"/>
  <c r="G4" i="13"/>
  <c r="F15" i="13"/>
  <c r="F14" i="13"/>
  <c r="F13" i="13"/>
  <c r="F12" i="13"/>
  <c r="F11" i="13"/>
  <c r="F10" i="13"/>
  <c r="F9" i="13"/>
  <c r="F8" i="13"/>
  <c r="F7" i="13"/>
  <c r="F6" i="13"/>
  <c r="F5" i="13"/>
  <c r="F4" i="13"/>
  <c r="V16" i="13" l="1"/>
  <c r="F14" i="14"/>
  <c r="F13" i="14"/>
  <c r="F12" i="14"/>
  <c r="F11" i="14"/>
  <c r="F10" i="14"/>
  <c r="F9" i="14"/>
  <c r="F8" i="14"/>
  <c r="F7" i="14"/>
  <c r="F6" i="14"/>
  <c r="F5" i="14"/>
  <c r="D20" i="13" l="1"/>
  <c r="C20" i="13"/>
  <c r="B20" i="13"/>
  <c r="E20" i="13" s="1"/>
  <c r="D16" i="13"/>
  <c r="C16" i="13"/>
  <c r="B16" i="13"/>
  <c r="I3" i="13"/>
  <c r="H3" i="13"/>
  <c r="L3" i="13" s="1"/>
  <c r="P3" i="13" s="1"/>
  <c r="T3" i="13" s="1"/>
  <c r="X3" i="13" s="1"/>
  <c r="G3" i="13"/>
  <c r="K3" i="13" s="1"/>
  <c r="O3" i="13" s="1"/>
  <c r="S3" i="13" s="1"/>
  <c r="W3" i="13" s="1"/>
  <c r="F3" i="13"/>
  <c r="E3" i="13"/>
  <c r="H17" i="13" l="1"/>
  <c r="I6" i="13"/>
  <c r="E17" i="13"/>
  <c r="E14" i="13"/>
  <c r="E10" i="13"/>
  <c r="E6" i="13"/>
  <c r="E13" i="13"/>
  <c r="E9" i="13"/>
  <c r="E5" i="13"/>
  <c r="E19" i="13"/>
  <c r="E7" i="13"/>
  <c r="E12" i="13"/>
  <c r="E8" i="13"/>
  <c r="E4" i="13"/>
  <c r="E15" i="13"/>
  <c r="E11" i="13"/>
  <c r="E18" i="13"/>
  <c r="K17" i="13"/>
  <c r="O8" i="13" s="1"/>
  <c r="I11" i="13"/>
  <c r="I4" i="13"/>
  <c r="I7" i="13"/>
  <c r="I15" i="13"/>
  <c r="J17" i="13"/>
  <c r="N15" i="13" s="1"/>
  <c r="J3" i="13"/>
  <c r="I8" i="13"/>
  <c r="I12" i="13"/>
  <c r="G17" i="13"/>
  <c r="F17" i="13"/>
  <c r="I5" i="13"/>
  <c r="I9" i="13"/>
  <c r="I13" i="13"/>
  <c r="I10" i="13"/>
  <c r="I14" i="13"/>
  <c r="H2261" i="6"/>
  <c r="O14" i="13" l="1"/>
  <c r="O6" i="13"/>
  <c r="O15" i="13"/>
  <c r="N6" i="13"/>
  <c r="M15" i="13"/>
  <c r="N3" i="13"/>
  <c r="M3" i="13"/>
  <c r="N12" i="13"/>
  <c r="I17" i="13"/>
  <c r="O4" i="13"/>
  <c r="N14" i="13"/>
  <c r="N10" i="13"/>
  <c r="N11" i="13"/>
  <c r="O10" i="13"/>
  <c r="O11" i="13"/>
  <c r="N8" i="13"/>
  <c r="N4" i="13"/>
  <c r="N7" i="13"/>
  <c r="N13" i="13"/>
  <c r="N9" i="13"/>
  <c r="N5" i="13"/>
  <c r="E16" i="13"/>
  <c r="O12" i="13"/>
  <c r="O7" i="13"/>
  <c r="O13" i="13"/>
  <c r="O9" i="13"/>
  <c r="O5" i="13"/>
  <c r="L17" i="13"/>
  <c r="P4" i="13" s="1"/>
  <c r="T4" i="13" s="1"/>
  <c r="X4" i="13" s="1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P15" i="13" l="1"/>
  <c r="T15" i="13" s="1"/>
  <c r="X15" i="13" s="1"/>
  <c r="P5" i="13"/>
  <c r="T5" i="13" s="1"/>
  <c r="X5" i="13" s="1"/>
  <c r="P8" i="13"/>
  <c r="T8" i="13" s="1"/>
  <c r="X8" i="13" s="1"/>
  <c r="P12" i="13"/>
  <c r="T12" i="13" s="1"/>
  <c r="X12" i="13" s="1"/>
  <c r="P7" i="13"/>
  <c r="T7" i="13" s="1"/>
  <c r="X7" i="13" s="1"/>
  <c r="P11" i="13"/>
  <c r="T11" i="13" s="1"/>
  <c r="X11" i="13" s="1"/>
  <c r="P13" i="13"/>
  <c r="T13" i="13" s="1"/>
  <c r="X13" i="13" s="1"/>
  <c r="P9" i="13"/>
  <c r="T9" i="13" s="1"/>
  <c r="X9" i="13" s="1"/>
  <c r="P6" i="13"/>
  <c r="T6" i="13" s="1"/>
  <c r="X6" i="13" s="1"/>
  <c r="P10" i="13"/>
  <c r="T10" i="13" s="1"/>
  <c r="X10" i="13" s="1"/>
  <c r="P14" i="13"/>
  <c r="T14" i="13" s="1"/>
  <c r="X14" i="13" s="1"/>
  <c r="Q6" i="13"/>
  <c r="N16" i="13"/>
  <c r="Q13" i="13"/>
  <c r="M7" i="13"/>
  <c r="M8" i="13"/>
  <c r="M10" i="13"/>
  <c r="M14" i="13"/>
  <c r="M5" i="13"/>
  <c r="M9" i="13"/>
  <c r="M13" i="13"/>
  <c r="M11" i="13"/>
  <c r="M4" i="13"/>
  <c r="M12" i="13"/>
  <c r="M6" i="13"/>
  <c r="O16" i="13"/>
  <c r="R3" i="13"/>
  <c r="Q3" i="13"/>
  <c r="Q10" i="13" l="1"/>
  <c r="Q11" i="13"/>
  <c r="Q15" i="13"/>
  <c r="W16" i="13"/>
  <c r="V3" i="13"/>
  <c r="Y3" i="13" s="1"/>
  <c r="Y15" i="13" s="1"/>
  <c r="U3" i="13"/>
  <c r="U15" i="13" s="1"/>
  <c r="Q7" i="13"/>
  <c r="U14" i="13"/>
  <c r="Y14" i="13"/>
  <c r="Q4" i="13"/>
  <c r="P16" i="13"/>
  <c r="T16" i="13" s="1"/>
  <c r="U12" i="13"/>
  <c r="U8" i="13"/>
  <c r="Q5" i="13"/>
  <c r="Y9" i="13"/>
  <c r="U9" i="13"/>
  <c r="U7" i="13"/>
  <c r="M17" i="13"/>
  <c r="U13" i="13"/>
  <c r="X16" i="13"/>
  <c r="Q12" i="13"/>
  <c r="Q8" i="13"/>
  <c r="U11" i="13"/>
  <c r="Y11" i="13"/>
  <c r="Q14" i="13"/>
  <c r="U4" i="13"/>
  <c r="U6" i="13"/>
  <c r="U10" i="13"/>
  <c r="Y10" i="13"/>
  <c r="Q9" i="13"/>
  <c r="U5" i="13"/>
  <c r="H2235" i="6"/>
  <c r="H2237" i="6"/>
  <c r="H2234" i="6"/>
  <c r="H2238" i="6"/>
  <c r="U16" i="13" l="1"/>
  <c r="Y4" i="13"/>
  <c r="Y5" i="13"/>
  <c r="Y6" i="13"/>
  <c r="Y7" i="13"/>
  <c r="Y12" i="13"/>
  <c r="Y13" i="13"/>
  <c r="Y8" i="13"/>
  <c r="Q16" i="13"/>
  <c r="H2236" i="6"/>
  <c r="D5" i="2" l="1"/>
  <c r="D6" i="2"/>
  <c r="Y16" i="13"/>
  <c r="C30" i="11" l="1"/>
  <c r="J11" i="2"/>
  <c r="F23" i="11" l="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E23" i="11"/>
  <c r="D23" i="11"/>
  <c r="C58" i="11" l="1"/>
  <c r="BH43" i="11"/>
  <c r="BD55" i="11"/>
  <c r="AF55" i="11"/>
  <c r="P55" i="11"/>
  <c r="C55" i="11"/>
  <c r="C53" i="11"/>
  <c r="C52" i="11"/>
  <c r="BJ49" i="11"/>
  <c r="BI49" i="11"/>
  <c r="BH49" i="11"/>
  <c r="BG49" i="11"/>
  <c r="BF49" i="11"/>
  <c r="BE49" i="11"/>
  <c r="BD49" i="11"/>
  <c r="BC49" i="11"/>
  <c r="BB49" i="11"/>
  <c r="BA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33" i="11"/>
  <c r="BG33" i="11" s="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E18" i="1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G18" i="11" s="1"/>
  <c r="AH18" i="11" s="1"/>
  <c r="AI18" i="11" s="1"/>
  <c r="AJ18" i="11" s="1"/>
  <c r="AK18" i="11" s="1"/>
  <c r="AL18" i="11" s="1"/>
  <c r="AM18" i="11" s="1"/>
  <c r="AN18" i="11" s="1"/>
  <c r="AO18" i="11" s="1"/>
  <c r="AP18" i="11" s="1"/>
  <c r="AQ18" i="11" s="1"/>
  <c r="AR18" i="11" s="1"/>
  <c r="AS18" i="11" s="1"/>
  <c r="AT18" i="11" s="1"/>
  <c r="AU18" i="11" s="1"/>
  <c r="AV18" i="11" s="1"/>
  <c r="AW18" i="11" s="1"/>
  <c r="AX18" i="11" s="1"/>
  <c r="AY18" i="11" s="1"/>
  <c r="AZ18" i="11" s="1"/>
  <c r="BA18" i="11" s="1"/>
  <c r="BB18" i="11" s="1"/>
  <c r="BC18" i="11" s="1"/>
  <c r="BD18" i="11" s="1"/>
  <c r="BE18" i="11" s="1"/>
  <c r="BF18" i="11" s="1"/>
  <c r="BG18" i="11" s="1"/>
  <c r="BH18" i="11" s="1"/>
  <c r="BI18" i="11" s="1"/>
  <c r="BJ18" i="11" s="1"/>
  <c r="BK18" i="11" s="1"/>
  <c r="D17" i="11"/>
  <c r="E17" i="11" s="1"/>
  <c r="F17" i="11" s="1"/>
  <c r="G17" i="11" s="1"/>
  <c r="H17" i="11" s="1"/>
  <c r="I17" i="11" s="1"/>
  <c r="J17" i="11" s="1"/>
  <c r="K17" i="11" s="1"/>
  <c r="L17" i="11" s="1"/>
  <c r="M17" i="11" s="1"/>
  <c r="N17" i="11" s="1"/>
  <c r="O17" i="11" s="1"/>
  <c r="P17" i="11" s="1"/>
  <c r="Q17" i="11" s="1"/>
  <c r="R17" i="11" s="1"/>
  <c r="S17" i="11" s="1"/>
  <c r="T17" i="11" s="1"/>
  <c r="U17" i="11" s="1"/>
  <c r="V17" i="11" s="1"/>
  <c r="W17" i="11" s="1"/>
  <c r="X17" i="11" s="1"/>
  <c r="Y17" i="11" s="1"/>
  <c r="Z17" i="11" s="1"/>
  <c r="AA17" i="11" s="1"/>
  <c r="AB17" i="11" s="1"/>
  <c r="AC17" i="11" s="1"/>
  <c r="AD17" i="11" s="1"/>
  <c r="AE17" i="11" s="1"/>
  <c r="AF17" i="11" s="1"/>
  <c r="AG17" i="11" s="1"/>
  <c r="AH17" i="11" s="1"/>
  <c r="AI17" i="11" s="1"/>
  <c r="AJ17" i="11" s="1"/>
  <c r="AK17" i="11" s="1"/>
  <c r="AL17" i="11" s="1"/>
  <c r="AM17" i="11" s="1"/>
  <c r="AN17" i="11" s="1"/>
  <c r="AO17" i="11" s="1"/>
  <c r="AP17" i="11" s="1"/>
  <c r="AQ17" i="11" s="1"/>
  <c r="AR17" i="11" s="1"/>
  <c r="AS17" i="11" s="1"/>
  <c r="AT17" i="11" s="1"/>
  <c r="AU17" i="11" s="1"/>
  <c r="AV17" i="11" s="1"/>
  <c r="AW17" i="11" s="1"/>
  <c r="AX17" i="11" s="1"/>
  <c r="AY17" i="11" s="1"/>
  <c r="AZ17" i="11" s="1"/>
  <c r="BA17" i="11" s="1"/>
  <c r="BB17" i="11" s="1"/>
  <c r="BC17" i="11" s="1"/>
  <c r="BD17" i="11" s="1"/>
  <c r="BE17" i="11" s="1"/>
  <c r="BF17" i="11" s="1"/>
  <c r="BG17" i="11" s="1"/>
  <c r="BH17" i="11" s="1"/>
  <c r="BI17" i="11" s="1"/>
  <c r="BJ17" i="11" s="1"/>
  <c r="BK17" i="11" s="1"/>
  <c r="E14" i="1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BK33" i="11" l="1"/>
  <c r="P33" i="11"/>
  <c r="AA33" i="11"/>
  <c r="AM33" i="11"/>
  <c r="G33" i="11"/>
  <c r="AV33" i="11"/>
  <c r="H33" i="11"/>
  <c r="S33" i="11"/>
  <c r="AE33" i="11"/>
  <c r="AN33" i="11"/>
  <c r="AZ33" i="11"/>
  <c r="K33" i="11"/>
  <c r="W33" i="11"/>
  <c r="AF33" i="11"/>
  <c r="AQ33" i="11"/>
  <c r="BE33" i="11"/>
  <c r="O33" i="11"/>
  <c r="X33" i="11"/>
  <c r="AI33" i="11"/>
  <c r="AU33" i="11"/>
  <c r="AQ43" i="11"/>
  <c r="T43" i="11"/>
  <c r="BK43" i="11"/>
  <c r="AE43" i="11"/>
  <c r="K43" i="11"/>
  <c r="AZ43" i="11"/>
  <c r="G43" i="11"/>
  <c r="AA43" i="11"/>
  <c r="AU43" i="11"/>
  <c r="O43" i="11"/>
  <c r="AJ43" i="11"/>
  <c r="BG43" i="11"/>
  <c r="D43" i="11"/>
  <c r="L43" i="11"/>
  <c r="W43" i="11"/>
  <c r="AI43" i="11"/>
  <c r="AR43" i="11"/>
  <c r="BC43" i="11"/>
  <c r="H43" i="11"/>
  <c r="S43" i="11"/>
  <c r="AB43" i="11"/>
  <c r="AM43" i="11"/>
  <c r="AY43" i="11"/>
  <c r="BJ33" i="11"/>
  <c r="BF33" i="11"/>
  <c r="BB33" i="11"/>
  <c r="AX33" i="11"/>
  <c r="BI33" i="11"/>
  <c r="BD33" i="11"/>
  <c r="AY33" i="11"/>
  <c r="AT33" i="11"/>
  <c r="AP33" i="11"/>
  <c r="AL33" i="11"/>
  <c r="AH33" i="11"/>
  <c r="AD33" i="11"/>
  <c r="Z33" i="11"/>
  <c r="V33" i="11"/>
  <c r="R33" i="11"/>
  <c r="N33" i="11"/>
  <c r="J33" i="11"/>
  <c r="F33" i="11"/>
  <c r="BH33" i="11"/>
  <c r="BC33" i="11"/>
  <c r="AW33" i="11"/>
  <c r="AS33" i="11"/>
  <c r="AO33" i="11"/>
  <c r="AK33" i="11"/>
  <c r="AG33" i="11"/>
  <c r="AC33" i="11"/>
  <c r="Y33" i="11"/>
  <c r="U33" i="11"/>
  <c r="Q33" i="11"/>
  <c r="M33" i="11"/>
  <c r="I33" i="11"/>
  <c r="E33" i="11"/>
  <c r="L33" i="11"/>
  <c r="T33" i="11"/>
  <c r="AB33" i="11"/>
  <c r="AJ33" i="11"/>
  <c r="AR33" i="11"/>
  <c r="BA33" i="11"/>
  <c r="BJ55" i="11"/>
  <c r="BF55" i="11"/>
  <c r="BB55" i="11"/>
  <c r="AX55" i="11"/>
  <c r="AT55" i="11"/>
  <c r="AP55" i="11"/>
  <c r="AL55" i="11"/>
  <c r="AH55" i="11"/>
  <c r="AD55" i="11"/>
  <c r="Z55" i="11"/>
  <c r="V55" i="11"/>
  <c r="R55" i="11"/>
  <c r="N55" i="11"/>
  <c r="J55" i="11"/>
  <c r="F55" i="11"/>
  <c r="BI55" i="11"/>
  <c r="BE55" i="11"/>
  <c r="BA55" i="11"/>
  <c r="AW55" i="11"/>
  <c r="AS55" i="11"/>
  <c r="AO55" i="11"/>
  <c r="AK55" i="11"/>
  <c r="AG55" i="11"/>
  <c r="AC55" i="11"/>
  <c r="Y55" i="11"/>
  <c r="U55" i="11"/>
  <c r="Q55" i="11"/>
  <c r="M55" i="11"/>
  <c r="I55" i="11"/>
  <c r="E55" i="11"/>
  <c r="BK55" i="11"/>
  <c r="BC55" i="11"/>
  <c r="AU55" i="11"/>
  <c r="AM55" i="11"/>
  <c r="AE55" i="11"/>
  <c r="W55" i="11"/>
  <c r="O55" i="11"/>
  <c r="G55" i="11"/>
  <c r="BH55" i="11"/>
  <c r="AZ55" i="11"/>
  <c r="AR55" i="11"/>
  <c r="AJ55" i="11"/>
  <c r="AB55" i="11"/>
  <c r="T55" i="11"/>
  <c r="L55" i="11"/>
  <c r="D55" i="11"/>
  <c r="BG55" i="11"/>
  <c r="AY55" i="11"/>
  <c r="AQ55" i="11"/>
  <c r="S55" i="11"/>
  <c r="AI55" i="11"/>
  <c r="BJ43" i="11"/>
  <c r="BF43" i="11"/>
  <c r="BB43" i="11"/>
  <c r="AX43" i="11"/>
  <c r="AT43" i="11"/>
  <c r="AP43" i="11"/>
  <c r="AL43" i="11"/>
  <c r="AH43" i="11"/>
  <c r="AD43" i="11"/>
  <c r="Z43" i="11"/>
  <c r="V43" i="11"/>
  <c r="R43" i="11"/>
  <c r="N43" i="11"/>
  <c r="J43" i="11"/>
  <c r="F43" i="11"/>
  <c r="BI43" i="11"/>
  <c r="BE43" i="11"/>
  <c r="BA43" i="11"/>
  <c r="AW43" i="11"/>
  <c r="AS43" i="11"/>
  <c r="AO43" i="11"/>
  <c r="AK43" i="11"/>
  <c r="AG43" i="11"/>
  <c r="AC43" i="11"/>
  <c r="Y43" i="11"/>
  <c r="U43" i="11"/>
  <c r="Q43" i="11"/>
  <c r="M43" i="11"/>
  <c r="I43" i="11"/>
  <c r="E43" i="11"/>
  <c r="P43" i="11"/>
  <c r="X43" i="11"/>
  <c r="AF43" i="11"/>
  <c r="AN43" i="11"/>
  <c r="AV43" i="11"/>
  <c r="BD43" i="11"/>
  <c r="H55" i="11"/>
  <c r="X55" i="11"/>
  <c r="AN55" i="11"/>
  <c r="K55" i="11"/>
  <c r="AA55" i="11"/>
  <c r="AV55" i="11"/>
  <c r="E14" i="2" l="1"/>
  <c r="D14" i="2"/>
  <c r="E13" i="2"/>
  <c r="C13" i="2"/>
  <c r="B13" i="2"/>
  <c r="D13" i="2" s="1"/>
  <c r="C28" i="11" s="1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BJ12" i="11" l="1"/>
  <c r="AJ12" i="11"/>
  <c r="H12" i="11"/>
  <c r="AF12" i="11"/>
  <c r="AR12" i="11"/>
  <c r="E12" i="11"/>
  <c r="U12" i="11"/>
  <c r="AK12" i="11"/>
  <c r="BA12" i="11"/>
  <c r="N12" i="11"/>
  <c r="AD12" i="11"/>
  <c r="AT12" i="11"/>
  <c r="K12" i="11"/>
  <c r="AA12" i="11"/>
  <c r="AQ12" i="11"/>
  <c r="BG12" i="11"/>
  <c r="P12" i="11"/>
  <c r="AZ12" i="11"/>
  <c r="X12" i="11"/>
  <c r="D12" i="11"/>
  <c r="BH12" i="11"/>
  <c r="I12" i="11"/>
  <c r="Y12" i="11"/>
  <c r="AO12" i="11"/>
  <c r="BE12" i="11"/>
  <c r="R12" i="11"/>
  <c r="AH12" i="11"/>
  <c r="AX12" i="11"/>
  <c r="C54" i="11"/>
  <c r="O12" i="11"/>
  <c r="AE12" i="11"/>
  <c r="AU12" i="11"/>
  <c r="BK12" i="11"/>
  <c r="AV12" i="11"/>
  <c r="AN12" i="11"/>
  <c r="L12" i="11"/>
  <c r="M12" i="11"/>
  <c r="AC12" i="11"/>
  <c r="AS12" i="11"/>
  <c r="BI12" i="11"/>
  <c r="F12" i="11"/>
  <c r="V12" i="11"/>
  <c r="AL12" i="11"/>
  <c r="BB12" i="11"/>
  <c r="S12" i="11"/>
  <c r="AI12" i="11"/>
  <c r="AY12" i="11"/>
  <c r="T12" i="11"/>
  <c r="BD12" i="11"/>
  <c r="AB12" i="11"/>
  <c r="Q12" i="11"/>
  <c r="AG12" i="11"/>
  <c r="AW12" i="11"/>
  <c r="J12" i="11"/>
  <c r="Z12" i="11"/>
  <c r="AP12" i="11"/>
  <c r="BF12" i="11"/>
  <c r="G12" i="11"/>
  <c r="W12" i="11"/>
  <c r="AM12" i="11"/>
  <c r="BC12" i="11"/>
  <c r="AP54" i="11" l="1"/>
  <c r="AP59" i="11" s="1"/>
  <c r="Q54" i="11"/>
  <c r="AT54" i="11"/>
  <c r="AT59" i="11" s="1"/>
  <c r="G54" i="11"/>
  <c r="AB54" i="11"/>
  <c r="AB59" i="11" s="1"/>
  <c r="AI54" i="11"/>
  <c r="AI59" i="11" s="1"/>
  <c r="AL54" i="11"/>
  <c r="AL59" i="11" s="1"/>
  <c r="AS54" i="11"/>
  <c r="AS59" i="11" s="1"/>
  <c r="AN54" i="11"/>
  <c r="AN59" i="11" s="1"/>
  <c r="AE54" i="11"/>
  <c r="AE59" i="11" s="1"/>
  <c r="AH54" i="11"/>
  <c r="AH59" i="11" s="1"/>
  <c r="Y54" i="11"/>
  <c r="X54" i="11"/>
  <c r="AQ54" i="11"/>
  <c r="AQ59" i="11" s="1"/>
  <c r="AD54" i="11"/>
  <c r="AD59" i="11" s="1"/>
  <c r="U54" i="11"/>
  <c r="H54" i="11"/>
  <c r="AG54" i="11"/>
  <c r="AG59" i="11" s="1"/>
  <c r="D30" i="11"/>
  <c r="D27" i="11" s="1"/>
  <c r="W54" i="11"/>
  <c r="Z54" i="11"/>
  <c r="AY54" i="11"/>
  <c r="AY59" i="11" s="1"/>
  <c r="BB54" i="11"/>
  <c r="BB59" i="11" s="1"/>
  <c r="BI54" i="11"/>
  <c r="BI59" i="11" s="1"/>
  <c r="L54" i="11"/>
  <c r="AU54" i="11"/>
  <c r="AU59" i="11" s="1"/>
  <c r="AX54" i="11"/>
  <c r="AX59" i="11" s="1"/>
  <c r="AO54" i="11"/>
  <c r="AO59" i="11" s="1"/>
  <c r="D54" i="11"/>
  <c r="BG54" i="11"/>
  <c r="BG59" i="11" s="1"/>
  <c r="AK54" i="11"/>
  <c r="AK59" i="11" s="1"/>
  <c r="AF54" i="11"/>
  <c r="AF59" i="11" s="1"/>
  <c r="J54" i="11"/>
  <c r="J14" i="2"/>
  <c r="BC54" i="11"/>
  <c r="BC59" i="11" s="1"/>
  <c r="BF54" i="11"/>
  <c r="BF59" i="11" s="1"/>
  <c r="AW54" i="11"/>
  <c r="AW59" i="11" s="1"/>
  <c r="BD54" i="11"/>
  <c r="BD59" i="11" s="1"/>
  <c r="S54" i="11"/>
  <c r="V54" i="11"/>
  <c r="AC54" i="11"/>
  <c r="AC59" i="11" s="1"/>
  <c r="AV54" i="11"/>
  <c r="AV59" i="11" s="1"/>
  <c r="O54" i="11"/>
  <c r="R54" i="11"/>
  <c r="I54" i="11"/>
  <c r="AZ54" i="11"/>
  <c r="AZ59" i="11" s="1"/>
  <c r="AA54" i="11"/>
  <c r="AA59" i="11" s="1"/>
  <c r="N54" i="11"/>
  <c r="E54" i="11"/>
  <c r="AJ54" i="11"/>
  <c r="AJ59" i="11" s="1"/>
  <c r="AM54" i="11"/>
  <c r="AM59" i="11" s="1"/>
  <c r="T54" i="11"/>
  <c r="BK28" i="11"/>
  <c r="AU28" i="11"/>
  <c r="AE28" i="11"/>
  <c r="O28" i="11"/>
  <c r="BF28" i="11"/>
  <c r="AP28" i="11"/>
  <c r="Z28" i="11"/>
  <c r="J28" i="11"/>
  <c r="BA28" i="11"/>
  <c r="AK28" i="11"/>
  <c r="U28" i="11"/>
  <c r="E28" i="11"/>
  <c r="L28" i="11"/>
  <c r="H28" i="11"/>
  <c r="D28" i="11"/>
  <c r="BG28" i="11"/>
  <c r="AQ28" i="11"/>
  <c r="AA28" i="11"/>
  <c r="BB28" i="11"/>
  <c r="AL28" i="11"/>
  <c r="V28" i="11"/>
  <c r="F28" i="11"/>
  <c r="AG28" i="11"/>
  <c r="BH28" i="11"/>
  <c r="BD28" i="11"/>
  <c r="AV28" i="11"/>
  <c r="BC28" i="11"/>
  <c r="AM28" i="11"/>
  <c r="G28" i="11"/>
  <c r="AH28" i="11"/>
  <c r="R28" i="11"/>
  <c r="AS28" i="11"/>
  <c r="M28" i="11"/>
  <c r="AN28" i="11"/>
  <c r="AJ28" i="11"/>
  <c r="K28" i="11"/>
  <c r="AW28" i="11"/>
  <c r="Q28" i="11"/>
  <c r="AZ28" i="11"/>
  <c r="W28" i="11"/>
  <c r="AX28" i="11"/>
  <c r="BI28" i="11"/>
  <c r="AC28" i="11"/>
  <c r="AR28" i="11"/>
  <c r="AF28" i="11"/>
  <c r="S28" i="11"/>
  <c r="N28" i="11"/>
  <c r="I28" i="11"/>
  <c r="P28" i="11"/>
  <c r="AB28" i="11"/>
  <c r="AO28" i="11"/>
  <c r="AI28" i="11"/>
  <c r="T28" i="11"/>
  <c r="BJ28" i="11"/>
  <c r="BE28" i="11"/>
  <c r="AY28" i="11"/>
  <c r="AT28" i="11"/>
  <c r="X28" i="11"/>
  <c r="AD28" i="11"/>
  <c r="Y28" i="11"/>
  <c r="F54" i="11"/>
  <c r="M54" i="11"/>
  <c r="BK54" i="11"/>
  <c r="BK59" i="11" s="1"/>
  <c r="D42" i="11"/>
  <c r="D44" i="11" s="1"/>
  <c r="C59" i="11"/>
  <c r="C61" i="11" s="1"/>
  <c r="BE54" i="11"/>
  <c r="BE59" i="11" s="1"/>
  <c r="BH54" i="11"/>
  <c r="BH59" i="11" s="1"/>
  <c r="P54" i="11"/>
  <c r="K54" i="11"/>
  <c r="BA54" i="11"/>
  <c r="BA59" i="11" s="1"/>
  <c r="AR54" i="11"/>
  <c r="AR59" i="11" s="1"/>
  <c r="BJ54" i="11"/>
  <c r="BJ59" i="11" s="1"/>
  <c r="E42" i="11" l="1"/>
  <c r="E44" i="11" s="1"/>
  <c r="L14" i="2"/>
  <c r="M42" i="11"/>
  <c r="M44" i="11" s="1"/>
  <c r="W42" i="11"/>
  <c r="W44" i="11" s="1"/>
  <c r="U42" i="11"/>
  <c r="U44" i="11" s="1"/>
  <c r="F42" i="11"/>
  <c r="F44" i="11" s="1"/>
  <c r="AG42" i="11"/>
  <c r="AG44" i="11" s="1"/>
  <c r="AD42" i="11"/>
  <c r="AD44" i="11" s="1"/>
  <c r="AC42" i="11"/>
  <c r="AC44" i="11" s="1"/>
  <c r="F59" i="11"/>
  <c r="AQ42" i="11"/>
  <c r="AQ44" i="11" s="1"/>
  <c r="O59" i="11"/>
  <c r="AZ42" i="11"/>
  <c r="AZ44" i="11" s="1"/>
  <c r="BJ42" i="11"/>
  <c r="BJ44" i="11" s="1"/>
  <c r="Y59" i="11"/>
  <c r="J42" i="11"/>
  <c r="J44" i="11" s="1"/>
  <c r="I42" i="11"/>
  <c r="I44" i="11" s="1"/>
  <c r="N42" i="11"/>
  <c r="N44" i="11" s="1"/>
  <c r="O42" i="11"/>
  <c r="O44" i="11" s="1"/>
  <c r="R42" i="11"/>
  <c r="R44" i="11" s="1"/>
  <c r="K42" i="11"/>
  <c r="K44" i="11" s="1"/>
  <c r="U59" i="11"/>
  <c r="BF42" i="11"/>
  <c r="BF44" i="11" s="1"/>
  <c r="G59" i="11"/>
  <c r="AR42" i="11"/>
  <c r="AR44" i="11" s="1"/>
  <c r="K59" i="11"/>
  <c r="AV42" i="11"/>
  <c r="AV44" i="11" s="1"/>
  <c r="V42" i="11"/>
  <c r="V44" i="11" s="1"/>
  <c r="AM42" i="11"/>
  <c r="AM44" i="11" s="1"/>
  <c r="Q42" i="11"/>
  <c r="Q44" i="11" s="1"/>
  <c r="L42" i="11"/>
  <c r="L44" i="11" s="1"/>
  <c r="AL42" i="11"/>
  <c r="AL44" i="11" s="1"/>
  <c r="AB42" i="11"/>
  <c r="AB44" i="11" s="1"/>
  <c r="T42" i="11"/>
  <c r="T44" i="11" s="1"/>
  <c r="Y42" i="11"/>
  <c r="Y44" i="11" s="1"/>
  <c r="AX42" i="11"/>
  <c r="AX44" i="11" s="1"/>
  <c r="M59" i="11"/>
  <c r="T59" i="11"/>
  <c r="BE42" i="11"/>
  <c r="BE44" i="11" s="1"/>
  <c r="N59" i="11"/>
  <c r="AY42" i="11"/>
  <c r="AY44" i="11" s="1"/>
  <c r="R59" i="11"/>
  <c r="BC42" i="11"/>
  <c r="BC44" i="11" s="1"/>
  <c r="V59" i="11"/>
  <c r="BG42" i="11"/>
  <c r="BG44" i="11" s="1"/>
  <c r="J59" i="11"/>
  <c r="AU42" i="11"/>
  <c r="AU44" i="11" s="1"/>
  <c r="D59" i="11"/>
  <c r="AO42" i="11"/>
  <c r="AO44" i="11" s="1"/>
  <c r="L59" i="11"/>
  <c r="AW42" i="11"/>
  <c r="AW44" i="11" s="1"/>
  <c r="BK42" i="11"/>
  <c r="BK44" i="11" s="1"/>
  <c r="Z59" i="11"/>
  <c r="E30" i="11"/>
  <c r="E27" i="11" s="1"/>
  <c r="D22" i="11"/>
  <c r="P59" i="11"/>
  <c r="BA42" i="11"/>
  <c r="BA44" i="11" s="1"/>
  <c r="Z42" i="11"/>
  <c r="Z44" i="11" s="1"/>
  <c r="AJ42" i="11"/>
  <c r="AJ44" i="11" s="1"/>
  <c r="E59" i="11"/>
  <c r="AP42" i="11"/>
  <c r="AP44" i="11" s="1"/>
  <c r="I59" i="11"/>
  <c r="AT42" i="11"/>
  <c r="AT44" i="11" s="1"/>
  <c r="H42" i="11"/>
  <c r="H44" i="11" s="1"/>
  <c r="AN42" i="11"/>
  <c r="AN44" i="11" s="1"/>
  <c r="AF42" i="11"/>
  <c r="AF44" i="11" s="1"/>
  <c r="C62" i="11"/>
  <c r="W59" i="11"/>
  <c r="BH42" i="11"/>
  <c r="BH44" i="11" s="1"/>
  <c r="Q59" i="11"/>
  <c r="BB42" i="11"/>
  <c r="BB44" i="11" s="1"/>
  <c r="AK42" i="11"/>
  <c r="AK44" i="11" s="1"/>
  <c r="X42" i="11"/>
  <c r="X44" i="11" s="1"/>
  <c r="AI42" i="11"/>
  <c r="AI44" i="11" s="1"/>
  <c r="S42" i="11"/>
  <c r="S44" i="11" s="1"/>
  <c r="G42" i="11"/>
  <c r="G44" i="11" s="1"/>
  <c r="P42" i="11"/>
  <c r="P44" i="11" s="1"/>
  <c r="AH42" i="11"/>
  <c r="AH44" i="11" s="1"/>
  <c r="AA42" i="11"/>
  <c r="AA44" i="11" s="1"/>
  <c r="AE42" i="11"/>
  <c r="AE44" i="11" s="1"/>
  <c r="BD42" i="11"/>
  <c r="BD44" i="11" s="1"/>
  <c r="S59" i="11"/>
  <c r="H59" i="11"/>
  <c r="AS42" i="11"/>
  <c r="AS44" i="11" s="1"/>
  <c r="X59" i="11"/>
  <c r="BI42" i="11"/>
  <c r="BI44" i="11" s="1"/>
  <c r="E13" i="11" l="1"/>
  <c r="D15" i="11"/>
  <c r="D21" i="11" s="1"/>
  <c r="D20" i="11" s="1"/>
  <c r="D73" i="11" s="1"/>
  <c r="E22" i="11"/>
  <c r="F30" i="11"/>
  <c r="F27" i="11" s="1"/>
  <c r="D25" i="11" l="1"/>
  <c r="D32" i="11"/>
  <c r="F13" i="11"/>
  <c r="E15" i="11"/>
  <c r="E21" i="11" s="1"/>
  <c r="E20" i="11" s="1"/>
  <c r="E73" i="11" s="1"/>
  <c r="G30" i="11"/>
  <c r="F22" i="11"/>
  <c r="E25" i="11" l="1"/>
  <c r="E32" i="11"/>
  <c r="G13" i="11"/>
  <c r="F15" i="11"/>
  <c r="F21" i="11" s="1"/>
  <c r="F20" i="11" s="1"/>
  <c r="F73" i="11" s="1"/>
  <c r="D34" i="11"/>
  <c r="G27" i="11"/>
  <c r="G22" i="11"/>
  <c r="H30" i="11"/>
  <c r="D74" i="11" l="1"/>
  <c r="D72" i="11" s="1"/>
  <c r="D36" i="11"/>
  <c r="D40" i="11" s="1"/>
  <c r="D46" i="11" s="1"/>
  <c r="D48" i="11" s="1"/>
  <c r="D50" i="11" s="1"/>
  <c r="D61" i="11" s="1"/>
  <c r="D69" i="11"/>
  <c r="F32" i="11"/>
  <c r="F25" i="11"/>
  <c r="E34" i="11"/>
  <c r="H13" i="11"/>
  <c r="G15" i="11"/>
  <c r="G21" i="11" s="1"/>
  <c r="G20" i="11" s="1"/>
  <c r="G73" i="11" s="1"/>
  <c r="H27" i="11"/>
  <c r="I30" i="11"/>
  <c r="H22" i="11"/>
  <c r="F34" i="11" l="1"/>
  <c r="F36" i="11" s="1"/>
  <c r="F40" i="11" s="1"/>
  <c r="F46" i="11" s="1"/>
  <c r="F48" i="11" s="1"/>
  <c r="F50" i="11" s="1"/>
  <c r="F61" i="11" s="1"/>
  <c r="G25" i="11"/>
  <c r="G32" i="11"/>
  <c r="E74" i="11"/>
  <c r="E72" i="11" s="1"/>
  <c r="E36" i="11"/>
  <c r="E40" i="11" s="1"/>
  <c r="E46" i="11" s="1"/>
  <c r="E48" i="11" s="1"/>
  <c r="E50" i="11" s="1"/>
  <c r="E61" i="11" s="1"/>
  <c r="E69" i="11"/>
  <c r="I13" i="11"/>
  <c r="H15" i="11"/>
  <c r="H21" i="11" s="1"/>
  <c r="H20" i="11" s="1"/>
  <c r="D62" i="11"/>
  <c r="J30" i="11"/>
  <c r="I22" i="11"/>
  <c r="I27" i="11"/>
  <c r="F62" i="11" l="1"/>
  <c r="F69" i="11"/>
  <c r="F74" i="11"/>
  <c r="F72" i="11" s="1"/>
  <c r="G34" i="11"/>
  <c r="G36" i="11" s="1"/>
  <c r="G40" i="11" s="1"/>
  <c r="G46" i="11" s="1"/>
  <c r="G48" i="11" s="1"/>
  <c r="G50" i="11" s="1"/>
  <c r="G61" i="11" s="1"/>
  <c r="G62" i="11" s="1"/>
  <c r="H73" i="11"/>
  <c r="E62" i="11"/>
  <c r="J13" i="11"/>
  <c r="I15" i="11"/>
  <c r="I21" i="11" s="1"/>
  <c r="I20" i="11" s="1"/>
  <c r="I73" i="11" s="1"/>
  <c r="H25" i="11"/>
  <c r="H32" i="11"/>
  <c r="K30" i="11"/>
  <c r="J27" i="11"/>
  <c r="J22" i="11"/>
  <c r="G74" i="11" l="1"/>
  <c r="G72" i="11" s="1"/>
  <c r="G69" i="11"/>
  <c r="K13" i="11"/>
  <c r="J15" i="11"/>
  <c r="J21" i="11" s="1"/>
  <c r="J20" i="11" s="1"/>
  <c r="H34" i="11"/>
  <c r="I25" i="11"/>
  <c r="I32" i="11"/>
  <c r="L30" i="11"/>
  <c r="K27" i="11"/>
  <c r="K22" i="11"/>
  <c r="H74" i="11" l="1"/>
  <c r="H72" i="11" s="1"/>
  <c r="H69" i="11"/>
  <c r="H36" i="11"/>
  <c r="H40" i="11" s="1"/>
  <c r="H46" i="11" s="1"/>
  <c r="H48" i="11" s="1"/>
  <c r="H50" i="11" s="1"/>
  <c r="H61" i="11" s="1"/>
  <c r="H62" i="11" s="1"/>
  <c r="J32" i="11"/>
  <c r="J25" i="11"/>
  <c r="J73" i="11"/>
  <c r="I34" i="11"/>
  <c r="L13" i="11"/>
  <c r="K15" i="11"/>
  <c r="K21" i="11" s="1"/>
  <c r="L22" i="11"/>
  <c r="M30" i="11"/>
  <c r="L27" i="11"/>
  <c r="J34" i="11" l="1"/>
  <c r="J69" i="11" s="1"/>
  <c r="K32" i="11"/>
  <c r="K25" i="11"/>
  <c r="K20" i="11"/>
  <c r="M13" i="11"/>
  <c r="L15" i="11"/>
  <c r="L21" i="11" s="1"/>
  <c r="I69" i="11"/>
  <c r="I36" i="11"/>
  <c r="I40" i="11" s="1"/>
  <c r="I46" i="11" s="1"/>
  <c r="I48" i="11" s="1"/>
  <c r="I50" i="11" s="1"/>
  <c r="I61" i="11" s="1"/>
  <c r="I62" i="11" s="1"/>
  <c r="I74" i="11"/>
  <c r="I72" i="11" s="1"/>
  <c r="N30" i="11"/>
  <c r="M22" i="11"/>
  <c r="M27" i="11"/>
  <c r="J36" i="11" l="1"/>
  <c r="J40" i="11" s="1"/>
  <c r="J46" i="11" s="1"/>
  <c r="J48" i="11" s="1"/>
  <c r="J50" i="11" s="1"/>
  <c r="J61" i="11" s="1"/>
  <c r="J62" i="11" s="1"/>
  <c r="J74" i="11"/>
  <c r="J72" i="11" s="1"/>
  <c r="K34" i="11"/>
  <c r="K36" i="11" s="1"/>
  <c r="K40" i="11" s="1"/>
  <c r="K46" i="11" s="1"/>
  <c r="K48" i="11" s="1"/>
  <c r="K50" i="11" s="1"/>
  <c r="K61" i="11" s="1"/>
  <c r="L32" i="11"/>
  <c r="L25" i="11"/>
  <c r="L20" i="11"/>
  <c r="K73" i="11"/>
  <c r="N13" i="11"/>
  <c r="M15" i="11"/>
  <c r="M21" i="11" s="1"/>
  <c r="N22" i="11"/>
  <c r="O30" i="11"/>
  <c r="N27" i="11"/>
  <c r="K62" i="11" l="1"/>
  <c r="K74" i="11"/>
  <c r="K72" i="11" s="1"/>
  <c r="K69" i="11"/>
  <c r="L34" i="11"/>
  <c r="L69" i="11" s="1"/>
  <c r="M25" i="11"/>
  <c r="M32" i="11"/>
  <c r="O13" i="11"/>
  <c r="N15" i="11"/>
  <c r="N21" i="11" s="1"/>
  <c r="N20" i="11" s="1"/>
  <c r="N73" i="11" s="1"/>
  <c r="M20" i="11"/>
  <c r="L73" i="11"/>
  <c r="P30" i="11"/>
  <c r="O27" i="11"/>
  <c r="O22" i="11"/>
  <c r="L36" i="11" l="1"/>
  <c r="L40" i="11" s="1"/>
  <c r="L46" i="11" s="1"/>
  <c r="L48" i="11" s="1"/>
  <c r="L50" i="11" s="1"/>
  <c r="L61" i="11" s="1"/>
  <c r="L62" i="11" s="1"/>
  <c r="L74" i="11"/>
  <c r="L72" i="11" s="1"/>
  <c r="M73" i="11"/>
  <c r="N25" i="11"/>
  <c r="N32" i="11"/>
  <c r="P13" i="11"/>
  <c r="O15" i="11"/>
  <c r="O21" i="11" s="1"/>
  <c r="O20" i="11" s="1"/>
  <c r="O73" i="11" s="1"/>
  <c r="M34" i="11"/>
  <c r="P22" i="11"/>
  <c r="Q30" i="11"/>
  <c r="P27" i="11"/>
  <c r="N34" i="11" l="1"/>
  <c r="N74" i="11" s="1"/>
  <c r="N72" i="11" s="1"/>
  <c r="Q13" i="11"/>
  <c r="P15" i="11"/>
  <c r="P21" i="11" s="1"/>
  <c r="P20" i="11" s="1"/>
  <c r="P73" i="11" s="1"/>
  <c r="M74" i="11"/>
  <c r="M72" i="11" s="1"/>
  <c r="M69" i="11"/>
  <c r="O32" i="11"/>
  <c r="O25" i="11"/>
  <c r="M36" i="11"/>
  <c r="M40" i="11" s="1"/>
  <c r="M46" i="11" s="1"/>
  <c r="M48" i="11" s="1"/>
  <c r="M50" i="11" s="1"/>
  <c r="M61" i="11" s="1"/>
  <c r="M62" i="11" s="1"/>
  <c r="Q27" i="11"/>
  <c r="R30" i="11"/>
  <c r="Q22" i="11"/>
  <c r="N36" i="11" l="1"/>
  <c r="N40" i="11" s="1"/>
  <c r="N46" i="11" s="1"/>
  <c r="N48" i="11" s="1"/>
  <c r="N50" i="11" s="1"/>
  <c r="N61" i="11" s="1"/>
  <c r="N62" i="11" s="1"/>
  <c r="N69" i="11"/>
  <c r="O34" i="11"/>
  <c r="O74" i="11" s="1"/>
  <c r="O72" i="11" s="1"/>
  <c r="P25" i="11"/>
  <c r="P32" i="11"/>
  <c r="R13" i="11"/>
  <c r="Q15" i="11"/>
  <c r="Q21" i="11" s="1"/>
  <c r="Q20" i="11" s="1"/>
  <c r="Q73" i="11" s="1"/>
  <c r="R27" i="11"/>
  <c r="S30" i="11"/>
  <c r="R22" i="11"/>
  <c r="O36" i="11" l="1"/>
  <c r="O40" i="11" s="1"/>
  <c r="O46" i="11" s="1"/>
  <c r="O48" i="11" s="1"/>
  <c r="O50" i="11" s="1"/>
  <c r="O61" i="11" s="1"/>
  <c r="O62" i="11" s="1"/>
  <c r="O69" i="11"/>
  <c r="P34" i="11"/>
  <c r="P74" i="11" s="1"/>
  <c r="P72" i="11" s="1"/>
  <c r="S13" i="11"/>
  <c r="R15" i="11"/>
  <c r="R21" i="11" s="1"/>
  <c r="R20" i="11" s="1"/>
  <c r="R73" i="11" s="1"/>
  <c r="Q25" i="11"/>
  <c r="Q32" i="11"/>
  <c r="S27" i="11"/>
  <c r="T30" i="11"/>
  <c r="S22" i="11"/>
  <c r="P69" i="11" l="1"/>
  <c r="P36" i="11"/>
  <c r="P40" i="11" s="1"/>
  <c r="P46" i="11" s="1"/>
  <c r="P48" i="11" s="1"/>
  <c r="P50" i="11" s="1"/>
  <c r="P61" i="11" s="1"/>
  <c r="P62" i="11" s="1"/>
  <c r="Q34" i="11"/>
  <c r="Q74" i="11" s="1"/>
  <c r="Q72" i="11" s="1"/>
  <c r="R25" i="11"/>
  <c r="R32" i="11"/>
  <c r="T13" i="11"/>
  <c r="S15" i="11"/>
  <c r="S21" i="11" s="1"/>
  <c r="S20" i="11" s="1"/>
  <c r="T27" i="11"/>
  <c r="U30" i="11"/>
  <c r="T22" i="11"/>
  <c r="Q36" i="11" l="1"/>
  <c r="Q40" i="11" s="1"/>
  <c r="Q46" i="11" s="1"/>
  <c r="Q48" i="11" s="1"/>
  <c r="Q50" i="11" s="1"/>
  <c r="Q61" i="11" s="1"/>
  <c r="Q62" i="11" s="1"/>
  <c r="Q69" i="11"/>
  <c r="U13" i="11"/>
  <c r="T15" i="11"/>
  <c r="T21" i="11" s="1"/>
  <c r="T20" i="11" s="1"/>
  <c r="T73" i="11" s="1"/>
  <c r="S73" i="11"/>
  <c r="R34" i="11"/>
  <c r="S25" i="11"/>
  <c r="S32" i="11"/>
  <c r="V30" i="11"/>
  <c r="U22" i="11"/>
  <c r="U27" i="11"/>
  <c r="S34" i="11" l="1"/>
  <c r="S69" i="11" s="1"/>
  <c r="R74" i="11"/>
  <c r="R72" i="11" s="1"/>
  <c r="R69" i="11"/>
  <c r="R36" i="11"/>
  <c r="R40" i="11" s="1"/>
  <c r="R46" i="11" s="1"/>
  <c r="R48" i="11" s="1"/>
  <c r="R50" i="11" s="1"/>
  <c r="R61" i="11" s="1"/>
  <c r="R62" i="11" s="1"/>
  <c r="V13" i="11"/>
  <c r="U15" i="11"/>
  <c r="U21" i="11" s="1"/>
  <c r="U20" i="11" s="1"/>
  <c r="T25" i="11"/>
  <c r="T32" i="11"/>
  <c r="V27" i="11"/>
  <c r="W30" i="11"/>
  <c r="V22" i="11"/>
  <c r="S74" i="11" l="1"/>
  <c r="S72" i="11" s="1"/>
  <c r="S36" i="11"/>
  <c r="S40" i="11" s="1"/>
  <c r="S46" i="11" s="1"/>
  <c r="S48" i="11" s="1"/>
  <c r="S50" i="11" s="1"/>
  <c r="S61" i="11" s="1"/>
  <c r="S62" i="11" s="1"/>
  <c r="U73" i="11"/>
  <c r="W13" i="11"/>
  <c r="V15" i="11"/>
  <c r="V21" i="11" s="1"/>
  <c r="T34" i="11"/>
  <c r="U32" i="11"/>
  <c r="U25" i="11"/>
  <c r="W22" i="11"/>
  <c r="W27" i="11"/>
  <c r="X30" i="11"/>
  <c r="X13" i="11" l="1"/>
  <c r="W15" i="11"/>
  <c r="W21" i="11" s="1"/>
  <c r="W20" i="11" s="1"/>
  <c r="W73" i="11" s="1"/>
  <c r="V32" i="11"/>
  <c r="V25" i="11"/>
  <c r="T69" i="11"/>
  <c r="T74" i="11"/>
  <c r="T72" i="11" s="1"/>
  <c r="T36" i="11"/>
  <c r="T40" i="11" s="1"/>
  <c r="T46" i="11" s="1"/>
  <c r="T48" i="11" s="1"/>
  <c r="T50" i="11" s="1"/>
  <c r="T61" i="11" s="1"/>
  <c r="T62" i="11" s="1"/>
  <c r="V20" i="11"/>
  <c r="U34" i="11"/>
  <c r="X27" i="11"/>
  <c r="Y30" i="11"/>
  <c r="X22" i="11"/>
  <c r="U69" i="11" l="1"/>
  <c r="U74" i="11"/>
  <c r="U72" i="11" s="1"/>
  <c r="U36" i="11"/>
  <c r="U40" i="11" s="1"/>
  <c r="U46" i="11" s="1"/>
  <c r="U48" i="11" s="1"/>
  <c r="U50" i="11" s="1"/>
  <c r="U61" i="11" s="1"/>
  <c r="U62" i="11" s="1"/>
  <c r="W25" i="11"/>
  <c r="W32" i="11"/>
  <c r="V73" i="11"/>
  <c r="V34" i="11"/>
  <c r="Y13" i="11"/>
  <c r="X15" i="11"/>
  <c r="X21" i="11" s="1"/>
  <c r="X20" i="11" s="1"/>
  <c r="X73" i="11" s="1"/>
  <c r="Y22" i="11"/>
  <c r="Y27" i="11"/>
  <c r="Z30" i="11"/>
  <c r="Z13" i="11" l="1"/>
  <c r="Y15" i="11"/>
  <c r="Y21" i="11" s="1"/>
  <c r="Y20" i="11" s="1"/>
  <c r="Y73" i="11" s="1"/>
  <c r="V69" i="11"/>
  <c r="V74" i="11"/>
  <c r="V72" i="11" s="1"/>
  <c r="X25" i="11"/>
  <c r="X32" i="11"/>
  <c r="V36" i="11"/>
  <c r="V40" i="11" s="1"/>
  <c r="V46" i="11" s="1"/>
  <c r="V48" i="11" s="1"/>
  <c r="V50" i="11" s="1"/>
  <c r="V61" i="11" s="1"/>
  <c r="V62" i="11" s="1"/>
  <c r="W34" i="11"/>
  <c r="Z22" i="11"/>
  <c r="AA30" i="11"/>
  <c r="Z27" i="11"/>
  <c r="X34" i="11" l="1"/>
  <c r="X74" i="11" s="1"/>
  <c r="X72" i="11" s="1"/>
  <c r="W69" i="11"/>
  <c r="W74" i="11"/>
  <c r="W72" i="11" s="1"/>
  <c r="W36" i="11"/>
  <c r="W40" i="11" s="1"/>
  <c r="W46" i="11" s="1"/>
  <c r="W48" i="11" s="1"/>
  <c r="W50" i="11" s="1"/>
  <c r="W61" i="11" s="1"/>
  <c r="W62" i="11" s="1"/>
  <c r="Y25" i="11"/>
  <c r="Y32" i="11"/>
  <c r="AA13" i="11"/>
  <c r="Z15" i="11"/>
  <c r="Z21" i="11" s="1"/>
  <c r="Z20" i="11" s="1"/>
  <c r="Z73" i="11" s="1"/>
  <c r="AA27" i="11"/>
  <c r="AA22" i="11"/>
  <c r="AB30" i="11"/>
  <c r="Y34" i="11" l="1"/>
  <c r="Y69" i="11" s="1"/>
  <c r="X69" i="11"/>
  <c r="X36" i="11"/>
  <c r="X40" i="11" s="1"/>
  <c r="X46" i="11" s="1"/>
  <c r="X48" i="11" s="1"/>
  <c r="X50" i="11" s="1"/>
  <c r="X61" i="11" s="1"/>
  <c r="X62" i="11" s="1"/>
  <c r="AB13" i="11"/>
  <c r="AA15" i="11"/>
  <c r="AA21" i="11" s="1"/>
  <c r="AA20" i="11" s="1"/>
  <c r="AA73" i="11" s="1"/>
  <c r="Z25" i="11"/>
  <c r="Z32" i="11"/>
  <c r="AB22" i="11"/>
  <c r="AC30" i="11"/>
  <c r="AB27" i="11"/>
  <c r="Y36" i="11" l="1"/>
  <c r="Y40" i="11" s="1"/>
  <c r="Y46" i="11" s="1"/>
  <c r="Y48" i="11" s="1"/>
  <c r="Y50" i="11" s="1"/>
  <c r="Y61" i="11" s="1"/>
  <c r="Y62" i="11" s="1"/>
  <c r="Y74" i="11"/>
  <c r="Y72" i="11" s="1"/>
  <c r="Z34" i="11"/>
  <c r="Z74" i="11" s="1"/>
  <c r="Z72" i="11" s="1"/>
  <c r="AA25" i="11"/>
  <c r="AA32" i="11"/>
  <c r="AC13" i="11"/>
  <c r="AB15" i="11"/>
  <c r="AB21" i="11" s="1"/>
  <c r="AB20" i="11" s="1"/>
  <c r="AB73" i="11" s="1"/>
  <c r="AC27" i="11"/>
  <c r="AD30" i="11"/>
  <c r="AC22" i="11"/>
  <c r="Z69" i="11" l="1"/>
  <c r="Z36" i="11"/>
  <c r="Z40" i="11" s="1"/>
  <c r="Z46" i="11" s="1"/>
  <c r="Z48" i="11" s="1"/>
  <c r="Z50" i="11" s="1"/>
  <c r="Z61" i="11" s="1"/>
  <c r="Z62" i="11" s="1"/>
  <c r="AD13" i="11"/>
  <c r="AC15" i="11"/>
  <c r="AC21" i="11" s="1"/>
  <c r="AB32" i="11"/>
  <c r="AB25" i="11"/>
  <c r="AA34" i="11"/>
  <c r="AD22" i="11"/>
  <c r="AE30" i="11"/>
  <c r="AD27" i="11"/>
  <c r="AB34" i="11" l="1"/>
  <c r="AB36" i="11" s="1"/>
  <c r="AB40" i="11" s="1"/>
  <c r="AB46" i="11" s="1"/>
  <c r="AB48" i="11" s="1"/>
  <c r="AB50" i="11" s="1"/>
  <c r="AB61" i="11" s="1"/>
  <c r="AA74" i="11"/>
  <c r="AA72" i="11" s="1"/>
  <c r="AA69" i="11"/>
  <c r="AA36" i="11"/>
  <c r="AA40" i="11" s="1"/>
  <c r="AA46" i="11" s="1"/>
  <c r="AA48" i="11" s="1"/>
  <c r="AA50" i="11" s="1"/>
  <c r="AA61" i="11" s="1"/>
  <c r="AA62" i="11" s="1"/>
  <c r="AC32" i="11"/>
  <c r="AC25" i="11"/>
  <c r="AE13" i="11"/>
  <c r="AD15" i="11"/>
  <c r="AD21" i="11" s="1"/>
  <c r="AD20" i="11" s="1"/>
  <c r="AD73" i="11" s="1"/>
  <c r="AC20" i="11"/>
  <c r="AE22" i="11"/>
  <c r="AF30" i="11"/>
  <c r="AE27" i="11"/>
  <c r="AB69" i="11" l="1"/>
  <c r="AB74" i="11"/>
  <c r="AB72" i="11" s="1"/>
  <c r="AC34" i="11"/>
  <c r="AC74" i="11" s="1"/>
  <c r="AD25" i="11"/>
  <c r="AD32" i="11"/>
  <c r="AC73" i="11"/>
  <c r="AB62" i="11"/>
  <c r="AF13" i="11"/>
  <c r="AE15" i="11"/>
  <c r="AE21" i="11" s="1"/>
  <c r="AF22" i="11"/>
  <c r="AG30" i="11"/>
  <c r="AF27" i="11"/>
  <c r="AC36" i="11" l="1"/>
  <c r="AC40" i="11" s="1"/>
  <c r="AC46" i="11" s="1"/>
  <c r="AC48" i="11" s="1"/>
  <c r="AC50" i="11" s="1"/>
  <c r="AC61" i="11" s="1"/>
  <c r="AC62" i="11" s="1"/>
  <c r="AC69" i="11"/>
  <c r="AC72" i="11"/>
  <c r="AE32" i="11"/>
  <c r="AE25" i="11"/>
  <c r="AG13" i="11"/>
  <c r="AF15" i="11"/>
  <c r="AF21" i="11" s="1"/>
  <c r="AE20" i="11"/>
  <c r="AD34" i="11"/>
  <c r="AH30" i="11"/>
  <c r="AG22" i="11"/>
  <c r="AG27" i="11"/>
  <c r="AE34" i="11" l="1"/>
  <c r="AE36" i="11" s="1"/>
  <c r="AE40" i="11" s="1"/>
  <c r="AE46" i="11" s="1"/>
  <c r="AE48" i="11" s="1"/>
  <c r="AE50" i="11" s="1"/>
  <c r="AE61" i="11" s="1"/>
  <c r="AH13" i="11"/>
  <c r="AG15" i="11"/>
  <c r="AG21" i="11" s="1"/>
  <c r="AG20" i="11" s="1"/>
  <c r="AG73" i="11" s="1"/>
  <c r="AE73" i="11"/>
  <c r="AD74" i="11"/>
  <c r="AD72" i="11" s="1"/>
  <c r="AD69" i="11"/>
  <c r="AD36" i="11"/>
  <c r="AD40" i="11" s="1"/>
  <c r="AD46" i="11" s="1"/>
  <c r="AD48" i="11" s="1"/>
  <c r="AD50" i="11" s="1"/>
  <c r="AD61" i="11" s="1"/>
  <c r="AD62" i="11" s="1"/>
  <c r="AF25" i="11"/>
  <c r="AF32" i="11"/>
  <c r="AF20" i="11"/>
  <c r="AI30" i="11"/>
  <c r="AH22" i="11"/>
  <c r="AH27" i="11"/>
  <c r="AE69" i="11" l="1"/>
  <c r="AE74" i="11"/>
  <c r="AE72" i="11" s="1"/>
  <c r="AF34" i="11"/>
  <c r="AF69" i="11" s="1"/>
  <c r="AG25" i="11"/>
  <c r="AG32" i="11"/>
  <c r="AF73" i="11"/>
  <c r="AE62" i="11"/>
  <c r="AI13" i="11"/>
  <c r="AH15" i="11"/>
  <c r="AH21" i="11" s="1"/>
  <c r="AI22" i="11"/>
  <c r="AI27" i="11"/>
  <c r="AJ30" i="11"/>
  <c r="AF36" i="11" l="1"/>
  <c r="AF40" i="11" s="1"/>
  <c r="AF46" i="11" s="1"/>
  <c r="AF48" i="11" s="1"/>
  <c r="AF50" i="11" s="1"/>
  <c r="AF61" i="11" s="1"/>
  <c r="AF62" i="11" s="1"/>
  <c r="AF74" i="11"/>
  <c r="AF72" i="11" s="1"/>
  <c r="AG34" i="11"/>
  <c r="AG36" i="11" s="1"/>
  <c r="AG40" i="11" s="1"/>
  <c r="AG46" i="11" s="1"/>
  <c r="AG48" i="11" s="1"/>
  <c r="AG50" i="11" s="1"/>
  <c r="AG61" i="11" s="1"/>
  <c r="AJ13" i="11"/>
  <c r="AI15" i="11"/>
  <c r="AI21" i="11" s="1"/>
  <c r="AH32" i="11"/>
  <c r="AH25" i="11"/>
  <c r="AH20" i="11"/>
  <c r="AJ22" i="11"/>
  <c r="AJ27" i="11"/>
  <c r="AK30" i="11"/>
  <c r="AG69" i="11" l="1"/>
  <c r="AG62" i="11"/>
  <c r="AG74" i="11"/>
  <c r="AG72" i="11" s="1"/>
  <c r="AH34" i="11"/>
  <c r="AH69" i="11" s="1"/>
  <c r="AH73" i="11"/>
  <c r="AI25" i="11"/>
  <c r="AI32" i="11"/>
  <c r="AI20" i="11"/>
  <c r="AK13" i="11"/>
  <c r="AJ15" i="11"/>
  <c r="AJ21" i="11" s="1"/>
  <c r="AL30" i="11"/>
  <c r="AK27" i="11"/>
  <c r="AK22" i="11"/>
  <c r="AH74" i="11" l="1"/>
  <c r="AH72" i="11" s="1"/>
  <c r="AH36" i="11"/>
  <c r="AH40" i="11" s="1"/>
  <c r="AH46" i="11" s="1"/>
  <c r="AH48" i="11" s="1"/>
  <c r="AH50" i="11" s="1"/>
  <c r="AH61" i="11" s="1"/>
  <c r="AH62" i="11" s="1"/>
  <c r="AJ25" i="11"/>
  <c r="AJ32" i="11"/>
  <c r="AJ20" i="11"/>
  <c r="AL13" i="11"/>
  <c r="AK15" i="11"/>
  <c r="AK21" i="11" s="1"/>
  <c r="AI73" i="11"/>
  <c r="AI34" i="11"/>
  <c r="AL27" i="11"/>
  <c r="AM30" i="11"/>
  <c r="AL22" i="11"/>
  <c r="AK32" i="11" l="1"/>
  <c r="AK25" i="11"/>
  <c r="AM13" i="11"/>
  <c r="AL15" i="11"/>
  <c r="AL21" i="11" s="1"/>
  <c r="AL20" i="11" s="1"/>
  <c r="AL73" i="11" s="1"/>
  <c r="AK20" i="11"/>
  <c r="AI69" i="11"/>
  <c r="AI74" i="11"/>
  <c r="AI72" i="11" s="1"/>
  <c r="AI36" i="11"/>
  <c r="AI40" i="11" s="1"/>
  <c r="AI46" i="11" s="1"/>
  <c r="AI48" i="11" s="1"/>
  <c r="AI50" i="11" s="1"/>
  <c r="AI61" i="11" s="1"/>
  <c r="AI62" i="11" s="1"/>
  <c r="AJ73" i="11"/>
  <c r="AJ34" i="11"/>
  <c r="AJ36" i="11" s="1"/>
  <c r="AJ40" i="11" s="1"/>
  <c r="AJ46" i="11" s="1"/>
  <c r="AJ48" i="11" s="1"/>
  <c r="AJ50" i="11" s="1"/>
  <c r="AJ61" i="11" s="1"/>
  <c r="AN30" i="11"/>
  <c r="AM22" i="11"/>
  <c r="AM27" i="11"/>
  <c r="AK34" i="11" l="1"/>
  <c r="AK36" i="11" s="1"/>
  <c r="AK40" i="11" s="1"/>
  <c r="AK46" i="11" s="1"/>
  <c r="AK48" i="11" s="1"/>
  <c r="AK50" i="11" s="1"/>
  <c r="AK61" i="11" s="1"/>
  <c r="AK62" i="11" s="1"/>
  <c r="AJ62" i="11"/>
  <c r="AK73" i="11"/>
  <c r="AJ69" i="11"/>
  <c r="AJ74" i="11"/>
  <c r="AJ72" i="11" s="1"/>
  <c r="AL32" i="11"/>
  <c r="AL25" i="11"/>
  <c r="AN13" i="11"/>
  <c r="AM15" i="11"/>
  <c r="AM21" i="11" s="1"/>
  <c r="AM20" i="11" s="1"/>
  <c r="AM73" i="11" s="1"/>
  <c r="AN27" i="11"/>
  <c r="AN22" i="11"/>
  <c r="AO30" i="11"/>
  <c r="AK69" i="11" l="1"/>
  <c r="AK74" i="11"/>
  <c r="AK72" i="11" s="1"/>
  <c r="AM25" i="11"/>
  <c r="AM32" i="11"/>
  <c r="AL34" i="11"/>
  <c r="AO13" i="11"/>
  <c r="AN15" i="11"/>
  <c r="AN21" i="11" s="1"/>
  <c r="AO27" i="11"/>
  <c r="AP30" i="11"/>
  <c r="AO22" i="11"/>
  <c r="AN25" i="11" l="1"/>
  <c r="AN32" i="11"/>
  <c r="AL69" i="11"/>
  <c r="AL74" i="11"/>
  <c r="AL72" i="11" s="1"/>
  <c r="AL36" i="11"/>
  <c r="AL40" i="11" s="1"/>
  <c r="AL46" i="11" s="1"/>
  <c r="AL48" i="11" s="1"/>
  <c r="AL50" i="11" s="1"/>
  <c r="AL61" i="11" s="1"/>
  <c r="AL62" i="11" s="1"/>
  <c r="AN20" i="11"/>
  <c r="AP13" i="11"/>
  <c r="AO15" i="11"/>
  <c r="AO21" i="11" s="1"/>
  <c r="AO20" i="11" s="1"/>
  <c r="AM34" i="11"/>
  <c r="AQ30" i="11"/>
  <c r="AP27" i="11"/>
  <c r="AP22" i="11"/>
  <c r="AM69" i="11" l="1"/>
  <c r="AM36" i="11"/>
  <c r="AM40" i="11" s="1"/>
  <c r="AM46" i="11" s="1"/>
  <c r="AM48" i="11" s="1"/>
  <c r="AM50" i="11" s="1"/>
  <c r="AM61" i="11" s="1"/>
  <c r="AM62" i="11" s="1"/>
  <c r="AM74" i="11"/>
  <c r="AM72" i="11" s="1"/>
  <c r="AN73" i="11"/>
  <c r="AO25" i="11"/>
  <c r="AO32" i="11"/>
  <c r="AO73" i="11"/>
  <c r="AQ13" i="11"/>
  <c r="AP15" i="11"/>
  <c r="AP21" i="11" s="1"/>
  <c r="AP20" i="11" s="1"/>
  <c r="AN34" i="11"/>
  <c r="AN36" i="11" s="1"/>
  <c r="AN40" i="11" s="1"/>
  <c r="AN46" i="11" s="1"/>
  <c r="AN48" i="11" s="1"/>
  <c r="AN50" i="11" s="1"/>
  <c r="AN61" i="11" s="1"/>
  <c r="AR30" i="11"/>
  <c r="AQ27" i="11"/>
  <c r="AQ22" i="11"/>
  <c r="AN62" i="11" l="1"/>
  <c r="AP73" i="11"/>
  <c r="AR13" i="11"/>
  <c r="AQ15" i="11"/>
  <c r="AQ21" i="11" s="1"/>
  <c r="AQ20" i="11" s="1"/>
  <c r="AQ73" i="11" s="1"/>
  <c r="AN69" i="11"/>
  <c r="AN74" i="11"/>
  <c r="AN72" i="11" s="1"/>
  <c r="AP32" i="11"/>
  <c r="AP25" i="11"/>
  <c r="AO34" i="11"/>
  <c r="AR27" i="11"/>
  <c r="AR22" i="11"/>
  <c r="AS30" i="11"/>
  <c r="AP34" i="11" l="1"/>
  <c r="AP36" i="11" s="1"/>
  <c r="AP40" i="11" s="1"/>
  <c r="AP46" i="11" s="1"/>
  <c r="AP48" i="11" s="1"/>
  <c r="AP50" i="11" s="1"/>
  <c r="AP61" i="11" s="1"/>
  <c r="AS13" i="11"/>
  <c r="AR15" i="11"/>
  <c r="AR21" i="11" s="1"/>
  <c r="AR20" i="11" s="1"/>
  <c r="AR73" i="11" s="1"/>
  <c r="AO74" i="11"/>
  <c r="AO72" i="11" s="1"/>
  <c r="AO69" i="11"/>
  <c r="AO36" i="11"/>
  <c r="AO40" i="11" s="1"/>
  <c r="AO46" i="11" s="1"/>
  <c r="AO48" i="11" s="1"/>
  <c r="AO50" i="11" s="1"/>
  <c r="AO61" i="11" s="1"/>
  <c r="AO62" i="11" s="1"/>
  <c r="AQ25" i="11"/>
  <c r="AQ32" i="11"/>
  <c r="AT30" i="11"/>
  <c r="AS22" i="11"/>
  <c r="AS27" i="11"/>
  <c r="AP69" i="11" l="1"/>
  <c r="AP74" i="11"/>
  <c r="AP72" i="11" s="1"/>
  <c r="AQ34" i="11"/>
  <c r="AR25" i="11"/>
  <c r="AR32" i="11"/>
  <c r="AT13" i="11"/>
  <c r="AS15" i="11"/>
  <c r="AS21" i="11" s="1"/>
  <c r="AS20" i="11" s="1"/>
  <c r="AS73" i="11" s="1"/>
  <c r="AP62" i="11"/>
  <c r="AT27" i="11"/>
  <c r="AU30" i="11"/>
  <c r="AT22" i="11"/>
  <c r="AR34" i="11" l="1"/>
  <c r="AS25" i="11"/>
  <c r="AS32" i="11"/>
  <c r="AQ74" i="11"/>
  <c r="AQ72" i="11" s="1"/>
  <c r="AQ69" i="11"/>
  <c r="AQ36" i="11"/>
  <c r="AQ40" i="11" s="1"/>
  <c r="AQ46" i="11" s="1"/>
  <c r="AQ48" i="11" s="1"/>
  <c r="AQ50" i="11" s="1"/>
  <c r="AQ61" i="11" s="1"/>
  <c r="AQ62" i="11" s="1"/>
  <c r="AU13" i="11"/>
  <c r="AT15" i="11"/>
  <c r="AT21" i="11" s="1"/>
  <c r="AU27" i="11"/>
  <c r="AU22" i="11"/>
  <c r="AV30" i="11"/>
  <c r="AS34" i="11" l="1"/>
  <c r="AS69" i="11" s="1"/>
  <c r="AR74" i="11"/>
  <c r="AR72" i="11" s="1"/>
  <c r="AR69" i="11"/>
  <c r="AR36" i="11"/>
  <c r="AR40" i="11" s="1"/>
  <c r="AR46" i="11" s="1"/>
  <c r="AR48" i="11" s="1"/>
  <c r="AR50" i="11" s="1"/>
  <c r="AR61" i="11" s="1"/>
  <c r="AR62" i="11" s="1"/>
  <c r="AT32" i="11"/>
  <c r="AT25" i="11"/>
  <c r="AV13" i="11"/>
  <c r="AU15" i="11"/>
  <c r="AU21" i="11" s="1"/>
  <c r="AU20" i="11" s="1"/>
  <c r="AU73" i="11" s="1"/>
  <c r="AT20" i="11"/>
  <c r="AW30" i="11"/>
  <c r="AV27" i="11"/>
  <c r="AV22" i="11"/>
  <c r="AS36" i="11" l="1"/>
  <c r="AS40" i="11" s="1"/>
  <c r="AS46" i="11" s="1"/>
  <c r="AS48" i="11" s="1"/>
  <c r="AS50" i="11" s="1"/>
  <c r="AS61" i="11" s="1"/>
  <c r="AS62" i="11" s="1"/>
  <c r="AS74" i="11"/>
  <c r="AS72" i="11" s="1"/>
  <c r="AT34" i="11"/>
  <c r="AT36" i="11" s="1"/>
  <c r="AT40" i="11" s="1"/>
  <c r="AT46" i="11" s="1"/>
  <c r="AT48" i="11" s="1"/>
  <c r="AT50" i="11" s="1"/>
  <c r="AT61" i="11" s="1"/>
  <c r="AT73" i="11"/>
  <c r="AU25" i="11"/>
  <c r="AU32" i="11"/>
  <c r="AW13" i="11"/>
  <c r="AV15" i="11"/>
  <c r="AV21" i="11" s="1"/>
  <c r="AV20" i="11" s="1"/>
  <c r="AV73" i="11" s="1"/>
  <c r="AX30" i="11"/>
  <c r="AW22" i="11"/>
  <c r="AW27" i="11"/>
  <c r="AT62" i="11" l="1"/>
  <c r="AT74" i="11"/>
  <c r="AT72" i="11" s="1"/>
  <c r="AT69" i="11"/>
  <c r="AX13" i="11"/>
  <c r="AW15" i="11"/>
  <c r="AW21" i="11" s="1"/>
  <c r="AU34" i="11"/>
  <c r="AV32" i="11"/>
  <c r="AV25" i="11"/>
  <c r="AX22" i="11"/>
  <c r="AX27" i="11"/>
  <c r="AY30" i="11"/>
  <c r="AV34" i="11" l="1"/>
  <c r="AV36" i="11" s="1"/>
  <c r="AV40" i="11" s="1"/>
  <c r="AV46" i="11" s="1"/>
  <c r="AV48" i="11" s="1"/>
  <c r="AV50" i="11" s="1"/>
  <c r="AV61" i="11" s="1"/>
  <c r="AW32" i="11"/>
  <c r="AW25" i="11"/>
  <c r="AU74" i="11"/>
  <c r="AU72" i="11" s="1"/>
  <c r="AU69" i="11"/>
  <c r="AU36" i="11"/>
  <c r="AU40" i="11" s="1"/>
  <c r="AU46" i="11" s="1"/>
  <c r="AU48" i="11" s="1"/>
  <c r="AU50" i="11" s="1"/>
  <c r="AU61" i="11" s="1"/>
  <c r="AU62" i="11" s="1"/>
  <c r="AW20" i="11"/>
  <c r="AY13" i="11"/>
  <c r="AX15" i="11"/>
  <c r="AX21" i="11" s="1"/>
  <c r="AX20" i="11" s="1"/>
  <c r="AY27" i="11"/>
  <c r="AZ30" i="11"/>
  <c r="AY22" i="11"/>
  <c r="AV74" i="11" l="1"/>
  <c r="AV72" i="11" s="1"/>
  <c r="AV69" i="11"/>
  <c r="AX73" i="11"/>
  <c r="AZ13" i="11"/>
  <c r="AY15" i="11"/>
  <c r="AY21" i="11" s="1"/>
  <c r="AY20" i="11" s="1"/>
  <c r="AY73" i="11" s="1"/>
  <c r="AW73" i="11"/>
  <c r="AX32" i="11"/>
  <c r="AX25" i="11"/>
  <c r="AW34" i="11"/>
  <c r="AV62" i="11"/>
  <c r="BA30" i="11"/>
  <c r="AZ22" i="11"/>
  <c r="AZ27" i="11"/>
  <c r="AX34" i="11" l="1"/>
  <c r="AX36" i="11" s="1"/>
  <c r="AX40" i="11" s="1"/>
  <c r="AX46" i="11" s="1"/>
  <c r="AX48" i="11" s="1"/>
  <c r="AX50" i="11" s="1"/>
  <c r="AX61" i="11" s="1"/>
  <c r="AW74" i="11"/>
  <c r="AW72" i="11" s="1"/>
  <c r="AW69" i="11"/>
  <c r="AW36" i="11"/>
  <c r="AW40" i="11" s="1"/>
  <c r="AW46" i="11" s="1"/>
  <c r="AW48" i="11" s="1"/>
  <c r="AW50" i="11" s="1"/>
  <c r="AW61" i="11" s="1"/>
  <c r="AW62" i="11" s="1"/>
  <c r="BA13" i="11"/>
  <c r="AZ15" i="11"/>
  <c r="AZ21" i="11" s="1"/>
  <c r="AZ20" i="11" s="1"/>
  <c r="AY25" i="11"/>
  <c r="AY32" i="11"/>
  <c r="BA27" i="11"/>
  <c r="BB30" i="11"/>
  <c r="BA22" i="11"/>
  <c r="AX69" i="11" l="1"/>
  <c r="AX74" i="11"/>
  <c r="AX72" i="11" s="1"/>
  <c r="AZ73" i="11"/>
  <c r="BB13" i="11"/>
  <c r="BA15" i="11"/>
  <c r="BA21" i="11" s="1"/>
  <c r="BA20" i="11" s="1"/>
  <c r="BA73" i="11" s="1"/>
  <c r="AZ25" i="11"/>
  <c r="AZ32" i="11"/>
  <c r="AY34" i="11"/>
  <c r="AX62" i="11"/>
  <c r="BB27" i="11"/>
  <c r="BC30" i="11"/>
  <c r="BB22" i="11"/>
  <c r="AZ34" i="11" l="1"/>
  <c r="BC13" i="11"/>
  <c r="BB15" i="11"/>
  <c r="BB21" i="11" s="1"/>
  <c r="BB20" i="11" s="1"/>
  <c r="AY69" i="11"/>
  <c r="AY74" i="11"/>
  <c r="AY72" i="11" s="1"/>
  <c r="AY36" i="11"/>
  <c r="AY40" i="11" s="1"/>
  <c r="AY46" i="11" s="1"/>
  <c r="AY48" i="11" s="1"/>
  <c r="AY50" i="11" s="1"/>
  <c r="AY61" i="11" s="1"/>
  <c r="AY62" i="11" s="1"/>
  <c r="BA32" i="11"/>
  <c r="BA25" i="11"/>
  <c r="BC27" i="11"/>
  <c r="BD30" i="11"/>
  <c r="BC22" i="11"/>
  <c r="BA34" i="11" l="1"/>
  <c r="BA36" i="11" s="1"/>
  <c r="BA40" i="11" s="1"/>
  <c r="BA46" i="11" s="1"/>
  <c r="BA48" i="11" s="1"/>
  <c r="BA50" i="11" s="1"/>
  <c r="BA61" i="11" s="1"/>
  <c r="BB73" i="11"/>
  <c r="AZ74" i="11"/>
  <c r="AZ72" i="11" s="1"/>
  <c r="AZ69" i="11"/>
  <c r="AZ36" i="11"/>
  <c r="AZ40" i="11" s="1"/>
  <c r="AZ46" i="11" s="1"/>
  <c r="AZ48" i="11" s="1"/>
  <c r="AZ50" i="11" s="1"/>
  <c r="AZ61" i="11" s="1"/>
  <c r="BD13" i="11"/>
  <c r="BC15" i="11"/>
  <c r="BC21" i="11" s="1"/>
  <c r="BC20" i="11" s="1"/>
  <c r="BB32" i="11"/>
  <c r="BB25" i="11"/>
  <c r="BE30" i="11"/>
  <c r="BD27" i="11"/>
  <c r="BD22" i="11"/>
  <c r="BA69" i="11" l="1"/>
  <c r="BA74" i="11"/>
  <c r="BA72" i="11" s="1"/>
  <c r="BB34" i="11"/>
  <c r="BB69" i="11" s="1"/>
  <c r="BC73" i="11"/>
  <c r="BC25" i="11"/>
  <c r="BC32" i="11"/>
  <c r="BE13" i="11"/>
  <c r="BD15" i="11"/>
  <c r="BD21" i="11" s="1"/>
  <c r="BD20" i="11" s="1"/>
  <c r="AZ62" i="11"/>
  <c r="BA62" i="11"/>
  <c r="BE22" i="11"/>
  <c r="BE27" i="11"/>
  <c r="BF30" i="11"/>
  <c r="BB36" i="11" l="1"/>
  <c r="BB40" i="11" s="1"/>
  <c r="BB46" i="11" s="1"/>
  <c r="BB48" i="11" s="1"/>
  <c r="BB50" i="11" s="1"/>
  <c r="BB61" i="11" s="1"/>
  <c r="BB62" i="11" s="1"/>
  <c r="BB74" i="11"/>
  <c r="BB72" i="11" s="1"/>
  <c r="BC34" i="11"/>
  <c r="BC74" i="11" s="1"/>
  <c r="BC72" i="11" s="1"/>
  <c r="BD32" i="11"/>
  <c r="BD25" i="11"/>
  <c r="BD73" i="11"/>
  <c r="BF13" i="11"/>
  <c r="BE15" i="11"/>
  <c r="BE21" i="11" s="1"/>
  <c r="BE20" i="11" s="1"/>
  <c r="BE73" i="11" s="1"/>
  <c r="BF22" i="11"/>
  <c r="BG30" i="11"/>
  <c r="BF27" i="11"/>
  <c r="BC36" i="11" l="1"/>
  <c r="BC40" i="11" s="1"/>
  <c r="BC46" i="11" s="1"/>
  <c r="BC48" i="11" s="1"/>
  <c r="BC50" i="11" s="1"/>
  <c r="BC61" i="11" s="1"/>
  <c r="BC62" i="11" s="1"/>
  <c r="BC69" i="11"/>
  <c r="BD34" i="11"/>
  <c r="BD69" i="11" s="1"/>
  <c r="BE25" i="11"/>
  <c r="BE32" i="11"/>
  <c r="BG13" i="11"/>
  <c r="BF15" i="11"/>
  <c r="BF21" i="11" s="1"/>
  <c r="BF20" i="11" s="1"/>
  <c r="BG27" i="11"/>
  <c r="BG22" i="11"/>
  <c r="BH30" i="11"/>
  <c r="BD36" i="11" l="1"/>
  <c r="BD40" i="11" s="1"/>
  <c r="BD46" i="11" s="1"/>
  <c r="BD48" i="11" s="1"/>
  <c r="BD50" i="11" s="1"/>
  <c r="BD61" i="11" s="1"/>
  <c r="BD62" i="11" s="1"/>
  <c r="BD74" i="11"/>
  <c r="BD72" i="11" s="1"/>
  <c r="BH13" i="11"/>
  <c r="BG15" i="11"/>
  <c r="BG21" i="11" s="1"/>
  <c r="BG20" i="11" s="1"/>
  <c r="BG73" i="11" s="1"/>
  <c r="BF73" i="11"/>
  <c r="BE34" i="11"/>
  <c r="BF25" i="11"/>
  <c r="BF32" i="11"/>
  <c r="BH27" i="11"/>
  <c r="BH22" i="11"/>
  <c r="BI30" i="11"/>
  <c r="BF34" i="11" l="1"/>
  <c r="BF69" i="11" s="1"/>
  <c r="BG32" i="11"/>
  <c r="BG25" i="11"/>
  <c r="BI13" i="11"/>
  <c r="BH15" i="11"/>
  <c r="BH21" i="11" s="1"/>
  <c r="BH20" i="11" s="1"/>
  <c r="BH73" i="11" s="1"/>
  <c r="BE74" i="11"/>
  <c r="BE72" i="11" s="1"/>
  <c r="BE69" i="11"/>
  <c r="BE36" i="11"/>
  <c r="BE40" i="11" s="1"/>
  <c r="BE46" i="11" s="1"/>
  <c r="BE48" i="11" s="1"/>
  <c r="BE50" i="11" s="1"/>
  <c r="BE61" i="11" s="1"/>
  <c r="BE62" i="11" s="1"/>
  <c r="BJ30" i="11"/>
  <c r="BI22" i="11"/>
  <c r="BI27" i="11"/>
  <c r="BF36" i="11" l="1"/>
  <c r="BF40" i="11" s="1"/>
  <c r="BF46" i="11" s="1"/>
  <c r="BF48" i="11" s="1"/>
  <c r="BF50" i="11" s="1"/>
  <c r="BF61" i="11" s="1"/>
  <c r="BF62" i="11" s="1"/>
  <c r="BF74" i="11"/>
  <c r="BF72" i="11" s="1"/>
  <c r="BG34" i="11"/>
  <c r="BG36" i="11" s="1"/>
  <c r="BG40" i="11" s="1"/>
  <c r="BG46" i="11" s="1"/>
  <c r="BG48" i="11" s="1"/>
  <c r="BG50" i="11" s="1"/>
  <c r="BG61" i="11" s="1"/>
  <c r="BJ13" i="11"/>
  <c r="BI15" i="11"/>
  <c r="BI21" i="11" s="1"/>
  <c r="BH32" i="11"/>
  <c r="BH25" i="11"/>
  <c r="BJ22" i="11"/>
  <c r="BK30" i="11"/>
  <c r="BJ27" i="11"/>
  <c r="BG62" i="11" l="1"/>
  <c r="BG69" i="11"/>
  <c r="BG74" i="11"/>
  <c r="BG72" i="11" s="1"/>
  <c r="BH34" i="11"/>
  <c r="BH69" i="11" s="1"/>
  <c r="BI25" i="11"/>
  <c r="BI32" i="11"/>
  <c r="BK13" i="11"/>
  <c r="BK15" i="11" s="1"/>
  <c r="BK21" i="11" s="1"/>
  <c r="BJ15" i="11"/>
  <c r="BJ21" i="11" s="1"/>
  <c r="BI20" i="11"/>
  <c r="BK22" i="11"/>
  <c r="BK27" i="11"/>
  <c r="BH36" i="11" l="1"/>
  <c r="BH40" i="11" s="1"/>
  <c r="BH46" i="11" s="1"/>
  <c r="BH48" i="11" s="1"/>
  <c r="BH50" i="11" s="1"/>
  <c r="BH61" i="11" s="1"/>
  <c r="BH62" i="11" s="1"/>
  <c r="BH74" i="11"/>
  <c r="BH72" i="11" s="1"/>
  <c r="BK20" i="11"/>
  <c r="BK73" i="11" s="1"/>
  <c r="BJ32" i="11"/>
  <c r="BJ25" i="11"/>
  <c r="BI34" i="11"/>
  <c r="BI73" i="11"/>
  <c r="BK32" i="11"/>
  <c r="BK25" i="11"/>
  <c r="BJ20" i="11"/>
  <c r="BK34" i="11" l="1"/>
  <c r="BK74" i="11" s="1"/>
  <c r="BK72" i="11" s="1"/>
  <c r="BJ34" i="11"/>
  <c r="BJ74" i="11" s="1"/>
  <c r="BI74" i="11"/>
  <c r="BI72" i="11" s="1"/>
  <c r="BI69" i="11"/>
  <c r="BJ73" i="11"/>
  <c r="BI36" i="11"/>
  <c r="BI40" i="11" s="1"/>
  <c r="BI46" i="11" s="1"/>
  <c r="BI48" i="11" s="1"/>
  <c r="BI50" i="11" s="1"/>
  <c r="BI61" i="11" s="1"/>
  <c r="BI62" i="11" s="1"/>
  <c r="BJ36" i="11" l="1"/>
  <c r="BJ40" i="11" s="1"/>
  <c r="BJ46" i="11" s="1"/>
  <c r="BJ48" i="11" s="1"/>
  <c r="BJ50" i="11" s="1"/>
  <c r="BJ61" i="11" s="1"/>
  <c r="BJ62" i="11" s="1"/>
  <c r="BK36" i="11"/>
  <c r="BK40" i="11" s="1"/>
  <c r="BK46" i="11" s="1"/>
  <c r="BK48" i="11" s="1"/>
  <c r="BK50" i="11" s="1"/>
  <c r="BK61" i="11" s="1"/>
  <c r="BJ69" i="11"/>
  <c r="BK69" i="11"/>
  <c r="BJ72" i="11"/>
  <c r="C75" i="11" s="1"/>
  <c r="BK62" i="11" l="1"/>
  <c r="C64" i="11"/>
  <c r="C65" i="11" s="1"/>
  <c r="I7" i="11" s="1"/>
  <c r="C70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937CFE-F526-4F9A-A06B-9966F9AD51DB}" keepAlive="1" name="Consulta - Consulta1" description="Conexión a la consulta 'Consulta1' en el libro." type="5" refreshedVersion="6" background="1" saveData="1">
    <dbPr connection="Provider=Microsoft.Mashup.OleDb.1;Data Source=$Workbook$;Location=Consulta1;Extended Properties=&quot;&quot;" command="SELECT * FROM [Consulta1]"/>
  </connection>
</connections>
</file>

<file path=xl/sharedStrings.xml><?xml version="1.0" encoding="utf-8"?>
<sst xmlns="http://schemas.openxmlformats.org/spreadsheetml/2006/main" count="277" uniqueCount="175">
  <si>
    <t>Date</t>
  </si>
  <si>
    <t>Laptop capacity</t>
  </si>
  <si>
    <t>Net Hash Rate</t>
  </si>
  <si>
    <t>Number of blocks</t>
  </si>
  <si>
    <t>Bitcoins earned</t>
  </si>
  <si>
    <t>Net bitcoin yield</t>
  </si>
  <si>
    <t>Bitcoin price</t>
  </si>
  <si>
    <t>Gross bitcoin yield</t>
  </si>
  <si>
    <t>Th/s-Laptop</t>
  </si>
  <si>
    <t>TH/s</t>
  </si>
  <si>
    <t>Blocks/month</t>
  </si>
  <si>
    <t>Bitcoin/block</t>
  </si>
  <si>
    <t>Bitcoin/laptop</t>
  </si>
  <si>
    <t>USD/bitcoin</t>
  </si>
  <si>
    <t>USD/laptop</t>
  </si>
  <si>
    <t>USD/mscf</t>
  </si>
  <si>
    <t>Bitcoin cost</t>
  </si>
  <si>
    <t>Profit</t>
  </si>
  <si>
    <t>DD-MM-YY</t>
  </si>
  <si>
    <t>btc/usd</t>
  </si>
  <si>
    <t>$0,0/kwh</t>
  </si>
  <si>
    <t>$/btc</t>
  </si>
  <si>
    <t>Bitcoin mining economics</t>
  </si>
  <si>
    <t>Genset</t>
  </si>
  <si>
    <t>Exchange rate</t>
  </si>
  <si>
    <t>USD/EUR</t>
  </si>
  <si>
    <t>Market scenario</t>
  </si>
  <si>
    <t>Mining yield variation</t>
  </si>
  <si>
    <t>monthly</t>
  </si>
  <si>
    <t>Gas flaring penalty</t>
  </si>
  <si>
    <t>Bitcoin price variation</t>
  </si>
  <si>
    <t>O&amp;M fee</t>
  </si>
  <si>
    <t>TIR @ 5 years (annual rate)</t>
  </si>
  <si>
    <t>Unit</t>
  </si>
  <si>
    <t>Containers</t>
  </si>
  <si>
    <t>#</t>
  </si>
  <si>
    <t>Mining equipments on operation</t>
  </si>
  <si>
    <t># / container</t>
  </si>
  <si>
    <t>Mining yield</t>
  </si>
  <si>
    <t>Bitcoin/unit</t>
  </si>
  <si>
    <t>Yield variation</t>
  </si>
  <si>
    <t>%</t>
  </si>
  <si>
    <t>Production</t>
  </si>
  <si>
    <t>Bitcoin</t>
  </si>
  <si>
    <t>Bitcoin market price</t>
  </si>
  <si>
    <t>USD/Bitcoin</t>
  </si>
  <si>
    <t>Total incomes</t>
  </si>
  <si>
    <t>USD</t>
  </si>
  <si>
    <t>Incomes from bitcoin mining</t>
  </si>
  <si>
    <t>Savings from flaring penalties</t>
  </si>
  <si>
    <t>Mining pool license use</t>
  </si>
  <si>
    <t>Power supply cost</t>
  </si>
  <si>
    <t>Power consumption</t>
  </si>
  <si>
    <t>KWh/hour</t>
  </si>
  <si>
    <t>Gas consumption</t>
  </si>
  <si>
    <t>scfd</t>
  </si>
  <si>
    <t>mmBtu/h</t>
  </si>
  <si>
    <t>Gas cost</t>
  </si>
  <si>
    <t>USD/mmBtu</t>
  </si>
  <si>
    <t>O&amp;M</t>
  </si>
  <si>
    <t>Variable cost</t>
  </si>
  <si>
    <t>Contribution margin</t>
  </si>
  <si>
    <t>Genset manteinance</t>
  </si>
  <si>
    <t>EBITDA</t>
  </si>
  <si>
    <t>Mining equipments depreciation</t>
  </si>
  <si>
    <t>Genset depreciation</t>
  </si>
  <si>
    <t>Depreciations</t>
  </si>
  <si>
    <t>EBIT</t>
  </si>
  <si>
    <t>Taxes</t>
  </si>
  <si>
    <t>Net income</t>
  </si>
  <si>
    <t>Initial containers</t>
  </si>
  <si>
    <t>Container</t>
  </si>
  <si>
    <t>USD/container</t>
  </si>
  <si>
    <t>Equipments substitution</t>
  </si>
  <si>
    <t>Equipment cost</t>
  </si>
  <si>
    <t>USD/unit</t>
  </si>
  <si>
    <t>Replacement rate</t>
  </si>
  <si>
    <t>Set-up costs</t>
  </si>
  <si>
    <t>Capex</t>
  </si>
  <si>
    <t>Free cash flow</t>
  </si>
  <si>
    <t>Accumulated free cash flow</t>
  </si>
  <si>
    <t>TIR @ 5 years</t>
  </si>
  <si>
    <t>month rate</t>
  </si>
  <si>
    <t>annual rate</t>
  </si>
  <si>
    <t>Bitcoin full cost</t>
  </si>
  <si>
    <t>Average bitcoin full cost</t>
  </si>
  <si>
    <t>Gas net margin</t>
  </si>
  <si>
    <t>Incomes</t>
  </si>
  <si>
    <t>Full cost</t>
  </si>
  <si>
    <t>Average gas net margin</t>
  </si>
  <si>
    <t>Gensets characteristics</t>
  </si>
  <si>
    <t>Power</t>
  </si>
  <si>
    <t>Consumption</t>
  </si>
  <si>
    <t>Efficiency</t>
  </si>
  <si>
    <t>Manteinance cost</t>
  </si>
  <si>
    <t>kWe</t>
  </si>
  <si>
    <t>EUR</t>
  </si>
  <si>
    <t>Btu/hour</t>
  </si>
  <si>
    <t>HE-PG-400-GZ, 400 kW</t>
  </si>
  <si>
    <t>Laptops consumption</t>
  </si>
  <si>
    <t>$/mmbtu</t>
  </si>
  <si>
    <t>Laptops</t>
  </si>
  <si>
    <t>Powering</t>
  </si>
  <si>
    <t>Air conditioning</t>
  </si>
  <si>
    <t>Energy consumption</t>
  </si>
  <si>
    <t>kW</t>
  </si>
  <si>
    <t xml:space="preserve">1mmbtu    = </t>
  </si>
  <si>
    <t>For less than 10,000 bopd</t>
  </si>
  <si>
    <t>For 10,000 bopd or more</t>
  </si>
  <si>
    <t>No penalty</t>
  </si>
  <si>
    <t>$0,04/kwh</t>
  </si>
  <si>
    <t>Gas composition (mol %)</t>
  </si>
  <si>
    <t>Molar mass (g/mol)</t>
  </si>
  <si>
    <t>Molar volume @ (1.013 bar &amp; 15 ºC) (m3/mol)</t>
  </si>
  <si>
    <t>Volume (%)</t>
  </si>
  <si>
    <t>Lower heating value (mmBtu/Nm3)</t>
  </si>
  <si>
    <t>Lower heating value (Btu/scf)</t>
  </si>
  <si>
    <t>Reservoir</t>
  </si>
  <si>
    <t>2B</t>
  </si>
  <si>
    <t>2A SAND</t>
  </si>
  <si>
    <t>2B SAND</t>
  </si>
  <si>
    <t>Average</t>
  </si>
  <si>
    <t>Production (mmscfd)</t>
  </si>
  <si>
    <t>N2</t>
  </si>
  <si>
    <t>CO2</t>
  </si>
  <si>
    <t>C1</t>
  </si>
  <si>
    <t>C2</t>
  </si>
  <si>
    <t>C3</t>
  </si>
  <si>
    <t>i-C4</t>
  </si>
  <si>
    <t>n-C4</t>
  </si>
  <si>
    <t>i-C5</t>
  </si>
  <si>
    <t>n-C5</t>
  </si>
  <si>
    <t>C6</t>
  </si>
  <si>
    <t>C7</t>
  </si>
  <si>
    <t>C8</t>
  </si>
  <si>
    <t>Total</t>
  </si>
  <si>
    <t>MW [g/mol]</t>
  </si>
  <si>
    <t>Lower heating value (mmBtu/kg)</t>
  </si>
  <si>
    <t>Gas oil ratio (scf/bbl)</t>
  </si>
  <si>
    <t>Oil production (bopd)</t>
  </si>
  <si>
    <t>$0,02/kwh</t>
  </si>
  <si>
    <t>Molar mass</t>
  </si>
  <si>
    <t>Density
(1.013 bar &amp; 15 ºC)</t>
  </si>
  <si>
    <t>Specific volume
(1.013 bar &amp; 21 ºC)</t>
  </si>
  <si>
    <t>Lower heating value</t>
  </si>
  <si>
    <t>g/mol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</si>
  <si>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</si>
  <si>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/kg</t>
    </r>
  </si>
  <si>
    <t>MJ/kg</t>
  </si>
  <si>
    <t>mmBtu/kg</t>
  </si>
  <si>
    <t>1 tm propane</t>
  </si>
  <si>
    <t>bbl</t>
  </si>
  <si>
    <t>1 tm butane</t>
  </si>
  <si>
    <t>mmBtu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</si>
  <si>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propane</t>
    </r>
  </si>
  <si>
    <t>tm propane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</si>
  <si>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butane</t>
    </r>
  </si>
  <si>
    <t>tm butane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</si>
  <si>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</si>
  <si>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</si>
  <si>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1 MJ</t>
  </si>
  <si>
    <t>BTU</t>
  </si>
  <si>
    <t>id</t>
  </si>
  <si>
    <t>date</t>
  </si>
  <si>
    <t>computer_capacity</t>
  </si>
  <si>
    <t>net_hash_rate</t>
  </si>
  <si>
    <t>bitcoins_per_computer</t>
  </si>
  <si>
    <t>bitcoin_price</t>
  </si>
  <si>
    <t>usd_per_computer</t>
  </si>
  <si>
    <t>bitcoins_per_month</t>
  </si>
  <si>
    <t>Other Engine. TBD</t>
  </si>
  <si>
    <t>Efficent kwh</t>
  </si>
  <si>
    <t>100% efficicency</t>
  </si>
  <si>
    <t>37,9% efficiency</t>
  </si>
  <si>
    <t>Additional gas flaring penalty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</si>
</sst>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#,##0.0000"/>
    <numFmt numFmtId="165" formatCode="#,##0.00000000"/>
    <numFmt numFmtId="166" formatCode="#,##0.00000"/>
    <numFmt numFmtId="167" formatCode="0.00000"/>
    <numFmt numFmtId="168" formatCode="#,##0.0;\(#,##0.0\)"/>
    <numFmt numFmtId="169" formatCode="#,##0;\(#,##0\)"/>
    <numFmt numFmtId="170" formatCode="0.0%;\(0.0\)%"/>
    <numFmt numFmtId="171" formatCode="0%;\(0\)%"/>
    <numFmt numFmtId="172" formatCode="0.0%"/>
    <numFmt numFmtId="173" formatCode="#,##0.000"/>
    <numFmt numFmtId="174" formatCode="0.000000"/>
    <numFmt numFmtId="175" formatCode="#,##0.000000"/>
    <numFmt numFmtId="176" formatCode="0.000"/>
    <numFmt numFmtId="177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4" fontId="0" fillId="0" borderId="0" xfId="0" applyNumberFormat="1"/>
    <xf numFmtId="14" fontId="0" fillId="2" borderId="0" xfId="0" applyNumberFormat="1" applyFill="1"/>
    <xf numFmtId="164" fontId="0" fillId="2" borderId="0" xfId="0" applyNumberFormat="1" applyFill="1"/>
    <xf numFmtId="4" fontId="0" fillId="2" borderId="0" xfId="0" applyNumberFormat="1" applyFill="1"/>
    <xf numFmtId="0" fontId="0" fillId="2" borderId="0" xfId="0" applyFill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169" fontId="0" fillId="0" borderId="6" xfId="0" applyNumberFormat="1" applyBorder="1"/>
    <xf numFmtId="0" fontId="0" fillId="0" borderId="1" xfId="0" applyBorder="1" applyAlignment="1">
      <alignment horizontal="center" vertical="top" wrapText="1"/>
    </xf>
    <xf numFmtId="0" fontId="0" fillId="0" borderId="11" xfId="0" applyBorder="1"/>
    <xf numFmtId="0" fontId="0" fillId="0" borderId="3" xfId="0" applyBorder="1"/>
    <xf numFmtId="0" fontId="0" fillId="0" borderId="5" xfId="0" applyBorder="1"/>
    <xf numFmtId="168" fontId="3" fillId="0" borderId="1" xfId="0" applyNumberFormat="1" applyFont="1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0" fillId="0" borderId="4" xfId="0" applyBorder="1"/>
    <xf numFmtId="0" fontId="3" fillId="0" borderId="4" xfId="0" applyFont="1" applyBorder="1" applyAlignment="1">
      <alignment horizontal="center"/>
    </xf>
    <xf numFmtId="170" fontId="3" fillId="0" borderId="4" xfId="0" applyNumberFormat="1" applyFont="1" applyBorder="1" applyAlignment="1">
      <alignment horizontal="center"/>
    </xf>
    <xf numFmtId="9" fontId="3" fillId="0" borderId="4" xfId="0" applyNumberFormat="1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9" fontId="6" fillId="0" borderId="4" xfId="0" applyNumberFormat="1" applyFont="1" applyBorder="1" applyAlignment="1">
      <alignment horizontal="center"/>
    </xf>
    <xf numFmtId="170" fontId="2" fillId="0" borderId="5" xfId="0" applyNumberFormat="1" applyFont="1" applyBorder="1"/>
    <xf numFmtId="17" fontId="0" fillId="0" borderId="6" xfId="0" applyNumberFormat="1" applyBorder="1" applyAlignment="1">
      <alignment horizontal="center"/>
    </xf>
    <xf numFmtId="17" fontId="0" fillId="0" borderId="6" xfId="0" applyNumberFormat="1" applyBorder="1"/>
    <xf numFmtId="3" fontId="3" fillId="0" borderId="1" xfId="0" applyNumberFormat="1" applyFont="1" applyBorder="1"/>
    <xf numFmtId="3" fontId="0" fillId="0" borderId="1" xfId="0" applyNumberFormat="1" applyBorder="1"/>
    <xf numFmtId="3" fontId="4" fillId="0" borderId="7" xfId="0" applyNumberFormat="1" applyFont="1" applyBorder="1"/>
    <xf numFmtId="3" fontId="0" fillId="0" borderId="7" xfId="0" applyNumberFormat="1" applyBorder="1"/>
    <xf numFmtId="167" fontId="4" fillId="0" borderId="7" xfId="0" applyNumberFormat="1" applyFont="1" applyBorder="1"/>
    <xf numFmtId="0" fontId="7" fillId="0" borderId="7" xfId="0" applyFont="1" applyBorder="1" applyAlignment="1">
      <alignment horizontal="left" indent="2"/>
    </xf>
    <xf numFmtId="0" fontId="7" fillId="0" borderId="7" xfId="0" applyFont="1" applyBorder="1" applyAlignment="1">
      <alignment horizontal="center"/>
    </xf>
    <xf numFmtId="170" fontId="8" fillId="0" borderId="7" xfId="0" applyNumberFormat="1" applyFont="1" applyBorder="1"/>
    <xf numFmtId="170" fontId="9" fillId="0" borderId="7" xfId="0" applyNumberFormat="1" applyFont="1" applyBorder="1"/>
    <xf numFmtId="167" fontId="4" fillId="0" borderId="2" xfId="0" applyNumberFormat="1" applyFont="1" applyBorder="1"/>
    <xf numFmtId="3" fontId="4" fillId="0" borderId="1" xfId="0" applyNumberFormat="1" applyFont="1" applyBorder="1"/>
    <xf numFmtId="3" fontId="3" fillId="0" borderId="2" xfId="0" applyNumberFormat="1" applyFont="1" applyBorder="1"/>
    <xf numFmtId="170" fontId="8" fillId="0" borderId="2" xfId="0" applyNumberFormat="1" applyFont="1" applyBorder="1"/>
    <xf numFmtId="170" fontId="9" fillId="0" borderId="2" xfId="0" applyNumberFormat="1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9" fontId="2" fillId="0" borderId="1" xfId="0" applyNumberFormat="1" applyFont="1" applyBorder="1"/>
    <xf numFmtId="0" fontId="0" fillId="0" borderId="7" xfId="0" applyBorder="1" applyAlignment="1">
      <alignment horizontal="left" indent="2"/>
    </xf>
    <xf numFmtId="169" fontId="0" fillId="0" borderId="7" xfId="0" applyNumberFormat="1" applyBorder="1"/>
    <xf numFmtId="0" fontId="7" fillId="0" borderId="2" xfId="0" applyFont="1" applyBorder="1" applyAlignment="1">
      <alignment horizontal="left" indent="4"/>
    </xf>
    <xf numFmtId="0" fontId="7" fillId="0" borderId="2" xfId="0" applyFont="1" applyBorder="1" applyAlignment="1">
      <alignment horizontal="center"/>
    </xf>
    <xf numFmtId="168" fontId="7" fillId="0" borderId="2" xfId="0" applyNumberFormat="1" applyFont="1" applyBorder="1"/>
    <xf numFmtId="16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1" xfId="0" applyNumberFormat="1" applyBorder="1"/>
    <xf numFmtId="171" fontId="8" fillId="0" borderId="7" xfId="0" applyNumberFormat="1" applyFont="1" applyBorder="1"/>
    <xf numFmtId="171" fontId="9" fillId="0" borderId="7" xfId="0" applyNumberFormat="1" applyFont="1" applyBorder="1"/>
    <xf numFmtId="3" fontId="9" fillId="0" borderId="7" xfId="0" applyNumberFormat="1" applyFont="1" applyBorder="1"/>
    <xf numFmtId="3" fontId="7" fillId="0" borderId="7" xfId="0" applyNumberFormat="1" applyFont="1" applyBorder="1"/>
    <xf numFmtId="4" fontId="7" fillId="0" borderId="7" xfId="0" applyNumberFormat="1" applyFont="1" applyBorder="1"/>
    <xf numFmtId="4" fontId="8" fillId="0" borderId="7" xfId="0" applyNumberFormat="1" applyFont="1" applyBorder="1"/>
    <xf numFmtId="0" fontId="0" fillId="0" borderId="7" xfId="0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169" fontId="2" fillId="0" borderId="2" xfId="0" applyNumberFormat="1" applyFont="1" applyBorder="1"/>
    <xf numFmtId="0" fontId="2" fillId="0" borderId="6" xfId="0" applyFont="1" applyBorder="1"/>
    <xf numFmtId="0" fontId="2" fillId="0" borderId="6" xfId="0" applyFont="1" applyBorder="1" applyAlignment="1">
      <alignment horizontal="center"/>
    </xf>
    <xf numFmtId="169" fontId="2" fillId="0" borderId="6" xfId="0" applyNumberFormat="1" applyFont="1" applyBorder="1"/>
    <xf numFmtId="0" fontId="0" fillId="0" borderId="1" xfId="0" applyBorder="1" applyAlignment="1">
      <alignment horizontal="left" indent="2"/>
    </xf>
    <xf numFmtId="169" fontId="0" fillId="0" borderId="2" xfId="0" applyNumberFormat="1" applyBorder="1"/>
    <xf numFmtId="0" fontId="7" fillId="0" borderId="7" xfId="0" applyFont="1" applyBorder="1"/>
    <xf numFmtId="169" fontId="8" fillId="0" borderId="7" xfId="0" applyNumberFormat="1" applyFont="1" applyBorder="1"/>
    <xf numFmtId="169" fontId="7" fillId="0" borderId="7" xfId="0" applyNumberFormat="1" applyFont="1" applyBorder="1"/>
    <xf numFmtId="169" fontId="4" fillId="0" borderId="7" xfId="0" applyNumberFormat="1" applyFont="1" applyBorder="1"/>
    <xf numFmtId="0" fontId="2" fillId="0" borderId="8" xfId="0" applyFont="1" applyBorder="1"/>
    <xf numFmtId="0" fontId="2" fillId="0" borderId="9" xfId="0" applyFont="1" applyBorder="1" applyAlignment="1">
      <alignment horizontal="center"/>
    </xf>
    <xf numFmtId="170" fontId="10" fillId="0" borderId="9" xfId="0" applyNumberFormat="1" applyFont="1" applyBorder="1"/>
    <xf numFmtId="0" fontId="2" fillId="0" borderId="10" xfId="0" applyFont="1" applyBorder="1"/>
    <xf numFmtId="0" fontId="2" fillId="0" borderId="12" xfId="0" applyFont="1" applyBorder="1" applyAlignment="1">
      <alignment horizontal="center"/>
    </xf>
    <xf numFmtId="170" fontId="2" fillId="0" borderId="12" xfId="0" applyNumberFormat="1" applyFont="1" applyBorder="1"/>
    <xf numFmtId="0" fontId="2" fillId="0" borderId="13" xfId="0" applyFont="1" applyBorder="1"/>
    <xf numFmtId="168" fontId="2" fillId="0" borderId="1" xfId="0" applyNumberFormat="1" applyFont="1" applyBorder="1"/>
    <xf numFmtId="168" fontId="0" fillId="0" borderId="7" xfId="0" applyNumberFormat="1" applyBorder="1"/>
    <xf numFmtId="0" fontId="0" fillId="0" borderId="2" xfId="0" applyBorder="1" applyAlignment="1">
      <alignment horizontal="left" indent="2"/>
    </xf>
    <xf numFmtId="168" fontId="0" fillId="0" borderId="2" xfId="0" applyNumberFormat="1" applyBorder="1"/>
    <xf numFmtId="168" fontId="2" fillId="0" borderId="6" xfId="0" applyNumberFormat="1" applyFont="1" applyBorder="1"/>
    <xf numFmtId="168" fontId="0" fillId="0" borderId="8" xfId="0" applyNumberFormat="1" applyBorder="1"/>
    <xf numFmtId="0" fontId="0" fillId="0" borderId="1" xfId="0" applyBorder="1" applyAlignment="1">
      <alignment horizontal="center" wrapText="1"/>
    </xf>
    <xf numFmtId="17" fontId="0" fillId="0" borderId="5" xfId="0" applyNumberFormat="1" applyBorder="1"/>
    <xf numFmtId="0" fontId="0" fillId="0" borderId="7" xfId="0" applyBorder="1" applyAlignment="1">
      <alignment horizontal="center" wrapText="1"/>
    </xf>
    <xf numFmtId="169" fontId="3" fillId="0" borderId="7" xfId="0" applyNumberFormat="1" applyFont="1" applyBorder="1"/>
    <xf numFmtId="172" fontId="3" fillId="0" borderId="7" xfId="1" applyNumberFormat="1" applyFont="1" applyBorder="1" applyAlignment="1">
      <alignment horizontal="center"/>
    </xf>
    <xf numFmtId="3" fontId="0" fillId="0" borderId="2" xfId="0" applyNumberFormat="1" applyBorder="1"/>
    <xf numFmtId="172" fontId="3" fillId="0" borderId="2" xfId="1" applyNumberFormat="1" applyFont="1" applyBorder="1" applyAlignment="1">
      <alignment horizontal="center"/>
    </xf>
    <xf numFmtId="169" fontId="3" fillId="0" borderId="2" xfId="0" applyNumberFormat="1" applyFont="1" applyBorder="1"/>
    <xf numFmtId="3" fontId="0" fillId="0" borderId="0" xfId="0" applyNumberFormat="1"/>
    <xf numFmtId="169" fontId="0" fillId="0" borderId="9" xfId="0" applyNumberFormat="1" applyBorder="1"/>
    <xf numFmtId="3" fontId="0" fillId="0" borderId="1" xfId="0" applyNumberFormat="1" applyBorder="1" applyAlignment="1">
      <alignment horizontal="center" vertical="top" wrapText="1"/>
    </xf>
    <xf numFmtId="3" fontId="0" fillId="0" borderId="2" xfId="0" applyNumberFormat="1" applyBorder="1" applyAlignment="1">
      <alignment horizontal="center"/>
    </xf>
    <xf numFmtId="173" fontId="9" fillId="0" borderId="7" xfId="0" applyNumberFormat="1" applyFont="1" applyBorder="1"/>
    <xf numFmtId="172" fontId="3" fillId="0" borderId="0" xfId="1" applyNumberFormat="1" applyFont="1" applyAlignment="1">
      <alignment horizontal="center"/>
    </xf>
    <xf numFmtId="169" fontId="3" fillId="0" borderId="0" xfId="0" applyNumberFormat="1" applyFont="1"/>
    <xf numFmtId="4" fontId="3" fillId="0" borderId="1" xfId="0" applyNumberFormat="1" applyFont="1" applyBorder="1"/>
    <xf numFmtId="4" fontId="0" fillId="0" borderId="1" xfId="0" applyNumberFormat="1" applyBorder="1"/>
    <xf numFmtId="4" fontId="0" fillId="0" borderId="6" xfId="0" applyNumberFormat="1" applyBorder="1"/>
    <xf numFmtId="10" fontId="3" fillId="0" borderId="1" xfId="1" applyNumberFormat="1" applyFont="1" applyBorder="1"/>
    <xf numFmtId="10" fontId="0" fillId="0" borderId="1" xfId="1" applyNumberFormat="1" applyFont="1" applyBorder="1"/>
    <xf numFmtId="4" fontId="0" fillId="0" borderId="1" xfId="1" applyNumberFormat="1" applyFont="1" applyBorder="1"/>
    <xf numFmtId="174" fontId="0" fillId="0" borderId="1" xfId="0" applyNumberFormat="1" applyBorder="1"/>
    <xf numFmtId="175" fontId="0" fillId="0" borderId="1" xfId="1" applyNumberFormat="1" applyFont="1" applyBorder="1"/>
    <xf numFmtId="167" fontId="0" fillId="0" borderId="1" xfId="0" applyNumberFormat="1" applyBorder="1"/>
    <xf numFmtId="10" fontId="3" fillId="0" borderId="7" xfId="1" applyNumberFormat="1" applyFont="1" applyBorder="1"/>
    <xf numFmtId="10" fontId="0" fillId="0" borderId="7" xfId="1" applyNumberFormat="1" applyFont="1" applyBorder="1"/>
    <xf numFmtId="4" fontId="0" fillId="0" borderId="7" xfId="1" applyNumberFormat="1" applyFont="1" applyBorder="1"/>
    <xf numFmtId="174" fontId="0" fillId="0" borderId="7" xfId="0" applyNumberFormat="1" applyBorder="1"/>
    <xf numFmtId="175" fontId="0" fillId="0" borderId="7" xfId="1" applyNumberFormat="1" applyFont="1" applyBorder="1"/>
    <xf numFmtId="167" fontId="0" fillId="0" borderId="7" xfId="0" applyNumberFormat="1" applyBorder="1"/>
    <xf numFmtId="4" fontId="0" fillId="0" borderId="7" xfId="0" applyNumberFormat="1" applyBorder="1"/>
    <xf numFmtId="4" fontId="0" fillId="0" borderId="2" xfId="1" applyNumberFormat="1" applyFont="1" applyBorder="1"/>
    <xf numFmtId="174" fontId="0" fillId="0" borderId="2" xfId="0" applyNumberFormat="1" applyBorder="1"/>
    <xf numFmtId="10" fontId="0" fillId="0" borderId="2" xfId="1" applyNumberFormat="1" applyFont="1" applyBorder="1"/>
    <xf numFmtId="166" fontId="0" fillId="0" borderId="2" xfId="0" applyNumberFormat="1" applyBorder="1"/>
    <xf numFmtId="4" fontId="0" fillId="0" borderId="2" xfId="0" applyNumberFormat="1" applyBorder="1"/>
    <xf numFmtId="4" fontId="3" fillId="0" borderId="6" xfId="1" applyNumberFormat="1" applyFont="1" applyBorder="1"/>
    <xf numFmtId="4" fontId="3" fillId="0" borderId="6" xfId="0" applyNumberFormat="1" applyFont="1" applyBorder="1"/>
    <xf numFmtId="4" fontId="0" fillId="0" borderId="6" xfId="1" applyNumberFormat="1" applyFont="1" applyBorder="1"/>
    <xf numFmtId="174" fontId="0" fillId="0" borderId="6" xfId="0" applyNumberFormat="1" applyBorder="1"/>
    <xf numFmtId="175" fontId="0" fillId="0" borderId="6" xfId="1" applyNumberFormat="1" applyFont="1" applyBorder="1"/>
    <xf numFmtId="166" fontId="0" fillId="0" borderId="6" xfId="1" applyNumberFormat="1" applyFont="1" applyBorder="1"/>
    <xf numFmtId="166" fontId="0" fillId="0" borderId="6" xfId="0" applyNumberFormat="1" applyBorder="1"/>
    <xf numFmtId="168" fontId="3" fillId="0" borderId="6" xfId="0" applyNumberFormat="1" applyFont="1" applyBorder="1"/>
    <xf numFmtId="168" fontId="4" fillId="0" borderId="6" xfId="0" applyNumberFormat="1" applyFont="1" applyBorder="1"/>
    <xf numFmtId="169" fontId="4" fillId="0" borderId="6" xfId="0" applyNumberFormat="1" applyFont="1" applyBorder="1"/>
    <xf numFmtId="0" fontId="0" fillId="0" borderId="7" xfId="0" applyBorder="1" applyAlignment="1">
      <alignment horizontal="center" vertical="top" wrapText="1"/>
    </xf>
    <xf numFmtId="0" fontId="0" fillId="0" borderId="7" xfId="0" applyBorder="1" applyAlignment="1">
      <alignment horizontal="center" vertical="top"/>
    </xf>
    <xf numFmtId="176" fontId="0" fillId="0" borderId="1" xfId="0" applyNumberFormat="1" applyBorder="1"/>
    <xf numFmtId="177" fontId="0" fillId="0" borderId="1" xfId="0" applyNumberFormat="1" applyBorder="1"/>
    <xf numFmtId="176" fontId="0" fillId="0" borderId="7" xfId="0" applyNumberFormat="1" applyBorder="1"/>
    <xf numFmtId="177" fontId="0" fillId="0" borderId="7" xfId="0" applyNumberFormat="1" applyBorder="1"/>
    <xf numFmtId="176" fontId="0" fillId="0" borderId="2" xfId="0" applyNumberFormat="1" applyBorder="1"/>
    <xf numFmtId="177" fontId="0" fillId="0" borderId="2" xfId="0" applyNumberFormat="1" applyBorder="1"/>
    <xf numFmtId="167" fontId="0" fillId="0" borderId="2" xfId="0" applyNumberFormat="1" applyBorder="1"/>
    <xf numFmtId="0" fontId="0" fillId="0" borderId="8" xfId="0" applyBorder="1"/>
    <xf numFmtId="176" fontId="0" fillId="0" borderId="9" xfId="0" applyNumberFormat="1" applyBorder="1"/>
    <xf numFmtId="0" fontId="0" fillId="0" borderId="10" xfId="0" applyBorder="1"/>
    <xf numFmtId="0" fontId="0" fillId="0" borderId="14" xfId="0" applyBorder="1"/>
    <xf numFmtId="176" fontId="0" fillId="0" borderId="0" xfId="0" applyNumberFormat="1"/>
    <xf numFmtId="0" fontId="0" fillId="0" borderId="15" xfId="0" applyBorder="1"/>
    <xf numFmtId="176" fontId="0" fillId="0" borderId="12" xfId="0" applyNumberFormat="1" applyBorder="1"/>
    <xf numFmtId="0" fontId="0" fillId="0" borderId="13" xfId="0" applyBorder="1"/>
    <xf numFmtId="176" fontId="0" fillId="0" borderId="4" xfId="0" applyNumberForma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Bitcoin market price (USD/bitcoin)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0.29999799999999999</c:v>
              </c:pt>
              <c:pt idx="1">
                <c:v>0.29999799999999999</c:v>
              </c:pt>
              <c:pt idx="2">
                <c:v>0.29899799999999999</c:v>
              </c:pt>
              <c:pt idx="3">
                <c:v>0.32200000000000001</c:v>
              </c:pt>
              <c:pt idx="4">
                <c:v>0.32299800000000001</c:v>
              </c:pt>
              <c:pt idx="5">
                <c:v>0.32900000000000001</c:v>
              </c:pt>
              <c:pt idx="6">
                <c:v>0.40500000000000003</c:v>
              </c:pt>
              <c:pt idx="7">
                <c:v>0.4</c:v>
              </c:pt>
              <c:pt idx="8">
                <c:v>0.4</c:v>
              </c:pt>
              <c:pt idx="9">
                <c:v>0.34010000000000001</c:v>
              </c:pt>
              <c:pt idx="10">
                <c:v>0.44</c:v>
              </c:pt>
              <c:pt idx="11">
                <c:v>0.44429999999999997</c:v>
              </c:pt>
              <c:pt idx="12">
                <c:v>0.42499999999999999</c:v>
              </c:pt>
              <c:pt idx="13">
                <c:v>0.41739999999999999</c:v>
              </c:pt>
              <c:pt idx="14">
                <c:v>0.44600000000000001</c:v>
              </c:pt>
              <c:pt idx="15">
                <c:v>0.5</c:v>
              </c:pt>
              <c:pt idx="16">
                <c:v>0.84009900000000004</c:v>
              </c:pt>
              <c:pt idx="17">
                <c:v>0.88</c:v>
              </c:pt>
              <c:pt idx="18">
                <c:v>0.92</c:v>
              </c:pt>
              <c:pt idx="19">
                <c:v>0.9</c:v>
              </c:pt>
              <c:pt idx="20">
                <c:v>1.1000000000000001</c:v>
              </c:pt>
              <c:pt idx="21">
                <c:v>1.0899000000000001</c:v>
              </c:pt>
              <c:pt idx="22">
                <c:v>1.08</c:v>
              </c:pt>
              <c:pt idx="23">
                <c:v>1.05019</c:v>
              </c:pt>
              <c:pt idx="24">
                <c:v>1.05019</c:v>
              </c:pt>
              <c:pt idx="25">
                <c:v>0.95489599999999997</c:v>
              </c:pt>
              <c:pt idx="26">
                <c:v>0.86949900000000002</c:v>
              </c:pt>
              <c:pt idx="27">
                <c:v>0.94989999999999997</c:v>
              </c:pt>
              <c:pt idx="28">
                <c:v>0.98856699999999997</c:v>
              </c:pt>
              <c:pt idx="29">
                <c:v>0.94923100000000005</c:v>
              </c:pt>
              <c:pt idx="30">
                <c:v>0.94979999999999998</c:v>
              </c:pt>
              <c:pt idx="31">
                <c:v>0.93920000000000003</c:v>
              </c:pt>
              <c:pt idx="32">
                <c:v>0.91044499999999995</c:v>
              </c:pt>
              <c:pt idx="33">
                <c:v>0.90720000000000001</c:v>
              </c:pt>
              <c:pt idx="34">
                <c:v>0.87</c:v>
              </c:pt>
              <c:pt idx="35">
                <c:v>0.91969999999999996</c:v>
              </c:pt>
              <c:pt idx="36">
                <c:v>0.9</c:v>
              </c:pt>
              <c:pt idx="37">
                <c:v>0.89</c:v>
              </c:pt>
              <c:pt idx="38">
                <c:v>0.85061699999999996</c:v>
              </c:pt>
              <c:pt idx="39">
                <c:v>0.79</c:v>
              </c:pt>
              <c:pt idx="40">
                <c:v>0.79964599999999997</c:v>
              </c:pt>
              <c:pt idx="41">
                <c:v>0.9</c:v>
              </c:pt>
              <c:pt idx="42">
                <c:v>0.90500000000000003</c:v>
              </c:pt>
              <c:pt idx="43">
                <c:v>0.85750000000000004</c:v>
              </c:pt>
              <c:pt idx="44">
                <c:v>0.79500000000000004</c:v>
              </c:pt>
              <c:pt idx="45">
                <c:v>0.79996999999999996</c:v>
              </c:pt>
              <c:pt idx="46">
                <c:v>0.79979999999999996</c:v>
              </c:pt>
              <c:pt idx="47">
                <c:v>0.71</c:v>
              </c:pt>
              <c:pt idx="48">
                <c:v>0.76770000000000005</c:v>
              </c:pt>
              <c:pt idx="49">
                <c:v>0.76759999999999995</c:v>
              </c:pt>
              <c:pt idx="50">
                <c:v>0.78100000000000003</c:v>
              </c:pt>
              <c:pt idx="51">
                <c:v>1</c:v>
              </c:pt>
              <c:pt idx="52">
                <c:v>1.08999</c:v>
              </c:pt>
              <c:pt idx="53">
                <c:v>1.085</c:v>
              </c:pt>
              <c:pt idx="54">
                <c:v>1.19</c:v>
              </c:pt>
              <c:pt idx="55">
                <c:v>1.1979</c:v>
              </c:pt>
              <c:pt idx="56">
                <c:v>1.5489999999999999</c:v>
              </c:pt>
              <c:pt idx="57">
                <c:v>1.7010000000000001</c:v>
              </c:pt>
              <c:pt idx="58">
                <c:v>1.95</c:v>
              </c:pt>
              <c:pt idx="59">
                <c:v>2.7</c:v>
              </c:pt>
              <c:pt idx="60">
                <c:v>4.09</c:v>
              </c:pt>
              <c:pt idx="61">
                <c:v>3.49</c:v>
              </c:pt>
              <c:pt idx="62">
                <c:v>3.5</c:v>
              </c:pt>
              <c:pt idx="63">
                <c:v>3.7</c:v>
              </c:pt>
              <c:pt idx="64">
                <c:v>3.9369999999999998</c:v>
              </c:pt>
              <c:pt idx="65">
                <c:v>6.0650000000000004</c:v>
              </c:pt>
              <c:pt idx="66">
                <c:v>8.4499999999999993</c:v>
              </c:pt>
              <c:pt idx="67">
                <c:v>8.5500000000000007</c:v>
              </c:pt>
              <c:pt idx="68">
                <c:v>8.3890100000000007</c:v>
              </c:pt>
              <c:pt idx="69">
                <c:v>7.34</c:v>
              </c:pt>
              <c:pt idx="70">
                <c:v>6.6036000000000001</c:v>
              </c:pt>
              <c:pt idx="71">
                <c:v>7.45</c:v>
              </c:pt>
              <c:pt idx="72">
                <c:v>7.51</c:v>
              </c:pt>
              <c:pt idx="73">
                <c:v>8.92</c:v>
              </c:pt>
              <c:pt idx="74">
                <c:v>8.4992000000000001</c:v>
              </c:pt>
              <c:pt idx="75">
                <c:v>9.4998000000000005</c:v>
              </c:pt>
              <c:pt idx="76">
                <c:v>10.57</c:v>
              </c:pt>
              <c:pt idx="77">
                <c:v>17.41</c:v>
              </c:pt>
              <c:pt idx="78">
                <c:v>19.23</c:v>
              </c:pt>
              <c:pt idx="79">
                <c:v>31.9099</c:v>
              </c:pt>
              <c:pt idx="80">
                <c:v>35</c:v>
              </c:pt>
              <c:pt idx="81">
                <c:v>24.99</c:v>
              </c:pt>
              <c:pt idx="82">
                <c:v>20.99</c:v>
              </c:pt>
              <c:pt idx="83">
                <c:v>19.96</c:v>
              </c:pt>
              <c:pt idx="84">
                <c:v>17.2</c:v>
              </c:pt>
              <c:pt idx="85">
                <c:v>17.350000000000001</c:v>
              </c:pt>
              <c:pt idx="86">
                <c:v>15.05</c:v>
              </c:pt>
              <c:pt idx="87">
                <c:v>16.7501</c:v>
              </c:pt>
              <c:pt idx="88">
                <c:v>17.510010000000001</c:v>
              </c:pt>
              <c:pt idx="89">
                <c:v>17.52</c:v>
              </c:pt>
              <c:pt idx="90">
                <c:v>17.5</c:v>
              </c:pt>
              <c:pt idx="91">
                <c:v>16.489999999999998</c:v>
              </c:pt>
              <c:pt idx="92">
                <c:v>15.85</c:v>
              </c:pt>
              <c:pt idx="93">
                <c:v>16.5</c:v>
              </c:pt>
              <c:pt idx="94">
                <c:v>15.642760000000001</c:v>
              </c:pt>
              <c:pt idx="95">
                <c:v>15.68</c:v>
              </c:pt>
              <c:pt idx="96">
                <c:v>14.63988</c:v>
              </c:pt>
              <c:pt idx="97">
                <c:v>14.1</c:v>
              </c:pt>
              <c:pt idx="98">
                <c:v>14.1</c:v>
              </c:pt>
              <c:pt idx="99">
                <c:v>13.690099999999999</c:v>
              </c:pt>
              <c:pt idx="100">
                <c:v>14.04</c:v>
              </c:pt>
              <c:pt idx="101">
                <c:v>13.9389</c:v>
              </c:pt>
              <c:pt idx="102">
                <c:v>13.979998999999999</c:v>
              </c:pt>
              <c:pt idx="103">
                <c:v>14.4</c:v>
              </c:pt>
              <c:pt idx="104">
                <c:v>14</c:v>
              </c:pt>
              <c:pt idx="105">
                <c:v>13.8</c:v>
              </c:pt>
              <c:pt idx="106">
                <c:v>13.5501</c:v>
              </c:pt>
              <c:pt idx="107">
                <c:v>13.1</c:v>
              </c:pt>
              <c:pt idx="108">
                <c:v>11.55</c:v>
              </c:pt>
              <c:pt idx="109">
                <c:v>9.8000000000000007</c:v>
              </c:pt>
              <c:pt idx="110">
                <c:v>12.1</c:v>
              </c:pt>
              <c:pt idx="111">
                <c:v>10.495900000000001</c:v>
              </c:pt>
              <c:pt idx="112">
                <c:v>10.050000000000001</c:v>
              </c:pt>
              <c:pt idx="113">
                <c:v>11.89</c:v>
              </c:pt>
              <c:pt idx="114">
                <c:v>11.3</c:v>
              </c:pt>
              <c:pt idx="115">
                <c:v>11.81</c:v>
              </c:pt>
              <c:pt idx="116">
                <c:v>11.59</c:v>
              </c:pt>
              <c:pt idx="117">
                <c:v>11.49</c:v>
              </c:pt>
              <c:pt idx="118">
                <c:v>10.965540000000001</c:v>
              </c:pt>
              <c:pt idx="119">
                <c:v>9.11</c:v>
              </c:pt>
              <c:pt idx="120">
                <c:v>9.4810999999999996</c:v>
              </c:pt>
              <c:pt idx="121">
                <c:v>9</c:v>
              </c:pt>
              <c:pt idx="122">
                <c:v>8.4989000000000008</c:v>
              </c:pt>
              <c:pt idx="123">
                <c:v>8.5939999987999993</c:v>
              </c:pt>
              <c:pt idx="124">
                <c:v>7.6571300000000004</c:v>
              </c:pt>
              <c:pt idx="125">
                <c:v>7.3150899999999996</c:v>
              </c:pt>
              <c:pt idx="126">
                <c:v>6.2089200001999902</c:v>
              </c:pt>
              <c:pt idx="127">
                <c:v>7.0810000000000004</c:v>
              </c:pt>
              <c:pt idx="128">
                <c:v>5.9900000008999896</c:v>
              </c:pt>
              <c:pt idx="129">
                <c:v>5.23</c:v>
              </c:pt>
              <c:pt idx="130">
                <c:v>5</c:v>
              </c:pt>
              <c:pt idx="131">
                <c:v>6.7949999999999999</c:v>
              </c:pt>
              <c:pt idx="132">
                <c:v>5.8300099999999997</c:v>
              </c:pt>
              <c:pt idx="133">
                <c:v>5.66</c:v>
              </c:pt>
              <c:pt idx="134">
                <c:v>5.46014</c:v>
              </c:pt>
              <c:pt idx="135">
                <c:v>4.9889999999999999</c:v>
              </c:pt>
              <c:pt idx="136">
                <c:v>5.35</c:v>
              </c:pt>
              <c:pt idx="137">
                <c:v>5.16</c:v>
              </c:pt>
              <c:pt idx="138">
                <c:v>5.03</c:v>
              </c:pt>
              <c:pt idx="139">
                <c:v>4.93</c:v>
              </c:pt>
              <c:pt idx="140">
                <c:v>4.5940000000000003</c:v>
              </c:pt>
              <c:pt idx="141">
                <c:v>4.2593699999999997</c:v>
              </c:pt>
              <c:pt idx="142">
                <c:v>4.2061200000000003</c:v>
              </c:pt>
              <c:pt idx="143">
                <c:v>4.1145500000000004</c:v>
              </c:pt>
              <c:pt idx="144">
                <c:v>3.9009000002000001</c:v>
              </c:pt>
              <c:pt idx="145">
                <c:v>2.9</c:v>
              </c:pt>
              <c:pt idx="146">
                <c:v>2.42</c:v>
              </c:pt>
              <c:pt idx="147">
                <c:v>3.3</c:v>
              </c:pt>
              <c:pt idx="148">
                <c:v>3.2</c:v>
              </c:pt>
              <c:pt idx="149">
                <c:v>2.8759999999999999</c:v>
              </c:pt>
              <c:pt idx="150">
                <c:v>3.2549999999999999</c:v>
              </c:pt>
              <c:pt idx="151">
                <c:v>3.6502599999999998</c:v>
              </c:pt>
              <c:pt idx="152">
                <c:v>3.35</c:v>
              </c:pt>
              <c:pt idx="153">
                <c:v>3.2989999999999999</c:v>
              </c:pt>
              <c:pt idx="154">
                <c:v>3.21</c:v>
              </c:pt>
              <c:pt idx="155">
                <c:v>3.0289000000000001</c:v>
              </c:pt>
              <c:pt idx="156">
                <c:v>3.1139999999999999</c:v>
              </c:pt>
              <c:pt idx="157">
                <c:v>3</c:v>
              </c:pt>
              <c:pt idx="158">
                <c:v>3.0990000000000002</c:v>
              </c:pt>
              <c:pt idx="159">
                <c:v>2.69</c:v>
              </c:pt>
              <c:pt idx="160">
                <c:v>2.6003099999999999</c:v>
              </c:pt>
              <c:pt idx="161">
                <c:v>2.2999999999999998</c:v>
              </c:pt>
              <c:pt idx="162">
                <c:v>2.29</c:v>
              </c:pt>
              <c:pt idx="163">
                <c:v>2.38</c:v>
              </c:pt>
              <c:pt idx="164">
                <c:v>2.56</c:v>
              </c:pt>
              <c:pt idx="165">
                <c:v>2.4965000000000002</c:v>
              </c:pt>
              <c:pt idx="166">
                <c:v>2.9809999999999999</c:v>
              </c:pt>
              <c:pt idx="167">
                <c:v>3.14</c:v>
              </c:pt>
              <c:pt idx="168">
                <c:v>3.1299899999999998</c:v>
              </c:pt>
              <c:pt idx="169">
                <c:v>2.93</c:v>
              </c:pt>
              <c:pt idx="170">
                <c:v>3.0819999999999999</c:v>
              </c:pt>
              <c:pt idx="171">
                <c:v>3.0390000000000001</c:v>
              </c:pt>
              <c:pt idx="172">
                <c:v>3.38</c:v>
              </c:pt>
              <c:pt idx="173">
                <c:v>3.3</c:v>
              </c:pt>
              <c:pt idx="174">
                <c:v>3.1932999999999998</c:v>
              </c:pt>
              <c:pt idx="175">
                <c:v>3.23</c:v>
              </c:pt>
              <c:pt idx="176">
                <c:v>3.7003599999999999</c:v>
              </c:pt>
              <c:pt idx="177">
                <c:v>4.1100000000000003</c:v>
              </c:pt>
              <c:pt idx="178">
                <c:v>3.95</c:v>
              </c:pt>
              <c:pt idx="179">
                <c:v>4.3897000000000004</c:v>
              </c:pt>
              <c:pt idx="180">
                <c:v>4.0599999999999996</c:v>
              </c:pt>
              <c:pt idx="181">
                <c:v>4.33</c:v>
              </c:pt>
              <c:pt idx="182">
                <c:v>4.9950000000000001</c:v>
              </c:pt>
              <c:pt idx="183">
                <c:v>5.4999000000000002</c:v>
              </c:pt>
              <c:pt idx="184">
                <c:v>5.6063000000000001</c:v>
              </c:pt>
              <c:pt idx="185">
                <c:v>7.22</c:v>
              </c:pt>
              <c:pt idx="186">
                <c:v>7.2</c:v>
              </c:pt>
              <c:pt idx="187">
                <c:v>6.89</c:v>
              </c:pt>
              <c:pt idx="188">
                <c:v>6.9969999999999999</c:v>
              </c:pt>
              <c:pt idx="189">
                <c:v>6.75</c:v>
              </c:pt>
              <c:pt idx="190">
                <c:v>7.1888800000000002</c:v>
              </c:pt>
              <c:pt idx="191">
                <c:v>6.95</c:v>
              </c:pt>
              <c:pt idx="192">
                <c:v>6.58</c:v>
              </c:pt>
              <c:pt idx="193">
                <c:v>6.39</c:v>
              </c:pt>
              <c:pt idx="194">
                <c:v>6.5149999999999997</c:v>
              </c:pt>
              <c:pt idx="195">
                <c:v>6.2</c:v>
              </c:pt>
              <c:pt idx="196">
                <c:v>5.7481499999999999</c:v>
              </c:pt>
              <c:pt idx="197">
                <c:v>5.6</c:v>
              </c:pt>
              <c:pt idx="198">
                <c:v>5.6379999999999999</c:v>
              </c:pt>
              <c:pt idx="199">
                <c:v>6.1479999999999997</c:v>
              </c:pt>
              <c:pt idx="200">
                <c:v>5.9625000000000004</c:v>
              </c:pt>
              <c:pt idx="201">
                <c:v>5.7099900000000003</c:v>
              </c:pt>
              <c:pt idx="202">
                <c:v>5.8</c:v>
              </c:pt>
              <c:pt idx="203">
                <c:v>6</c:v>
              </c:pt>
              <c:pt idx="204">
                <c:v>5.72</c:v>
              </c:pt>
              <c:pt idx="205">
                <c:v>4.88</c:v>
              </c:pt>
              <c:pt idx="206">
                <c:v>4.7699800000000003</c:v>
              </c:pt>
              <c:pt idx="207">
                <c:v>4.3333300000000001</c:v>
              </c:pt>
              <c:pt idx="208">
                <c:v>4.4353999999999996</c:v>
              </c:pt>
              <c:pt idx="209">
                <c:v>4.9248099999999999</c:v>
              </c:pt>
              <c:pt idx="210">
                <c:v>5.07</c:v>
              </c:pt>
              <c:pt idx="211">
                <c:v>5.0999999999999996</c:v>
              </c:pt>
              <c:pt idx="212">
                <c:v>4.9000000000000004</c:v>
              </c:pt>
              <c:pt idx="213">
                <c:v>4.98888</c:v>
              </c:pt>
              <c:pt idx="214">
                <c:v>4.9000000000000004</c:v>
              </c:pt>
              <c:pt idx="215">
                <c:v>5.05</c:v>
              </c:pt>
              <c:pt idx="216">
                <c:v>5</c:v>
              </c:pt>
              <c:pt idx="217">
                <c:v>4.9400000000000004</c:v>
              </c:pt>
              <c:pt idx="218">
                <c:v>4.9591500000000002</c:v>
              </c:pt>
              <c:pt idx="219">
                <c:v>5.4443999999999999</c:v>
              </c:pt>
              <c:pt idx="220">
                <c:v>5.4</c:v>
              </c:pt>
              <c:pt idx="221">
                <c:v>5.3799799999999998</c:v>
              </c:pt>
              <c:pt idx="222">
                <c:v>4.9800000000000004</c:v>
              </c:pt>
              <c:pt idx="223">
                <c:v>4.88</c:v>
              </c:pt>
              <c:pt idx="224">
                <c:v>4.7489600000000003</c:v>
              </c:pt>
              <c:pt idx="225">
                <c:v>4.7379300000000004</c:v>
              </c:pt>
              <c:pt idx="226">
                <c:v>4.8459199999999996</c:v>
              </c:pt>
              <c:pt idx="227">
                <c:v>4.83</c:v>
              </c:pt>
              <c:pt idx="228">
                <c:v>4.9290000000000003</c:v>
              </c:pt>
              <c:pt idx="229">
                <c:v>5.01</c:v>
              </c:pt>
              <c:pt idx="230">
                <c:v>4.9448600000000003</c:v>
              </c:pt>
              <c:pt idx="231">
                <c:v>4.9800000000000004</c:v>
              </c:pt>
              <c:pt idx="232">
                <c:v>4.8</c:v>
              </c:pt>
              <c:pt idx="233">
                <c:v>4.8940999999999999</c:v>
              </c:pt>
              <c:pt idx="234">
                <c:v>4.9446399999999997</c:v>
              </c:pt>
              <c:pt idx="235">
                <c:v>4.9838899999999997</c:v>
              </c:pt>
              <c:pt idx="236">
                <c:v>5.0220700000000003</c:v>
              </c:pt>
              <c:pt idx="237">
                <c:v>5.19</c:v>
              </c:pt>
              <c:pt idx="238">
                <c:v>5.48</c:v>
              </c:pt>
              <c:pt idx="239">
                <c:v>5.2179900000000004</c:v>
              </c:pt>
              <c:pt idx="240">
                <c:v>5.16</c:v>
              </c:pt>
              <c:pt idx="241">
                <c:v>5.1372</c:v>
              </c:pt>
              <c:pt idx="242">
                <c:v>5.0183999999999997</c:v>
              </c:pt>
              <c:pt idx="243">
                <c:v>5</c:v>
              </c:pt>
              <c:pt idx="244">
                <c:v>5.1840000000000002</c:v>
              </c:pt>
              <c:pt idx="245">
                <c:v>5.1494999999999997</c:v>
              </c:pt>
              <c:pt idx="246">
                <c:v>5.0946999999999996</c:v>
              </c:pt>
              <c:pt idx="247">
                <c:v>5.0960900000000002</c:v>
              </c:pt>
              <c:pt idx="248">
                <c:v>5.0318800000000001</c:v>
              </c:pt>
              <c:pt idx="249">
                <c:v>4.9988799999999998</c:v>
              </c:pt>
              <c:pt idx="250">
                <c:v>5.09</c:v>
              </c:pt>
              <c:pt idx="251">
                <c:v>5.1345000000000001</c:v>
              </c:pt>
              <c:pt idx="252">
                <c:v>5.1429099999999996</c:v>
              </c:pt>
              <c:pt idx="253">
                <c:v>5.1475</c:v>
              </c:pt>
              <c:pt idx="254">
                <c:v>5.16</c:v>
              </c:pt>
              <c:pt idx="255">
                <c:v>5.15</c:v>
              </c:pt>
              <c:pt idx="256">
                <c:v>5.1479999999999997</c:v>
              </c:pt>
              <c:pt idx="257">
                <c:v>5.1588900000000004</c:v>
              </c:pt>
              <c:pt idx="258">
                <c:v>5.19</c:v>
              </c:pt>
              <c:pt idx="259">
                <c:v>5.2789999999999999</c:v>
              </c:pt>
              <c:pt idx="260">
                <c:v>5.2785000000000002</c:v>
              </c:pt>
              <c:pt idx="261">
                <c:v>5.47</c:v>
              </c:pt>
              <c:pt idx="262">
                <c:v>5.66</c:v>
              </c:pt>
              <c:pt idx="263">
                <c:v>5.62</c:v>
              </c:pt>
              <c:pt idx="264">
                <c:v>5.7</c:v>
              </c:pt>
              <c:pt idx="265">
                <c:v>5.95</c:v>
              </c:pt>
              <c:pt idx="266">
                <c:v>6.5990000000000002</c:v>
              </c:pt>
              <c:pt idx="267">
                <c:v>6.4668000000000001</c:v>
              </c:pt>
              <c:pt idx="268">
                <c:v>6.6499899999999998</c:v>
              </c:pt>
              <c:pt idx="269">
                <c:v>6.79962</c:v>
              </c:pt>
              <c:pt idx="270">
                <c:v>6.5914999999999999</c:v>
              </c:pt>
              <c:pt idx="271">
                <c:v>6.4513999999999996</c:v>
              </c:pt>
              <c:pt idx="272">
                <c:v>6.6689699999999998</c:v>
              </c:pt>
              <c:pt idx="273">
                <c:v>6.6929999999999996</c:v>
              </c:pt>
              <c:pt idx="274">
                <c:v>6.75</c:v>
              </c:pt>
              <c:pt idx="275">
                <c:v>6.55</c:v>
              </c:pt>
              <c:pt idx="276">
                <c:v>6.7344900000000001</c:v>
              </c:pt>
              <c:pt idx="277">
                <c:v>6.87</c:v>
              </c:pt>
              <c:pt idx="278">
                <c:v>7.2389999999999999</c:v>
              </c:pt>
              <c:pt idx="279">
                <c:v>7.32</c:v>
              </c:pt>
              <c:pt idx="280">
                <c:v>7.6889099999999999</c:v>
              </c:pt>
              <c:pt idx="281">
                <c:v>8.2898999999999994</c:v>
              </c:pt>
              <c:pt idx="282">
                <c:v>9.3989899999999995</c:v>
              </c:pt>
              <c:pt idx="283">
                <c:v>9.2335499999999993</c:v>
              </c:pt>
              <c:pt idx="284">
                <c:v>9</c:v>
              </c:pt>
              <c:pt idx="285">
                <c:v>8.9600000000000009</c:v>
              </c:pt>
              <c:pt idx="286">
                <c:v>8.9</c:v>
              </c:pt>
              <c:pt idx="287">
                <c:v>8.93</c:v>
              </c:pt>
              <c:pt idx="288">
                <c:v>9.15</c:v>
              </c:pt>
              <c:pt idx="289">
                <c:v>9.5399999999999991</c:v>
              </c:pt>
              <c:pt idx="290">
                <c:v>11.1188</c:v>
              </c:pt>
              <c:pt idx="291">
                <c:v>11.1869</c:v>
              </c:pt>
              <c:pt idx="292">
                <c:v>11.04</c:v>
              </c:pt>
              <c:pt idx="293">
                <c:v>12</c:v>
              </c:pt>
              <c:pt idx="294">
                <c:v>11.59788</c:v>
              </c:pt>
              <c:pt idx="295">
                <c:v>11.86999</c:v>
              </c:pt>
              <c:pt idx="296">
                <c:v>12.67</c:v>
              </c:pt>
              <c:pt idx="297">
                <c:v>15.4</c:v>
              </c:pt>
              <c:pt idx="298">
                <c:v>12</c:v>
              </c:pt>
              <c:pt idx="299">
                <c:v>10.299989999999999</c:v>
              </c:pt>
              <c:pt idx="300">
                <c:v>10.25</c:v>
              </c:pt>
              <c:pt idx="301">
                <c:v>10.25</c:v>
              </c:pt>
              <c:pt idx="302">
                <c:v>12.149990000000001</c:v>
              </c:pt>
              <c:pt idx="303">
                <c:v>11.209989999999999</c:v>
              </c:pt>
              <c:pt idx="304">
                <c:v>10.835900000000001</c:v>
              </c:pt>
              <c:pt idx="305">
                <c:v>10.18999</c:v>
              </c:pt>
              <c:pt idx="306">
                <c:v>10.593400000000001</c:v>
              </c:pt>
              <c:pt idx="307">
                <c:v>11.17</c:v>
              </c:pt>
              <c:pt idx="308">
                <c:v>11.21</c:v>
              </c:pt>
              <c:pt idx="309">
                <c:v>11.127000000000001</c:v>
              </c:pt>
              <c:pt idx="310">
                <c:v>11.3789</c:v>
              </c:pt>
              <c:pt idx="311">
                <c:v>11.75</c:v>
              </c:pt>
              <c:pt idx="312">
                <c:v>11.99</c:v>
              </c:pt>
              <c:pt idx="313">
                <c:v>12.09</c:v>
              </c:pt>
              <c:pt idx="314">
                <c:v>12.68666</c:v>
              </c:pt>
              <c:pt idx="315">
                <c:v>12.443300000000001</c:v>
              </c:pt>
              <c:pt idx="316">
                <c:v>12.29888</c:v>
              </c:pt>
              <c:pt idx="317">
                <c:v>12.28</c:v>
              </c:pt>
              <c:pt idx="318">
                <c:v>12.444000000000001</c:v>
              </c:pt>
              <c:pt idx="319">
                <c:v>12.47499</c:v>
              </c:pt>
              <c:pt idx="320">
                <c:v>12.88</c:v>
              </c:pt>
              <c:pt idx="321">
                <c:v>13.0899</c:v>
              </c:pt>
              <c:pt idx="322">
                <c:v>12.899990000000001</c:v>
              </c:pt>
              <c:pt idx="323">
                <c:v>12.08</c:v>
              </c:pt>
              <c:pt idx="324">
                <c:v>12.15</c:v>
              </c:pt>
              <c:pt idx="325">
                <c:v>12.15</c:v>
              </c:pt>
              <c:pt idx="326">
                <c:v>12</c:v>
              </c:pt>
              <c:pt idx="327">
                <c:v>11.99</c:v>
              </c:pt>
              <c:pt idx="328">
                <c:v>11.95998</c:v>
              </c:pt>
              <c:pt idx="329">
                <c:v>11.85</c:v>
              </c:pt>
              <c:pt idx="330">
                <c:v>11.81</c:v>
              </c:pt>
              <c:pt idx="331">
                <c:v>11.82</c:v>
              </c:pt>
              <c:pt idx="332">
                <c:v>11.099880000000001</c:v>
              </c:pt>
              <c:pt idx="333">
                <c:v>10.61</c:v>
              </c:pt>
              <c:pt idx="334">
                <c:v>10.85</c:v>
              </c:pt>
              <c:pt idx="335">
                <c:v>11.279</c:v>
              </c:pt>
              <c:pt idx="336">
                <c:v>10.60097</c:v>
              </c:pt>
              <c:pt idx="337">
                <c:v>10.9</c:v>
              </c:pt>
              <c:pt idx="338">
                <c:v>11.21603</c:v>
              </c:pt>
              <c:pt idx="339">
                <c:v>11.07</c:v>
              </c:pt>
              <c:pt idx="340">
                <c:v>10.939</c:v>
              </c:pt>
              <c:pt idx="341">
                <c:v>11.129</c:v>
              </c:pt>
              <c:pt idx="342">
                <c:v>11.114000000000001</c:v>
              </c:pt>
              <c:pt idx="343">
                <c:v>11.8</c:v>
              </c:pt>
              <c:pt idx="344">
                <c:v>11.79998</c:v>
              </c:pt>
              <c:pt idx="345">
                <c:v>11.784000000000001</c:v>
              </c:pt>
              <c:pt idx="346">
                <c:v>12.43</c:v>
              </c:pt>
              <c:pt idx="347">
                <c:v>12.6</c:v>
              </c:pt>
              <c:pt idx="348">
                <c:v>12.52999</c:v>
              </c:pt>
              <c:pt idx="349">
                <c:v>12.599</c:v>
              </c:pt>
              <c:pt idx="350">
                <c:v>12.68778</c:v>
              </c:pt>
              <c:pt idx="351">
                <c:v>12.67901</c:v>
              </c:pt>
              <c:pt idx="352">
                <c:v>13.5</c:v>
              </c:pt>
              <c:pt idx="353">
                <c:v>13.68</c:v>
              </c:pt>
              <c:pt idx="354">
                <c:v>13.53</c:v>
              </c:pt>
              <c:pt idx="355">
                <c:v>13.639989999999999</c:v>
              </c:pt>
              <c:pt idx="356">
                <c:v>13.79989</c:v>
              </c:pt>
              <c:pt idx="357">
                <c:v>13.7722</c:v>
              </c:pt>
              <c:pt idx="358">
                <c:v>13.497999999999999</c:v>
              </c:pt>
              <c:pt idx="359">
                <c:v>13.398999999999999</c:v>
              </c:pt>
              <c:pt idx="360">
                <c:v>13.647500000000001</c:v>
              </c:pt>
              <c:pt idx="361">
                <c:v>13.485469999999999</c:v>
              </c:pt>
              <c:pt idx="362">
                <c:v>13.45</c:v>
              </c:pt>
              <c:pt idx="363">
                <c:v>13.47</c:v>
              </c:pt>
              <c:pt idx="364">
                <c:v>13.67</c:v>
              </c:pt>
              <c:pt idx="365">
                <c:v>13.59</c:v>
              </c:pt>
              <c:pt idx="366">
                <c:v>13.4</c:v>
              </c:pt>
              <c:pt idx="367">
                <c:v>13.48986</c:v>
              </c:pt>
              <c:pt idx="368">
                <c:v>13.52999</c:v>
              </c:pt>
              <c:pt idx="369">
                <c:v>13.83</c:v>
              </c:pt>
              <c:pt idx="370">
                <c:v>14.32</c:v>
              </c:pt>
              <c:pt idx="371">
                <c:v>14.34999</c:v>
              </c:pt>
              <c:pt idx="372">
                <c:v>14.3</c:v>
              </c:pt>
              <c:pt idx="373">
                <c:v>14.689</c:v>
              </c:pt>
              <c:pt idx="374">
                <c:v>15.984999999999999</c:v>
              </c:pt>
              <c:pt idx="375">
                <c:v>15.89</c:v>
              </c:pt>
              <c:pt idx="376">
                <c:v>17.59</c:v>
              </c:pt>
              <c:pt idx="377">
                <c:v>19.189990000000002</c:v>
              </c:pt>
              <c:pt idx="378">
                <c:v>17.619260000000001</c:v>
              </c:pt>
              <c:pt idx="379">
                <c:v>18.45</c:v>
              </c:pt>
              <c:pt idx="380">
                <c:v>19.7</c:v>
              </c:pt>
              <c:pt idx="381">
                <c:v>21.3</c:v>
              </c:pt>
              <c:pt idx="382">
                <c:v>20.68</c:v>
              </c:pt>
              <c:pt idx="383">
                <c:v>20.79</c:v>
              </c:pt>
              <c:pt idx="384">
                <c:v>22.15</c:v>
              </c:pt>
              <c:pt idx="385">
                <c:v>23.69997</c:v>
              </c:pt>
              <c:pt idx="386">
                <c:v>24.195499999999999</c:v>
              </c:pt>
              <c:pt idx="387">
                <c:v>26.099989999999998</c:v>
              </c:pt>
              <c:pt idx="388">
                <c:v>26.99898</c:v>
              </c:pt>
              <c:pt idx="389">
                <c:v>25.6083</c:v>
              </c:pt>
              <c:pt idx="390">
                <c:v>28.78999</c:v>
              </c:pt>
              <c:pt idx="391">
                <c:v>29.80012</c:v>
              </c:pt>
              <c:pt idx="392">
                <c:v>29.279979999999998</c:v>
              </c:pt>
              <c:pt idx="393">
                <c:v>30.25001</c:v>
              </c:pt>
              <c:pt idx="394">
                <c:v>31.401810000000001</c:v>
              </c:pt>
              <c:pt idx="395">
                <c:v>34.877989999999997</c:v>
              </c:pt>
              <c:pt idx="396">
                <c:v>34.100070000000002</c:v>
              </c:pt>
              <c:pt idx="397">
                <c:v>40.04</c:v>
              </c:pt>
              <c:pt idx="398">
                <c:v>42.492710000000002</c:v>
              </c:pt>
              <c:pt idx="399">
                <c:v>46.011119999999998</c:v>
              </c:pt>
              <c:pt idx="400">
                <c:v>47.739699999999999</c:v>
              </c:pt>
              <c:pt idx="401">
                <c:v>46.799990000000001</c:v>
              </c:pt>
              <c:pt idx="402">
                <c:v>47.250050000000002</c:v>
              </c:pt>
              <c:pt idx="403">
                <c:v>47.441899999999997</c:v>
              </c:pt>
              <c:pt idx="404">
                <c:v>57.76</c:v>
              </c:pt>
              <c:pt idx="405">
                <c:v>73.8</c:v>
              </c:pt>
              <c:pt idx="406">
                <c:v>63</c:v>
              </c:pt>
              <c:pt idx="407">
                <c:v>73.887979999999999</c:v>
              </c:pt>
              <c:pt idx="408">
                <c:v>88.9</c:v>
              </c:pt>
              <c:pt idx="409">
                <c:v>89.05</c:v>
              </c:pt>
              <c:pt idx="410">
                <c:v>92.500010000000003</c:v>
              </c:pt>
              <c:pt idx="411">
                <c:v>108.73</c:v>
              </c:pt>
              <c:pt idx="412">
                <c:v>131.99898999999999</c:v>
              </c:pt>
              <c:pt idx="413">
                <c:v>142.49764999999999</c:v>
              </c:pt>
              <c:pt idx="414">
                <c:v>184</c:v>
              </c:pt>
              <c:pt idx="415">
                <c:v>198</c:v>
              </c:pt>
              <c:pt idx="416">
                <c:v>76.488</c:v>
              </c:pt>
              <c:pt idx="417">
                <c:v>91</c:v>
              </c:pt>
              <c:pt idx="418">
                <c:v>91</c:v>
              </c:pt>
              <c:pt idx="419">
                <c:v>96.5</c:v>
              </c:pt>
              <c:pt idx="420">
                <c:v>123.86</c:v>
              </c:pt>
              <c:pt idx="421">
                <c:v>123.515</c:v>
              </c:pt>
              <c:pt idx="422">
                <c:v>153.20018999999999</c:v>
              </c:pt>
              <c:pt idx="423">
                <c:v>135.601</c:v>
              </c:pt>
              <c:pt idx="424">
                <c:v>135.98999000000001</c:v>
              </c:pt>
              <c:pt idx="425">
                <c:v>139.10900000000001</c:v>
              </c:pt>
              <c:pt idx="426">
                <c:v>105.00003</c:v>
              </c:pt>
              <c:pt idx="427">
                <c:v>111.98979</c:v>
              </c:pt>
              <c:pt idx="428">
                <c:v>120.94999</c:v>
              </c:pt>
              <c:pt idx="429">
                <c:v>113.95001000000001</c:v>
              </c:pt>
              <c:pt idx="430">
                <c:v>117.68</c:v>
              </c:pt>
              <c:pt idx="431">
                <c:v>114.32</c:v>
              </c:pt>
              <c:pt idx="432">
                <c:v>119</c:v>
              </c:pt>
              <c:pt idx="433">
                <c:v>115.09023999999999</c:v>
              </c:pt>
              <c:pt idx="434">
                <c:v>123.74995</c:v>
              </c:pt>
              <c:pt idx="435">
                <c:v>122.65000999999999</c:v>
              </c:pt>
              <c:pt idx="436">
                <c:v>122.64</c:v>
              </c:pt>
              <c:pt idx="437">
                <c:v>131.5</c:v>
              </c:pt>
              <c:pt idx="438">
                <c:v>134.04701</c:v>
              </c:pt>
              <c:pt idx="439">
                <c:v>128.321</c:v>
              </c:pt>
              <c:pt idx="440">
                <c:v>130.99589</c:v>
              </c:pt>
              <c:pt idx="441">
                <c:v>129.19945000000001</c:v>
              </c:pt>
              <c:pt idx="442">
                <c:v>120.00002000000001</c:v>
              </c:pt>
              <c:pt idx="443">
                <c:v>122.4051</c:v>
              </c:pt>
              <c:pt idx="444">
                <c:v>110.29501</c:v>
              </c:pt>
              <c:pt idx="445">
                <c:v>98.47045</c:v>
              </c:pt>
              <c:pt idx="446">
                <c:v>108</c:v>
              </c:pt>
              <c:pt idx="447">
                <c:v>109</c:v>
              </c:pt>
              <c:pt idx="448">
                <c:v>101.96998000000001</c:v>
              </c:pt>
              <c:pt idx="449">
                <c:v>100.52521</c:v>
              </c:pt>
              <c:pt idx="450">
                <c:v>107.83499999999999</c:v>
              </c:pt>
              <c:pt idx="451">
                <c:v>111</c:v>
              </c:pt>
              <c:pt idx="452">
                <c:v>107.68389000000001</c:v>
              </c:pt>
              <c:pt idx="453">
                <c:v>103.86665000000001</c:v>
              </c:pt>
              <c:pt idx="454">
                <c:v>102.79001</c:v>
              </c:pt>
              <c:pt idx="455">
                <c:v>95.853009999999998</c:v>
              </c:pt>
              <c:pt idx="456">
                <c:v>90.998000000000005</c:v>
              </c:pt>
              <c:pt idx="457">
                <c:v>82.8</c:v>
              </c:pt>
              <c:pt idx="458">
                <c:v>67.858440000000002</c:v>
              </c:pt>
              <c:pt idx="459">
                <c:v>70.941999999999993</c:v>
              </c:pt>
              <c:pt idx="460">
                <c:v>76.327910000000003</c:v>
              </c:pt>
              <c:pt idx="461">
                <c:v>87.15</c:v>
              </c:pt>
              <c:pt idx="462">
                <c:v>95.995000000000005</c:v>
              </c:pt>
              <c:pt idx="463">
                <c:v>98.375159999999994</c:v>
              </c:pt>
              <c:pt idx="464">
                <c:v>97.97</c:v>
              </c:pt>
              <c:pt idx="465">
                <c:v>93.410820000000001</c:v>
              </c:pt>
              <c:pt idx="466">
                <c:v>88.939989999999995</c:v>
              </c:pt>
              <c:pt idx="467">
                <c:v>95.396000000000001</c:v>
              </c:pt>
              <c:pt idx="468">
                <c:v>96.2</c:v>
              </c:pt>
              <c:pt idx="469">
                <c:v>95.204610000000002</c:v>
              </c:pt>
              <c:pt idx="470">
                <c:v>101.04201999999999</c:v>
              </c:pt>
              <c:pt idx="471">
                <c:v>104.95555</c:v>
              </c:pt>
              <c:pt idx="472">
                <c:v>105.5</c:v>
              </c:pt>
              <c:pt idx="473">
                <c:v>104.67458999999999</c:v>
              </c:pt>
              <c:pt idx="474">
                <c:v>106.88378</c:v>
              </c:pt>
              <c:pt idx="475">
                <c:v>101.9</c:v>
              </c:pt>
              <c:pt idx="476">
                <c:v>102.61802</c:v>
              </c:pt>
              <c:pt idx="477">
                <c:v>104.99498</c:v>
              </c:pt>
              <c:pt idx="478">
                <c:v>100.03</c:v>
              </c:pt>
              <c:pt idx="479">
                <c:v>98.51</c:v>
              </c:pt>
              <c:pt idx="480">
                <c:v>99.02</c:v>
              </c:pt>
              <c:pt idx="481">
                <c:v>104.59</c:v>
              </c:pt>
              <c:pt idx="482">
                <c:v>111.01</c:v>
              </c:pt>
              <c:pt idx="483">
                <c:v>108.79</c:v>
              </c:pt>
              <c:pt idx="484">
                <c:v>111.8</c:v>
              </c:pt>
              <c:pt idx="485">
                <c:v>119.25</c:v>
              </c:pt>
              <c:pt idx="486">
                <c:v>124.79</c:v>
              </c:pt>
              <c:pt idx="487">
                <c:v>130.82</c:v>
              </c:pt>
              <c:pt idx="488">
                <c:v>130.44999999999999</c:v>
              </c:pt>
              <c:pt idx="489">
                <c:v>124.51</c:v>
              </c:pt>
              <c:pt idx="490">
                <c:v>120.15</c:v>
              </c:pt>
              <c:pt idx="491">
                <c:v>121.66</c:v>
              </c:pt>
              <c:pt idx="492">
                <c:v>124.1</c:v>
              </c:pt>
              <c:pt idx="493">
                <c:v>128.29</c:v>
              </c:pt>
              <c:pt idx="494">
                <c:v>125.46</c:v>
              </c:pt>
              <c:pt idx="495">
                <c:v>127.56</c:v>
              </c:pt>
              <c:pt idx="496">
                <c:v>124.1</c:v>
              </c:pt>
              <c:pt idx="497">
                <c:v>123.5</c:v>
              </c:pt>
              <c:pt idx="498">
                <c:v>123.02</c:v>
              </c:pt>
              <c:pt idx="499">
                <c:v>124.18</c:v>
              </c:pt>
              <c:pt idx="500">
                <c:v>125.6</c:v>
              </c:pt>
              <c:pt idx="501">
                <c:v>128.1</c:v>
              </c:pt>
              <c:pt idx="502">
                <c:v>127.11</c:v>
              </c:pt>
              <c:pt idx="503">
                <c:v>116.95</c:v>
              </c:pt>
              <c:pt idx="504">
                <c:v>121.51</c:v>
              </c:pt>
              <c:pt idx="505">
                <c:v>123.6</c:v>
              </c:pt>
              <c:pt idx="506">
                <c:v>126.08</c:v>
              </c:pt>
              <c:pt idx="507">
                <c:v>126.84</c:v>
              </c:pt>
              <c:pt idx="508">
                <c:v>129.74</c:v>
              </c:pt>
              <c:pt idx="509">
                <c:v>139.24</c:v>
              </c:pt>
              <c:pt idx="510">
                <c:v>143.33000000000001</c:v>
              </c:pt>
              <c:pt idx="511">
                <c:v>165.05</c:v>
              </c:pt>
              <c:pt idx="512">
                <c:v>177.07</c:v>
              </c:pt>
              <c:pt idx="513">
                <c:v>199.95</c:v>
              </c:pt>
              <c:pt idx="514">
                <c:v>172.81</c:v>
              </c:pt>
              <c:pt idx="515">
                <c:v>189.06</c:v>
              </c:pt>
              <c:pt idx="516">
                <c:v>202.09</c:v>
              </c:pt>
              <c:pt idx="517">
                <c:v>201.61</c:v>
              </c:pt>
              <c:pt idx="518">
                <c:v>204.15</c:v>
              </c:pt>
              <c:pt idx="519">
                <c:v>225.1</c:v>
              </c:pt>
              <c:pt idx="520">
                <c:v>258.23</c:v>
              </c:pt>
              <c:pt idx="521">
                <c:v>325.56</c:v>
              </c:pt>
              <c:pt idx="522">
                <c:v>296.91000000000003</c:v>
              </c:pt>
              <c:pt idx="523">
                <c:v>353.95</c:v>
              </c:pt>
              <c:pt idx="524">
                <c:v>416.5</c:v>
              </c:pt>
              <c:pt idx="525">
                <c:v>433.53</c:v>
              </c:pt>
              <c:pt idx="526">
                <c:v>583.16</c:v>
              </c:pt>
              <c:pt idx="527">
                <c:v>595</c:v>
              </c:pt>
              <c:pt idx="528">
                <c:v>761</c:v>
              </c:pt>
              <c:pt idx="529">
                <c:v>833.16</c:v>
              </c:pt>
              <c:pt idx="530">
                <c:v>844.9</c:v>
              </c:pt>
              <c:pt idx="531">
                <c:v>1009</c:v>
              </c:pt>
              <c:pt idx="532">
                <c:v>1119.96</c:v>
              </c:pt>
              <c:pt idx="533">
                <c:v>992.27</c:v>
              </c:pt>
              <c:pt idx="534">
                <c:v>1151</c:v>
              </c:pt>
              <c:pt idx="535">
                <c:v>894</c:v>
              </c:pt>
              <c:pt idx="536">
                <c:v>722.99</c:v>
              </c:pt>
              <c:pt idx="537">
                <c:v>936.98</c:v>
              </c:pt>
              <c:pt idx="538">
                <c:v>845.75</c:v>
              </c:pt>
              <c:pt idx="539">
                <c:v>864.7</c:v>
              </c:pt>
              <c:pt idx="540">
                <c:v>709</c:v>
              </c:pt>
              <c:pt idx="541">
                <c:v>576.16</c:v>
              </c:pt>
              <c:pt idx="542">
                <c:v>660</c:v>
              </c:pt>
              <c:pt idx="543">
                <c:v>637</c:v>
              </c:pt>
              <c:pt idx="544">
                <c:v>647.27</c:v>
              </c:pt>
              <c:pt idx="545">
                <c:v>734.42</c:v>
              </c:pt>
              <c:pt idx="546">
                <c:v>701.61</c:v>
              </c:pt>
              <c:pt idx="547">
                <c:v>739.1</c:v>
              </c:pt>
              <c:pt idx="548">
                <c:v>746.9</c:v>
              </c:pt>
              <c:pt idx="549">
                <c:v>806.21</c:v>
              </c:pt>
              <c:pt idx="550">
                <c:v>896</c:v>
              </c:pt>
              <c:pt idx="551">
                <c:v>867.38</c:v>
              </c:pt>
              <c:pt idx="552">
                <c:v>809.17</c:v>
              </c:pt>
              <c:pt idx="553">
                <c:v>891.85</c:v>
              </c:pt>
              <c:pt idx="554">
                <c:v>807.83</c:v>
              </c:pt>
              <c:pt idx="555">
                <c:v>847.7</c:v>
              </c:pt>
              <c:pt idx="556">
                <c:v>793</c:v>
              </c:pt>
              <c:pt idx="557">
                <c:v>833</c:v>
              </c:pt>
              <c:pt idx="558">
                <c:v>822.56</c:v>
              </c:pt>
              <c:pt idx="559">
                <c:v>813.02</c:v>
              </c:pt>
              <c:pt idx="560">
                <c:v>806</c:v>
              </c:pt>
              <c:pt idx="561">
                <c:v>777</c:v>
              </c:pt>
              <c:pt idx="562">
                <c:v>803.6</c:v>
              </c:pt>
              <c:pt idx="563">
                <c:v>802.5</c:v>
              </c:pt>
              <c:pt idx="564">
                <c:v>819.57</c:v>
              </c:pt>
              <c:pt idx="565">
                <c:v>809.05</c:v>
              </c:pt>
              <c:pt idx="566">
                <c:v>778</c:v>
              </c:pt>
              <c:pt idx="567">
                <c:v>707</c:v>
              </c:pt>
              <c:pt idx="568">
                <c:v>665</c:v>
              </c:pt>
              <c:pt idx="569">
                <c:v>667.01</c:v>
              </c:pt>
              <c:pt idx="570">
                <c:v>672.1</c:v>
              </c:pt>
              <c:pt idx="571">
                <c:v>623.5</c:v>
              </c:pt>
              <c:pt idx="572">
                <c:v>626.77</c:v>
              </c:pt>
              <c:pt idx="573">
                <c:v>582.70000000000005</c:v>
              </c:pt>
              <c:pt idx="574">
                <c:v>603.98</c:v>
              </c:pt>
              <c:pt idx="575">
                <c:v>545</c:v>
              </c:pt>
              <c:pt idx="576">
                <c:v>585.38</c:v>
              </c:pt>
              <c:pt idx="577">
                <c:v>577.97</c:v>
              </c:pt>
              <c:pt idx="578">
                <c:v>559.88</c:v>
              </c:pt>
              <c:pt idx="579">
                <c:v>677.61</c:v>
              </c:pt>
              <c:pt idx="580">
                <c:v>657.02</c:v>
              </c:pt>
              <c:pt idx="581">
                <c:v>609</c:v>
              </c:pt>
              <c:pt idx="582">
                <c:v>621.99</c:v>
              </c:pt>
              <c:pt idx="583">
                <c:v>642.1</c:v>
              </c:pt>
              <c:pt idx="584">
                <c:v>636.47</c:v>
              </c:pt>
              <c:pt idx="585">
                <c:v>634.94000000000005</c:v>
              </c:pt>
              <c:pt idx="586">
                <c:v>627</c:v>
              </c:pt>
              <c:pt idx="587">
                <c:v>590</c:v>
              </c:pt>
              <c:pt idx="588">
                <c:v>557</c:v>
              </c:pt>
              <c:pt idx="589">
                <c:v>572</c:v>
              </c:pt>
              <c:pt idx="590">
                <c:v>585.70000000000005</c:v>
              </c:pt>
              <c:pt idx="591">
                <c:v>503</c:v>
              </c:pt>
              <c:pt idx="592">
                <c:v>449.02</c:v>
              </c:pt>
              <c:pt idx="593">
                <c:v>479.51</c:v>
              </c:pt>
              <c:pt idx="594">
                <c:v>446.31</c:v>
              </c:pt>
              <c:pt idx="595">
                <c:v>451.84</c:v>
              </c:pt>
              <c:pt idx="596">
                <c:v>447.74</c:v>
              </c:pt>
              <c:pt idx="597">
                <c:v>443.1</c:v>
              </c:pt>
              <c:pt idx="598">
                <c:v>427.99</c:v>
              </c:pt>
              <c:pt idx="599">
                <c:v>405</c:v>
              </c:pt>
              <c:pt idx="600">
                <c:v>489.91</c:v>
              </c:pt>
              <c:pt idx="601">
                <c:v>495</c:v>
              </c:pt>
              <c:pt idx="602">
                <c:v>499.9</c:v>
              </c:pt>
              <c:pt idx="603">
                <c:v>496.5</c:v>
              </c:pt>
              <c:pt idx="604">
                <c:v>487.3</c:v>
              </c:pt>
              <c:pt idx="605">
                <c:v>459.15</c:v>
              </c:pt>
              <c:pt idx="606">
                <c:v>440.1</c:v>
              </c:pt>
              <c:pt idx="607">
                <c:v>447.7</c:v>
              </c:pt>
              <c:pt idx="608">
                <c:v>460.01</c:v>
              </c:pt>
              <c:pt idx="609">
                <c:v>434.5</c:v>
              </c:pt>
              <c:pt idx="610">
                <c:v>427.83</c:v>
              </c:pt>
              <c:pt idx="611">
                <c:v>446.65</c:v>
              </c:pt>
              <c:pt idx="612">
                <c:v>452.02</c:v>
              </c:pt>
              <c:pt idx="613">
                <c:v>435</c:v>
              </c:pt>
              <c:pt idx="614">
                <c:v>438.95</c:v>
              </c:pt>
              <c:pt idx="615">
                <c:v>448.99</c:v>
              </c:pt>
              <c:pt idx="616">
                <c:v>449.08</c:v>
              </c:pt>
              <c:pt idx="617">
                <c:v>446.42</c:v>
              </c:pt>
              <c:pt idx="618">
                <c:v>494.87</c:v>
              </c:pt>
              <c:pt idx="619">
                <c:v>527.47</c:v>
              </c:pt>
              <c:pt idx="620">
                <c:v>575</c:v>
              </c:pt>
              <c:pt idx="621">
                <c:v>581.87</c:v>
              </c:pt>
              <c:pt idx="622">
                <c:v>568</c:v>
              </c:pt>
              <c:pt idx="623">
                <c:v>620.45000000000005</c:v>
              </c:pt>
              <c:pt idx="624">
                <c:v>631.49</c:v>
              </c:pt>
              <c:pt idx="625">
                <c:v>644.66</c:v>
              </c:pt>
              <c:pt idx="626">
                <c:v>655.75</c:v>
              </c:pt>
              <c:pt idx="627">
                <c:v>652</c:v>
              </c:pt>
              <c:pt idx="628">
                <c:v>649.89</c:v>
              </c:pt>
              <c:pt idx="629">
                <c:v>617</c:v>
              </c:pt>
              <c:pt idx="630">
                <c:v>557.91999999999996</c:v>
              </c:pt>
              <c:pt idx="631">
                <c:v>595</c:v>
              </c:pt>
              <c:pt idx="632">
                <c:v>604.6</c:v>
              </c:pt>
              <c:pt idx="633">
                <c:v>593.33000000000004</c:v>
              </c:pt>
              <c:pt idx="634">
                <c:v>596.08000000000004</c:v>
              </c:pt>
              <c:pt idx="635">
                <c:v>585.54</c:v>
              </c:pt>
              <c:pt idx="636">
                <c:v>569</c:v>
              </c:pt>
              <c:pt idx="637">
                <c:v>597.08000000000004</c:v>
              </c:pt>
              <c:pt idx="638">
                <c:v>620</c:v>
              </c:pt>
              <c:pt idx="639">
                <c:v>654</c:v>
              </c:pt>
              <c:pt idx="640">
                <c:v>635.49</c:v>
              </c:pt>
              <c:pt idx="641">
                <c:v>634.49</c:v>
              </c:pt>
              <c:pt idx="642">
                <c:v>623.70000000000005</c:v>
              </c:pt>
              <c:pt idx="643">
                <c:v>619.78</c:v>
              </c:pt>
              <c:pt idx="644">
                <c:v>631.98</c:v>
              </c:pt>
              <c:pt idx="645">
                <c:v>622.79999999999995</c:v>
              </c:pt>
              <c:pt idx="646">
                <c:v>619.48</c:v>
              </c:pt>
              <c:pt idx="647">
                <c:v>629.86</c:v>
              </c:pt>
              <c:pt idx="648">
                <c:v>623.77</c:v>
              </c:pt>
              <c:pt idx="649">
                <c:v>621.03</c:v>
              </c:pt>
              <c:pt idx="650">
                <c:v>601.17999999999995</c:v>
              </c:pt>
              <c:pt idx="651">
                <c:v>595.88</c:v>
              </c:pt>
              <c:pt idx="652">
                <c:v>586.96</c:v>
              </c:pt>
              <c:pt idx="653">
                <c:v>573.48</c:v>
              </c:pt>
              <c:pt idx="654">
                <c:v>601.94000000000005</c:v>
              </c:pt>
              <c:pt idx="655">
                <c:v>589.79</c:v>
              </c:pt>
              <c:pt idx="656">
                <c:v>580.21</c:v>
              </c:pt>
              <c:pt idx="657">
                <c:v>587.24</c:v>
              </c:pt>
              <c:pt idx="658">
                <c:v>588.61</c:v>
              </c:pt>
              <c:pt idx="659">
                <c:v>578.97</c:v>
              </c:pt>
              <c:pt idx="660">
                <c:v>550.14</c:v>
              </c:pt>
              <c:pt idx="661">
                <c:v>498.16</c:v>
              </c:pt>
              <c:pt idx="662">
                <c:v>491.88</c:v>
              </c:pt>
              <c:pt idx="663">
                <c:v>487.5</c:v>
              </c:pt>
              <c:pt idx="664">
                <c:v>525.78</c:v>
              </c:pt>
              <c:pt idx="665">
                <c:v>503.88</c:v>
              </c:pt>
              <c:pt idx="666">
                <c:v>503.79</c:v>
              </c:pt>
              <c:pt idx="667">
                <c:v>514.84</c:v>
              </c:pt>
              <c:pt idx="668">
                <c:v>511.99</c:v>
              </c:pt>
              <c:pt idx="669">
                <c:v>477.98</c:v>
              </c:pt>
              <c:pt idx="670">
                <c:v>483.65</c:v>
              </c:pt>
              <c:pt idx="671">
                <c:v>486</c:v>
              </c:pt>
              <c:pt idx="672">
                <c:v>481.09</c:v>
              </c:pt>
              <c:pt idx="673">
                <c:v>476.61</c:v>
              </c:pt>
              <c:pt idx="674">
                <c:v>485.03</c:v>
              </c:pt>
              <c:pt idx="675">
                <c:v>470.43</c:v>
              </c:pt>
              <c:pt idx="676">
                <c:v>475.49</c:v>
              </c:pt>
              <c:pt idx="677">
                <c:v>468</c:v>
              </c:pt>
              <c:pt idx="678">
                <c:v>428.19</c:v>
              </c:pt>
              <c:pt idx="679">
                <c:v>415.56</c:v>
              </c:pt>
              <c:pt idx="680">
                <c:v>400.98</c:v>
              </c:pt>
              <c:pt idx="681">
                <c:v>431.91</c:v>
              </c:pt>
              <c:pt idx="682">
                <c:v>405.14</c:v>
              </c:pt>
              <c:pt idx="683">
                <c:v>380</c:v>
              </c:pt>
              <c:pt idx="684">
                <c:v>382.67</c:v>
              </c:pt>
              <c:pt idx="685">
                <c:v>375.85</c:v>
              </c:pt>
              <c:pt idx="686">
                <c:v>336</c:v>
              </c:pt>
              <c:pt idx="687">
                <c:v>331.2</c:v>
              </c:pt>
              <c:pt idx="688">
                <c:v>346.26</c:v>
              </c:pt>
              <c:pt idx="689">
                <c:v>358.97</c:v>
              </c:pt>
              <c:pt idx="690">
                <c:v>364.83</c:v>
              </c:pt>
              <c:pt idx="691">
                <c:v>411.89</c:v>
              </c:pt>
              <c:pt idx="692">
                <c:v>378.02</c:v>
              </c:pt>
              <c:pt idx="693">
                <c:v>389.68</c:v>
              </c:pt>
              <c:pt idx="694">
                <c:v>384.95</c:v>
              </c:pt>
              <c:pt idx="695">
                <c:v>385.1</c:v>
              </c:pt>
              <c:pt idx="696">
                <c:v>358.46</c:v>
              </c:pt>
              <c:pt idx="697">
                <c:v>355.43</c:v>
              </c:pt>
              <c:pt idx="698">
                <c:v>354.94</c:v>
              </c:pt>
              <c:pt idx="699">
                <c:v>337</c:v>
              </c:pt>
              <c:pt idx="700">
                <c:v>327.39</c:v>
              </c:pt>
              <c:pt idx="701">
                <c:v>325.81</c:v>
              </c:pt>
              <c:pt idx="702">
                <c:v>341.99</c:v>
              </c:pt>
              <c:pt idx="703">
                <c:v>342.26</c:v>
              </c:pt>
              <c:pt idx="704">
                <c:v>356.34</c:v>
              </c:pt>
              <c:pt idx="705">
                <c:v>365.04</c:v>
              </c:pt>
              <c:pt idx="706">
                <c:v>406.56</c:v>
              </c:pt>
              <c:pt idx="707">
                <c:v>373.14</c:v>
              </c:pt>
              <c:pt idx="708">
                <c:v>378.48</c:v>
              </c:pt>
              <c:pt idx="709">
                <c:v>374.77</c:v>
              </c:pt>
              <c:pt idx="710">
                <c:v>356.9</c:v>
              </c:pt>
              <c:pt idx="711">
                <c:v>362.99</c:v>
              </c:pt>
              <c:pt idx="712">
                <c:v>381.03</c:v>
              </c:pt>
              <c:pt idx="713">
                <c:v>372.62</c:v>
              </c:pt>
              <c:pt idx="714">
                <c:v>377.22</c:v>
              </c:pt>
              <c:pt idx="715">
                <c:v>381.72</c:v>
              </c:pt>
              <c:pt idx="716">
                <c:v>378.25</c:v>
              </c:pt>
              <c:pt idx="717">
                <c:v>373.98</c:v>
              </c:pt>
              <c:pt idx="718">
                <c:v>375.73</c:v>
              </c:pt>
              <c:pt idx="719">
                <c:v>350.29</c:v>
              </c:pt>
              <c:pt idx="720">
                <c:v>356.1</c:v>
              </c:pt>
              <c:pt idx="721">
                <c:v>350.31</c:v>
              </c:pt>
              <c:pt idx="722">
                <c:v>352.15</c:v>
              </c:pt>
              <c:pt idx="723">
                <c:v>318.2</c:v>
              </c:pt>
              <c:pt idx="724">
                <c:v>317.63</c:v>
              </c:pt>
              <c:pt idx="725">
                <c:v>326.93</c:v>
              </c:pt>
              <c:pt idx="726">
                <c:v>336.96</c:v>
              </c:pt>
              <c:pt idx="727">
                <c:v>319.31</c:v>
              </c:pt>
              <c:pt idx="728">
                <c:v>314.45</c:v>
              </c:pt>
              <c:pt idx="729">
                <c:v>314.49</c:v>
              </c:pt>
              <c:pt idx="730">
                <c:v>317.39999999999998</c:v>
              </c:pt>
              <c:pt idx="731">
                <c:v>316.14999999999998</c:v>
              </c:pt>
              <c:pt idx="732">
                <c:v>270.93</c:v>
              </c:pt>
              <c:pt idx="733">
                <c:v>276.8</c:v>
              </c:pt>
              <c:pt idx="734">
                <c:v>276.8</c:v>
              </c:pt>
              <c:pt idx="735">
                <c:v>278</c:v>
              </c:pt>
              <c:pt idx="736">
                <c:v>270</c:v>
              </c:pt>
              <c:pt idx="737">
                <c:v>176.5</c:v>
              </c:pt>
              <c:pt idx="738">
                <c:v>205.35</c:v>
              </c:pt>
              <c:pt idx="739">
                <c:v>211.18</c:v>
              </c:pt>
              <c:pt idx="740">
                <c:v>212.99</c:v>
              </c:pt>
              <c:pt idx="741">
                <c:v>233.9</c:v>
              </c:pt>
              <c:pt idx="742">
                <c:v>244.64</c:v>
              </c:pt>
              <c:pt idx="743">
                <c:v>271.47000000000003</c:v>
              </c:pt>
              <c:pt idx="744">
                <c:v>249.25</c:v>
              </c:pt>
              <c:pt idx="745">
                <c:v>230.11</c:v>
              </c:pt>
              <c:pt idx="746">
                <c:v>220.72</c:v>
              </c:pt>
              <c:pt idx="747">
                <c:v>236.51</c:v>
              </c:pt>
              <c:pt idx="748">
                <c:v>217.37</c:v>
              </c:pt>
              <c:pt idx="749">
                <c:v>225.16</c:v>
              </c:pt>
              <c:pt idx="750">
                <c:v>220.39</c:v>
              </c:pt>
              <c:pt idx="751">
                <c:v>221.99</c:v>
              </c:pt>
              <c:pt idx="752">
                <c:v>239.94</c:v>
              </c:pt>
              <c:pt idx="753">
                <c:v>243.99</c:v>
              </c:pt>
              <c:pt idx="754">
                <c:v>244</c:v>
              </c:pt>
              <c:pt idx="755">
                <c:v>241.59</c:v>
              </c:pt>
              <c:pt idx="756">
                <c:v>245.66</c:v>
              </c:pt>
              <c:pt idx="757">
                <c:v>237.09</c:v>
              </c:pt>
              <c:pt idx="758">
                <c:v>238.59</c:v>
              </c:pt>
              <c:pt idx="759">
                <c:v>254</c:v>
              </c:pt>
              <c:pt idx="760">
                <c:v>247.56</c:v>
              </c:pt>
              <c:pt idx="761">
                <c:v>275.8</c:v>
              </c:pt>
              <c:pt idx="762">
                <c:v>265.63</c:v>
              </c:pt>
              <c:pt idx="763">
                <c:v>275.83</c:v>
              </c:pt>
              <c:pt idx="764">
                <c:v>287.48</c:v>
              </c:pt>
              <c:pt idx="765">
                <c:v>293.29000000000002</c:v>
              </c:pt>
              <c:pt idx="766">
                <c:v>289.51</c:v>
              </c:pt>
              <c:pt idx="767">
                <c:v>283.57</c:v>
              </c:pt>
              <c:pt idx="768">
                <c:v>287.02</c:v>
              </c:pt>
              <c:pt idx="769">
                <c:v>260.62</c:v>
              </c:pt>
              <c:pt idx="770">
                <c:v>257.83</c:v>
              </c:pt>
              <c:pt idx="771">
                <c:v>266.07</c:v>
              </c:pt>
              <c:pt idx="772">
                <c:v>245.68</c:v>
              </c:pt>
              <c:pt idx="773">
                <c:v>248.63</c:v>
              </c:pt>
              <c:pt idx="774">
                <c:v>244.05</c:v>
              </c:pt>
              <c:pt idx="775">
                <c:v>242.92</c:v>
              </c:pt>
              <c:pt idx="776">
                <c:v>252.44</c:v>
              </c:pt>
              <c:pt idx="777">
                <c:v>253.77</c:v>
              </c:pt>
              <c:pt idx="778">
                <c:v>254.7</c:v>
              </c:pt>
              <c:pt idx="779">
                <c:v>245.89</c:v>
              </c:pt>
              <c:pt idx="780">
                <c:v>235.71</c:v>
              </c:pt>
              <c:pt idx="781">
                <c:v>236.76</c:v>
              </c:pt>
              <c:pt idx="782">
                <c:v>216</c:v>
              </c:pt>
              <c:pt idx="783">
                <c:v>229.62</c:v>
              </c:pt>
              <c:pt idx="784">
                <c:v>222.32</c:v>
              </c:pt>
              <c:pt idx="785">
                <c:v>224.63</c:v>
              </c:pt>
              <c:pt idx="786">
                <c:v>237.34</c:v>
              </c:pt>
              <c:pt idx="787">
                <c:v>230.93</c:v>
              </c:pt>
              <c:pt idx="788">
                <c:v>218.42</c:v>
              </c:pt>
              <c:pt idx="789">
                <c:v>222.66</c:v>
              </c:pt>
              <c:pt idx="790">
                <c:v>235.13</c:v>
              </c:pt>
              <c:pt idx="791">
                <c:v>234.13</c:v>
              </c:pt>
              <c:pt idx="792">
                <c:v>236.17</c:v>
              </c:pt>
              <c:pt idx="793">
                <c:v>235.79</c:v>
              </c:pt>
              <c:pt idx="794">
                <c:v>244.72</c:v>
              </c:pt>
              <c:pt idx="795">
                <c:v>239.35</c:v>
              </c:pt>
              <c:pt idx="796">
                <c:v>241.51</c:v>
              </c:pt>
              <c:pt idx="797">
                <c:v>238.32</c:v>
              </c:pt>
              <c:pt idx="798">
                <c:v>236.63</c:v>
              </c:pt>
              <c:pt idx="799">
                <c:v>236.45</c:v>
              </c:pt>
              <c:pt idx="800">
                <c:v>234.6</c:v>
              </c:pt>
              <c:pt idx="801">
                <c:v>240.5</c:v>
              </c:pt>
              <c:pt idx="802">
                <c:v>240.46</c:v>
              </c:pt>
              <c:pt idx="803">
                <c:v>235.94</c:v>
              </c:pt>
              <c:pt idx="804">
                <c:v>236.48</c:v>
              </c:pt>
              <c:pt idx="805">
                <c:v>231.12</c:v>
              </c:pt>
              <c:pt idx="806">
                <c:v>222.4</c:v>
              </c:pt>
              <c:pt idx="807">
                <c:v>226.29</c:v>
              </c:pt>
              <c:pt idx="808">
                <c:v>224.15</c:v>
              </c:pt>
              <c:pt idx="809">
                <c:v>222.6</c:v>
              </c:pt>
              <c:pt idx="810">
                <c:v>230.1</c:v>
              </c:pt>
              <c:pt idx="811">
                <c:v>229</c:v>
              </c:pt>
              <c:pt idx="812">
                <c:v>230.22</c:v>
              </c:pt>
              <c:pt idx="813">
                <c:v>236.46</c:v>
              </c:pt>
              <c:pt idx="814">
                <c:v>249.96</c:v>
              </c:pt>
              <c:pt idx="815">
                <c:v>246.45</c:v>
              </c:pt>
              <c:pt idx="816">
                <c:v>242.47</c:v>
              </c:pt>
              <c:pt idx="817">
                <c:v>243.92</c:v>
              </c:pt>
              <c:pt idx="818">
                <c:v>241.92</c:v>
              </c:pt>
              <c:pt idx="819">
                <c:v>248.5</c:v>
              </c:pt>
              <c:pt idx="820">
                <c:v>253.8</c:v>
              </c:pt>
              <c:pt idx="821">
                <c:v>257.85000000000002</c:v>
              </c:pt>
              <c:pt idx="822">
                <c:v>255.1</c:v>
              </c:pt>
              <c:pt idx="823">
                <c:v>270.92</c:v>
              </c:pt>
              <c:pt idx="824">
                <c:v>267.26</c:v>
              </c:pt>
              <c:pt idx="825">
                <c:v>270.68</c:v>
              </c:pt>
              <c:pt idx="826">
                <c:v>293.5</c:v>
              </c:pt>
              <c:pt idx="827">
                <c:v>289.89999999999998</c:v>
              </c:pt>
              <c:pt idx="828">
                <c:v>290.95</c:v>
              </c:pt>
              <c:pt idx="829">
                <c:v>277.99</c:v>
              </c:pt>
              <c:pt idx="830">
                <c:v>276.08999999999997</c:v>
              </c:pt>
              <c:pt idx="831">
                <c:v>278.97000000000003</c:v>
              </c:pt>
              <c:pt idx="832">
                <c:v>276.64</c:v>
              </c:pt>
              <c:pt idx="833">
                <c:v>287.12</c:v>
              </c:pt>
              <c:pt idx="834">
                <c:v>290.79000000000002</c:v>
              </c:pt>
              <c:pt idx="835">
                <c:v>290.7</c:v>
              </c:pt>
              <c:pt idx="836">
                <c:v>284.77999999999997</c:v>
              </c:pt>
              <c:pt idx="837">
                <c:v>280.69</c:v>
              </c:pt>
              <c:pt idx="838">
                <c:v>285</c:v>
              </c:pt>
              <c:pt idx="839">
                <c:v>277.10000000000002</c:v>
              </c:pt>
              <c:pt idx="840">
                <c:v>269.89</c:v>
              </c:pt>
              <c:pt idx="841">
                <c:v>264.07</c:v>
              </c:pt>
              <c:pt idx="842">
                <c:v>267.89</c:v>
              </c:pt>
              <c:pt idx="843">
                <c:v>266.99</c:v>
              </c:pt>
              <c:pt idx="844">
                <c:v>257.47000000000003</c:v>
              </c:pt>
              <c:pt idx="845">
                <c:v>253.91</c:v>
              </c:pt>
              <c:pt idx="846">
                <c:v>233.23</c:v>
              </c:pt>
              <c:pt idx="847">
                <c:v>226.04</c:v>
              </c:pt>
              <c:pt idx="848">
                <c:v>213.24</c:v>
              </c:pt>
              <c:pt idx="849">
                <c:v>228.84</c:v>
              </c:pt>
              <c:pt idx="850">
                <c:v>234.17</c:v>
              </c:pt>
              <c:pt idx="851">
                <c:v>226.47</c:v>
              </c:pt>
              <c:pt idx="852">
                <c:v>228.32</c:v>
              </c:pt>
              <c:pt idx="853">
                <c:v>227.42</c:v>
              </c:pt>
              <c:pt idx="854">
                <c:v>234.67</c:v>
              </c:pt>
              <c:pt idx="855">
                <c:v>241.31</c:v>
              </c:pt>
              <c:pt idx="856">
                <c:v>240.08</c:v>
              </c:pt>
              <c:pt idx="857">
                <c:v>239.93</c:v>
              </c:pt>
              <c:pt idx="858">
                <c:v>229.86</c:v>
              </c:pt>
              <c:pt idx="859">
                <c:v>230</c:v>
              </c:pt>
              <c:pt idx="860">
                <c:v>234</c:v>
              </c:pt>
              <c:pt idx="861">
                <c:v>230.71</c:v>
              </c:pt>
              <c:pt idx="862">
                <c:v>226.56</c:v>
              </c:pt>
              <c:pt idx="863">
                <c:v>229.95</c:v>
              </c:pt>
              <c:pt idx="864">
                <c:v>235.79</c:v>
              </c:pt>
              <c:pt idx="865">
                <c:v>232.85</c:v>
              </c:pt>
              <c:pt idx="866">
                <c:v>237.68</c:v>
              </c:pt>
              <c:pt idx="867">
                <c:v>238.98</c:v>
              </c:pt>
              <c:pt idx="868">
                <c:v>239.17</c:v>
              </c:pt>
              <c:pt idx="869">
                <c:v>239.22</c:v>
              </c:pt>
              <c:pt idx="870">
                <c:v>245.25</c:v>
              </c:pt>
              <c:pt idx="871">
                <c:v>244.78</c:v>
              </c:pt>
              <c:pt idx="872">
                <c:v>248.08</c:v>
              </c:pt>
              <c:pt idx="873">
                <c:v>249.58</c:v>
              </c:pt>
              <c:pt idx="874">
                <c:v>254.73</c:v>
              </c:pt>
              <c:pt idx="875">
                <c:v>269.07</c:v>
              </c:pt>
              <c:pt idx="876">
                <c:v>264.16000000000003</c:v>
              </c:pt>
              <c:pt idx="877">
                <c:v>269.10000000000002</c:v>
              </c:pt>
              <c:pt idx="878">
                <c:v>277.43</c:v>
              </c:pt>
              <c:pt idx="879">
                <c:v>295.01</c:v>
              </c:pt>
              <c:pt idx="880">
                <c:v>294.73</c:v>
              </c:pt>
              <c:pt idx="881">
                <c:v>310.36</c:v>
              </c:pt>
              <c:pt idx="882">
                <c:v>310.92</c:v>
              </c:pt>
              <c:pt idx="883">
                <c:v>340.69</c:v>
              </c:pt>
              <c:pt idx="884">
                <c:v>437.05</c:v>
              </c:pt>
              <c:pt idx="885">
                <c:v>388.38</c:v>
              </c:pt>
              <c:pt idx="886">
                <c:v>381.51</c:v>
              </c:pt>
              <c:pt idx="887">
                <c:v>353.58</c:v>
              </c:pt>
              <c:pt idx="888">
                <c:v>331.6</c:v>
              </c:pt>
              <c:pt idx="889">
                <c:v>331.9</c:v>
              </c:pt>
              <c:pt idx="890">
                <c:v>329.32</c:v>
              </c:pt>
              <c:pt idx="891">
                <c:v>334.46</c:v>
              </c:pt>
              <c:pt idx="892">
                <c:v>320.62</c:v>
              </c:pt>
              <c:pt idx="893">
                <c:v>322.33</c:v>
              </c:pt>
              <c:pt idx="894">
                <c:v>321.10000000000002</c:v>
              </c:pt>
              <c:pt idx="895">
                <c:v>348</c:v>
              </c:pt>
              <c:pt idx="896">
                <c:v>353.88</c:v>
              </c:pt>
              <c:pt idx="897">
                <c:v>372.53</c:v>
              </c:pt>
              <c:pt idx="898">
                <c:v>360.98</c:v>
              </c:pt>
              <c:pt idx="899">
                <c:v>360.88</c:v>
              </c:pt>
              <c:pt idx="900">
                <c:v>390.04</c:v>
              </c:pt>
              <c:pt idx="901">
                <c:v>394.99</c:v>
              </c:pt>
              <c:pt idx="902">
                <c:v>415.64</c:v>
              </c:pt>
              <c:pt idx="903">
                <c:v>426.06</c:v>
              </c:pt>
              <c:pt idx="904">
                <c:v>445.6</c:v>
              </c:pt>
              <c:pt idx="905">
                <c:v>454.43</c:v>
              </c:pt>
              <c:pt idx="906">
                <c:v>458.95</c:v>
              </c:pt>
              <c:pt idx="907">
                <c:v>434.98</c:v>
              </c:pt>
              <c:pt idx="908">
                <c:v>435.98</c:v>
              </c:pt>
              <c:pt idx="909">
                <c:v>453.95</c:v>
              </c:pt>
              <c:pt idx="910">
                <c:v>417.99</c:v>
              </c:pt>
              <c:pt idx="911">
                <c:v>423.98</c:v>
              </c:pt>
              <c:pt idx="912">
                <c:v>428</c:v>
              </c:pt>
              <c:pt idx="913">
                <c:v>432.33</c:v>
              </c:pt>
              <c:pt idx="914">
                <c:v>428.13</c:v>
              </c:pt>
              <c:pt idx="915">
                <c:v>431.9</c:v>
              </c:pt>
              <c:pt idx="916">
                <c:v>453.71</c:v>
              </c:pt>
              <c:pt idx="917">
                <c:v>450.15</c:v>
              </c:pt>
              <c:pt idx="918">
                <c:v>447.11</c:v>
              </c:pt>
              <c:pt idx="919">
                <c:v>429.57</c:v>
              </c:pt>
              <c:pt idx="920">
                <c:v>391.62</c:v>
              </c:pt>
              <c:pt idx="921">
                <c:v>385.45</c:v>
              </c:pt>
              <c:pt idx="922">
                <c:v>378.66</c:v>
              </c:pt>
              <c:pt idx="923">
                <c:v>408</c:v>
              </c:pt>
              <c:pt idx="924">
                <c:v>388.5</c:v>
              </c:pt>
              <c:pt idx="925">
                <c:v>387.09</c:v>
              </c:pt>
              <c:pt idx="926">
                <c:v>394.45</c:v>
              </c:pt>
              <c:pt idx="927">
                <c:v>377.26</c:v>
              </c:pt>
              <c:pt idx="928">
                <c:v>376.86</c:v>
              </c:pt>
              <c:pt idx="929">
                <c:v>373.48</c:v>
              </c:pt>
              <c:pt idx="930">
                <c:v>385.06</c:v>
              </c:pt>
              <c:pt idx="931">
                <c:v>373.04</c:v>
              </c:pt>
              <c:pt idx="932">
                <c:v>375.8</c:v>
              </c:pt>
              <c:pt idx="933">
                <c:v>378.98</c:v>
              </c:pt>
              <c:pt idx="934">
                <c:v>381.46</c:v>
              </c:pt>
              <c:pt idx="935">
                <c:v>402.38</c:v>
              </c:pt>
              <c:pt idx="936">
                <c:v>406.69</c:v>
              </c:pt>
              <c:pt idx="937">
                <c:v>418.97</c:v>
              </c:pt>
              <c:pt idx="938">
                <c:v>439.48</c:v>
              </c:pt>
              <c:pt idx="939">
                <c:v>438.5</c:v>
              </c:pt>
              <c:pt idx="940">
                <c:v>423.1</c:v>
              </c:pt>
              <c:pt idx="941">
                <c:v>424.34</c:v>
              </c:pt>
              <c:pt idx="942">
                <c:v>433.47</c:v>
              </c:pt>
              <c:pt idx="943">
                <c:v>431.87</c:v>
              </c:pt>
              <c:pt idx="944">
                <c:v>421.44</c:v>
              </c:pt>
              <c:pt idx="945">
                <c:v>401</c:v>
              </c:pt>
              <c:pt idx="946">
                <c:v>411.94</c:v>
              </c:pt>
              <c:pt idx="947">
                <c:v>413.1</c:v>
              </c:pt>
              <c:pt idx="948">
                <c:v>421.22</c:v>
              </c:pt>
              <c:pt idx="949">
                <c:v>412.44</c:v>
              </c:pt>
              <c:pt idx="950">
                <c:v>414.78</c:v>
              </c:pt>
              <c:pt idx="951">
                <c:v>418.64</c:v>
              </c:pt>
              <c:pt idx="952">
                <c:v>405.59</c:v>
              </c:pt>
              <c:pt idx="953">
                <c:v>410.49</c:v>
              </c:pt>
              <c:pt idx="954">
                <c:v>417.8</c:v>
              </c:pt>
              <c:pt idx="955">
                <c:v>416.44</c:v>
              </c:pt>
              <c:pt idx="956">
                <c:v>426.8</c:v>
              </c:pt>
              <c:pt idx="957">
                <c:v>414</c:v>
              </c:pt>
              <c:pt idx="958">
                <c:v>416.94</c:v>
              </c:pt>
              <c:pt idx="959">
                <c:v>418.07</c:v>
              </c:pt>
              <c:pt idx="960">
                <c:v>418.99</c:v>
              </c:pt>
              <c:pt idx="961">
                <c:v>421.09</c:v>
              </c:pt>
              <c:pt idx="962">
                <c:v>422.2</c:v>
              </c:pt>
              <c:pt idx="963">
                <c:v>421.63</c:v>
              </c:pt>
              <c:pt idx="964">
                <c:v>425.89</c:v>
              </c:pt>
              <c:pt idx="965">
                <c:v>423.76</c:v>
              </c:pt>
              <c:pt idx="966">
                <c:v>429.43</c:v>
              </c:pt>
              <c:pt idx="967">
                <c:v>427.28</c:v>
              </c:pt>
              <c:pt idx="968">
                <c:v>442.34</c:v>
              </c:pt>
              <c:pt idx="969">
                <c:v>447.25</c:v>
              </c:pt>
              <c:pt idx="970">
                <c:v>459.4</c:v>
              </c:pt>
              <c:pt idx="971">
                <c:v>467.98</c:v>
              </c:pt>
              <c:pt idx="972">
                <c:v>450</c:v>
              </c:pt>
              <c:pt idx="973">
                <c:v>447.17</c:v>
              </c:pt>
              <c:pt idx="974">
                <c:v>443.9</c:v>
              </c:pt>
              <c:pt idx="975">
                <c:v>447.37</c:v>
              </c:pt>
              <c:pt idx="976">
                <c:v>460.91</c:v>
              </c:pt>
              <c:pt idx="977">
                <c:v>457.82</c:v>
              </c:pt>
              <c:pt idx="978">
                <c:v>450</c:v>
              </c:pt>
              <c:pt idx="979">
                <c:v>454.7</c:v>
              </c:pt>
              <c:pt idx="980">
                <c:v>455.65</c:v>
              </c:pt>
              <c:pt idx="981">
                <c:v>454.88</c:v>
              </c:pt>
              <c:pt idx="982">
                <c:v>452.9</c:v>
              </c:pt>
              <c:pt idx="983">
                <c:v>441.25</c:v>
              </c:pt>
              <c:pt idx="984">
                <c:v>438</c:v>
              </c:pt>
              <c:pt idx="985">
                <c:v>445.34</c:v>
              </c:pt>
              <c:pt idx="986">
                <c:v>452.49</c:v>
              </c:pt>
              <c:pt idx="987">
                <c:v>522.42999999999995</c:v>
              </c:pt>
              <c:pt idx="988">
                <c:v>525.15</c:v>
              </c:pt>
              <c:pt idx="989">
                <c:v>539.47</c:v>
              </c:pt>
              <c:pt idx="990">
                <c:v>568</c:v>
              </c:pt>
              <c:pt idx="991">
                <c:v>574.02</c:v>
              </c:pt>
              <c:pt idx="992">
                <c:v>577.54</c:v>
              </c:pt>
              <c:pt idx="993">
                <c:v>575.29413750000003</c:v>
              </c:pt>
              <c:pt idx="994">
                <c:v>594.43998750000003</c:v>
              </c:pt>
              <c:pt idx="995">
                <c:v>702.06650000000002</c:v>
              </c:pt>
              <c:pt idx="996">
                <c:v>692.289625</c:v>
              </c:pt>
              <c:pt idx="997">
                <c:v>743.91639999999995</c:v>
              </c:pt>
              <c:pt idx="998">
                <c:v>760.81679999999994</c:v>
              </c:pt>
              <c:pt idx="999">
                <c:v>665.95861249999996</c:v>
              </c:pt>
              <c:pt idx="1000">
                <c:v>624.54200000000003</c:v>
              </c:pt>
              <c:pt idx="1001">
                <c:v>664.90688750000004</c:v>
              </c:pt>
              <c:pt idx="1002">
                <c:v>646.7030125</c:v>
              </c:pt>
              <c:pt idx="1003">
                <c:v>637.95962499999996</c:v>
              </c:pt>
              <c:pt idx="1004">
                <c:v>675.18633750000004</c:v>
              </c:pt>
              <c:pt idx="1005">
                <c:v>658.41750000000002</c:v>
              </c:pt>
              <c:pt idx="1006">
                <c:v>666.48558749999995</c:v>
              </c:pt>
              <c:pt idx="1007">
                <c:v>636.35886249999999</c:v>
              </c:pt>
              <c:pt idx="1008">
                <c:v>651.86491249999995</c:v>
              </c:pt>
              <c:pt idx="1009">
                <c:v>647.9837</c:v>
              </c:pt>
              <c:pt idx="1010">
                <c:v>657.45248749999996</c:v>
              </c:pt>
              <c:pt idx="1011">
                <c:v>664.57145000000003</c:v>
              </c:pt>
              <c:pt idx="1012">
                <c:v>675.45905000000005</c:v>
              </c:pt>
              <c:pt idx="1013">
                <c:v>672.84320000000002</c:v>
              </c:pt>
              <c:pt idx="1014">
                <c:v>664.88207499999999</c:v>
              </c:pt>
              <c:pt idx="1015">
                <c:v>655.84691250000003</c:v>
              </c:pt>
              <c:pt idx="1016">
                <c:v>654.69544999999903</c:v>
              </c:pt>
              <c:pt idx="1017">
                <c:v>654.98103749999996</c:v>
              </c:pt>
              <c:pt idx="1018">
                <c:v>656.88761249999902</c:v>
              </c:pt>
              <c:pt idx="1019">
                <c:v>628.01537499999995</c:v>
              </c:pt>
              <c:pt idx="1020">
                <c:v>515.06189999999901</c:v>
              </c:pt>
              <c:pt idx="1021">
                <c:v>577.315771428571</c:v>
              </c:pt>
              <c:pt idx="1022">
                <c:v>588.23127142857095</c:v>
              </c:pt>
              <c:pt idx="1023">
                <c:v>592.69749999999999</c:v>
              </c:pt>
              <c:pt idx="1024">
                <c:v>592.18989999999997</c:v>
              </c:pt>
              <c:pt idx="1025">
                <c:v>587.75559999999996</c:v>
              </c:pt>
              <c:pt idx="1026">
                <c:v>570.97641428571399</c:v>
              </c:pt>
              <c:pt idx="1027">
                <c:v>581.11858749999999</c:v>
              </c:pt>
              <c:pt idx="1028">
                <c:v>576.03608750000001</c:v>
              </c:pt>
              <c:pt idx="1029">
                <c:v>583.20786250000003</c:v>
              </c:pt>
              <c:pt idx="1030">
                <c:v>588.97276250000004</c:v>
              </c:pt>
              <c:pt idx="1031">
                <c:v>582.84798750000004</c:v>
              </c:pt>
              <c:pt idx="1032">
                <c:v>581.07245</c:v>
              </c:pt>
              <c:pt idx="1033">
                <c:v>576.53399999999999</c:v>
              </c:pt>
              <c:pt idx="1034">
                <c:v>578.61657500000001</c:v>
              </c:pt>
              <c:pt idx="1035">
                <c:v>572.81837499999995</c:v>
              </c:pt>
              <c:pt idx="1036">
                <c:v>600.88608750000003</c:v>
              </c:pt>
              <c:pt idx="1037">
                <c:v>608.10974999999996</c:v>
              </c:pt>
              <c:pt idx="1038">
                <c:v>614.46376250000003</c:v>
              </c:pt>
              <c:pt idx="1039">
                <c:v>625.07089999999903</c:v>
              </c:pt>
              <c:pt idx="1040">
                <c:v>608.15854999999999</c:v>
              </c:pt>
              <c:pt idx="1041">
                <c:v>610.92812500000002</c:v>
              </c:pt>
              <c:pt idx="1042">
                <c:v>610.38612499999999</c:v>
              </c:pt>
              <c:pt idx="1043">
                <c:v>608.00687500000004</c:v>
              </c:pt>
              <c:pt idx="1044">
                <c:v>610.19650000000001</c:v>
              </c:pt>
              <c:pt idx="1045">
                <c:v>598.88487499999997</c:v>
              </c:pt>
              <c:pt idx="1046">
                <c:v>604.22249999999997</c:v>
              </c:pt>
              <c:pt idx="1047">
                <c:v>601.74723749999998</c:v>
              </c:pt>
              <c:pt idx="1048">
                <c:v>605.96221249999996</c:v>
              </c:pt>
              <c:pt idx="1049">
                <c:v>606.36374999999998</c:v>
              </c:pt>
              <c:pt idx="1050">
                <c:v>614.82380000000001</c:v>
              </c:pt>
              <c:pt idx="1051">
                <c:v>611.85109999999997</c:v>
              </c:pt>
              <c:pt idx="1052">
                <c:v>612.35228749999999</c:v>
              </c:pt>
              <c:pt idx="1053">
                <c:v>617.21034999999995</c:v>
              </c:pt>
              <c:pt idx="1054">
                <c:v>615.65674999999999</c:v>
              </c:pt>
              <c:pt idx="1055">
                <c:v>639.30994999999996</c:v>
              </c:pt>
              <c:pt idx="1056">
                <c:v>635.96508749999998</c:v>
              </c:pt>
              <c:pt idx="1057">
                <c:v>637.94985714285701</c:v>
              </c:pt>
              <c:pt idx="1058">
                <c:v>638.18338749999998</c:v>
              </c:pt>
              <c:pt idx="1059">
                <c:v>629.25367500000004</c:v>
              </c:pt>
              <c:pt idx="1060">
                <c:v>631.92421249999995</c:v>
              </c:pt>
              <c:pt idx="1061">
                <c:v>653.00286249999999</c:v>
              </c:pt>
              <c:pt idx="1062">
                <c:v>655.31994999999995</c:v>
              </c:pt>
              <c:pt idx="1063">
                <c:v>682.22396249999997</c:v>
              </c:pt>
              <c:pt idx="1064">
                <c:v>714.89544999999998</c:v>
              </c:pt>
              <c:pt idx="1065">
                <c:v>702.00151249999999</c:v>
              </c:pt>
              <c:pt idx="1066">
                <c:v>733.33612500000004</c:v>
              </c:pt>
              <c:pt idx="1067">
                <c:v>703.69408750000002</c:v>
              </c:pt>
              <c:pt idx="1068">
                <c:v>712.00324999999998</c:v>
              </c:pt>
              <c:pt idx="1069">
                <c:v>708.974875</c:v>
              </c:pt>
              <c:pt idx="1070">
                <c:v>713.69012499999997</c:v>
              </c:pt>
              <c:pt idx="1071">
                <c:v>703.71799999999996</c:v>
              </c:pt>
              <c:pt idx="1072">
                <c:v>706.46787500000005</c:v>
              </c:pt>
              <c:pt idx="1073">
                <c:v>736.91437499999995</c:v>
              </c:pt>
              <c:pt idx="1074">
                <c:v>747.52176250000002</c:v>
              </c:pt>
              <c:pt idx="1075">
                <c:v>750.30875000000003</c:v>
              </c:pt>
              <c:pt idx="1076">
                <c:v>729.66624999999999</c:v>
              </c:pt>
              <c:pt idx="1077">
                <c:v>738.53762500000005</c:v>
              </c:pt>
              <c:pt idx="1078">
                <c:v>748.74937499999999</c:v>
              </c:pt>
              <c:pt idx="1079">
                <c:v>741.63840000000005</c:v>
              </c:pt>
              <c:pt idx="1080">
                <c:v>737.45037500000001</c:v>
              </c:pt>
              <c:pt idx="1081">
                <c:v>739.78612499999997</c:v>
              </c:pt>
              <c:pt idx="1082">
                <c:v>733.673</c:v>
              </c:pt>
              <c:pt idx="1083">
                <c:v>727.96550000000002</c:v>
              </c:pt>
              <c:pt idx="1084">
                <c:v>733.52124999999899</c:v>
              </c:pt>
              <c:pt idx="1085">
                <c:v>732.71212500000001</c:v>
              </c:pt>
              <c:pt idx="1086">
                <c:v>742.69676249999998</c:v>
              </c:pt>
              <c:pt idx="1087">
                <c:v>752.24612500000001</c:v>
              </c:pt>
              <c:pt idx="1088">
                <c:v>772.43724999999995</c:v>
              </c:pt>
              <c:pt idx="1089">
                <c:v>764.33962499999996</c:v>
              </c:pt>
              <c:pt idx="1090">
                <c:v>764.81624999999997</c:v>
              </c:pt>
              <c:pt idx="1091">
                <c:v>754.63974999999994</c:v>
              </c:pt>
              <c:pt idx="1092">
                <c:v>756.62149999999997</c:v>
              </c:pt>
              <c:pt idx="1093">
                <c:v>766.11663750000002</c:v>
              </c:pt>
              <c:pt idx="1094">
                <c:v>769.72974999999997</c:v>
              </c:pt>
              <c:pt idx="1095">
                <c:v>770.28125</c:v>
              </c:pt>
              <c:pt idx="1096">
                <c:v>773.40125</c:v>
              </c:pt>
              <c:pt idx="1097">
                <c:v>768.30312500000002</c:v>
              </c:pt>
              <c:pt idx="1098">
                <c:v>777.6875</c:v>
              </c:pt>
              <c:pt idx="1099">
                <c:v>778.49350000000004</c:v>
              </c:pt>
              <c:pt idx="1100">
                <c:v>774.89700000000005</c:v>
              </c:pt>
              <c:pt idx="1101">
                <c:v>776.75215000000003</c:v>
              </c:pt>
              <c:pt idx="1102">
                <c:v>781.56837500000006</c:v>
              </c:pt>
              <c:pt idx="1103">
                <c:v>788.70550000000003</c:v>
              </c:pt>
              <c:pt idx="1104">
                <c:v>788.40575000000001</c:v>
              </c:pt>
              <c:pt idx="1105">
                <c:v>789.52412500000003</c:v>
              </c:pt>
              <c:pt idx="1106">
                <c:v>793.90137500000003</c:v>
              </c:pt>
              <c:pt idx="1107">
                <c:v>824.21893750000004</c:v>
              </c:pt>
              <c:pt idx="1108">
                <c:v>860.599875</c:v>
              </c:pt>
              <c:pt idx="1109">
                <c:v>901.31823750000001</c:v>
              </c:pt>
              <c:pt idx="1110">
                <c:v>891.61261249999995</c:v>
              </c:pt>
              <c:pt idx="1111">
                <c:v>886.90037499999994</c:v>
              </c:pt>
              <c:pt idx="1112">
                <c:v>897.335375</c:v>
              </c:pt>
              <c:pt idx="1113">
                <c:v>930.37599999999998</c:v>
              </c:pt>
              <c:pt idx="1114">
                <c:v>967.48037499999998</c:v>
              </c:pt>
              <c:pt idx="1115">
                <c:v>963.38162499999999</c:v>
              </c:pt>
              <c:pt idx="1116">
                <c:v>952.15637500000003</c:v>
              </c:pt>
              <c:pt idx="1117">
                <c:v>959.87987499999997</c:v>
              </c:pt>
              <c:pt idx="1118">
                <c:v>997.72987499999999</c:v>
              </c:pt>
              <c:pt idx="1119">
                <c:v>1015.9771125</c:v>
              </c:pt>
              <c:pt idx="1120">
                <c:v>1023.141875</c:v>
              </c:pt>
              <c:pt idx="1121">
                <c:v>1126.7633375</c:v>
              </c:pt>
              <c:pt idx="1122">
                <c:v>994.67487500000004</c:v>
              </c:pt>
              <c:pt idx="1123">
                <c:v>883.99175000000002</c:v>
              </c:pt>
              <c:pt idx="1124">
                <c:v>896.830375</c:v>
              </c:pt>
              <c:pt idx="1125">
                <c:v>908.14903749999996</c:v>
              </c:pt>
              <c:pt idx="1126">
                <c:v>894.18025</c:v>
              </c:pt>
              <c:pt idx="1127">
                <c:v>906.56914285714197</c:v>
              </c:pt>
              <c:pt idx="1128">
                <c:v>785.22373749999997</c:v>
              </c:pt>
              <c:pt idx="1129">
                <c:v>803.37237500000003</c:v>
              </c:pt>
              <c:pt idx="1130">
                <c:v>826.29566250000005</c:v>
              </c:pt>
              <c:pt idx="1131">
                <c:v>817.91287499999999</c:v>
              </c:pt>
              <c:pt idx="1132">
                <c:v>822.20759999999996</c:v>
              </c:pt>
              <c:pt idx="1133">
                <c:v>830.50512500000002</c:v>
              </c:pt>
              <c:pt idx="1134">
                <c:v>903.84574999999995</c:v>
              </c:pt>
              <c:pt idx="1135">
                <c:v>874.99496250000004</c:v>
              </c:pt>
              <c:pt idx="1136">
                <c:v>895.79887499999995</c:v>
              </c:pt>
              <c:pt idx="1137">
                <c:v>893.62108750000004</c:v>
              </c:pt>
              <c:pt idx="1138">
                <c:v>920.4479</c:v>
              </c:pt>
              <c:pt idx="1139">
                <c:v>918.60362499999997</c:v>
              </c:pt>
              <c:pt idx="1140">
                <c:v>922.73612500000002</c:v>
              </c:pt>
              <c:pt idx="1141">
                <c:v>890.32022500000005</c:v>
              </c:pt>
              <c:pt idx="1142">
                <c:v>893.45624999999995</c:v>
              </c:pt>
              <c:pt idx="1143">
                <c:v>915.95624999999995</c:v>
              </c:pt>
              <c:pt idx="1144">
                <c:v>919.27975000000004</c:v>
              </c:pt>
              <c:pt idx="1145">
                <c:v>920.31224999999995</c:v>
              </c:pt>
              <c:pt idx="1146">
                <c:v>915.93299999999999</c:v>
              </c:pt>
              <c:pt idx="1147">
                <c:v>921.17932500000006</c:v>
              </c:pt>
              <c:pt idx="1148">
                <c:v>964.70607500000006</c:v>
              </c:pt>
              <c:pt idx="1149">
                <c:v>979.70387499999993</c:v>
              </c:pt>
              <c:pt idx="1150">
                <c:v>1007.6137125</c:v>
              </c:pt>
              <c:pt idx="1151">
                <c:v>1013.27</c:v>
              </c:pt>
              <c:pt idx="1152">
                <c:v>1030.9994125000001</c:v>
              </c:pt>
              <c:pt idx="1153">
                <c:v>1014.837725</c:v>
              </c:pt>
              <c:pt idx="1154">
                <c:v>1024.1375</c:v>
              </c:pt>
              <c:pt idx="1155">
                <c:v>1050.1100000000001</c:v>
              </c:pt>
              <c:pt idx="1156">
                <c:v>1052.3766125</c:v>
              </c:pt>
              <c:pt idx="1157">
                <c:v>976.10300000000007</c:v>
              </c:pt>
              <c:pt idx="1158">
                <c:v>999.10349999999994</c:v>
              </c:pt>
              <c:pt idx="1159">
                <c:v>1008.8466625</c:v>
              </c:pt>
              <c:pt idx="1160">
                <c:v>1000.6046250000001</c:v>
              </c:pt>
              <c:pt idx="1161">
                <c:v>999.87737500000003</c:v>
              </c:pt>
              <c:pt idx="1162">
                <c:v>1011.78025</c:v>
              </c:pt>
              <c:pt idx="1163">
                <c:v>1012.3259875</c:v>
              </c:pt>
              <c:pt idx="1164">
                <c:v>1035.2081249999999</c:v>
              </c:pt>
              <c:pt idx="1165">
                <c:v>1055.53685</c:v>
              </c:pt>
              <c:pt idx="1166">
                <c:v>1056.6371374999999</c:v>
              </c:pt>
              <c:pt idx="1167">
                <c:v>1052.7792857142856</c:v>
              </c:pt>
              <c:pt idx="1168">
                <c:v>1084.7550125</c:v>
              </c:pt>
              <c:pt idx="1169">
                <c:v>1123.7884285714285</c:v>
              </c:pt>
              <c:pt idx="1170">
                <c:v>1123.2231875</c:v>
              </c:pt>
              <c:pt idx="1171">
                <c:v>1172.1714999999999</c:v>
              </c:pt>
              <c:pt idx="1172">
                <c:v>1174.86625</c:v>
              </c:pt>
              <c:pt idx="1173">
                <c:v>1150.6057142857142</c:v>
              </c:pt>
              <c:pt idx="1174">
                <c:v>1175.4975000000011</c:v>
              </c:pt>
              <c:pt idx="1175">
                <c:v>1190.7519500000001</c:v>
              </c:pt>
              <c:pt idx="1176">
                <c:v>1187.5652857142857</c:v>
              </c:pt>
              <c:pt idx="1177">
                <c:v>1222.4994000000002</c:v>
              </c:pt>
              <c:pt idx="1178">
                <c:v>1259.4108166666667</c:v>
              </c:pt>
              <c:pt idx="1179">
                <c:v>1285.1400000000001</c:v>
              </c:pt>
              <c:pt idx="1180">
                <c:v>1267.2719999999999</c:v>
              </c:pt>
              <c:pt idx="1181">
                <c:v>1270.9332999999999</c:v>
              </c:pt>
              <c:pt idx="1182">
                <c:v>1275.197375</c:v>
              </c:pt>
              <c:pt idx="1183">
                <c:v>1238.4470000000001</c:v>
              </c:pt>
              <c:pt idx="1184">
                <c:v>1157.3933</c:v>
              </c:pt>
              <c:pt idx="1185">
                <c:v>1192.4691428571427</c:v>
              </c:pt>
              <c:pt idx="1186">
                <c:v>1098.6171285714286</c:v>
              </c:pt>
              <c:pt idx="1187">
                <c:v>1179.1598750000001</c:v>
              </c:pt>
              <c:pt idx="1188">
                <c:v>1227.494625</c:v>
              </c:pt>
              <c:pt idx="1189">
                <c:v>1239.816225</c:v>
              </c:pt>
              <c:pt idx="1190">
                <c:v>1245.3707857142856</c:v>
              </c:pt>
              <c:pt idx="1191">
                <c:v>1257.399625</c:v>
              </c:pt>
              <c:pt idx="1192">
                <c:v>1180.945657142857</c:v>
              </c:pt>
              <c:pt idx="1193">
                <c:v>1091.1718874999999</c:v>
              </c:pt>
              <c:pt idx="1194">
                <c:v>952.23236250000002</c:v>
              </c:pt>
              <c:pt idx="1195">
                <c:v>1029.8008125000001</c:v>
              </c:pt>
              <c:pt idx="1196">
                <c:v>1049.844875</c:v>
              </c:pt>
              <c:pt idx="1197">
                <c:v>1118.6300428571428</c:v>
              </c:pt>
              <c:pt idx="1198">
                <c:v>1028.7268624999999</c:v>
              </c:pt>
              <c:pt idx="1199">
                <c:v>1038.789</c:v>
              </c:pt>
              <c:pt idx="1200">
                <c:v>941.91971428571435</c:v>
              </c:pt>
              <c:pt idx="1201">
                <c:v>959.34008571428569</c:v>
              </c:pt>
              <c:pt idx="1202">
                <c:v>956.78631250000001</c:v>
              </c:pt>
              <c:pt idx="1203">
                <c:v>1037.2292499999999</c:v>
              </c:pt>
              <c:pt idx="1204">
                <c:v>1046.1276250000001</c:v>
              </c:pt>
              <c:pt idx="1205">
                <c:v>1040.5754999999999</c:v>
              </c:pt>
              <c:pt idx="1206">
                <c:v>1037.90455</c:v>
              </c:pt>
              <c:pt idx="1207">
                <c:v>1079.5493142857142</c:v>
              </c:pt>
              <c:pt idx="1208">
                <c:v>1086.9295714285713</c:v>
              </c:pt>
              <c:pt idx="1209">
                <c:v>1099.1691249999999</c:v>
              </c:pt>
              <c:pt idx="1210">
                <c:v>1141.8130000000001</c:v>
              </c:pt>
              <c:pt idx="1211">
                <c:v>1141.6003625000001</c:v>
              </c:pt>
              <c:pt idx="1212">
                <c:v>1133.7931428571419</c:v>
              </c:pt>
              <c:pt idx="1213">
                <c:v>1196.3079375</c:v>
              </c:pt>
              <c:pt idx="1214">
                <c:v>1190.45425</c:v>
              </c:pt>
              <c:pt idx="1215">
                <c:v>1181.1498375000001</c:v>
              </c:pt>
              <c:pt idx="1216">
                <c:v>1208.8005000000001</c:v>
              </c:pt>
              <c:pt idx="1217">
                <c:v>1207.7448750000001</c:v>
              </c:pt>
              <c:pt idx="1218">
                <c:v>1226.6170374999999</c:v>
              </c:pt>
              <c:pt idx="1219">
                <c:v>1218.9220499999999</c:v>
              </c:pt>
              <c:pt idx="1220">
                <c:v>1180.2371250000001</c:v>
              </c:pt>
              <c:pt idx="1221">
                <c:v>1185.2600571428572</c:v>
              </c:pt>
              <c:pt idx="1222">
                <c:v>1184.8806714285713</c:v>
              </c:pt>
              <c:pt idx="1223">
                <c:v>1186.9274124999999</c:v>
              </c:pt>
              <c:pt idx="1224">
                <c:v>1205.634875</c:v>
              </c:pt>
              <c:pt idx="1225">
                <c:v>1216.1867428571427</c:v>
              </c:pt>
              <c:pt idx="1226">
                <c:v>1217.9300874999999</c:v>
              </c:pt>
              <c:pt idx="1227">
                <c:v>1241.6863250000001</c:v>
              </c:pt>
              <c:pt idx="1228">
                <c:v>1258.3614124999999</c:v>
              </c:pt>
              <c:pt idx="1229">
                <c:v>1261.3112249999999</c:v>
              </c:pt>
              <c:pt idx="1230">
                <c:v>1257.9881124999999</c:v>
              </c:pt>
              <c:pt idx="1231">
                <c:v>1262.902775</c:v>
              </c:pt>
              <c:pt idx="1232">
                <c:v>1279.4146875000001</c:v>
              </c:pt>
              <c:pt idx="1233">
                <c:v>1309.1098750000001</c:v>
              </c:pt>
              <c:pt idx="1234">
                <c:v>1345.3539125</c:v>
              </c:pt>
              <c:pt idx="1235">
                <c:v>1331.2944285714286</c:v>
              </c:pt>
              <c:pt idx="1236">
                <c:v>1334.9790375</c:v>
              </c:pt>
              <c:pt idx="1237">
                <c:v>1353.45</c:v>
              </c:pt>
              <c:pt idx="1238">
                <c:v>1417.1728125</c:v>
              </c:pt>
              <c:pt idx="1239">
                <c:v>1452.7628749999999</c:v>
              </c:pt>
              <c:pt idx="1240">
                <c:v>1507.5768571428573</c:v>
              </c:pt>
              <c:pt idx="1241">
                <c:v>1508.2921249999999</c:v>
              </c:pt>
              <c:pt idx="1242">
                <c:v>1533.3350714285714</c:v>
              </c:pt>
              <c:pt idx="1243">
                <c:v>1560.4102</c:v>
              </c:pt>
              <c:pt idx="1244">
                <c:v>1535.8684285714285</c:v>
              </c:pt>
              <c:pt idx="1245">
                <c:v>1640.6192249999999</c:v>
              </c:pt>
              <c:pt idx="1246">
                <c:v>1721.2849714285715</c:v>
              </c:pt>
              <c:pt idx="1247">
                <c:v>1762.88625</c:v>
              </c:pt>
              <c:pt idx="1248">
                <c:v>1820.9905624999999</c:v>
              </c:pt>
              <c:pt idx="1249">
                <c:v>1720.4784999999999</c:v>
              </c:pt>
              <c:pt idx="1250">
                <c:v>1771.9200125</c:v>
              </c:pt>
              <c:pt idx="1251">
                <c:v>1776.3164999999999</c:v>
              </c:pt>
              <c:pt idx="1252">
                <c:v>1723.1269374999999</c:v>
              </c:pt>
              <c:pt idx="1253">
                <c:v>1739.3197500000001</c:v>
              </c:pt>
              <c:pt idx="1254">
                <c:v>1807.4850624999999</c:v>
              </c:pt>
              <c:pt idx="1255">
                <c:v>1899.8288749999999</c:v>
              </c:pt>
              <c:pt idx="1256">
                <c:v>1961.5204874999999</c:v>
              </c:pt>
              <c:pt idx="1257">
                <c:v>2052.9097875000002</c:v>
              </c:pt>
              <c:pt idx="1258">
                <c:v>2046.5344625</c:v>
              </c:pt>
              <c:pt idx="1259">
                <c:v>2090.6623125000001</c:v>
              </c:pt>
              <c:pt idx="1260">
                <c:v>2287.7102875</c:v>
              </c:pt>
              <c:pt idx="1261">
                <c:v>2379.1938333333333</c:v>
              </c:pt>
              <c:pt idx="1262">
                <c:v>2387.2062857142855</c:v>
              </c:pt>
              <c:pt idx="1263">
                <c:v>2211.9768571428572</c:v>
              </c:pt>
              <c:pt idx="1264">
                <c:v>2014.5296249999999</c:v>
              </c:pt>
              <c:pt idx="1265">
                <c:v>2192.9807999999998</c:v>
              </c:pt>
              <c:pt idx="1266">
                <c:v>2275.9306999999999</c:v>
              </c:pt>
              <c:pt idx="1267">
                <c:v>2239.2053428571426</c:v>
              </c:pt>
              <c:pt idx="1268">
                <c:v>2285.9339142857143</c:v>
              </c:pt>
              <c:pt idx="1269">
                <c:v>2399.2426714285716</c:v>
              </c:pt>
              <c:pt idx="1270">
                <c:v>2446.142414285714</c:v>
              </c:pt>
              <c:pt idx="1271">
                <c:v>2525.7651584699997</c:v>
              </c:pt>
              <c:pt idx="1272">
                <c:v>2516.1731428571429</c:v>
              </c:pt>
              <c:pt idx="1273">
                <c:v>2698.3138125</c:v>
              </c:pt>
              <c:pt idx="1274">
                <c:v>2883.3136966371426</c:v>
              </c:pt>
              <c:pt idx="1275">
                <c:v>2664.9208625000001</c:v>
              </c:pt>
              <c:pt idx="1276">
                <c:v>2792.9991875000001</c:v>
              </c:pt>
              <c:pt idx="1277">
                <c:v>2827.4913000000001</c:v>
              </c:pt>
              <c:pt idx="1278">
                <c:v>2845.3728571428574</c:v>
              </c:pt>
              <c:pt idx="1279">
                <c:v>2961.8296124999997</c:v>
              </c:pt>
              <c:pt idx="1280">
                <c:v>2657.6750625</c:v>
              </c:pt>
              <c:pt idx="1281">
                <c:v>2748.1850857142858</c:v>
              </c:pt>
              <c:pt idx="1282">
                <c:v>2447.4156250000001</c:v>
              </c:pt>
              <c:pt idx="1283">
                <c:v>2442.4802500000001</c:v>
              </c:pt>
              <c:pt idx="1284">
                <c:v>2464.9598142857144</c:v>
              </c:pt>
              <c:pt idx="1285">
                <c:v>2665.9270000000001</c:v>
              </c:pt>
              <c:pt idx="1286">
                <c:v>2507.3892521442858</c:v>
              </c:pt>
              <c:pt idx="1287">
                <c:v>2617.2102625000002</c:v>
              </c:pt>
              <c:pt idx="1288">
                <c:v>2754.9782500000001</c:v>
              </c:pt>
              <c:pt idx="1289">
                <c:v>2671.4324999999999</c:v>
              </c:pt>
              <c:pt idx="1290">
                <c:v>2727.2880125000001</c:v>
              </c:pt>
              <c:pt idx="1291">
                <c:v>2710.4122857142856</c:v>
              </c:pt>
              <c:pt idx="1292">
                <c:v>2589.1648875000001</c:v>
              </c:pt>
              <c:pt idx="1293">
                <c:v>2512.3662857142854</c:v>
              </c:pt>
              <c:pt idx="1294">
                <c:v>2436.4510571428573</c:v>
              </c:pt>
              <c:pt idx="1295">
                <c:v>2517.9031142857143</c:v>
              </c:pt>
              <c:pt idx="1296">
                <c:v>2585.3491857142858</c:v>
              </c:pt>
              <c:pt idx="1297">
                <c:v>2544.414475</c:v>
              </c:pt>
              <c:pt idx="1298">
                <c:v>2477.6413750000002</c:v>
              </c:pt>
              <c:pt idx="1299">
                <c:v>2434.7786249999999</c:v>
              </c:pt>
              <c:pt idx="1300">
                <c:v>2501.1913428571429</c:v>
              </c:pt>
              <c:pt idx="1301">
                <c:v>2561.2254285714289</c:v>
              </c:pt>
              <c:pt idx="1302">
                <c:v>2599.7298375</c:v>
              </c:pt>
              <c:pt idx="1303">
                <c:v>2619.1875030042856</c:v>
              </c:pt>
              <c:pt idx="1304">
                <c:v>2609.9677499999998</c:v>
              </c:pt>
              <c:pt idx="1305">
                <c:v>2491.2012142857138</c:v>
              </c:pt>
              <c:pt idx="1306">
                <c:v>2562.1306624999997</c:v>
              </c:pt>
              <c:pt idx="1307">
                <c:v>2536.2389374999998</c:v>
              </c:pt>
              <c:pt idx="1308">
                <c:v>2366.1701428571428</c:v>
              </c:pt>
              <c:pt idx="1309">
                <c:v>2369.8621285714285</c:v>
              </c:pt>
              <c:pt idx="1310">
                <c:v>2385.7485714285717</c:v>
              </c:pt>
              <c:pt idx="1311">
                <c:v>2354.7834166666667</c:v>
              </c:pt>
              <c:pt idx="1312">
                <c:v>2190.9478333333332</c:v>
              </c:pt>
              <c:pt idx="1313">
                <c:v>2058.9955999999997</c:v>
              </c:pt>
              <c:pt idx="1314">
                <c:v>1931.2143000000001</c:v>
              </c:pt>
              <c:pt idx="1315">
                <c:v>2176.6234875</c:v>
              </c:pt>
              <c:pt idx="1316">
                <c:v>2320.1222499999999</c:v>
              </c:pt>
              <c:pt idx="1317">
                <c:v>2264.7656999999999</c:v>
              </c:pt>
              <c:pt idx="1318">
                <c:v>2898.1884166666664</c:v>
              </c:pt>
              <c:pt idx="1319">
                <c:v>2682.1953625000001</c:v>
              </c:pt>
              <c:pt idx="1320">
                <c:v>2807.609857142857</c:v>
              </c:pt>
              <c:pt idx="1321">
                <c:v>2725.5497166666669</c:v>
              </c:pt>
              <c:pt idx="1322">
                <c:v>2751.821028571429</c:v>
              </c:pt>
              <c:pt idx="1323">
                <c:v>2560.9979166666667</c:v>
              </c:pt>
              <c:pt idx="1324">
                <c:v>2495.2858571428601</c:v>
              </c:pt>
              <c:pt idx="1325">
                <c:v>2647.625</c:v>
              </c:pt>
              <c:pt idx="1326">
                <c:v>2781.636583333333</c:v>
              </c:pt>
              <c:pt idx="1327">
                <c:v>2722.5127857142861</c:v>
              </c:pt>
              <c:pt idx="1328">
                <c:v>2745.9554166666662</c:v>
              </c:pt>
              <c:pt idx="1329">
                <c:v>2866.4316666666668</c:v>
              </c:pt>
              <c:pt idx="1330">
                <c:v>2710.4130666666665</c:v>
              </c:pt>
              <c:pt idx="1331">
                <c:v>2693.6339833333336</c:v>
              </c:pt>
              <c:pt idx="1332">
                <c:v>2794.1177166666662</c:v>
              </c:pt>
              <c:pt idx="1333">
                <c:v>2873.8510833333335</c:v>
              </c:pt>
              <c:pt idx="1334">
                <c:v>3218.1150166666666</c:v>
              </c:pt>
              <c:pt idx="1335">
                <c:v>3252.5625333333332</c:v>
              </c:pt>
              <c:pt idx="1336">
                <c:v>3407.2268333333336</c:v>
              </c:pt>
              <c:pt idx="1337">
                <c:v>3457.3743333333332</c:v>
              </c:pt>
              <c:pt idx="1338">
                <c:v>3357.326316666667</c:v>
              </c:pt>
              <c:pt idx="1339">
                <c:v>3424.4042000000004</c:v>
              </c:pt>
              <c:pt idx="1340">
                <c:v>3632.5066666666667</c:v>
              </c:pt>
              <c:pt idx="1341">
                <c:v>3852.8029142857145</c:v>
              </c:pt>
              <c:pt idx="1342">
                <c:v>4125.5480200000002</c:v>
              </c:pt>
              <c:pt idx="1343">
                <c:v>4282.9920000000002</c:v>
              </c:pt>
              <c:pt idx="1344">
                <c:v>4217.2832857142903</c:v>
              </c:pt>
              <c:pt idx="1345">
                <c:v>4360.8768714285716</c:v>
              </c:pt>
              <c:pt idx="1346">
                <c:v>4328.7257166666668</c:v>
              </c:pt>
              <c:pt idx="1347">
                <c:v>4130.440066666667</c:v>
              </c:pt>
              <c:pt idx="1348">
                <c:v>4222.6622142857141</c:v>
              </c:pt>
              <c:pt idx="1349">
                <c:v>4157.9580333333333</c:v>
              </c:pt>
              <c:pt idx="1350">
                <c:v>4043.7220000000002</c:v>
              </c:pt>
              <c:pt idx="1351">
                <c:v>4082.1809833333332</c:v>
              </c:pt>
              <c:pt idx="1352">
                <c:v>4174.95</c:v>
              </c:pt>
              <c:pt idx="1353">
                <c:v>4340.3167166666672</c:v>
              </c:pt>
              <c:pt idx="1354">
                <c:v>4363.5445</c:v>
              </c:pt>
              <c:pt idx="1355">
                <c:v>4360.5133166666665</c:v>
              </c:pt>
              <c:pt idx="1356">
                <c:v>4354.3083333333334</c:v>
              </c:pt>
              <c:pt idx="1357">
                <c:v>4391.6735166666667</c:v>
              </c:pt>
              <c:pt idx="1358">
                <c:v>4607.9854500000001</c:v>
              </c:pt>
              <c:pt idx="1359">
                <c:v>4594.9878500000004</c:v>
              </c:pt>
              <c:pt idx="1360">
                <c:v>4748.2550000000001</c:v>
              </c:pt>
              <c:pt idx="1361">
                <c:v>4911.7400166666666</c:v>
              </c:pt>
              <c:pt idx="1362">
                <c:v>4580.3874799999994</c:v>
              </c:pt>
              <c:pt idx="1363">
                <c:v>4648.1599833333339</c:v>
              </c:pt>
              <c:pt idx="1364">
                <c:v>4344.9831666666651</c:v>
              </c:pt>
              <c:pt idx="1365">
                <c:v>4488.7201400000004</c:v>
              </c:pt>
              <c:pt idx="1366">
                <c:v>4641.8220166666661</c:v>
              </c:pt>
              <c:pt idx="1367">
                <c:v>4654.6585000000005</c:v>
              </c:pt>
              <c:pt idx="1368">
                <c:v>4310.7501833333336</c:v>
              </c:pt>
              <c:pt idx="1369">
                <c:v>4375.5595199999998</c:v>
              </c:pt>
              <c:pt idx="1370">
                <c:v>4329.9549999999999</c:v>
              </c:pt>
              <c:pt idx="1371">
                <c:v>4248.90016666666</c:v>
              </c:pt>
              <c:pt idx="1372">
                <c:v>4219.3661666666703</c:v>
              </c:pt>
              <c:pt idx="1373">
                <c:v>3961.2712666666666</c:v>
              </c:pt>
              <c:pt idx="1374">
                <c:v>3319.6299999999997</c:v>
              </c:pt>
              <c:pt idx="1375">
                <c:v>3774.2652833333336</c:v>
              </c:pt>
              <c:pt idx="1376">
                <c:v>3763.6260400000001</c:v>
              </c:pt>
              <c:pt idx="1377">
                <c:v>3746.6078333333298</c:v>
              </c:pt>
              <c:pt idx="1378">
                <c:v>4093.3166666666671</c:v>
              </c:pt>
              <c:pt idx="1379">
                <c:v>3943.4133333333334</c:v>
              </c:pt>
              <c:pt idx="1380">
                <c:v>3977.5616666666665</c:v>
              </c:pt>
              <c:pt idx="1381">
                <c:v>3658.8981833333332</c:v>
              </c:pt>
              <c:pt idx="1382">
                <c:v>3637.5025499999997</c:v>
              </c:pt>
              <c:pt idx="1383">
                <c:v>3776.3869</c:v>
              </c:pt>
              <c:pt idx="1384">
                <c:v>3703.4065000000041</c:v>
              </c:pt>
              <c:pt idx="1385">
                <c:v>3942.5550000000003</c:v>
              </c:pt>
              <c:pt idx="1386">
                <c:v>3910.3073833333333</c:v>
              </c:pt>
              <c:pt idx="1387">
                <c:v>4202.5549833333334</c:v>
              </c:pt>
              <c:pt idx="1388">
                <c:v>4201.9890500000001</c:v>
              </c:pt>
              <c:pt idx="1389">
                <c:v>4193.5746666666664</c:v>
              </c:pt>
              <c:pt idx="1390">
                <c:v>4335.3683166666669</c:v>
              </c:pt>
              <c:pt idx="1391">
                <c:v>4360.7229666666672</c:v>
              </c:pt>
              <c:pt idx="1392">
                <c:v>4386.88375</c:v>
              </c:pt>
              <c:pt idx="1393">
                <c:v>4293.3065999999999</c:v>
              </c:pt>
              <c:pt idx="1394">
                <c:v>4225.1750000000002</c:v>
              </c:pt>
              <c:pt idx="1395">
                <c:v>4338.8519999999999</c:v>
              </c:pt>
              <c:pt idx="1396">
                <c:v>4345.6033333333335</c:v>
              </c:pt>
              <c:pt idx="1397">
                <c:v>4376.1916666666666</c:v>
              </c:pt>
              <c:pt idx="1398">
                <c:v>4602.2808833333338</c:v>
              </c:pt>
              <c:pt idx="1399">
                <c:v>4777.9678166666663</c:v>
              </c:pt>
              <c:pt idx="1400">
                <c:v>4782.28</c:v>
              </c:pt>
              <c:pt idx="1401">
                <c:v>4819.4857666666667</c:v>
              </c:pt>
              <c:pt idx="1402">
                <c:v>5325.1306833333329</c:v>
              </c:pt>
              <c:pt idx="1403">
                <c:v>5563.8065666666662</c:v>
              </c:pt>
              <c:pt idx="1404">
                <c:v>5739.4387333333334</c:v>
              </c:pt>
              <c:pt idx="1405">
                <c:v>5647.3116666666674</c:v>
              </c:pt>
              <c:pt idx="1406">
                <c:v>5711.2058666666671</c:v>
              </c:pt>
              <c:pt idx="1407">
                <c:v>5603.7129400000003</c:v>
              </c:pt>
              <c:pt idx="1408">
                <c:v>5546.1761000000006</c:v>
              </c:pt>
              <c:pt idx="1409">
                <c:v>5727.6334999999999</c:v>
              </c:pt>
              <c:pt idx="1410">
                <c:v>5979.4598400000004</c:v>
              </c:pt>
              <c:pt idx="1411">
                <c:v>6020.3716833333337</c:v>
              </c:pt>
              <c:pt idx="1412">
                <c:v>5983.1845500000009</c:v>
              </c:pt>
              <c:pt idx="1413">
                <c:v>5876.7986666666702</c:v>
              </c:pt>
              <c:pt idx="1414">
                <c:v>5505.8277666666663</c:v>
              </c:pt>
              <c:pt idx="1415">
                <c:v>5669.6225333333341</c:v>
              </c:pt>
              <c:pt idx="1416">
                <c:v>5893.1384166666658</c:v>
              </c:pt>
              <c:pt idx="1417">
                <c:v>5772.5049833333333</c:v>
              </c:pt>
              <c:pt idx="1418">
                <c:v>5776.6969500000005</c:v>
              </c:pt>
              <c:pt idx="1419">
                <c:v>6155.4340199999997</c:v>
              </c:pt>
              <c:pt idx="1420">
                <c:v>6105.8742199999997</c:v>
              </c:pt>
              <c:pt idx="1421">
                <c:v>6388.6451666666662</c:v>
              </c:pt>
              <c:pt idx="1422">
                <c:v>6665.3066833333332</c:v>
              </c:pt>
              <c:pt idx="1423">
                <c:v>7068.20100000001</c:v>
              </c:pt>
              <c:pt idx="1424">
                <c:v>7197.7200599999996</c:v>
              </c:pt>
              <c:pt idx="1425">
                <c:v>7437.5433166666662</c:v>
              </c:pt>
              <c:pt idx="1426">
                <c:v>7377.12366666667</c:v>
              </c:pt>
              <c:pt idx="1427">
                <c:v>6989.7166666666699</c:v>
              </c:pt>
              <c:pt idx="1428">
                <c:v>7092.1272333333327</c:v>
              </c:pt>
              <c:pt idx="1429">
                <c:v>7415.8782500000007</c:v>
              </c:pt>
              <c:pt idx="1430">
                <c:v>7158.3706000000002</c:v>
              </c:pt>
              <c:pt idx="1431">
                <c:v>6719.3978500000003</c:v>
              </c:pt>
              <c:pt idx="1432">
                <c:v>6362.8510333333334</c:v>
              </c:pt>
              <c:pt idx="1433">
                <c:v>5716.3015833333338</c:v>
              </c:pt>
              <c:pt idx="1434">
                <c:v>6550.2275333333337</c:v>
              </c:pt>
              <c:pt idx="1435">
                <c:v>6635.4126333333334</c:v>
              </c:pt>
              <c:pt idx="1436">
                <c:v>7301.4299199999996</c:v>
              </c:pt>
              <c:pt idx="1437">
                <c:v>7815.3069999999998</c:v>
              </c:pt>
              <c:pt idx="1438">
                <c:v>7786.8843666666662</c:v>
              </c:pt>
              <c:pt idx="1439">
                <c:v>7817.1403833333325</c:v>
              </c:pt>
              <c:pt idx="1440">
                <c:v>8007.6540666666669</c:v>
              </c:pt>
              <c:pt idx="1441">
                <c:v>8255.5968166666662</c:v>
              </c:pt>
              <c:pt idx="1442">
                <c:v>8059.8</c:v>
              </c:pt>
              <c:pt idx="1443">
                <c:v>8268.35</c:v>
              </c:pt>
              <c:pt idx="1444">
                <c:v>8148.95</c:v>
              </c:pt>
              <c:pt idx="1445">
                <c:v>8250.9783333333344</c:v>
              </c:pt>
              <c:pt idx="1446">
                <c:v>8707.4072666666671</c:v>
              </c:pt>
              <c:pt idx="1447">
                <c:v>9284.1437999999998</c:v>
              </c:pt>
              <c:pt idx="1448">
                <c:v>9718.2950500000006</c:v>
              </c:pt>
              <c:pt idx="1449">
                <c:v>9952.5088199999991</c:v>
              </c:pt>
              <c:pt idx="1450">
                <c:v>9879.3283333333329</c:v>
              </c:pt>
              <c:pt idx="1451">
                <c:v>10147.371999999999</c:v>
              </c:pt>
              <c:pt idx="1452">
                <c:v>10883.912</c:v>
              </c:pt>
              <c:pt idx="1453">
                <c:v>11071.368333333332</c:v>
              </c:pt>
              <c:pt idx="1454">
                <c:v>11332.621999999999</c:v>
              </c:pt>
              <c:pt idx="1455">
                <c:v>11584.83</c:v>
              </c:pt>
              <c:pt idx="1456">
                <c:v>11878.433333333334</c:v>
              </c:pt>
              <c:pt idx="1457">
                <c:v>13540.980000000001</c:v>
              </c:pt>
              <c:pt idx="1458">
                <c:v>16501.971666666668</c:v>
              </c:pt>
              <c:pt idx="1459">
                <c:v>16007.436666666666</c:v>
              </c:pt>
              <c:pt idx="1460">
                <c:v>15142.834152123332</c:v>
              </c:pt>
              <c:pt idx="1461">
                <c:v>14869.805</c:v>
              </c:pt>
              <c:pt idx="1462">
                <c:v>16762.116666666665</c:v>
              </c:pt>
              <c:pt idx="1463">
                <c:v>17276.393333333333</c:v>
              </c:pt>
              <c:pt idx="1464">
                <c:v>16808.366666666665</c:v>
              </c:pt>
              <c:pt idx="1465">
                <c:v>16678.892</c:v>
              </c:pt>
              <c:pt idx="1466">
                <c:v>17771.899999999998</c:v>
              </c:pt>
              <c:pt idx="1467">
                <c:v>19498.683333333334</c:v>
              </c:pt>
              <c:pt idx="1468">
                <c:v>19289.785</c:v>
              </c:pt>
              <c:pt idx="1469">
                <c:v>18961.856666666667</c:v>
              </c:pt>
              <c:pt idx="1470">
                <c:v>17737.111666666668</c:v>
              </c:pt>
              <c:pt idx="1471">
                <c:v>16026.271666666667</c:v>
              </c:pt>
              <c:pt idx="1472">
                <c:v>16047.51</c:v>
              </c:pt>
              <c:pt idx="1473">
                <c:v>15190.945</c:v>
              </c:pt>
              <c:pt idx="1474">
                <c:v>15360.261666666667</c:v>
              </c:pt>
              <c:pt idx="1475">
                <c:v>13949.175000000001</c:v>
              </c:pt>
              <c:pt idx="1476">
                <c:v>14119.28333333334</c:v>
              </c:pt>
              <c:pt idx="1477">
                <c:v>15999.483333333321</c:v>
              </c:pt>
              <c:pt idx="1478">
                <c:v>15589.321666666665</c:v>
              </c:pt>
              <c:pt idx="1479">
                <c:v>14380.581666666667</c:v>
              </c:pt>
              <c:pt idx="1480">
                <c:v>14640.14</c:v>
              </c:pt>
              <c:pt idx="1481">
                <c:v>13215.573999999999</c:v>
              </c:pt>
              <c:pt idx="1482">
                <c:v>14165.574999999999</c:v>
              </c:pt>
              <c:pt idx="1483">
                <c:v>13812.186666666666</c:v>
              </c:pt>
              <c:pt idx="1484">
                <c:v>15005.856666666667</c:v>
              </c:pt>
              <c:pt idx="1485">
                <c:v>15053.261666666665</c:v>
              </c:pt>
              <c:pt idx="1486">
                <c:v>15199.355000000001</c:v>
              </c:pt>
              <c:pt idx="1487">
                <c:v>17174.12</c:v>
              </c:pt>
              <c:pt idx="1488">
                <c:v>17319.198</c:v>
              </c:pt>
              <c:pt idx="1489">
                <c:v>16651.471666666668</c:v>
              </c:pt>
              <c:pt idx="1490">
                <c:v>15265.906666666668</c:v>
              </c:pt>
              <c:pt idx="1491">
                <c:v>14714.253333333334</c:v>
              </c:pt>
              <c:pt idx="1492">
                <c:v>15126.398333333333</c:v>
              </c:pt>
              <c:pt idx="1493">
                <c:v>13296.794</c:v>
              </c:pt>
              <c:pt idx="1494">
                <c:v>13912.882000000001</c:v>
              </c:pt>
              <c:pt idx="1495">
                <c:v>14499.773333333333</c:v>
              </c:pt>
              <c:pt idx="1496">
                <c:v>13852.92</c:v>
              </c:pt>
              <c:pt idx="1497">
                <c:v>14012.196</c:v>
              </c:pt>
              <c:pt idx="1498">
                <c:v>11180.998333333331</c:v>
              </c:pt>
              <c:pt idx="1499">
                <c:v>11116.946666666669</c:v>
              </c:pt>
              <c:pt idx="1500">
                <c:v>11345.423333333332</c:v>
              </c:pt>
              <c:pt idx="1501">
                <c:v>11422.44</c:v>
              </c:pt>
              <c:pt idx="1502">
                <c:v>12950.793333333333</c:v>
              </c:pt>
              <c:pt idx="1503">
                <c:v>11505.227999999999</c:v>
              </c:pt>
              <c:pt idx="1504">
                <c:v>10544.593333333332</c:v>
              </c:pt>
              <c:pt idx="1505">
                <c:v>11223.64</c:v>
              </c:pt>
              <c:pt idx="1506">
                <c:v>11282.258333333333</c:v>
              </c:pt>
              <c:pt idx="1507">
                <c:v>11214.44</c:v>
              </c:pt>
              <c:pt idx="1508">
                <c:v>10969.815000000001</c:v>
              </c:pt>
              <c:pt idx="1509">
                <c:v>11524.776666666667</c:v>
              </c:pt>
              <c:pt idx="1510">
                <c:v>11765.71</c:v>
              </c:pt>
              <c:pt idx="1511">
                <c:v>11212.654999999999</c:v>
              </c:pt>
              <c:pt idx="1512">
                <c:v>10184.61666666666</c:v>
              </c:pt>
              <c:pt idx="1513">
                <c:v>10125.13333333334</c:v>
              </c:pt>
              <c:pt idx="1514">
                <c:v>9083.2583333333332</c:v>
              </c:pt>
              <c:pt idx="1515">
                <c:v>8901.9016666666666</c:v>
              </c:pt>
              <c:pt idx="1516">
                <c:v>9076.6783333333333</c:v>
              </c:pt>
              <c:pt idx="1517">
                <c:v>8400.6483333333326</c:v>
              </c:pt>
              <c:pt idx="1518">
                <c:v>6838.8166666666666</c:v>
              </c:pt>
              <c:pt idx="1519">
                <c:v>7685.6333333333341</c:v>
              </c:pt>
              <c:pt idx="1520">
                <c:v>8099.958333333333</c:v>
              </c:pt>
              <c:pt idx="1521">
                <c:v>8240.5366666666669</c:v>
              </c:pt>
              <c:pt idx="1522">
                <c:v>8535.5166666666682</c:v>
              </c:pt>
              <c:pt idx="1523">
                <c:v>8319.8765661840007</c:v>
              </c:pt>
              <c:pt idx="1524">
                <c:v>8343.4549999999999</c:v>
              </c:pt>
              <c:pt idx="1525">
                <c:v>8811.3433333333323</c:v>
              </c:pt>
              <c:pt idx="1526">
                <c:v>8597.7674999999999</c:v>
              </c:pt>
              <c:pt idx="1527">
                <c:v>9334.6333333333332</c:v>
              </c:pt>
              <c:pt idx="1528">
                <c:v>9977.1540000000005</c:v>
              </c:pt>
              <c:pt idx="1529">
                <c:v>10127.161666666667</c:v>
              </c:pt>
              <c:pt idx="1530">
                <c:v>10841.991666666667</c:v>
              </c:pt>
              <c:pt idx="1531">
                <c:v>10503.298333333334</c:v>
              </c:pt>
              <c:pt idx="1532">
                <c:v>11110.964999999998</c:v>
              </c:pt>
              <c:pt idx="1533">
                <c:v>11390.391666666668</c:v>
              </c:pt>
              <c:pt idx="1534">
                <c:v>10532.791666666666</c:v>
              </c:pt>
              <c:pt idx="1535">
                <c:v>9931.7166666666708</c:v>
              </c:pt>
              <c:pt idx="1536">
                <c:v>10162.116666666667</c:v>
              </c:pt>
              <c:pt idx="1537">
                <c:v>9697.9560000000001</c:v>
              </c:pt>
              <c:pt idx="1538">
                <c:v>9696.5933333333323</c:v>
              </c:pt>
              <c:pt idx="1539">
                <c:v>10348.603333333334</c:v>
              </c:pt>
              <c:pt idx="1540">
                <c:v>10763.883333333333</c:v>
              </c:pt>
              <c:pt idx="1541">
                <c:v>10370.164999999999</c:v>
              </c:pt>
              <c:pt idx="1542">
                <c:v>11009.381666666668</c:v>
              </c:pt>
              <c:pt idx="1543">
                <c:v>11055.815000000001</c:v>
              </c:pt>
              <c:pt idx="1544">
                <c:v>11326.948333333334</c:v>
              </c:pt>
              <c:pt idx="1545">
                <c:v>11430.181666666665</c:v>
              </c:pt>
              <c:pt idx="1546">
                <c:v>11595.54</c:v>
              </c:pt>
              <c:pt idx="1547">
                <c:v>10763.198333333334</c:v>
              </c:pt>
              <c:pt idx="1548">
                <c:v>10118.58</c:v>
              </c:pt>
              <c:pt idx="1549">
                <c:v>9429.1116666666658</c:v>
              </c:pt>
              <c:pt idx="1550">
                <c:v>9089.2783333333336</c:v>
              </c:pt>
              <c:pt idx="1551">
                <c:v>8746.2000000000007</c:v>
              </c:pt>
              <c:pt idx="1552">
                <c:v>9761.3966666666656</c:v>
              </c:pt>
              <c:pt idx="1553">
                <c:v>9182.8433333333323</c:v>
              </c:pt>
              <c:pt idx="1554">
                <c:v>9154.6999999999989</c:v>
              </c:pt>
              <c:pt idx="1555">
                <c:v>8151.5316666666668</c:v>
              </c:pt>
              <c:pt idx="1556">
                <c:v>8358.121666666666</c:v>
              </c:pt>
              <c:pt idx="1557">
                <c:v>8530.402</c:v>
              </c:pt>
              <c:pt idx="1558">
                <c:v>7993.6746436416661</c:v>
              </c:pt>
              <c:pt idx="1559">
                <c:v>8171.415</c:v>
              </c:pt>
              <c:pt idx="1560">
                <c:v>8412.3333333333303</c:v>
              </c:pt>
              <c:pt idx="1561">
                <c:v>8986.9483333333337</c:v>
              </c:pt>
              <c:pt idx="1562">
                <c:v>8947.753333333334</c:v>
              </c:pt>
              <c:pt idx="1563">
                <c:v>8690.4083333333328</c:v>
              </c:pt>
              <c:pt idx="1564">
                <c:v>8686.8266666666659</c:v>
              </c:pt>
              <c:pt idx="1565">
                <c:v>8662.378333333334</c:v>
              </c:pt>
              <c:pt idx="1566">
                <c:v>8617.2966666666671</c:v>
              </c:pt>
              <c:pt idx="1567">
                <c:v>8197.5483333333341</c:v>
              </c:pt>
              <c:pt idx="1568">
                <c:v>7876.1949999999997</c:v>
              </c:pt>
              <c:pt idx="1569">
                <c:v>7960.38</c:v>
              </c:pt>
              <c:pt idx="1570">
                <c:v>7172.28</c:v>
              </c:pt>
              <c:pt idx="1571">
                <c:v>6882.5316666666668</c:v>
              </c:pt>
              <c:pt idx="1572">
                <c:v>6935.48</c:v>
              </c:pt>
              <c:pt idx="1573">
                <c:v>6794.1049999999996</c:v>
              </c:pt>
              <c:pt idx="1574">
                <c:v>7035.8483333333324</c:v>
              </c:pt>
              <c:pt idx="1575">
                <c:v>7410.4350000000004</c:v>
              </c:pt>
              <c:pt idx="1576">
                <c:v>6787.7616666666663</c:v>
              </c:pt>
              <c:pt idx="1577">
                <c:v>6826.5099999999993</c:v>
              </c:pt>
              <c:pt idx="1578">
                <c:v>6603.876666666667</c:v>
              </c:pt>
              <c:pt idx="1579">
                <c:v>6927.6880000000001</c:v>
              </c:pt>
              <c:pt idx="1580">
                <c:v>7017.6566666666668</c:v>
              </c:pt>
              <c:pt idx="1581">
                <c:v>6699.2733333333335</c:v>
              </c:pt>
              <c:pt idx="1582">
                <c:v>6787.5716666666667</c:v>
              </c:pt>
              <c:pt idx="1583">
                <c:v>6926.2666666666664</c:v>
              </c:pt>
              <c:pt idx="1584">
                <c:v>7847.8450000000003</c:v>
              </c:pt>
              <c:pt idx="1585">
                <c:v>7895.4083333333328</c:v>
              </c:pt>
              <c:pt idx="1586">
                <c:v>8036.5110514083326</c:v>
              </c:pt>
              <c:pt idx="1587">
                <c:v>8340.748333333333</c:v>
              </c:pt>
              <c:pt idx="1588">
                <c:v>8043.8033333333333</c:v>
              </c:pt>
              <c:pt idx="1589">
                <c:v>7895.4169259560003</c:v>
              </c:pt>
              <c:pt idx="1590">
                <c:v>8164.9374257650006</c:v>
              </c:pt>
              <c:pt idx="1591">
                <c:v>8254.625</c:v>
              </c:pt>
              <c:pt idx="1592">
                <c:v>8852.7183333333323</c:v>
              </c:pt>
              <c:pt idx="1593">
                <c:v>8807.2049999999999</c:v>
              </c:pt>
              <c:pt idx="1594">
                <c:v>8838.5483333333341</c:v>
              </c:pt>
              <c:pt idx="1595">
                <c:v>8933.8616666666658</c:v>
              </c:pt>
              <c:pt idx="1596">
                <c:v>9555.5419999999995</c:v>
              </c:pt>
              <c:pt idx="1597">
                <c:v>8995.5066666666662</c:v>
              </c:pt>
              <c:pt idx="1598">
                <c:v>9258.3983333333326</c:v>
              </c:pt>
              <c:pt idx="1599">
                <c:v>9010.32</c:v>
              </c:pt>
              <c:pt idx="1600">
                <c:v>9326.1733333333341</c:v>
              </c:pt>
              <c:pt idx="1601">
                <c:v>9334.2816666666677</c:v>
              </c:pt>
              <c:pt idx="1602">
                <c:v>9259.57</c:v>
              </c:pt>
              <c:pt idx="1603">
                <c:v>9075.1366666666672</c:v>
              </c:pt>
              <c:pt idx="1604">
                <c:v>9221.4259999999995</c:v>
              </c:pt>
              <c:pt idx="1605">
                <c:v>9639.2683333333334</c:v>
              </c:pt>
              <c:pt idx="1606">
                <c:v>9710.7300000000014</c:v>
              </c:pt>
              <c:pt idx="1607">
                <c:v>9803.3066666666655</c:v>
              </c:pt>
              <c:pt idx="1608">
                <c:v>9630.1362766833336</c:v>
              </c:pt>
              <c:pt idx="1609">
                <c:v>9345.6899999999987</c:v>
              </c:pt>
              <c:pt idx="1610">
                <c:v>9228.6083333333336</c:v>
              </c:pt>
              <c:pt idx="1611">
                <c:v>9322.4166666666606</c:v>
              </c:pt>
              <c:pt idx="1612">
                <c:v>9101.4833333333336</c:v>
              </c:pt>
              <c:pt idx="1613">
                <c:v>8468.7880000000005</c:v>
              </c:pt>
              <c:pt idx="1614">
                <c:v>8484.3466666666664</c:v>
              </c:pt>
              <c:pt idx="1615">
                <c:v>8727.6516666666666</c:v>
              </c:pt>
              <c:pt idx="1616">
                <c:v>8652.3833333333205</c:v>
              </c:pt>
              <c:pt idx="1617">
                <c:v>8511.4580000000005</c:v>
              </c:pt>
              <c:pt idx="1618">
                <c:v>8340.7033333333329</c:v>
              </c:pt>
              <c:pt idx="1619">
                <c:v>8106.1183333333329</c:v>
              </c:pt>
              <c:pt idx="1620">
                <c:v>8240.5499999999993</c:v>
              </c:pt>
              <c:pt idx="1621">
                <c:v>8223.2883333333339</c:v>
              </c:pt>
              <c:pt idx="1622">
                <c:v>8507.4066666666677</c:v>
              </c:pt>
              <c:pt idx="1623">
                <c:v>8385.5561869283338</c:v>
              </c:pt>
              <c:pt idx="1624">
                <c:v>8015.5800000000008</c:v>
              </c:pt>
              <c:pt idx="1625">
                <c:v>7555.7400000000007</c:v>
              </c:pt>
              <c:pt idx="1626">
                <c:v>7566.1933333333336</c:v>
              </c:pt>
              <c:pt idx="1627">
                <c:v>7445.2383333333337</c:v>
              </c:pt>
              <c:pt idx="1628">
                <c:v>7342.9083333333328</c:v>
              </c:pt>
              <c:pt idx="1629">
                <c:v>7361.831666666666</c:v>
              </c:pt>
              <c:pt idx="1630">
                <c:v>7130.541666666667</c:v>
              </c:pt>
              <c:pt idx="1631">
                <c:v>7459.876666666667</c:v>
              </c:pt>
              <c:pt idx="1632">
                <c:v>7385.3950000000004</c:v>
              </c:pt>
              <c:pt idx="1633">
                <c:v>7491.4339999999993</c:v>
              </c:pt>
              <c:pt idx="1634">
                <c:v>7535.1466666666665</c:v>
              </c:pt>
              <c:pt idx="1635">
                <c:v>7645.1466666666665</c:v>
              </c:pt>
              <c:pt idx="1636">
                <c:v>7699.8860000000004</c:v>
              </c:pt>
              <c:pt idx="1637">
                <c:v>7500.2733333333335</c:v>
              </c:pt>
              <c:pt idx="1638">
                <c:v>7615.7221420966671</c:v>
              </c:pt>
              <c:pt idx="1639">
                <c:v>7655.6133333333337</c:v>
              </c:pt>
              <c:pt idx="1640">
                <c:v>7676.2716666666665</c:v>
              </c:pt>
              <c:pt idx="1641">
                <c:v>7620.1533333333327</c:v>
              </c:pt>
              <c:pt idx="1642">
                <c:v>7564.4083333333328</c:v>
              </c:pt>
              <c:pt idx="1643">
                <c:v>6776.8883333333333</c:v>
              </c:pt>
              <c:pt idx="1644">
                <c:v>6875.6783333333333</c:v>
              </c:pt>
              <c:pt idx="1645">
                <c:v>6535.8166666666602</c:v>
              </c:pt>
              <c:pt idx="1646">
                <c:v>6315.7</c:v>
              </c:pt>
              <c:pt idx="1647">
                <c:v>6647.1333333333296</c:v>
              </c:pt>
              <c:pt idx="1648">
                <c:v>6434.8800000000101</c:v>
              </c:pt>
              <c:pt idx="1649">
                <c:v>6509.4266666666663</c:v>
              </c:pt>
              <c:pt idx="1650">
                <c:v>6464.4116666666669</c:v>
              </c:pt>
              <c:pt idx="1651">
                <c:v>6713.4880000000003</c:v>
              </c:pt>
              <c:pt idx="1652">
                <c:v>6737</c:v>
              </c:pt>
              <c:pt idx="1653">
                <c:v>6714.7183333333332</c:v>
              </c:pt>
              <c:pt idx="1654">
                <c:v>6733.9016666666676</c:v>
              </c:pt>
              <c:pt idx="1655">
                <c:v>6332.5733333333337</c:v>
              </c:pt>
              <c:pt idx="1656">
                <c:v>6141.605833333334</c:v>
              </c:pt>
              <c:pt idx="1657">
                <c:v>6037.8333333334003</c:v>
              </c:pt>
              <c:pt idx="1658">
                <c:v>6211.4474999999993</c:v>
              </c:pt>
              <c:pt idx="1659">
                <c:v>6218.5950000000003</c:v>
              </c:pt>
              <c:pt idx="1660">
                <c:v>6105.295000000001</c:v>
              </c:pt>
              <c:pt idx="1661">
                <c:v>6107.8961538461535</c:v>
              </c:pt>
              <c:pt idx="1662">
                <c:v>5908.7024999999994</c:v>
              </c:pt>
              <c:pt idx="1663">
                <c:v>6381.3908333333338</c:v>
              </c:pt>
              <c:pt idx="1664">
                <c:v>6374.7541666666666</c:v>
              </c:pt>
              <c:pt idx="1665">
                <c:v>6466.6916666666702</c:v>
              </c:pt>
              <c:pt idx="1666">
                <c:v>6613.685833333333</c:v>
              </c:pt>
              <c:pt idx="1667">
                <c:v>6593.2891666666665</c:v>
              </c:pt>
              <c:pt idx="1668">
                <c:v>6603.376666666667</c:v>
              </c:pt>
              <c:pt idx="1669">
                <c:v>6569.4961538461539</c:v>
              </c:pt>
              <c:pt idx="1670">
                <c:v>6594.2816666666668</c:v>
              </c:pt>
              <c:pt idx="1671">
                <c:v>6753.559166666666</c:v>
              </c:pt>
              <c:pt idx="1672">
                <c:v>6723.8725000000004</c:v>
              </c:pt>
              <c:pt idx="1673">
                <c:v>6510.791666666667</c:v>
              </c:pt>
              <c:pt idx="1674">
                <c:v>6377.3633333333337</c:v>
              </c:pt>
              <c:pt idx="1675">
                <c:v>6233.5950000000003</c:v>
              </c:pt>
              <c:pt idx="1676">
                <c:v>6244.3574999999992</c:v>
              </c:pt>
              <c:pt idx="1677">
                <c:v>6241</c:v>
              </c:pt>
              <c:pt idx="1678">
                <c:v>6316.8816666666671</c:v>
              </c:pt>
              <c:pt idx="1679">
                <c:v>6514.3908333333338</c:v>
              </c:pt>
              <c:pt idx="1680">
                <c:v>6869.9108333333324</c:v>
              </c:pt>
              <c:pt idx="1681">
                <c:v>7398.6616666666669</c:v>
              </c:pt>
              <c:pt idx="1682">
                <c:v>7396.4016666666657</c:v>
              </c:pt>
              <c:pt idx="1683">
                <c:v>7428.4500000000098</c:v>
              </c:pt>
              <c:pt idx="1684">
                <c:v>7352.4953846153849</c:v>
              </c:pt>
              <c:pt idx="1685">
                <c:v>7451.2891666666665</c:v>
              </c:pt>
              <c:pt idx="1686">
                <c:v>7689.8841666666667</c:v>
              </c:pt>
              <c:pt idx="1687">
                <c:v>8112.93</c:v>
              </c:pt>
              <c:pt idx="1688">
                <c:v>8251.1649999999991</c:v>
              </c:pt>
              <c:pt idx="1689">
                <c:v>8187.3241666666663</c:v>
              </c:pt>
              <c:pt idx="1690">
                <c:v>8025.2574999999997</c:v>
              </c:pt>
              <c:pt idx="1691">
                <c:v>8182.251666666667</c:v>
              </c:pt>
              <c:pt idx="1692">
                <c:v>8206.3416666666672</c:v>
              </c:pt>
              <c:pt idx="1693">
                <c:v>8143.1483333333335</c:v>
              </c:pt>
              <c:pt idx="1694">
                <c:v>7916.8008333333337</c:v>
              </c:pt>
              <c:pt idx="1695">
                <c:v>7570.8691666666664</c:v>
              </c:pt>
              <c:pt idx="1696">
                <c:v>7593.149166666667</c:v>
              </c:pt>
              <c:pt idx="1697">
                <c:v>7394.4991666666674</c:v>
              </c:pt>
              <c:pt idx="1698">
                <c:v>7247.769166666666</c:v>
              </c:pt>
              <c:pt idx="1699">
                <c:v>6998.7183333333332</c:v>
              </c:pt>
              <c:pt idx="1700">
                <c:v>6988.7916666666597</c:v>
              </c:pt>
              <c:pt idx="1701">
                <c:v>6993.5133333333333</c:v>
              </c:pt>
              <c:pt idx="1702">
                <c:v>6450.3669230769219</c:v>
              </c:pt>
              <c:pt idx="1703">
                <c:v>6396.7725</c:v>
              </c:pt>
              <c:pt idx="1704">
                <c:v>6396.4946666666665</c:v>
              </c:pt>
              <c:pt idx="1705">
                <c:v>6195.6533333333346</c:v>
              </c:pt>
              <c:pt idx="1706">
                <c:v>6311.1316666666671</c:v>
              </c:pt>
              <c:pt idx="1707">
                <c:v>6347.7</c:v>
              </c:pt>
              <c:pt idx="1708">
                <c:v>6050.942500000001</c:v>
              </c:pt>
              <c:pt idx="1709">
                <c:v>6362.6769230769232</c:v>
              </c:pt>
              <c:pt idx="1710">
                <c:v>6342.6292307692311</c:v>
              </c:pt>
              <c:pt idx="1711">
                <c:v>6476.9000000000005</c:v>
              </c:pt>
              <c:pt idx="1712">
                <c:v>6436.7208333333338</c:v>
              </c:pt>
              <c:pt idx="1713">
                <c:v>6404.6333333333396</c:v>
              </c:pt>
              <c:pt idx="1714">
                <c:v>6434.5591666666669</c:v>
              </c:pt>
              <c:pt idx="1715">
                <c:v>6401.2461538461539</c:v>
              </c:pt>
              <c:pt idx="1716">
                <c:v>6575.229166666667</c:v>
              </c:pt>
              <c:pt idx="1717">
                <c:v>6434.8816666666671</c:v>
              </c:pt>
              <c:pt idx="1718">
                <c:v>6543.6457142857153</c:v>
              </c:pt>
              <c:pt idx="1719">
                <c:v>6719.4292307692313</c:v>
              </c:pt>
              <c:pt idx="1720">
                <c:v>6673.2741666666661</c:v>
              </c:pt>
              <c:pt idx="1721">
                <c:v>6719.2661538461534</c:v>
              </c:pt>
              <c:pt idx="1722">
                <c:v>7000.4000000000196</c:v>
              </c:pt>
              <c:pt idx="1723">
                <c:v>7054.2764285714293</c:v>
              </c:pt>
              <c:pt idx="1724">
                <c:v>6932.6624999999995</c:v>
              </c:pt>
              <c:pt idx="1725">
                <c:v>6981.9461538461555</c:v>
              </c:pt>
              <c:pt idx="1726">
                <c:v>7100.9466666666667</c:v>
              </c:pt>
              <c:pt idx="1727">
                <c:v>7247.9353846153845</c:v>
              </c:pt>
              <c:pt idx="1728">
                <c:v>7260.9492307692308</c:v>
              </c:pt>
              <c:pt idx="1729">
                <c:v>7326.8525</c:v>
              </c:pt>
              <c:pt idx="1730">
                <c:v>7113.6923076923104</c:v>
              </c:pt>
              <c:pt idx="1731">
                <c:v>6433.2716666666665</c:v>
              </c:pt>
              <c:pt idx="1732">
                <c:v>6444.8041666666677</c:v>
              </c:pt>
              <c:pt idx="1733">
                <c:v>6366.107500000001</c:v>
              </c:pt>
              <c:pt idx="1734">
                <c:v>6286.4258333333337</c:v>
              </c:pt>
              <c:pt idx="1735">
                <c:v>6297.877692307693</c:v>
              </c:pt>
              <c:pt idx="1736">
                <c:v>6296.3208333333341</c:v>
              </c:pt>
              <c:pt idx="1737">
                <c:v>6273.1374999999998</c:v>
              </c:pt>
              <c:pt idx="1738">
                <c:v>6450.1792307692313</c:v>
              </c:pt>
              <c:pt idx="1739">
                <c:v>6499.625</c:v>
              </c:pt>
              <c:pt idx="1740">
                <c:v>6518.6550000000016</c:v>
              </c:pt>
              <c:pt idx="1741">
                <c:v>6480.6441666666678</c:v>
              </c:pt>
              <c:pt idx="1742">
                <c:v>6400.6008333333339</c:v>
              </c:pt>
              <c:pt idx="1743">
                <c:v>6296.6316666666671</c:v>
              </c:pt>
              <c:pt idx="1744">
                <c:v>6335.826666666665</c:v>
              </c:pt>
              <c:pt idx="1745">
                <c:v>6418.5626666666676</c:v>
              </c:pt>
              <c:pt idx="1746">
                <c:v>6669.9908333333333</c:v>
              </c:pt>
              <c:pt idx="1747">
                <c:v>6709.3125000000009</c:v>
              </c:pt>
              <c:pt idx="1748">
                <c:v>6710.4450000000006</c:v>
              </c:pt>
              <c:pt idx="1749">
                <c:v>6639.3041666666659</c:v>
              </c:pt>
              <c:pt idx="1750">
                <c:v>6412.4591666666674</c:v>
              </c:pt>
              <c:pt idx="1751">
                <c:v>6468.631666666668</c:v>
              </c:pt>
              <c:pt idx="1752">
                <c:v>6535.4766666666665</c:v>
              </c:pt>
              <c:pt idx="1753">
                <c:v>6677.3425000000016</c:v>
              </c:pt>
              <c:pt idx="1754">
                <c:v>6550.4741666666669</c:v>
              </c:pt>
              <c:pt idx="1755">
                <c:v>6593.1350000000011</c:v>
              </c:pt>
              <c:pt idx="1756">
                <c:v>6590.9683333333342</c:v>
              </c:pt>
              <c:pt idx="1757">
                <c:v>6562.6416666666664</c:v>
              </c:pt>
              <c:pt idx="1758">
                <c:v>6470.4025000000011</c:v>
              </c:pt>
              <c:pt idx="1759">
                <c:v>6563.6283333333331</c:v>
              </c:pt>
              <c:pt idx="1760">
                <c:v>6568.5491666666667</c:v>
              </c:pt>
              <c:pt idx="1761">
                <c:v>6581.4866666666667</c:v>
              </c:pt>
              <c:pt idx="1762">
                <c:v>6558.5374999999995</c:v>
              </c:pt>
              <c:pt idx="1763">
                <c:v>6618.5676923076926</c:v>
              </c:pt>
              <c:pt idx="1764">
                <c:v>6621.711666666667</c:v>
              </c:pt>
              <c:pt idx="1765">
                <c:v>6563.9166666666997</c:v>
              </c:pt>
              <c:pt idx="1766">
                <c:v>6248.6358333333337</c:v>
              </c:pt>
              <c:pt idx="1767">
                <c:v>6260.5308333333332</c:v>
              </c:pt>
              <c:pt idx="1768">
                <c:v>6260.6458333333348</c:v>
              </c:pt>
              <c:pt idx="1769">
                <c:v>6299.3991666666661</c:v>
              </c:pt>
              <c:pt idx="1770">
                <c:v>6452.5716666666667</c:v>
              </c:pt>
              <c:pt idx="1771">
                <c:v>6596.6183333333329</c:v>
              </c:pt>
              <c:pt idx="1772">
                <c:v>6596.2761538461546</c:v>
              </c:pt>
              <c:pt idx="1773">
                <c:v>6568.40769230769</c:v>
              </c:pt>
              <c:pt idx="1774">
                <c:v>6487.4441666666671</c:v>
              </c:pt>
              <c:pt idx="1775">
                <c:v>6488.8258333333333</c:v>
              </c:pt>
              <c:pt idx="1776">
                <c:v>6531.6016666666665</c:v>
              </c:pt>
              <c:pt idx="1777">
                <c:v>6498.4858333333332</c:v>
              </c:pt>
              <c:pt idx="1778">
                <c:v>6481.4259999999986</c:v>
              </c:pt>
              <c:pt idx="1779">
                <c:v>6508.31</c:v>
              </c:pt>
              <c:pt idx="1780">
                <c:v>6478.8249999999998</c:v>
              </c:pt>
              <c:pt idx="1781">
                <c:v>6473.753333333334</c:v>
              </c:pt>
              <c:pt idx="1782">
                <c:v>6465.9175000000005</c:v>
              </c:pt>
              <c:pt idx="1783">
                <c:v>6448.2216666666673</c:v>
              </c:pt>
              <c:pt idx="1784">
                <c:v>6382.6683333333322</c:v>
              </c:pt>
              <c:pt idx="1785">
                <c:v>6309.4528571428555</c:v>
              </c:pt>
              <c:pt idx="1786">
                <c:v>6310.2841666666673</c:v>
              </c:pt>
              <c:pt idx="1787">
                <c:v>6342.2808333333342</c:v>
              </c:pt>
              <c:pt idx="1788">
                <c:v>6387.6741666666667</c:v>
              </c:pt>
              <c:pt idx="1789">
                <c:v>6363.7958333333336</c:v>
              </c:pt>
              <c:pt idx="1790">
                <c:v>6391.873333333333</c:v>
              </c:pt>
              <c:pt idx="1791">
                <c:v>6436.9650000000001</c:v>
              </c:pt>
              <c:pt idx="1792">
                <c:v>6445.354166666667</c:v>
              </c:pt>
              <c:pt idx="1793">
                <c:v>6538.79</c:v>
              </c:pt>
              <c:pt idx="1794">
                <c:v>6486.251666666667</c:v>
              </c:pt>
              <c:pt idx="1795">
                <c:v>6411.2808333333332</c:v>
              </c:pt>
              <c:pt idx="1796">
                <c:v>6399.3333333333303</c:v>
              </c:pt>
              <c:pt idx="1797">
                <c:v>6378.2683333333334</c:v>
              </c:pt>
              <c:pt idx="1798">
                <c:v>6401.9366666666674</c:v>
              </c:pt>
              <c:pt idx="1799">
                <c:v>6372.6333333333296</c:v>
              </c:pt>
              <c:pt idx="1800">
                <c:v>6176.1549999999997</c:v>
              </c:pt>
              <c:pt idx="1801">
                <c:v>5615.1799999999994</c:v>
              </c:pt>
              <c:pt idx="1802">
                <c:v>5596.1925000000001</c:v>
              </c:pt>
              <c:pt idx="1803">
                <c:v>5558.2433333333329</c:v>
              </c:pt>
              <c:pt idx="1804">
                <c:v>5606.0441666666602</c:v>
              </c:pt>
              <c:pt idx="1805">
                <c:v>5303.9425000000001</c:v>
              </c:pt>
              <c:pt idx="1806">
                <c:v>4671.97</c:v>
              </c:pt>
              <c:pt idx="1807">
                <c:v>4533.6808333333302</c:v>
              </c:pt>
              <c:pt idx="1808">
                <c:v>4548.7974999999997</c:v>
              </c:pt>
              <c:pt idx="1809">
                <c:v>4309.3374999999996</c:v>
              </c:pt>
              <c:pt idx="1810">
                <c:v>4293.84083333333</c:v>
              </c:pt>
              <c:pt idx="1811">
                <c:v>3823.5116666666599</c:v>
              </c:pt>
              <c:pt idx="1812">
                <c:v>3920.53666666666</c:v>
              </c:pt>
              <c:pt idx="1813">
                <c:v>3751.6683333333299</c:v>
              </c:pt>
              <c:pt idx="1814">
                <c:v>4103.4538461538395</c:v>
              </c:pt>
              <c:pt idx="1815">
                <c:v>4263.7833333333301</c:v>
              </c:pt>
              <c:pt idx="1816">
                <c:v>4106.8716666666596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FCA-497B-A907-D825C349B732}"/>
            </c:ext>
          </c:extLst>
        </c:ser>
        <c:ser>
          <c:idx val="2"/>
          <c:order val="1"/>
          <c:tx>
            <c:v>Net bitcoin yield (bitcoin/computer)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2187.8951126512252</c:v>
              </c:pt>
              <c:pt idx="1">
                <c:v>2109.1496042225863</c:v>
              </c:pt>
              <c:pt idx="2">
                <c:v>2306.0059946966098</c:v>
              </c:pt>
              <c:pt idx="3">
                <c:v>2402.1131290657468</c:v>
              </c:pt>
              <c:pt idx="4">
                <c:v>2275.6586623515414</c:v>
              </c:pt>
              <c:pt idx="5">
                <c:v>2135.1879986448521</c:v>
              </c:pt>
              <c:pt idx="6">
                <c:v>1869.7328073367014</c:v>
              </c:pt>
              <c:pt idx="7">
                <c:v>1778.7050652715975</c:v>
              </c:pt>
              <c:pt idx="8">
                <c:v>1768.4109764101554</c:v>
              </c:pt>
              <c:pt idx="9">
                <c:v>1728.5207616712464</c:v>
              </c:pt>
              <c:pt idx="10">
                <c:v>1718.7397044339318</c:v>
              </c:pt>
              <c:pt idx="11">
                <c:v>1799.6225446685989</c:v>
              </c:pt>
              <c:pt idx="12">
                <c:v>1961.1281333956335</c:v>
              </c:pt>
              <c:pt idx="13">
                <c:v>1601.5777474510414</c:v>
              </c:pt>
              <c:pt idx="14">
                <c:v>1708.3665708361616</c:v>
              </c:pt>
              <c:pt idx="15">
                <c:v>1708.3543942912693</c:v>
              </c:pt>
              <c:pt idx="16">
                <c:v>1455.7328449844911</c:v>
              </c:pt>
              <c:pt idx="17">
                <c:v>1241.1937288799745</c:v>
              </c:pt>
              <c:pt idx="18">
                <c:v>1347.5867058669648</c:v>
              </c:pt>
              <c:pt idx="19">
                <c:v>1160.9481921490242</c:v>
              </c:pt>
              <c:pt idx="20">
                <c:v>1056.4940921935336</c:v>
              </c:pt>
              <c:pt idx="21">
                <c:v>1050.9549314620867</c:v>
              </c:pt>
              <c:pt idx="22">
                <c:v>1073.5456934168619</c:v>
              </c:pt>
              <c:pt idx="23">
                <c:v>864.57717779971733</c:v>
              </c:pt>
              <c:pt idx="24">
                <c:v>659.19065934162768</c:v>
              </c:pt>
              <c:pt idx="25">
                <c:v>757.34111835077022</c:v>
              </c:pt>
              <c:pt idx="26">
                <c:v>671.60416829588166</c:v>
              </c:pt>
              <c:pt idx="27">
                <c:v>665.3347273630593</c:v>
              </c:pt>
              <c:pt idx="28">
                <c:v>567.27089197593682</c:v>
              </c:pt>
              <c:pt idx="29">
                <c:v>559.21183359818099</c:v>
              </c:pt>
              <c:pt idx="30">
                <c:v>596.0094749098846</c:v>
              </c:pt>
              <c:pt idx="31">
                <c:v>506.10070525822618</c:v>
              </c:pt>
              <c:pt idx="32">
                <c:v>373.0123630497626</c:v>
              </c:pt>
              <c:pt idx="33">
                <c:v>521.84328021183194</c:v>
              </c:pt>
              <c:pt idx="34">
                <c:v>617.47129919426754</c:v>
              </c:pt>
              <c:pt idx="35">
                <c:v>536.3446506366929</c:v>
              </c:pt>
              <c:pt idx="36">
                <c:v>628.03690388266</c:v>
              </c:pt>
              <c:pt idx="37">
                <c:v>503.31259610332648</c:v>
              </c:pt>
              <c:pt idx="38">
                <c:v>532.47322528285792</c:v>
              </c:pt>
              <c:pt idx="39">
                <c:v>588.04440840588029</c:v>
              </c:pt>
              <c:pt idx="40">
                <c:v>583.3161122366763</c:v>
              </c:pt>
              <c:pt idx="41">
                <c:v>483.64481271075806</c:v>
              </c:pt>
              <c:pt idx="42">
                <c:v>575.85600424667268</c:v>
              </c:pt>
              <c:pt idx="43">
                <c:v>498.23206867691056</c:v>
              </c:pt>
              <c:pt idx="44">
                <c:v>520.43991797865306</c:v>
              </c:pt>
              <c:pt idx="45">
                <c:v>408.5779505307521</c:v>
              </c:pt>
              <c:pt idx="46">
                <c:v>428.11720495970917</c:v>
              </c:pt>
              <c:pt idx="47">
                <c:v>353.96821122061317</c:v>
              </c:pt>
              <c:pt idx="48">
                <c:v>370.1665306747675</c:v>
              </c:pt>
              <c:pt idx="49">
                <c:v>377.20158106179366</c:v>
              </c:pt>
              <c:pt idx="50">
                <c:v>389.0504369354864</c:v>
              </c:pt>
              <c:pt idx="51">
                <c:v>298.09965943503215</c:v>
              </c:pt>
              <c:pt idx="52">
                <c:v>443.73865033070615</c:v>
              </c:pt>
              <c:pt idx="53">
                <c:v>336.51486585311824</c:v>
              </c:pt>
              <c:pt idx="54">
                <c:v>378.81243233872823</c:v>
              </c:pt>
              <c:pt idx="55">
                <c:v>323.7758194304098</c:v>
              </c:pt>
              <c:pt idx="56">
                <c:v>314.23423060372835</c:v>
              </c:pt>
              <c:pt idx="57">
                <c:v>284.1435997798319</c:v>
              </c:pt>
              <c:pt idx="58">
                <c:v>281.169665325008</c:v>
              </c:pt>
              <c:pt idx="59">
                <c:v>264.44637372736776</c:v>
              </c:pt>
              <c:pt idx="60">
                <c:v>238.34634464240162</c:v>
              </c:pt>
              <c:pt idx="61">
                <c:v>225.50530854682796</c:v>
              </c:pt>
              <c:pt idx="62">
                <c:v>204.78742162999453</c:v>
              </c:pt>
              <c:pt idx="63">
                <c:v>213.23286542758854</c:v>
              </c:pt>
              <c:pt idx="64">
                <c:v>187.53968536246725</c:v>
              </c:pt>
              <c:pt idx="65">
                <c:v>173.98579734463627</c:v>
              </c:pt>
              <c:pt idx="66">
                <c:v>161.8643368709397</c:v>
              </c:pt>
              <c:pt idx="67">
                <c:v>142.7005176049405</c:v>
              </c:pt>
              <c:pt idx="68">
                <c:v>125.18535575345361</c:v>
              </c:pt>
              <c:pt idx="69">
                <c:v>115.88214489440581</c:v>
              </c:pt>
              <c:pt idx="70">
                <c:v>98.499061141174721</c:v>
              </c:pt>
              <c:pt idx="71">
                <c:v>75.73323129331034</c:v>
              </c:pt>
              <c:pt idx="72">
                <c:v>71.853207934197286</c:v>
              </c:pt>
              <c:pt idx="73">
                <c:v>59.485875127939003</c:v>
              </c:pt>
              <c:pt idx="74">
                <c:v>68.091484473953784</c:v>
              </c:pt>
              <c:pt idx="75">
                <c:v>78.55362760705998</c:v>
              </c:pt>
              <c:pt idx="76">
                <c:v>82.127238806750995</c:v>
              </c:pt>
              <c:pt idx="77">
                <c:v>72.273198825006588</c:v>
              </c:pt>
              <c:pt idx="78">
                <c:v>47.879727331194886</c:v>
              </c:pt>
              <c:pt idx="79">
                <c:v>65.383769661698736</c:v>
              </c:pt>
              <c:pt idx="80">
                <c:v>52.945011634423103</c:v>
              </c:pt>
              <c:pt idx="81">
                <c:v>50.281319420484472</c:v>
              </c:pt>
              <c:pt idx="82">
                <c:v>53.195786948026793</c:v>
              </c:pt>
              <c:pt idx="83">
                <c:v>38.552308935379024</c:v>
              </c:pt>
              <c:pt idx="84">
                <c:v>38.360020068892901</c:v>
              </c:pt>
              <c:pt idx="85">
                <c:v>33.407505827508103</c:v>
              </c:pt>
              <c:pt idx="86">
                <c:v>28.695862482939155</c:v>
              </c:pt>
              <c:pt idx="87">
                <c:v>20.563695278319205</c:v>
              </c:pt>
              <c:pt idx="88">
                <c:v>31.822659499641858</c:v>
              </c:pt>
              <c:pt idx="89">
                <c:v>32.228750573889798</c:v>
              </c:pt>
              <c:pt idx="90">
                <c:v>27.235272947824814</c:v>
              </c:pt>
              <c:pt idx="91">
                <c:v>26.153004170998017</c:v>
              </c:pt>
              <c:pt idx="92">
                <c:v>27.905876303564174</c:v>
              </c:pt>
              <c:pt idx="93">
                <c:v>29.30491557704341</c:v>
              </c:pt>
              <c:pt idx="94">
                <c:v>27.424484625791909</c:v>
              </c:pt>
              <c:pt idx="95">
                <c:v>27.995278768674805</c:v>
              </c:pt>
              <c:pt idx="96">
                <c:v>28.051356351983657</c:v>
              </c:pt>
              <c:pt idx="97">
                <c:v>26.214281342390606</c:v>
              </c:pt>
              <c:pt idx="98">
                <c:v>25.372297130020222</c:v>
              </c:pt>
              <c:pt idx="99">
                <c:v>26.363732707615242</c:v>
              </c:pt>
              <c:pt idx="100">
                <c:v>26.069653684213211</c:v>
              </c:pt>
              <c:pt idx="101">
                <c:v>26.086383088054415</c:v>
              </c:pt>
              <c:pt idx="102">
                <c:v>21.18326361624937</c:v>
              </c:pt>
              <c:pt idx="103">
                <c:v>22.059160320036845</c:v>
              </c:pt>
              <c:pt idx="104">
                <c:v>22.324652408162279</c:v>
              </c:pt>
              <c:pt idx="105">
                <c:v>24.524195920443702</c:v>
              </c:pt>
              <c:pt idx="106">
                <c:v>14.978991918454533</c:v>
              </c:pt>
              <c:pt idx="107">
                <c:v>16.482587583215185</c:v>
              </c:pt>
              <c:pt idx="108">
                <c:v>18.995387818406975</c:v>
              </c:pt>
              <c:pt idx="109">
                <c:v>20.315855421129339</c:v>
              </c:pt>
              <c:pt idx="110">
                <c:v>19.698604338526714</c:v>
              </c:pt>
              <c:pt idx="111">
                <c:v>19.405993563801346</c:v>
              </c:pt>
              <c:pt idx="112">
                <c:v>20.464523924812262</c:v>
              </c:pt>
              <c:pt idx="113">
                <c:v>18.31432575099431</c:v>
              </c:pt>
              <c:pt idx="114">
                <c:v>21.2372932338494</c:v>
              </c:pt>
              <c:pt idx="115">
                <c:v>20.29592099314107</c:v>
              </c:pt>
              <c:pt idx="116">
                <c:v>18.897645862046243</c:v>
              </c:pt>
              <c:pt idx="117">
                <c:v>16.141022209016519</c:v>
              </c:pt>
              <c:pt idx="118">
                <c:v>21.414541717960834</c:v>
              </c:pt>
              <c:pt idx="119">
                <c:v>20.920702401042373</c:v>
              </c:pt>
              <c:pt idx="120">
                <c:v>21.920074762256881</c:v>
              </c:pt>
              <c:pt idx="121">
                <c:v>18.440259280359065</c:v>
              </c:pt>
              <c:pt idx="122">
                <c:v>15.290499325696681</c:v>
              </c:pt>
              <c:pt idx="123">
                <c:v>19.65570183358799</c:v>
              </c:pt>
              <c:pt idx="124">
                <c:v>16.506077396355881</c:v>
              </c:pt>
              <c:pt idx="125">
                <c:v>19.811007990057551</c:v>
              </c:pt>
              <c:pt idx="126">
                <c:v>17.320765757159787</c:v>
              </c:pt>
              <c:pt idx="127">
                <c:v>19.045642867246517</c:v>
              </c:pt>
              <c:pt idx="128">
                <c:v>16.497320478398681</c:v>
              </c:pt>
              <c:pt idx="129">
                <c:v>19.906953730723508</c:v>
              </c:pt>
              <c:pt idx="130">
                <c:v>15.017028274332548</c:v>
              </c:pt>
              <c:pt idx="131">
                <c:v>18.043946414146824</c:v>
              </c:pt>
              <c:pt idx="132">
                <c:v>16.719311223662093</c:v>
              </c:pt>
              <c:pt idx="133">
                <c:v>20.226344593837915</c:v>
              </c:pt>
              <c:pt idx="134">
                <c:v>18.306132133851147</c:v>
              </c:pt>
              <c:pt idx="135">
                <c:v>18.854676871351725</c:v>
              </c:pt>
              <c:pt idx="136">
                <c:v>21.179943410292559</c:v>
              </c:pt>
              <c:pt idx="137">
                <c:v>18.910449671800258</c:v>
              </c:pt>
              <c:pt idx="138">
                <c:v>19.052783241689987</c:v>
              </c:pt>
              <c:pt idx="139">
                <c:v>18.627015251143355</c:v>
              </c:pt>
              <c:pt idx="140">
                <c:v>19.198366226945634</c:v>
              </c:pt>
              <c:pt idx="141">
                <c:v>20.992758684558655</c:v>
              </c:pt>
              <c:pt idx="142">
                <c:v>20.808579988636499</c:v>
              </c:pt>
              <c:pt idx="143">
                <c:v>18.621669544662623</c:v>
              </c:pt>
              <c:pt idx="144">
                <c:v>23.166682504232416</c:v>
              </c:pt>
              <c:pt idx="145">
                <c:v>22.435531480550424</c:v>
              </c:pt>
              <c:pt idx="146">
                <c:v>27.676603838641768</c:v>
              </c:pt>
              <c:pt idx="147">
                <c:v>30.323327737133752</c:v>
              </c:pt>
              <c:pt idx="148">
                <c:v>23.16707152792867</c:v>
              </c:pt>
              <c:pt idx="149">
                <c:v>26.140340380108935</c:v>
              </c:pt>
              <c:pt idx="150">
                <c:v>27.946236770098878</c:v>
              </c:pt>
              <c:pt idx="151">
                <c:v>29.378241352762785</c:v>
              </c:pt>
              <c:pt idx="152">
                <c:v>21.472356930254328</c:v>
              </c:pt>
              <c:pt idx="153">
                <c:v>24.687115537914451</c:v>
              </c:pt>
              <c:pt idx="154">
                <c:v>20.904333133892727</c:v>
              </c:pt>
              <c:pt idx="155">
                <c:v>23.930619604646434</c:v>
              </c:pt>
              <c:pt idx="156">
                <c:v>18.55081436729742</c:v>
              </c:pt>
              <c:pt idx="157">
                <c:v>25.69532340165739</c:v>
              </c:pt>
              <c:pt idx="158">
                <c:v>21.327116503029504</c:v>
              </c:pt>
              <c:pt idx="159">
                <c:v>18.28930055228571</c:v>
              </c:pt>
              <c:pt idx="160">
                <c:v>21.820555147519141</c:v>
              </c:pt>
              <c:pt idx="161">
                <c:v>24.523435048523108</c:v>
              </c:pt>
              <c:pt idx="162">
                <c:v>23.434117871628924</c:v>
              </c:pt>
              <c:pt idx="163">
                <c:v>24.148704755316235</c:v>
              </c:pt>
              <c:pt idx="164">
                <c:v>24.33600574108219</c:v>
              </c:pt>
              <c:pt idx="165">
                <c:v>27.749660044443328</c:v>
              </c:pt>
              <c:pt idx="166">
                <c:v>22.754605399563072</c:v>
              </c:pt>
              <c:pt idx="167">
                <c:v>20.629424865722335</c:v>
              </c:pt>
              <c:pt idx="168">
                <c:v>25.443046597904409</c:v>
              </c:pt>
              <c:pt idx="169">
                <c:v>23.85522361895168</c:v>
              </c:pt>
              <c:pt idx="170">
                <c:v>25.965708274736443</c:v>
              </c:pt>
              <c:pt idx="171">
                <c:v>25.278086037721607</c:v>
              </c:pt>
              <c:pt idx="172">
                <c:v>26.322984954923506</c:v>
              </c:pt>
              <c:pt idx="173">
                <c:v>27.945601510635768</c:v>
              </c:pt>
              <c:pt idx="174">
                <c:v>29.302701316032376</c:v>
              </c:pt>
              <c:pt idx="175">
                <c:v>24.689096596164298</c:v>
              </c:pt>
              <c:pt idx="176">
                <c:v>23.869375452931173</c:v>
              </c:pt>
              <c:pt idx="177">
                <c:v>23.256791380838227</c:v>
              </c:pt>
              <c:pt idx="178">
                <c:v>23.71061679378084</c:v>
              </c:pt>
              <c:pt idx="179">
                <c:v>20.715313992146108</c:v>
              </c:pt>
              <c:pt idx="180">
                <c:v>22.57052351847997</c:v>
              </c:pt>
              <c:pt idx="181">
                <c:v>26.010398720161241</c:v>
              </c:pt>
              <c:pt idx="182">
                <c:v>22.594451264563649</c:v>
              </c:pt>
              <c:pt idx="183">
                <c:v>157.07701355265687</c:v>
              </c:pt>
              <c:pt idx="184">
                <c:v>154.97668495756847</c:v>
              </c:pt>
              <c:pt idx="185">
                <c:v>140.39202528056612</c:v>
              </c:pt>
              <c:pt idx="186">
                <c:v>148.2753107241694</c:v>
              </c:pt>
              <c:pt idx="187">
                <c:v>151.59034032687802</c:v>
              </c:pt>
              <c:pt idx="188">
                <c:v>133.31325836862206</c:v>
              </c:pt>
              <c:pt idx="189">
                <c:v>138.32170746812861</c:v>
              </c:pt>
              <c:pt idx="190">
                <c:v>140.08788463800687</c:v>
              </c:pt>
              <c:pt idx="191">
                <c:v>155.87219311223734</c:v>
              </c:pt>
              <c:pt idx="192">
                <c:v>160.40671891972926</c:v>
              </c:pt>
              <c:pt idx="193">
                <c:v>162.9692761173111</c:v>
              </c:pt>
              <c:pt idx="194">
                <c:v>156.85384616567885</c:v>
              </c:pt>
              <c:pt idx="195">
                <c:v>162.83923887275651</c:v>
              </c:pt>
              <c:pt idx="196">
                <c:v>136.61186098587484</c:v>
              </c:pt>
              <c:pt idx="197">
                <c:v>127.85229808587837</c:v>
              </c:pt>
              <c:pt idx="198">
                <c:v>162.42232034455085</c:v>
              </c:pt>
              <c:pt idx="199">
                <c:v>137.28771022292904</c:v>
              </c:pt>
              <c:pt idx="200">
                <c:v>152.67639045596258</c:v>
              </c:pt>
              <c:pt idx="201">
                <c:v>145.30448552836049</c:v>
              </c:pt>
              <c:pt idx="202">
                <c:v>144.61437081836831</c:v>
              </c:pt>
              <c:pt idx="203">
                <c:v>150.4464657959617</c:v>
              </c:pt>
              <c:pt idx="204">
                <c:v>141.30059153102604</c:v>
              </c:pt>
              <c:pt idx="205">
                <c:v>146.28661672914782</c:v>
              </c:pt>
              <c:pt idx="206">
                <c:v>146.42818529399494</c:v>
              </c:pt>
              <c:pt idx="207">
                <c:v>134.43630458982247</c:v>
              </c:pt>
              <c:pt idx="208">
                <c:v>162.64543655098203</c:v>
              </c:pt>
              <c:pt idx="209">
                <c:v>123.9638146410599</c:v>
              </c:pt>
              <c:pt idx="210">
                <c:v>124.67081927632375</c:v>
              </c:pt>
              <c:pt idx="211">
                <c:v>131.76056192781132</c:v>
              </c:pt>
              <c:pt idx="212">
                <c:v>111.93512187524762</c:v>
              </c:pt>
              <c:pt idx="213">
                <c:v>132.07963650366949</c:v>
              </c:pt>
              <c:pt idx="214">
                <c:v>135.1381439425254</c:v>
              </c:pt>
              <c:pt idx="215">
                <c:v>118.81885218107475</c:v>
              </c:pt>
              <c:pt idx="216">
                <c:v>112.64480075028017</c:v>
              </c:pt>
              <c:pt idx="217">
                <c:v>101.52190086961265</c:v>
              </c:pt>
              <c:pt idx="218">
                <c:v>103.9451079684183</c:v>
              </c:pt>
              <c:pt idx="219">
                <c:v>127.29007380532644</c:v>
              </c:pt>
              <c:pt idx="220">
                <c:v>122.72660088325323</c:v>
              </c:pt>
              <c:pt idx="221">
                <c:v>112.5133722525551</c:v>
              </c:pt>
              <c:pt idx="222">
                <c:v>118.573169800625</c:v>
              </c:pt>
              <c:pt idx="223">
                <c:v>112.53394338062014</c:v>
              </c:pt>
              <c:pt idx="224">
                <c:v>102.04475023460108</c:v>
              </c:pt>
              <c:pt idx="225">
                <c:v>115.48602101926863</c:v>
              </c:pt>
              <c:pt idx="226">
                <c:v>110.38157359164666</c:v>
              </c:pt>
              <c:pt idx="227">
                <c:v>107.77733167954084</c:v>
              </c:pt>
              <c:pt idx="228">
                <c:v>115.53977650136899</c:v>
              </c:pt>
              <c:pt idx="229">
                <c:v>135.48928454296825</c:v>
              </c:pt>
              <c:pt idx="230">
                <c:v>145.70514227748271</c:v>
              </c:pt>
              <c:pt idx="231">
                <c:v>131.29159097552053</c:v>
              </c:pt>
              <c:pt idx="232">
                <c:v>114.79152407273556</c:v>
              </c:pt>
              <c:pt idx="233">
                <c:v>121.19391297546508</c:v>
              </c:pt>
              <c:pt idx="234">
                <c:v>141.90047896436073</c:v>
              </c:pt>
              <c:pt idx="235">
                <c:v>152.66910826409904</c:v>
              </c:pt>
              <c:pt idx="236">
                <c:v>125.84063327126353</c:v>
              </c:pt>
              <c:pt idx="237">
                <c:v>114.53826232481953</c:v>
              </c:pt>
              <c:pt idx="238">
                <c:v>121.55141387981057</c:v>
              </c:pt>
              <c:pt idx="239">
                <c:v>120.72172837843668</c:v>
              </c:pt>
              <c:pt idx="240">
                <c:v>129.49723803530094</c:v>
              </c:pt>
              <c:pt idx="241">
                <c:v>141.83627347397581</c:v>
              </c:pt>
              <c:pt idx="242">
                <c:v>112.58824993585999</c:v>
              </c:pt>
              <c:pt idx="243">
                <c:v>94.136867133851695</c:v>
              </c:pt>
              <c:pt idx="244">
                <c:v>101.54689776936257</c:v>
              </c:pt>
              <c:pt idx="245">
                <c:v>108.04679488669753</c:v>
              </c:pt>
              <c:pt idx="246">
                <c:v>98.565267840443099</c:v>
              </c:pt>
              <c:pt idx="247">
                <c:v>89.46430026594112</c:v>
              </c:pt>
              <c:pt idx="248">
                <c:v>119.28015191548461</c:v>
              </c:pt>
              <c:pt idx="249">
                <c:v>111.14071516348348</c:v>
              </c:pt>
              <c:pt idx="250">
                <c:v>111.97593908730354</c:v>
              </c:pt>
              <c:pt idx="251">
                <c:v>124.34293315831897</c:v>
              </c:pt>
              <c:pt idx="252">
                <c:v>100.53773891776738</c:v>
              </c:pt>
              <c:pt idx="253">
                <c:v>111.12714926336453</c:v>
              </c:pt>
              <c:pt idx="254">
                <c:v>121.23398369247948</c:v>
              </c:pt>
              <c:pt idx="255">
                <c:v>137.82082503034027</c:v>
              </c:pt>
              <c:pt idx="256">
                <c:v>97.478442342804584</c:v>
              </c:pt>
              <c:pt idx="257">
                <c:v>117.56760612070359</c:v>
              </c:pt>
              <c:pt idx="258">
                <c:v>109.53911579960452</c:v>
              </c:pt>
              <c:pt idx="259">
                <c:v>107.48904640494982</c:v>
              </c:pt>
              <c:pt idx="260">
                <c:v>111.06610495811563</c:v>
              </c:pt>
              <c:pt idx="261">
                <c:v>99.422557684657633</c:v>
              </c:pt>
              <c:pt idx="262">
                <c:v>113.35853378402993</c:v>
              </c:pt>
              <c:pt idx="263">
                <c:v>99.305624344638375</c:v>
              </c:pt>
              <c:pt idx="264">
                <c:v>120.54468175495333</c:v>
              </c:pt>
              <c:pt idx="265">
                <c:v>115.54570437953504</c:v>
              </c:pt>
              <c:pt idx="266">
                <c:v>105.49425680605991</c:v>
              </c:pt>
              <c:pt idx="267">
                <c:v>107.40576904538118</c:v>
              </c:pt>
              <c:pt idx="268">
                <c:v>113.755323802475</c:v>
              </c:pt>
              <c:pt idx="269">
                <c:v>109.67612056148778</c:v>
              </c:pt>
              <c:pt idx="270">
                <c:v>110.37102346140136</c:v>
              </c:pt>
              <c:pt idx="271">
                <c:v>104.57311698841772</c:v>
              </c:pt>
              <c:pt idx="272">
                <c:v>114.59856569707502</c:v>
              </c:pt>
              <c:pt idx="273">
                <c:v>108.94728624982872</c:v>
              </c:pt>
              <c:pt idx="274">
                <c:v>98.737089928399286</c:v>
              </c:pt>
              <c:pt idx="275">
                <c:v>98.472419251731708</c:v>
              </c:pt>
              <c:pt idx="276">
                <c:v>102.64563167057098</c:v>
              </c:pt>
              <c:pt idx="277">
                <c:v>101.86176953167987</c:v>
              </c:pt>
              <c:pt idx="278">
                <c:v>103.81623385807801</c:v>
              </c:pt>
              <c:pt idx="279">
                <c:v>103.81997253051674</c:v>
              </c:pt>
              <c:pt idx="280">
                <c:v>105.27099193046429</c:v>
              </c:pt>
              <c:pt idx="281">
                <c:v>105.81330187682632</c:v>
              </c:pt>
              <c:pt idx="282">
                <c:v>97.33307827155231</c:v>
              </c:pt>
              <c:pt idx="283">
                <c:v>105.73380104804467</c:v>
              </c:pt>
              <c:pt idx="284">
                <c:v>105.69280629146073</c:v>
              </c:pt>
              <c:pt idx="285">
                <c:v>91.257605624397172</c:v>
              </c:pt>
              <c:pt idx="286">
                <c:v>82.513716440370288</c:v>
              </c:pt>
              <c:pt idx="287">
                <c:v>86.425526580007414</c:v>
              </c:pt>
              <c:pt idx="288">
                <c:v>72.884846702456784</c:v>
              </c:pt>
              <c:pt idx="289">
                <c:v>100.56361668873315</c:v>
              </c:pt>
              <c:pt idx="290">
                <c:v>81.939239476293352</c:v>
              </c:pt>
              <c:pt idx="291">
                <c:v>97.721605408655378</c:v>
              </c:pt>
              <c:pt idx="292">
                <c:v>95.172138089198569</c:v>
              </c:pt>
              <c:pt idx="293">
                <c:v>89.205212858037612</c:v>
              </c:pt>
              <c:pt idx="294">
                <c:v>89.87564522493804</c:v>
              </c:pt>
              <c:pt idx="295">
                <c:v>86.154644061168469</c:v>
              </c:pt>
              <c:pt idx="296">
                <c:v>77.080029157123505</c:v>
              </c:pt>
              <c:pt idx="297">
                <c:v>92.127746431309745</c:v>
              </c:pt>
              <c:pt idx="298">
                <c:v>83.404235087260602</c:v>
              </c:pt>
              <c:pt idx="299">
                <c:v>72.801041080296329</c:v>
              </c:pt>
              <c:pt idx="300">
                <c:v>79.932968091577578</c:v>
              </c:pt>
              <c:pt idx="301">
                <c:v>90.337177035570505</c:v>
              </c:pt>
              <c:pt idx="302">
                <c:v>79.43698206406674</c:v>
              </c:pt>
              <c:pt idx="303">
                <c:v>71.300914987109749</c:v>
              </c:pt>
              <c:pt idx="304">
                <c:v>83.023991873035484</c:v>
              </c:pt>
              <c:pt idx="305">
                <c:v>79.015387033582726</c:v>
              </c:pt>
              <c:pt idx="306">
                <c:v>94.504742616670072</c:v>
              </c:pt>
              <c:pt idx="307">
                <c:v>58.960276872239781</c:v>
              </c:pt>
              <c:pt idx="308">
                <c:v>78.382638404287633</c:v>
              </c:pt>
              <c:pt idx="309">
                <c:v>76.081602002225438</c:v>
              </c:pt>
              <c:pt idx="310">
                <c:v>77.749457637419667</c:v>
              </c:pt>
              <c:pt idx="311">
                <c:v>67.647961150810445</c:v>
              </c:pt>
              <c:pt idx="312">
                <c:v>73.082775368423867</c:v>
              </c:pt>
              <c:pt idx="313">
                <c:v>65.647330420833725</c:v>
              </c:pt>
              <c:pt idx="314">
                <c:v>70.149012643370853</c:v>
              </c:pt>
              <c:pt idx="315">
                <c:v>60.014236634600969</c:v>
              </c:pt>
              <c:pt idx="316">
                <c:v>66.166417899146396</c:v>
              </c:pt>
              <c:pt idx="317">
                <c:v>72.184978541370242</c:v>
              </c:pt>
              <c:pt idx="318">
                <c:v>62.871001846982999</c:v>
              </c:pt>
              <c:pt idx="319">
                <c:v>67.815894414105173</c:v>
              </c:pt>
              <c:pt idx="320">
                <c:v>72.95806079605876</c:v>
              </c:pt>
              <c:pt idx="321">
                <c:v>69.458934297693403</c:v>
              </c:pt>
              <c:pt idx="322">
                <c:v>65.501159216970549</c:v>
              </c:pt>
              <c:pt idx="323">
                <c:v>55.987130508855216</c:v>
              </c:pt>
              <c:pt idx="324">
                <c:v>62.391341092156971</c:v>
              </c:pt>
              <c:pt idx="325">
                <c:v>61.59460207489871</c:v>
              </c:pt>
              <c:pt idx="326">
                <c:v>67.399180693892916</c:v>
              </c:pt>
              <c:pt idx="327">
                <c:v>61.207280533013417</c:v>
              </c:pt>
              <c:pt idx="328">
                <c:v>59.644578342695809</c:v>
              </c:pt>
              <c:pt idx="329">
                <c:v>67.146920996252462</c:v>
              </c:pt>
              <c:pt idx="330">
                <c:v>55.642698059492261</c:v>
              </c:pt>
              <c:pt idx="331">
                <c:v>59.31981694735115</c:v>
              </c:pt>
              <c:pt idx="332">
                <c:v>57.936713790182537</c:v>
              </c:pt>
              <c:pt idx="333">
                <c:v>54.694964588145687</c:v>
              </c:pt>
              <c:pt idx="334">
                <c:v>57.746186306837487</c:v>
              </c:pt>
              <c:pt idx="335">
                <c:v>62.559637576519727</c:v>
              </c:pt>
              <c:pt idx="336">
                <c:v>59.054967090323736</c:v>
              </c:pt>
              <c:pt idx="337">
                <c:v>55.167634280550978</c:v>
              </c:pt>
              <c:pt idx="338">
                <c:v>53.753981613657558</c:v>
              </c:pt>
              <c:pt idx="339">
                <c:v>58.207416736017258</c:v>
              </c:pt>
              <c:pt idx="340">
                <c:v>64.114848128595042</c:v>
              </c:pt>
              <c:pt idx="341">
                <c:v>60.840626269018173</c:v>
              </c:pt>
              <c:pt idx="342">
                <c:v>60.835661963359534</c:v>
              </c:pt>
              <c:pt idx="343">
                <c:v>58.730013115398044</c:v>
              </c:pt>
              <c:pt idx="344">
                <c:v>67.308544433092592</c:v>
              </c:pt>
              <c:pt idx="345">
                <c:v>53.725509141048668</c:v>
              </c:pt>
              <c:pt idx="346">
                <c:v>57.015423441461103</c:v>
              </c:pt>
              <c:pt idx="347">
                <c:v>58.703925905678453</c:v>
              </c:pt>
              <c:pt idx="348">
                <c:v>53.399536553925955</c:v>
              </c:pt>
              <c:pt idx="349">
                <c:v>49.161843041738102</c:v>
              </c:pt>
              <c:pt idx="350">
                <c:v>48.752792296448064</c:v>
              </c:pt>
              <c:pt idx="351">
                <c:v>51.988283240538365</c:v>
              </c:pt>
              <c:pt idx="352">
                <c:v>65.042972311488924</c:v>
              </c:pt>
              <c:pt idx="353">
                <c:v>62.893617004960539</c:v>
              </c:pt>
              <c:pt idx="354">
                <c:v>59.974877002008867</c:v>
              </c:pt>
              <c:pt idx="355">
                <c:v>54.8753411545433</c:v>
              </c:pt>
              <c:pt idx="356">
                <c:v>58.570977651002572</c:v>
              </c:pt>
              <c:pt idx="357">
                <c:v>67.514868413976387</c:v>
              </c:pt>
              <c:pt idx="358">
                <c:v>63.21153909773048</c:v>
              </c:pt>
              <c:pt idx="359">
                <c:v>55.650893678519132</c:v>
              </c:pt>
              <c:pt idx="360">
                <c:v>65.833085254154227</c:v>
              </c:pt>
              <c:pt idx="361">
                <c:v>57.677512275052599</c:v>
              </c:pt>
              <c:pt idx="362">
                <c:v>64.731533415581993</c:v>
              </c:pt>
              <c:pt idx="363">
                <c:v>56.141390401263706</c:v>
              </c:pt>
              <c:pt idx="364">
                <c:v>44.87154607989681</c:v>
              </c:pt>
              <c:pt idx="365">
                <c:v>26.890479586441348</c:v>
              </c:pt>
              <c:pt idx="366">
                <c:v>114.48522711278727</c:v>
              </c:pt>
              <c:pt idx="367">
                <c:v>127.27388227102337</c:v>
              </c:pt>
              <c:pt idx="368">
                <c:v>126.23899544622876</c:v>
              </c:pt>
              <c:pt idx="369">
                <c:v>114.05075813899973</c:v>
              </c:pt>
              <c:pt idx="370">
                <c:v>112.61935046339033</c:v>
              </c:pt>
              <c:pt idx="371">
                <c:v>138.51915654369782</c:v>
              </c:pt>
              <c:pt idx="372">
                <c:v>106.93338981284003</c:v>
              </c:pt>
              <c:pt idx="373">
                <c:v>133.84509527955197</c:v>
              </c:pt>
              <c:pt idx="374">
                <c:v>131.86932094613616</c:v>
              </c:pt>
              <c:pt idx="375">
                <c:v>124.931147353732</c:v>
              </c:pt>
              <c:pt idx="376">
                <c:v>128.69819417034921</c:v>
              </c:pt>
              <c:pt idx="377">
                <c:v>111.02949386828357</c:v>
              </c:pt>
              <c:pt idx="378">
                <c:v>119.94979015287787</c:v>
              </c:pt>
              <c:pt idx="379">
                <c:v>121.59437397423163</c:v>
              </c:pt>
              <c:pt idx="380">
                <c:v>123.94762550044612</c:v>
              </c:pt>
              <c:pt idx="381">
                <c:v>123.9129668885592</c:v>
              </c:pt>
              <c:pt idx="382">
                <c:v>115.16909443880357</c:v>
              </c:pt>
              <c:pt idx="383">
                <c:v>100.09335180268987</c:v>
              </c:pt>
              <c:pt idx="384">
                <c:v>116.30579246773023</c:v>
              </c:pt>
              <c:pt idx="385">
                <c:v>128.81208501309473</c:v>
              </c:pt>
              <c:pt idx="386">
                <c:v>108.69642368825752</c:v>
              </c:pt>
              <c:pt idx="387">
                <c:v>109.76483853420071</c:v>
              </c:pt>
              <c:pt idx="388">
                <c:v>98.070523355185941</c:v>
              </c:pt>
              <c:pt idx="389">
                <c:v>92.901729028889079</c:v>
              </c:pt>
              <c:pt idx="390">
                <c:v>93.438374816119079</c:v>
              </c:pt>
              <c:pt idx="391">
                <c:v>78.39211999146471</c:v>
              </c:pt>
              <c:pt idx="392">
                <c:v>95.653914021850028</c:v>
              </c:pt>
              <c:pt idx="393">
                <c:v>79.439225875674452</c:v>
              </c:pt>
              <c:pt idx="394">
                <c:v>76.306902815137761</c:v>
              </c:pt>
              <c:pt idx="395">
                <c:v>85.777922693356089</c:v>
              </c:pt>
              <c:pt idx="396">
                <c:v>89.253942253228601</c:v>
              </c:pt>
              <c:pt idx="397">
                <c:v>90.709202307534554</c:v>
              </c:pt>
              <c:pt idx="398">
                <c:v>89.150240104260988</c:v>
              </c:pt>
              <c:pt idx="399">
                <c:v>79.720602762160354</c:v>
              </c:pt>
              <c:pt idx="400">
                <c:v>73.010088801675636</c:v>
              </c:pt>
              <c:pt idx="401">
                <c:v>88.086294305807115</c:v>
              </c:pt>
              <c:pt idx="402">
                <c:v>72.02654546465952</c:v>
              </c:pt>
              <c:pt idx="403">
                <c:v>60.234157629906413</c:v>
              </c:pt>
              <c:pt idx="404">
                <c:v>61.961890354720687</c:v>
              </c:pt>
              <c:pt idx="405">
                <c:v>54.792226350733714</c:v>
              </c:pt>
              <c:pt idx="406">
                <c:v>58.164961118170112</c:v>
              </c:pt>
              <c:pt idx="407">
                <c:v>65.090528089596077</c:v>
              </c:pt>
              <c:pt idx="408">
                <c:v>70.278789497812895</c:v>
              </c:pt>
              <c:pt idx="409">
                <c:v>48.653514707933553</c:v>
              </c:pt>
              <c:pt idx="410">
                <c:v>56.607402308206687</c:v>
              </c:pt>
              <c:pt idx="411">
                <c:v>58.049913363600957</c:v>
              </c:pt>
              <c:pt idx="412">
                <c:v>63.542709624107196</c:v>
              </c:pt>
              <c:pt idx="413">
                <c:v>53.563637159047282</c:v>
              </c:pt>
              <c:pt idx="414">
                <c:v>52.431935671937431</c:v>
              </c:pt>
              <c:pt idx="415">
                <c:v>48.262808483524601</c:v>
              </c:pt>
              <c:pt idx="416">
                <c:v>51.34071997599856</c:v>
              </c:pt>
              <c:pt idx="417">
                <c:v>54.433171673808054</c:v>
              </c:pt>
              <c:pt idx="418">
                <c:v>48.155967472162708</c:v>
              </c:pt>
              <c:pt idx="419">
                <c:v>46.377085828967672</c:v>
              </c:pt>
              <c:pt idx="420">
                <c:v>52.047531404007685</c:v>
              </c:pt>
              <c:pt idx="421">
                <c:v>46.705498504212358</c:v>
              </c:pt>
              <c:pt idx="422">
                <c:v>43.208987260581026</c:v>
              </c:pt>
              <c:pt idx="423">
                <c:v>44.171641327140115</c:v>
              </c:pt>
              <c:pt idx="424">
                <c:v>45.434644453392096</c:v>
              </c:pt>
              <c:pt idx="425">
                <c:v>45.322382009542494</c:v>
              </c:pt>
              <c:pt idx="426">
                <c:v>43.511804063054214</c:v>
              </c:pt>
              <c:pt idx="427">
                <c:v>40.964467262108506</c:v>
              </c:pt>
              <c:pt idx="428">
                <c:v>38.480385602312417</c:v>
              </c:pt>
              <c:pt idx="429">
                <c:v>38.497984278403116</c:v>
              </c:pt>
              <c:pt idx="430">
                <c:v>37.576317985699774</c:v>
              </c:pt>
              <c:pt idx="431">
                <c:v>35.314660706718875</c:v>
              </c:pt>
              <c:pt idx="432">
                <c:v>38.421269719596559</c:v>
              </c:pt>
              <c:pt idx="433">
                <c:v>39.07116602661015</c:v>
              </c:pt>
              <c:pt idx="434">
                <c:v>38.561784569327173</c:v>
              </c:pt>
              <c:pt idx="435">
                <c:v>41.012039076046399</c:v>
              </c:pt>
              <c:pt idx="436">
                <c:v>33.95406596984828</c:v>
              </c:pt>
              <c:pt idx="437">
                <c:v>34.974698400242488</c:v>
              </c:pt>
              <c:pt idx="438">
                <c:v>32.293331576043201</c:v>
              </c:pt>
              <c:pt idx="439">
                <c:v>31.999315199348619</c:v>
              </c:pt>
              <c:pt idx="440">
                <c:v>30.747855120079564</c:v>
              </c:pt>
              <c:pt idx="441">
                <c:v>26.345678529915659</c:v>
              </c:pt>
              <c:pt idx="442">
                <c:v>24.958978248759973</c:v>
              </c:pt>
              <c:pt idx="443">
                <c:v>20.081075583028301</c:v>
              </c:pt>
              <c:pt idx="444">
                <c:v>25.174266467068918</c:v>
              </c:pt>
              <c:pt idx="445">
                <c:v>24.295928063905329</c:v>
              </c:pt>
              <c:pt idx="446">
                <c:v>23.13476519099293</c:v>
              </c:pt>
              <c:pt idx="447">
                <c:v>21.057691303737812</c:v>
              </c:pt>
              <c:pt idx="448">
                <c:v>23.104955488288759</c:v>
              </c:pt>
              <c:pt idx="449">
                <c:v>21.411060300134857</c:v>
              </c:pt>
              <c:pt idx="450">
                <c:v>26.204124751877213</c:v>
              </c:pt>
              <c:pt idx="451">
                <c:v>18.940390888494075</c:v>
              </c:pt>
              <c:pt idx="452">
                <c:v>18.614944607841974</c:v>
              </c:pt>
              <c:pt idx="453">
                <c:v>22.129547029787762</c:v>
              </c:pt>
              <c:pt idx="454">
                <c:v>19.678439595905829</c:v>
              </c:pt>
              <c:pt idx="455">
                <c:v>18.443744464919153</c:v>
              </c:pt>
              <c:pt idx="456">
                <c:v>20.29034358678155</c:v>
              </c:pt>
              <c:pt idx="457">
                <c:v>17.692394950725301</c:v>
              </c:pt>
              <c:pt idx="458">
                <c:v>17.521064560937624</c:v>
              </c:pt>
              <c:pt idx="459">
                <c:v>16.601485125566803</c:v>
              </c:pt>
              <c:pt idx="460">
                <c:v>15.411988325118083</c:v>
              </c:pt>
              <c:pt idx="461">
                <c:v>13.161593122425209</c:v>
              </c:pt>
              <c:pt idx="462">
                <c:v>16.728019369634396</c:v>
              </c:pt>
              <c:pt idx="463">
                <c:v>14.762060441831979</c:v>
              </c:pt>
              <c:pt idx="464">
                <c:v>14.924941025096015</c:v>
              </c:pt>
              <c:pt idx="465">
                <c:v>14.932311620958856</c:v>
              </c:pt>
              <c:pt idx="466">
                <c:v>12.97462022402852</c:v>
              </c:pt>
              <c:pt idx="467">
                <c:v>14.649377185171296</c:v>
              </c:pt>
              <c:pt idx="468">
                <c:v>15.450059856859909</c:v>
              </c:pt>
              <c:pt idx="469">
                <c:v>12.817015815689487</c:v>
              </c:pt>
              <c:pt idx="470">
                <c:v>12.724591950177951</c:v>
              </c:pt>
              <c:pt idx="471">
                <c:v>10.617065819018777</c:v>
              </c:pt>
              <c:pt idx="472">
                <c:v>11.436152948860686</c:v>
              </c:pt>
              <c:pt idx="473">
                <c:v>10.62887806023325</c:v>
              </c:pt>
              <c:pt idx="474">
                <c:v>9.6051942179338035</c:v>
              </c:pt>
              <c:pt idx="475">
                <c:v>8.9767664696180027</c:v>
              </c:pt>
              <c:pt idx="476">
                <c:v>9.1296610346646005</c:v>
              </c:pt>
              <c:pt idx="477">
                <c:v>7.9303114190384525</c:v>
              </c:pt>
              <c:pt idx="478">
                <c:v>8.691882066907521</c:v>
              </c:pt>
              <c:pt idx="479">
                <c:v>7.7597530724670207</c:v>
              </c:pt>
              <c:pt idx="480">
                <c:v>6.7925383996620967</c:v>
              </c:pt>
              <c:pt idx="481">
                <c:v>7.3864808677027982</c:v>
              </c:pt>
              <c:pt idx="482">
                <c:v>6.4139220529595979</c:v>
              </c:pt>
              <c:pt idx="483">
                <c:v>5.5547378822935913</c:v>
              </c:pt>
              <c:pt idx="484">
                <c:v>6.3510844495648788</c:v>
              </c:pt>
              <c:pt idx="485">
                <c:v>6.1735852993135829</c:v>
              </c:pt>
              <c:pt idx="486">
                <c:v>5.3256313761736935</c:v>
              </c:pt>
              <c:pt idx="487">
                <c:v>5.0594033174550868</c:v>
              </c:pt>
              <c:pt idx="488">
                <c:v>6.0875511788855521</c:v>
              </c:pt>
              <c:pt idx="489">
                <c:v>5.2169877142483125</c:v>
              </c:pt>
              <c:pt idx="490">
                <c:v>5.21340067359227</c:v>
              </c:pt>
              <c:pt idx="491">
                <c:v>4.4061019588244923</c:v>
              </c:pt>
              <c:pt idx="492">
                <c:v>4.2345778448092544</c:v>
              </c:pt>
              <c:pt idx="493">
                <c:v>4.0491220886014316</c:v>
              </c:pt>
              <c:pt idx="494">
                <c:v>3.5798041756339885</c:v>
              </c:pt>
              <c:pt idx="495">
                <c:v>3.7124238759039776</c:v>
              </c:pt>
              <c:pt idx="496">
                <c:v>3.3849863395727837</c:v>
              </c:pt>
              <c:pt idx="497">
                <c:v>3.5116725595003189</c:v>
              </c:pt>
              <c:pt idx="498">
                <c:v>2.9749844205058618</c:v>
              </c:pt>
              <c:pt idx="499">
                <c:v>2.3201985683403583</c:v>
              </c:pt>
              <c:pt idx="500">
                <c:v>2.8201091239547931</c:v>
              </c:pt>
              <c:pt idx="501">
                <c:v>2.9616967246176582</c:v>
              </c:pt>
              <c:pt idx="502">
                <c:v>2.5095517576631576</c:v>
              </c:pt>
              <c:pt idx="503">
                <c:v>2.3019819553790901</c:v>
              </c:pt>
              <c:pt idx="504">
                <c:v>2.2644442250666934</c:v>
              </c:pt>
              <c:pt idx="505">
                <c:v>2.461728289867358</c:v>
              </c:pt>
              <c:pt idx="506">
                <c:v>2.0566741627453182</c:v>
              </c:pt>
              <c:pt idx="507">
                <c:v>2.1265873896017942</c:v>
              </c:pt>
              <c:pt idx="508">
                <c:v>1.6424870312151325</c:v>
              </c:pt>
              <c:pt idx="509">
                <c:v>1.5144822656781589</c:v>
              </c:pt>
              <c:pt idx="510">
                <c:v>1.4835247219266996</c:v>
              </c:pt>
              <c:pt idx="511">
                <c:v>1.212402512733274</c:v>
              </c:pt>
              <c:pt idx="512">
                <c:v>1.369010541739792</c:v>
              </c:pt>
              <c:pt idx="513">
                <c:v>1.2804751746008549</c:v>
              </c:pt>
              <c:pt idx="514">
                <c:v>1.107109509876357</c:v>
              </c:pt>
              <c:pt idx="515">
                <c:v>1.0289555848293686</c:v>
              </c:pt>
              <c:pt idx="516">
                <c:v>1.1595343772050897</c:v>
              </c:pt>
              <c:pt idx="517">
                <c:v>0.87707535404908032</c:v>
              </c:pt>
              <c:pt idx="518">
                <c:v>0.9242297710504106</c:v>
              </c:pt>
              <c:pt idx="519">
                <c:v>1.0042417982829666</c:v>
              </c:pt>
              <c:pt idx="520">
                <c:v>0.94901451057811215</c:v>
              </c:pt>
              <c:pt idx="521">
                <c:v>1.1527806761814625</c:v>
              </c:pt>
              <c:pt idx="522">
                <c:v>0.9137507597538107</c:v>
              </c:pt>
              <c:pt idx="523">
                <c:v>0.81065719259695301</c:v>
              </c:pt>
              <c:pt idx="524">
                <c:v>0.90845795493936343</c:v>
              </c:pt>
              <c:pt idx="525">
                <c:v>0.78274464138377009</c:v>
              </c:pt>
              <c:pt idx="526">
                <c:v>0.78424657622097016</c:v>
              </c:pt>
              <c:pt idx="527">
                <c:v>0.78893352140174811</c:v>
              </c:pt>
              <c:pt idx="528">
                <c:v>0.77720411259302447</c:v>
              </c:pt>
              <c:pt idx="529">
                <c:v>0.74882585971913063</c:v>
              </c:pt>
              <c:pt idx="530">
                <c:v>0.78474940998309006</c:v>
              </c:pt>
              <c:pt idx="531">
                <c:v>0.70791517682711347</c:v>
              </c:pt>
              <c:pt idx="532">
                <c:v>0.69480762784364281</c:v>
              </c:pt>
              <c:pt idx="533">
                <c:v>0.57207416005353662</c:v>
              </c:pt>
              <c:pt idx="534">
                <c:v>0.52554946154261362</c:v>
              </c:pt>
              <c:pt idx="535">
                <c:v>0.43998109129868174</c:v>
              </c:pt>
              <c:pt idx="536">
                <c:v>0.51857122907151065</c:v>
              </c:pt>
              <c:pt idx="537">
                <c:v>0.36102848554688355</c:v>
              </c:pt>
              <c:pt idx="538">
                <c:v>0.44293742590522039</c:v>
              </c:pt>
              <c:pt idx="539">
                <c:v>0.3715471672956927</c:v>
              </c:pt>
              <c:pt idx="540">
                <c:v>0.37718246736854638</c:v>
              </c:pt>
              <c:pt idx="541">
                <c:v>0.34526398426504956</c:v>
              </c:pt>
              <c:pt idx="542">
                <c:v>0.35771363158204922</c:v>
              </c:pt>
              <c:pt idx="543">
                <c:v>0.33422224841956255</c:v>
              </c:pt>
              <c:pt idx="544">
                <c:v>0.33480452956116408</c:v>
              </c:pt>
              <c:pt idx="545">
                <c:v>0.31102027878410532</c:v>
              </c:pt>
              <c:pt idx="546">
                <c:v>0.33921269137912563</c:v>
              </c:pt>
              <c:pt idx="547">
                <c:v>0.28628111198279504</c:v>
              </c:pt>
              <c:pt idx="548">
                <c:v>24.042635104222065</c:v>
              </c:pt>
              <c:pt idx="549">
                <c:v>24.595380456833862</c:v>
              </c:pt>
              <c:pt idx="550">
                <c:v>22.236340294317753</c:v>
              </c:pt>
              <c:pt idx="551">
                <c:v>21.395309384110259</c:v>
              </c:pt>
              <c:pt idx="552">
                <c:v>22.096594062995404</c:v>
              </c:pt>
              <c:pt idx="553">
                <c:v>19.320532237839092</c:v>
              </c:pt>
              <c:pt idx="554">
                <c:v>15.6149989455688</c:v>
              </c:pt>
              <c:pt idx="555">
                <c:v>18.548344181129941</c:v>
              </c:pt>
              <c:pt idx="556">
                <c:v>20.704985948025179</c:v>
              </c:pt>
              <c:pt idx="557">
                <c:v>17.218104866829357</c:v>
              </c:pt>
              <c:pt idx="558">
                <c:v>18.412283188993239</c:v>
              </c:pt>
              <c:pt idx="559">
                <c:v>17.774295638490678</c:v>
              </c:pt>
              <c:pt idx="560">
                <c:v>16.656683338124747</c:v>
              </c:pt>
              <c:pt idx="561">
                <c:v>16.043482673910837</c:v>
              </c:pt>
              <c:pt idx="562">
                <c:v>16.346028739967462</c:v>
              </c:pt>
              <c:pt idx="563">
                <c:v>14.031521904147844</c:v>
              </c:pt>
              <c:pt idx="564">
                <c:v>14.134644201129289</c:v>
              </c:pt>
              <c:pt idx="565">
                <c:v>14.889525335667249</c:v>
              </c:pt>
              <c:pt idx="566">
                <c:v>12.608420217539759</c:v>
              </c:pt>
              <c:pt idx="567">
                <c:v>12.034563492681878</c:v>
              </c:pt>
              <c:pt idx="568">
                <c:v>13.751627086192867</c:v>
              </c:pt>
              <c:pt idx="569">
                <c:v>12.619432252041674</c:v>
              </c:pt>
              <c:pt idx="570">
                <c:v>11.027287045205526</c:v>
              </c:pt>
              <c:pt idx="571">
                <c:v>10.932907340160691</c:v>
              </c:pt>
              <c:pt idx="572">
                <c:v>10.559179477105035</c:v>
              </c:pt>
              <c:pt idx="573">
                <c:v>10.310417330372628</c:v>
              </c:pt>
              <c:pt idx="574">
                <c:v>10.750735565801293</c:v>
              </c:pt>
              <c:pt idx="575">
                <c:v>9.6997860660028632</c:v>
              </c:pt>
              <c:pt idx="576">
                <c:v>9.7485117112314743</c:v>
              </c:pt>
              <c:pt idx="577">
                <c:v>7.6940631795863332</c:v>
              </c:pt>
              <c:pt idx="578">
                <c:v>8.7021246136884365</c:v>
              </c:pt>
              <c:pt idx="579">
                <c:v>9.3278608195514927</c:v>
              </c:pt>
              <c:pt idx="580">
                <c:v>8.0008988972351549</c:v>
              </c:pt>
              <c:pt idx="581">
                <c:v>7.4067074396192671</c:v>
              </c:pt>
              <c:pt idx="582">
                <c:v>7.8593883463634295</c:v>
              </c:pt>
              <c:pt idx="583">
                <c:v>7.7151134621322006</c:v>
              </c:pt>
              <c:pt idx="584">
                <c:v>8.3656283803824163</c:v>
              </c:pt>
              <c:pt idx="585">
                <c:v>7.3642126893346154</c:v>
              </c:pt>
              <c:pt idx="586">
                <c:v>8.0268767726017991</c:v>
              </c:pt>
              <c:pt idx="587">
                <c:v>6.9693052107433191</c:v>
              </c:pt>
              <c:pt idx="588">
                <c:v>6.6126682176369256</c:v>
              </c:pt>
              <c:pt idx="589">
                <c:v>5.8493733815145994</c:v>
              </c:pt>
              <c:pt idx="590">
                <c:v>6.2538254801560322</c:v>
              </c:pt>
              <c:pt idx="591">
                <c:v>5.3947260749202144</c:v>
              </c:pt>
              <c:pt idx="592">
                <c:v>6.6396780506339184</c:v>
              </c:pt>
              <c:pt idx="593">
                <c:v>5.7560951744072995</c:v>
              </c:pt>
              <c:pt idx="594">
                <c:v>4.9538079514731717</c:v>
              </c:pt>
              <c:pt idx="595">
                <c:v>4.6988130982864993</c:v>
              </c:pt>
              <c:pt idx="596">
                <c:v>5.7734539834118639</c:v>
              </c:pt>
              <c:pt idx="597">
                <c:v>5.8174463134622441</c:v>
              </c:pt>
              <c:pt idx="598">
                <c:v>5.6663639106341757</c:v>
              </c:pt>
              <c:pt idx="599">
                <c:v>4.2370875469521962</c:v>
              </c:pt>
              <c:pt idx="600">
                <c:v>4.3238251250312523</c:v>
              </c:pt>
              <c:pt idx="601">
                <c:v>4.2547906112831297</c:v>
              </c:pt>
              <c:pt idx="602">
                <c:v>4.5368877548694106</c:v>
              </c:pt>
              <c:pt idx="603">
                <c:v>4.1760612268927959</c:v>
              </c:pt>
              <c:pt idx="604">
                <c:v>4.2255492600475026</c:v>
              </c:pt>
              <c:pt idx="605">
                <c:v>4.5097663306343794</c:v>
              </c:pt>
              <c:pt idx="606">
                <c:v>4.4294930207918295</c:v>
              </c:pt>
              <c:pt idx="607">
                <c:v>4.676961185718544</c:v>
              </c:pt>
              <c:pt idx="608">
                <c:v>3.7753108091431113</c:v>
              </c:pt>
              <c:pt idx="609">
                <c:v>4.405434609249248</c:v>
              </c:pt>
              <c:pt idx="610">
                <c:v>5.077003194212014</c:v>
              </c:pt>
              <c:pt idx="611">
                <c:v>3.888728681750985</c:v>
              </c:pt>
              <c:pt idx="612">
                <c:v>3.8236644373645743</c:v>
              </c:pt>
              <c:pt idx="613">
                <c:v>3.8207241576540776</c:v>
              </c:pt>
              <c:pt idx="614">
                <c:v>3.3719259475360186</c:v>
              </c:pt>
              <c:pt idx="615">
                <c:v>3.4522902582756272</c:v>
              </c:pt>
              <c:pt idx="616">
                <c:v>3.1311074771332361</c:v>
              </c:pt>
              <c:pt idx="617">
                <c:v>3.237063007671432</c:v>
              </c:pt>
              <c:pt idx="618">
                <c:v>3.219062270583573</c:v>
              </c:pt>
              <c:pt idx="619">
                <c:v>3.6286331301876196</c:v>
              </c:pt>
              <c:pt idx="620">
                <c:v>3.2197116325625319</c:v>
              </c:pt>
              <c:pt idx="621">
                <c:v>3.7640985892594134</c:v>
              </c:pt>
              <c:pt idx="622">
                <c:v>3.7019462699703918</c:v>
              </c:pt>
              <c:pt idx="623">
                <c:v>3.1942897439311051</c:v>
              </c:pt>
              <c:pt idx="624">
                <c:v>2.7176905190437393</c:v>
              </c:pt>
              <c:pt idx="625">
                <c:v>2.6571186142533656</c:v>
              </c:pt>
              <c:pt idx="626">
                <c:v>2.9207757029223655</c:v>
              </c:pt>
              <c:pt idx="627">
                <c:v>2.884837355665764</c:v>
              </c:pt>
              <c:pt idx="628">
                <c:v>2.4439548470702528</c:v>
              </c:pt>
              <c:pt idx="629">
                <c:v>2.7881965765142342</c:v>
              </c:pt>
              <c:pt idx="630">
                <c:v>2.4571907253303786</c:v>
              </c:pt>
              <c:pt idx="631">
                <c:v>2.1301734003569863</c:v>
              </c:pt>
              <c:pt idx="632">
                <c:v>2.2210789524711303</c:v>
              </c:pt>
              <c:pt idx="633">
                <c:v>2.0419302362516842</c:v>
              </c:pt>
              <c:pt idx="634">
                <c:v>1.9569779854751204</c:v>
              </c:pt>
              <c:pt idx="635">
                <c:v>1.9079586378563853</c:v>
              </c:pt>
              <c:pt idx="636">
                <c:v>2.2069239756149983</c:v>
              </c:pt>
              <c:pt idx="637">
                <c:v>2.0197379563649767</c:v>
              </c:pt>
              <c:pt idx="638">
                <c:v>2.4182973037673743</c:v>
              </c:pt>
              <c:pt idx="639">
                <c:v>2.2081287154464504</c:v>
              </c:pt>
              <c:pt idx="640">
                <c:v>1.9182835185349296</c:v>
              </c:pt>
              <c:pt idx="641">
                <c:v>2.0611772484065489</c:v>
              </c:pt>
              <c:pt idx="642">
                <c:v>1.895859440205891</c:v>
              </c:pt>
              <c:pt idx="643">
                <c:v>1.9936996690297941</c:v>
              </c:pt>
              <c:pt idx="644">
                <c:v>1.8620130052753674</c:v>
              </c:pt>
              <c:pt idx="645">
                <c:v>2.0554752519919477</c:v>
              </c:pt>
              <c:pt idx="646">
                <c:v>1.8052154435210388</c:v>
              </c:pt>
              <c:pt idx="647">
                <c:v>1.8728435752047856</c:v>
              </c:pt>
              <c:pt idx="648">
                <c:v>1.7526213074884784</c:v>
              </c:pt>
              <c:pt idx="649">
                <c:v>2.0828911083148332</c:v>
              </c:pt>
              <c:pt idx="650">
                <c:v>1.9999703339608319</c:v>
              </c:pt>
              <c:pt idx="651">
                <c:v>1.9680276493366029</c:v>
              </c:pt>
              <c:pt idx="652">
                <c:v>2.0267050778635332</c:v>
              </c:pt>
              <c:pt idx="653">
                <c:v>1.5753836282650422</c:v>
              </c:pt>
              <c:pt idx="654">
                <c:v>1.6643381012255849</c:v>
              </c:pt>
              <c:pt idx="655">
                <c:v>1.6750583696297336</c:v>
              </c:pt>
              <c:pt idx="656">
                <c:v>1.9300539535310155</c:v>
              </c:pt>
              <c:pt idx="657">
                <c:v>1.6221351864910671</c:v>
              </c:pt>
              <c:pt idx="658">
                <c:v>1.3972265461529614</c:v>
              </c:pt>
              <c:pt idx="659">
                <c:v>1.3287326479008963</c:v>
              </c:pt>
              <c:pt idx="660">
                <c:v>1.5404308465639307</c:v>
              </c:pt>
              <c:pt idx="661">
                <c:v>1.4831272228140562</c:v>
              </c:pt>
              <c:pt idx="662">
                <c:v>1.4662558028228174</c:v>
              </c:pt>
              <c:pt idx="663">
                <c:v>1.1755445981691328</c:v>
              </c:pt>
              <c:pt idx="664">
                <c:v>1.1914391225751986</c:v>
              </c:pt>
              <c:pt idx="665">
                <c:v>1.2743947636127635</c:v>
              </c:pt>
              <c:pt idx="666">
                <c:v>1.4942918744890079</c:v>
              </c:pt>
              <c:pt idx="667">
                <c:v>1.2433712753905795</c:v>
              </c:pt>
              <c:pt idx="668">
                <c:v>1.2054796002713506</c:v>
              </c:pt>
              <c:pt idx="669">
                <c:v>1.0265754498708926</c:v>
              </c:pt>
              <c:pt idx="670">
                <c:v>1.3191181272904047</c:v>
              </c:pt>
              <c:pt idx="671">
                <c:v>1.1289054661292379</c:v>
              </c:pt>
              <c:pt idx="672">
                <c:v>1.1217281813310052</c:v>
              </c:pt>
              <c:pt idx="673">
                <c:v>1.2325345336796183</c:v>
              </c:pt>
              <c:pt idx="674">
                <c:v>1.2087936344568548</c:v>
              </c:pt>
              <c:pt idx="675">
                <c:v>1.1707973169101562</c:v>
              </c:pt>
              <c:pt idx="676">
                <c:v>1.0195037341915212</c:v>
              </c:pt>
              <c:pt idx="677">
                <c:v>1.0256816223933654</c:v>
              </c:pt>
              <c:pt idx="678">
                <c:v>0.93708786659924803</c:v>
              </c:pt>
              <c:pt idx="679">
                <c:v>1.00145279276679</c:v>
              </c:pt>
              <c:pt idx="680">
                <c:v>1.1050072661791204</c:v>
              </c:pt>
              <c:pt idx="681">
                <c:v>1.0637512779897</c:v>
              </c:pt>
              <c:pt idx="682">
                <c:v>0.98801190507134617</c:v>
              </c:pt>
              <c:pt idx="683">
                <c:v>1.0725975276474233</c:v>
              </c:pt>
              <c:pt idx="684">
                <c:v>0.98120480405412613</c:v>
              </c:pt>
              <c:pt idx="685">
                <c:v>0.93189217960233772</c:v>
              </c:pt>
              <c:pt idx="686">
                <c:v>0.96419819293972453</c:v>
              </c:pt>
              <c:pt idx="687">
                <c:v>0.86458784668869471</c:v>
              </c:pt>
              <c:pt idx="688">
                <c:v>1.0522122319794815</c:v>
              </c:pt>
              <c:pt idx="689">
                <c:v>0.85869520714815639</c:v>
              </c:pt>
              <c:pt idx="690">
                <c:v>0.92217315367593167</c:v>
              </c:pt>
              <c:pt idx="691">
                <c:v>0.97601033961715089</c:v>
              </c:pt>
              <c:pt idx="692">
                <c:v>0.91012828169890891</c:v>
              </c:pt>
              <c:pt idx="693">
                <c:v>0.80757970462259365</c:v>
              </c:pt>
              <c:pt idx="694">
                <c:v>0.98852373684741179</c:v>
              </c:pt>
              <c:pt idx="695">
                <c:v>0.79873859236399181</c:v>
              </c:pt>
              <c:pt idx="696">
                <c:v>0.81467617989189811</c:v>
              </c:pt>
              <c:pt idx="697">
                <c:v>1.0224489639180689</c:v>
              </c:pt>
              <c:pt idx="698">
                <c:v>0.88558987307570725</c:v>
              </c:pt>
              <c:pt idx="699">
                <c:v>0.76821429627508886</c:v>
              </c:pt>
              <c:pt idx="700">
                <c:v>0.81790409881932669</c:v>
              </c:pt>
              <c:pt idx="701">
                <c:v>0.84418706238126529</c:v>
              </c:pt>
              <c:pt idx="702">
                <c:v>0.74369209140022385</c:v>
              </c:pt>
              <c:pt idx="703">
                <c:v>0.8258630604597198</c:v>
              </c:pt>
              <c:pt idx="704">
                <c:v>0.8553407153221757</c:v>
              </c:pt>
              <c:pt idx="705">
                <c:v>0.84330060171732468</c:v>
              </c:pt>
              <c:pt idx="706">
                <c:v>0.81502687619548897</c:v>
              </c:pt>
              <c:pt idx="707">
                <c:v>0.7970284396142987</c:v>
              </c:pt>
              <c:pt idx="708">
                <c:v>0.78270910761133639</c:v>
              </c:pt>
              <c:pt idx="709">
                <c:v>0.85362368653352649</c:v>
              </c:pt>
              <c:pt idx="710">
                <c:v>0.94312324216858312</c:v>
              </c:pt>
              <c:pt idx="711">
                <c:v>0.82936939390021591</c:v>
              </c:pt>
              <c:pt idx="712">
                <c:v>0.91390419352712826</c:v>
              </c:pt>
              <c:pt idx="713">
                <c:v>0.89267764455297371</c:v>
              </c:pt>
              <c:pt idx="714">
                <c:v>0.77418625217879966</c:v>
              </c:pt>
              <c:pt idx="715">
                <c:v>0.77501460298703961</c:v>
              </c:pt>
              <c:pt idx="716">
                <c:v>0.91576632229661703</c:v>
              </c:pt>
              <c:pt idx="717">
                <c:v>0.74367638387376345</c:v>
              </c:pt>
              <c:pt idx="718">
                <c:v>0.91503483478712322</c:v>
              </c:pt>
              <c:pt idx="719">
                <c:v>0.80280086884798074</c:v>
              </c:pt>
              <c:pt idx="720">
                <c:v>0.76925258191533263</c:v>
              </c:pt>
              <c:pt idx="721">
                <c:v>0.78050715146042338</c:v>
              </c:pt>
              <c:pt idx="722">
                <c:v>0.7293481534190428</c:v>
              </c:pt>
              <c:pt idx="723">
                <c:v>0.87862972372272607</c:v>
              </c:pt>
              <c:pt idx="724">
                <c:v>0.91235661186044048</c:v>
              </c:pt>
              <c:pt idx="725">
                <c:v>0.78057135360408791</c:v>
              </c:pt>
              <c:pt idx="726">
                <c:v>0.69855021902329983</c:v>
              </c:pt>
              <c:pt idx="727">
                <c:v>0.6692486733573717</c:v>
              </c:pt>
              <c:pt idx="728">
                <c:v>0.7073796851731885</c:v>
              </c:pt>
              <c:pt idx="729">
                <c:v>0.66971032453143275</c:v>
              </c:pt>
              <c:pt idx="730">
                <c:v>0.70898255861937132</c:v>
              </c:pt>
              <c:pt idx="731">
                <c:v>1.745619667098298</c:v>
              </c:pt>
              <c:pt idx="732">
                <c:v>1.6822953077597294</c:v>
              </c:pt>
              <c:pt idx="733">
                <c:v>1.7795346083441987</c:v>
              </c:pt>
              <c:pt idx="734">
                <c:v>2.0698266911524148</c:v>
              </c:pt>
              <c:pt idx="735">
                <c:v>1.9802999246159636</c:v>
              </c:pt>
              <c:pt idx="736">
                <c:v>1.574143783168914</c:v>
              </c:pt>
              <c:pt idx="737">
                <c:v>1.7095658874700903</c:v>
              </c:pt>
              <c:pt idx="738">
                <c:v>1.733047228165703</c:v>
              </c:pt>
              <c:pt idx="739">
                <c:v>1.7317043841659825</c:v>
              </c:pt>
              <c:pt idx="740">
                <c:v>2.1512569696225308</c:v>
              </c:pt>
              <c:pt idx="741">
                <c:v>1.7207729230148734</c:v>
              </c:pt>
              <c:pt idx="742">
                <c:v>2.1321757149768383</c:v>
              </c:pt>
              <c:pt idx="743">
                <c:v>2.0328914047343374</c:v>
              </c:pt>
              <c:pt idx="744">
                <c:v>1.7416757293506353</c:v>
              </c:pt>
              <c:pt idx="745">
                <c:v>1.9786447123656596</c:v>
              </c:pt>
              <c:pt idx="746">
                <c:v>1.6292623256903409</c:v>
              </c:pt>
              <c:pt idx="747">
                <c:v>2.0525107689981406</c:v>
              </c:pt>
              <c:pt idx="748">
                <c:v>1.8842168419908907</c:v>
              </c:pt>
              <c:pt idx="749">
                <c:v>1.6098478966901284</c:v>
              </c:pt>
              <c:pt idx="750">
                <c:v>1.6596663875761655</c:v>
              </c:pt>
              <c:pt idx="751">
                <c:v>1.7162261733994328</c:v>
              </c:pt>
              <c:pt idx="752">
                <c:v>1.8385123788247923</c:v>
              </c:pt>
              <c:pt idx="753">
                <c:v>1.919327815421662</c:v>
              </c:pt>
              <c:pt idx="754">
                <c:v>1.6594641185556451</c:v>
              </c:pt>
              <c:pt idx="755">
                <c:v>1.5668264033887873</c:v>
              </c:pt>
              <c:pt idx="756">
                <c:v>1.8661015745311837</c:v>
              </c:pt>
              <c:pt idx="757">
                <c:v>1.7873638079098237</c:v>
              </c:pt>
              <c:pt idx="758">
                <c:v>1.5693643350433495</c:v>
              </c:pt>
              <c:pt idx="759">
                <c:v>1.5483867368234157</c:v>
              </c:pt>
              <c:pt idx="760">
                <c:v>1.5210713789504524</c:v>
              </c:pt>
              <c:pt idx="761">
                <c:v>1.4810881417648472</c:v>
              </c:pt>
              <c:pt idx="762">
                <c:v>2.0015031716390159</c:v>
              </c:pt>
              <c:pt idx="763">
                <c:v>1.6186209459095526</c:v>
              </c:pt>
              <c:pt idx="764">
                <c:v>1.7050868494468543</c:v>
              </c:pt>
              <c:pt idx="765">
                <c:v>1.3536511737191108</c:v>
              </c:pt>
              <c:pt idx="766">
                <c:v>1.6163220796600972</c:v>
              </c:pt>
              <c:pt idx="767">
                <c:v>1.5274035265955033</c:v>
              </c:pt>
              <c:pt idx="768">
                <c:v>1.5711072105476975</c:v>
              </c:pt>
              <c:pt idx="769">
                <c:v>1.5701516667143423</c:v>
              </c:pt>
              <c:pt idx="770">
                <c:v>1.570543197333923</c:v>
              </c:pt>
              <c:pt idx="771">
                <c:v>1.4784518192863103</c:v>
              </c:pt>
              <c:pt idx="772">
                <c:v>1.37250630375557</c:v>
              </c:pt>
              <c:pt idx="773">
                <c:v>1.3243734658661774</c:v>
              </c:pt>
              <c:pt idx="774">
                <c:v>1.5083254906409387</c:v>
              </c:pt>
              <c:pt idx="775">
                <c:v>1.5295306546952236</c:v>
              </c:pt>
              <c:pt idx="776">
                <c:v>1.671564753823918</c:v>
              </c:pt>
              <c:pt idx="777">
                <c:v>1.5950495959786193</c:v>
              </c:pt>
              <c:pt idx="778">
                <c:v>1.8006437317040356</c:v>
              </c:pt>
              <c:pt idx="779">
                <c:v>1.9522701279347661</c:v>
              </c:pt>
              <c:pt idx="780">
                <c:v>1.6372576774265233</c:v>
              </c:pt>
              <c:pt idx="781">
                <c:v>1.7082940621573126</c:v>
              </c:pt>
              <c:pt idx="782">
                <c:v>1.4708155584623996</c:v>
              </c:pt>
              <c:pt idx="783">
                <c:v>1.6828025307727097</c:v>
              </c:pt>
              <c:pt idx="784">
                <c:v>1.7466543819055436</c:v>
              </c:pt>
              <c:pt idx="785">
                <c:v>1.3993135365221814</c:v>
              </c:pt>
              <c:pt idx="786">
                <c:v>1.6877794385613429</c:v>
              </c:pt>
              <c:pt idx="787">
                <c:v>2.0106230341108566</c:v>
              </c:pt>
              <c:pt idx="788">
                <c:v>1.6194257288022733</c:v>
              </c:pt>
              <c:pt idx="789">
                <c:v>1.5370230667091367</c:v>
              </c:pt>
              <c:pt idx="790">
                <c:v>1.8150047971194987</c:v>
              </c:pt>
              <c:pt idx="791">
                <c:v>1.5347564707975712</c:v>
              </c:pt>
              <c:pt idx="792">
                <c:v>1.707497261256067</c:v>
              </c:pt>
              <c:pt idx="793">
                <c:v>1.5763940036308997</c:v>
              </c:pt>
              <c:pt idx="794">
                <c:v>1.5230786385832804</c:v>
              </c:pt>
              <c:pt idx="795">
                <c:v>1.7466875854783979</c:v>
              </c:pt>
              <c:pt idx="796">
                <c:v>1.4272463112479685</c:v>
              </c:pt>
              <c:pt idx="797">
                <c:v>1.6106964978795679</c:v>
              </c:pt>
              <c:pt idx="798">
                <c:v>1.7613261484975922</c:v>
              </c:pt>
              <c:pt idx="799">
                <c:v>1.6065640826133876</c:v>
              </c:pt>
              <c:pt idx="800">
                <c:v>1.5488471062199636</c:v>
              </c:pt>
              <c:pt idx="801">
                <c:v>1.5489492438696626</c:v>
              </c:pt>
              <c:pt idx="802">
                <c:v>1.5596507027571369</c:v>
              </c:pt>
              <c:pt idx="803">
                <c:v>1.6304899922975795</c:v>
              </c:pt>
              <c:pt idx="804">
                <c:v>1.6676009707855881</c:v>
              </c:pt>
              <c:pt idx="805">
                <c:v>1.7742506083183962</c:v>
              </c:pt>
              <c:pt idx="806">
                <c:v>1.6866773182278205</c:v>
              </c:pt>
              <c:pt idx="807">
                <c:v>1.6691423636355676</c:v>
              </c:pt>
              <c:pt idx="808">
                <c:v>1.6722792665904567</c:v>
              </c:pt>
              <c:pt idx="809">
                <c:v>1.4191828189756375</c:v>
              </c:pt>
              <c:pt idx="810">
                <c:v>1.4626991016397926</c:v>
              </c:pt>
              <c:pt idx="811">
                <c:v>1.529030739353834</c:v>
              </c:pt>
              <c:pt idx="812">
                <c:v>1.4993202897443942</c:v>
              </c:pt>
              <c:pt idx="813">
                <c:v>1.5123181856684187</c:v>
              </c:pt>
              <c:pt idx="814">
                <c:v>1.5976539942959698</c:v>
              </c:pt>
              <c:pt idx="815">
                <c:v>1.4103196217244962</c:v>
              </c:pt>
              <c:pt idx="816">
                <c:v>1.8792417505745906</c:v>
              </c:pt>
              <c:pt idx="817">
                <c:v>1.5869749226244438</c:v>
              </c:pt>
              <c:pt idx="818">
                <c:v>1.4193600349693265</c:v>
              </c:pt>
              <c:pt idx="819">
                <c:v>1.7718028182633316</c:v>
              </c:pt>
              <c:pt idx="820">
                <c:v>1.6656806627145966</c:v>
              </c:pt>
              <c:pt idx="821">
                <c:v>1.544482902207889</c:v>
              </c:pt>
              <c:pt idx="822">
                <c:v>1.382980294658708</c:v>
              </c:pt>
              <c:pt idx="823">
                <c:v>1.5451903555109752</c:v>
              </c:pt>
              <c:pt idx="824">
                <c:v>1.5135606535008934</c:v>
              </c:pt>
              <c:pt idx="825">
                <c:v>1.622333591595343</c:v>
              </c:pt>
              <c:pt idx="826">
                <c:v>1.5444463214963553</c:v>
              </c:pt>
              <c:pt idx="827">
                <c:v>1.4930987543209302</c:v>
              </c:pt>
              <c:pt idx="828">
                <c:v>1.4071244585354468</c:v>
              </c:pt>
              <c:pt idx="829">
                <c:v>1.5042635835972435</c:v>
              </c:pt>
              <c:pt idx="830">
                <c:v>1.5147151153416953</c:v>
              </c:pt>
              <c:pt idx="831">
                <c:v>1.5482479927347095</c:v>
              </c:pt>
              <c:pt idx="832">
                <c:v>1.4547727545301654</c:v>
              </c:pt>
              <c:pt idx="833">
                <c:v>1.3842522416430054</c:v>
              </c:pt>
              <c:pt idx="834">
                <c:v>1.3717072419467282</c:v>
              </c:pt>
              <c:pt idx="835">
                <c:v>1.4216619488014479</c:v>
              </c:pt>
              <c:pt idx="836">
                <c:v>1.5234684446486499</c:v>
              </c:pt>
              <c:pt idx="837">
                <c:v>1.4087375148160808</c:v>
              </c:pt>
              <c:pt idx="838">
                <c:v>1.5378280242388638</c:v>
              </c:pt>
              <c:pt idx="839">
                <c:v>1.5823692369508364</c:v>
              </c:pt>
              <c:pt idx="840">
                <c:v>1.3993385379817109</c:v>
              </c:pt>
              <c:pt idx="841">
                <c:v>1.2557626063422194</c:v>
              </c:pt>
              <c:pt idx="842">
                <c:v>1.7890511322675664</c:v>
              </c:pt>
              <c:pt idx="843">
                <c:v>1.6437294695027882</c:v>
              </c:pt>
              <c:pt idx="844">
                <c:v>1.4943614580439966</c:v>
              </c:pt>
              <c:pt idx="845">
                <c:v>1.5177639337393689</c:v>
              </c:pt>
              <c:pt idx="846">
                <c:v>1.4168361475631821</c:v>
              </c:pt>
              <c:pt idx="847">
                <c:v>1.3951210175705644</c:v>
              </c:pt>
              <c:pt idx="848">
                <c:v>1.3594768075133685</c:v>
              </c:pt>
              <c:pt idx="849">
                <c:v>1.3803552265189838</c:v>
              </c:pt>
              <c:pt idx="850">
                <c:v>1.43407299640342</c:v>
              </c:pt>
              <c:pt idx="851">
                <c:v>1.4827729816518818</c:v>
              </c:pt>
              <c:pt idx="852">
                <c:v>1.4151726752076472</c:v>
              </c:pt>
              <c:pt idx="853">
                <c:v>1.4277791617772067</c:v>
              </c:pt>
              <c:pt idx="854">
                <c:v>1.3569792228663362</c:v>
              </c:pt>
              <c:pt idx="855">
                <c:v>1.5077107322963044</c:v>
              </c:pt>
              <c:pt idx="856">
                <c:v>1.4494436643246706</c:v>
              </c:pt>
              <c:pt idx="857">
                <c:v>1.181189487088165</c:v>
              </c:pt>
              <c:pt idx="858">
                <c:v>1.46118235396243</c:v>
              </c:pt>
              <c:pt idx="859">
                <c:v>1.2561817134409243</c:v>
              </c:pt>
              <c:pt idx="860">
                <c:v>1.4491764489933481</c:v>
              </c:pt>
              <c:pt idx="861">
                <c:v>1.4831913843111735</c:v>
              </c:pt>
              <c:pt idx="862">
                <c:v>1.4857874650347329</c:v>
              </c:pt>
              <c:pt idx="863">
                <c:v>1.310294819231421</c:v>
              </c:pt>
              <c:pt idx="864">
                <c:v>1.2141714532195986</c:v>
              </c:pt>
              <c:pt idx="865">
                <c:v>1.3617184013854733</c:v>
              </c:pt>
              <c:pt idx="866">
                <c:v>1.1352366478929279</c:v>
              </c:pt>
              <c:pt idx="867">
                <c:v>1.212200268777853</c:v>
              </c:pt>
              <c:pt idx="868">
                <c:v>1.223501755658041</c:v>
              </c:pt>
              <c:pt idx="869">
                <c:v>1.2562379641740136</c:v>
              </c:pt>
              <c:pt idx="870">
                <c:v>1.37868657942947</c:v>
              </c:pt>
              <c:pt idx="871">
                <c:v>1.3987822637633835</c:v>
              </c:pt>
              <c:pt idx="872">
                <c:v>1.2389792027313458</c:v>
              </c:pt>
              <c:pt idx="873">
                <c:v>1.3884357513263494</c:v>
              </c:pt>
              <c:pt idx="874">
                <c:v>1.1397889901303493</c:v>
              </c:pt>
              <c:pt idx="875">
                <c:v>1.4169045147005128</c:v>
              </c:pt>
              <c:pt idx="876">
                <c:v>1.1190656962649881</c:v>
              </c:pt>
              <c:pt idx="877">
                <c:v>1.2816771996920149</c:v>
              </c:pt>
              <c:pt idx="878">
                <c:v>1.2067514183701091</c:v>
              </c:pt>
              <c:pt idx="879">
                <c:v>1.1983221163315232</c:v>
              </c:pt>
              <c:pt idx="880">
                <c:v>1.1743660223123602</c:v>
              </c:pt>
              <c:pt idx="881">
                <c:v>1.2280003448146686</c:v>
              </c:pt>
              <c:pt idx="882">
                <c:v>1.2002680200072826</c:v>
              </c:pt>
              <c:pt idx="883">
                <c:v>1.2791524918236532</c:v>
              </c:pt>
              <c:pt idx="884">
                <c:v>1.1965912517503623</c:v>
              </c:pt>
              <c:pt idx="885">
                <c:v>1.3544053565605334</c:v>
              </c:pt>
              <c:pt idx="886">
                <c:v>1.3261505261078455</c:v>
              </c:pt>
              <c:pt idx="887">
                <c:v>1.2978314383090161</c:v>
              </c:pt>
              <c:pt idx="888">
                <c:v>1.2019056683864384</c:v>
              </c:pt>
              <c:pt idx="889">
                <c:v>1.1541404589513391</c:v>
              </c:pt>
              <c:pt idx="890">
                <c:v>0.9962705204071155</c:v>
              </c:pt>
              <c:pt idx="891">
                <c:v>1.2533819215034701</c:v>
              </c:pt>
              <c:pt idx="892">
                <c:v>1.1026288282273897</c:v>
              </c:pt>
              <c:pt idx="893">
                <c:v>1.0075084627758706</c:v>
              </c:pt>
              <c:pt idx="894">
                <c:v>1.0438945597056313</c:v>
              </c:pt>
              <c:pt idx="895">
                <c:v>0.97989029717230747</c:v>
              </c:pt>
              <c:pt idx="896">
                <c:v>1.0880617887101431</c:v>
              </c:pt>
              <c:pt idx="897">
                <c:v>1.058204894202281</c:v>
              </c:pt>
              <c:pt idx="898">
                <c:v>1.0996635722536436</c:v>
              </c:pt>
              <c:pt idx="899">
                <c:v>1.1091720199242845</c:v>
              </c:pt>
              <c:pt idx="900">
                <c:v>0.94164818144404472</c:v>
              </c:pt>
              <c:pt idx="901">
                <c:v>0.93481213906819083</c:v>
              </c:pt>
              <c:pt idx="902">
                <c:v>0.75947522108949594</c:v>
              </c:pt>
              <c:pt idx="903">
                <c:v>0.89112855918521372</c:v>
              </c:pt>
              <c:pt idx="904">
                <c:v>0.84638069184778708</c:v>
              </c:pt>
              <c:pt idx="905">
                <c:v>0.88543778375114246</c:v>
              </c:pt>
              <c:pt idx="906">
                <c:v>0.93178713269254676</c:v>
              </c:pt>
              <c:pt idx="907">
                <c:v>0.74602948821748583</c:v>
              </c:pt>
              <c:pt idx="908">
                <c:v>0.89337119650654773</c:v>
              </c:pt>
              <c:pt idx="909">
                <c:v>0.84557038251589822</c:v>
              </c:pt>
              <c:pt idx="910">
                <c:v>0.67855106615155381</c:v>
              </c:pt>
              <c:pt idx="911">
                <c:v>0.78288058030477359</c:v>
              </c:pt>
              <c:pt idx="912">
                <c:v>0.72887305168798222</c:v>
              </c:pt>
              <c:pt idx="913">
                <c:v>2.5681504971032045</c:v>
              </c:pt>
              <c:pt idx="914">
                <c:v>2.3239195202642353</c:v>
              </c:pt>
              <c:pt idx="915">
                <c:v>2.1194639519401952</c:v>
              </c:pt>
              <c:pt idx="916">
                <c:v>2.4020449533141504</c:v>
              </c:pt>
              <c:pt idx="917">
                <c:v>2.1723947835479751</c:v>
              </c:pt>
              <c:pt idx="918">
                <c:v>2.0319540724099405</c:v>
              </c:pt>
              <c:pt idx="919">
                <c:v>2.0679456268447916</c:v>
              </c:pt>
              <c:pt idx="920">
                <c:v>2.574867308101322</c:v>
              </c:pt>
              <c:pt idx="921">
                <c:v>2.2778057470734012</c:v>
              </c:pt>
              <c:pt idx="922">
                <c:v>2.1220987144344519</c:v>
              </c:pt>
              <c:pt idx="923">
                <c:v>2.3618784685787855</c:v>
              </c:pt>
              <c:pt idx="924">
                <c:v>1.7686193356051647</c:v>
              </c:pt>
              <c:pt idx="925">
                <c:v>1.831312116191093</c:v>
              </c:pt>
              <c:pt idx="926">
                <c:v>1.9424658365605614</c:v>
              </c:pt>
              <c:pt idx="927">
                <c:v>1.7604955876558777</c:v>
              </c:pt>
              <c:pt idx="928">
                <c:v>1.6722080711302647</c:v>
              </c:pt>
              <c:pt idx="929">
                <c:v>1.7535643648813037</c:v>
              </c:pt>
              <c:pt idx="930">
                <c:v>1.5557475865358974</c:v>
              </c:pt>
              <c:pt idx="931">
                <c:v>1.506084955936261</c:v>
              </c:pt>
              <c:pt idx="932">
                <c:v>1.4916899488169137</c:v>
              </c:pt>
              <c:pt idx="933">
                <c:v>1.4192102727182236</c:v>
              </c:pt>
              <c:pt idx="934">
                <c:v>1.5088548597023095</c:v>
              </c:pt>
              <c:pt idx="935">
                <c:v>1.3332857887201026</c:v>
              </c:pt>
              <c:pt idx="936">
                <c:v>1.6095080736645437</c:v>
              </c:pt>
              <c:pt idx="937">
                <c:v>1.3351587406769396</c:v>
              </c:pt>
              <c:pt idx="938">
                <c:v>1.3402347651583062</c:v>
              </c:pt>
              <c:pt idx="939">
                <c:v>1.624067855992015</c:v>
              </c:pt>
              <c:pt idx="940">
                <c:v>1.7151954813348487</c:v>
              </c:pt>
              <c:pt idx="941">
                <c:v>1.4080727505188717</c:v>
              </c:pt>
              <c:pt idx="942">
                <c:v>1.4158463934572285</c:v>
              </c:pt>
              <c:pt idx="943">
                <c:v>1.5432838150071593</c:v>
              </c:pt>
              <c:pt idx="944">
                <c:v>1.4848863406587947</c:v>
              </c:pt>
              <c:pt idx="945">
                <c:v>1.2444805808991604</c:v>
              </c:pt>
              <c:pt idx="946">
                <c:v>1.3152992427915642</c:v>
              </c:pt>
              <c:pt idx="947">
                <c:v>1.2351083115443064</c:v>
              </c:pt>
              <c:pt idx="948">
                <c:v>1.2519231514125764</c:v>
              </c:pt>
              <c:pt idx="949">
                <c:v>1.5605721040520648</c:v>
              </c:pt>
              <c:pt idx="950">
                <c:v>1.3438037722418739</c:v>
              </c:pt>
              <c:pt idx="951">
                <c:v>1.5140833500290818</c:v>
              </c:pt>
              <c:pt idx="952">
                <c:v>1.4536631734961771</c:v>
              </c:pt>
              <c:pt idx="953">
                <c:v>1.5514984289595108</c:v>
              </c:pt>
              <c:pt idx="954">
                <c:v>1.2957968150338308</c:v>
              </c:pt>
              <c:pt idx="955">
                <c:v>1.3518777086467326</c:v>
              </c:pt>
              <c:pt idx="956">
                <c:v>1.2808557987649505</c:v>
              </c:pt>
              <c:pt idx="957">
                <c:v>1.1482906585188875</c:v>
              </c:pt>
              <c:pt idx="958">
                <c:v>1.5700864493756586</c:v>
              </c:pt>
              <c:pt idx="959">
                <c:v>1.3002066895765889</c:v>
              </c:pt>
              <c:pt idx="960">
                <c:v>1.1880339627108996</c:v>
              </c:pt>
              <c:pt idx="961">
                <c:v>1.2588703241104922</c:v>
              </c:pt>
              <c:pt idx="962">
                <c:v>1.3840260712956434</c:v>
              </c:pt>
              <c:pt idx="963">
                <c:v>1.1204073508147283</c:v>
              </c:pt>
              <c:pt idx="964">
                <c:v>1.2820398467046707</c:v>
              </c:pt>
              <c:pt idx="965">
                <c:v>1.1060566073883826</c:v>
              </c:pt>
              <c:pt idx="966">
                <c:v>1.2750700277652327</c:v>
              </c:pt>
              <c:pt idx="967">
                <c:v>1.3520084401701318</c:v>
              </c:pt>
              <c:pt idx="968">
                <c:v>1.1081018189121081</c:v>
              </c:pt>
              <c:pt idx="969">
                <c:v>1.2803076842231931</c:v>
              </c:pt>
              <c:pt idx="970">
                <c:v>1.3829634782953937</c:v>
              </c:pt>
              <c:pt idx="971">
                <c:v>1.2085703775250054</c:v>
              </c:pt>
              <c:pt idx="972">
                <c:v>1.3490063251936057</c:v>
              </c:pt>
              <c:pt idx="973">
                <c:v>1.2608001834484961</c:v>
              </c:pt>
              <c:pt idx="974">
                <c:v>1.1359106417648772</c:v>
              </c:pt>
              <c:pt idx="975">
                <c:v>1.0583706686115579</c:v>
              </c:pt>
              <c:pt idx="976">
                <c:v>1.0980590901167642</c:v>
              </c:pt>
              <c:pt idx="977">
                <c:v>1.0892108074936517</c:v>
              </c:pt>
              <c:pt idx="978">
                <c:v>1.1233647618570008</c:v>
              </c:pt>
              <c:pt idx="979">
                <c:v>1.1752352194122058</c:v>
              </c:pt>
              <c:pt idx="980">
                <c:v>1.1367673693995151</c:v>
              </c:pt>
              <c:pt idx="981">
                <c:v>1.1592847388011192</c:v>
              </c:pt>
              <c:pt idx="982">
                <c:v>1.0604803108985152</c:v>
              </c:pt>
              <c:pt idx="983">
                <c:v>1.0965350171341308</c:v>
              </c:pt>
              <c:pt idx="984">
                <c:v>0.88686334257934829</c:v>
              </c:pt>
              <c:pt idx="985">
                <c:v>1.0814031067285026</c:v>
              </c:pt>
              <c:pt idx="986">
                <c:v>1.1644273238738452</c:v>
              </c:pt>
              <c:pt idx="987">
                <c:v>1.2003118308000693</c:v>
              </c:pt>
              <c:pt idx="988">
                <c:v>1.1016289008953573</c:v>
              </c:pt>
              <c:pt idx="989">
                <c:v>1.1463736443951997</c:v>
              </c:pt>
              <c:pt idx="990">
                <c:v>1.1649497179409694</c:v>
              </c:pt>
              <c:pt idx="991">
                <c:v>0.96636901864106461</c:v>
              </c:pt>
              <c:pt idx="992">
                <c:v>1.158883207653103</c:v>
              </c:pt>
              <c:pt idx="993">
                <c:v>1.0189868838116141</c:v>
              </c:pt>
              <c:pt idx="994">
                <c:v>1.0752891916283778</c:v>
              </c:pt>
              <c:pt idx="995">
                <c:v>1.0422278583295839</c:v>
              </c:pt>
              <c:pt idx="996">
                <c:v>1.0893678422924766</c:v>
              </c:pt>
              <c:pt idx="997">
                <c:v>1.1257590414218803</c:v>
              </c:pt>
              <c:pt idx="998">
                <c:v>0.9482391876384223</c:v>
              </c:pt>
              <c:pt idx="999">
                <c:v>1.0523292080086113</c:v>
              </c:pt>
              <c:pt idx="1000">
                <c:v>1.1700751246910079</c:v>
              </c:pt>
              <c:pt idx="1001">
                <c:v>0.94920066027245042</c:v>
              </c:pt>
              <c:pt idx="1002">
                <c:v>1.0690693995354983</c:v>
              </c:pt>
              <c:pt idx="1003">
                <c:v>1.0745193688989638</c:v>
              </c:pt>
              <c:pt idx="1004">
                <c:v>0.96711530766340081</c:v>
              </c:pt>
              <c:pt idx="1005">
                <c:v>0.98551122535114399</c:v>
              </c:pt>
              <c:pt idx="1006">
                <c:v>1.0252237252523675</c:v>
              </c:pt>
              <c:pt idx="1007">
                <c:v>1.0789828512204214</c:v>
              </c:pt>
              <c:pt idx="1008">
                <c:v>1.002239464109405</c:v>
              </c:pt>
              <c:pt idx="1009">
                <c:v>1.0434390123574817</c:v>
              </c:pt>
              <c:pt idx="1010">
                <c:v>1.1503788910797517</c:v>
              </c:pt>
              <c:pt idx="1011">
                <c:v>1.108628682021884</c:v>
              </c:pt>
              <c:pt idx="1012">
                <c:v>1.0044927575909286</c:v>
              </c:pt>
              <c:pt idx="1013">
                <c:v>1.1644169456691567</c:v>
              </c:pt>
              <c:pt idx="1014">
                <c:v>1.1226602924116658</c:v>
              </c:pt>
              <c:pt idx="1015">
                <c:v>1.143101732919968</c:v>
              </c:pt>
              <c:pt idx="1016">
                <c:v>1.1357431883390015</c:v>
              </c:pt>
              <c:pt idx="1017">
                <c:v>1.1671300489202709</c:v>
              </c:pt>
              <c:pt idx="1018">
                <c:v>1.0177961971293528</c:v>
              </c:pt>
              <c:pt idx="1019">
                <c:v>0.97162854556021028</c:v>
              </c:pt>
              <c:pt idx="1020">
                <c:v>0.99439904460792494</c:v>
              </c:pt>
              <c:pt idx="1021">
                <c:v>1.0083907453892909</c:v>
              </c:pt>
              <c:pt idx="1022">
                <c:v>0.92379200568666175</c:v>
              </c:pt>
              <c:pt idx="1023">
                <c:v>1.0350955587529469</c:v>
              </c:pt>
              <c:pt idx="1024">
                <c:v>1.0166620106841584</c:v>
              </c:pt>
              <c:pt idx="1025">
                <c:v>1.0436338649592793</c:v>
              </c:pt>
              <c:pt idx="1026">
                <c:v>0.94820898367428919</c:v>
              </c:pt>
              <c:pt idx="1027">
                <c:v>1.0561785564121364</c:v>
              </c:pt>
              <c:pt idx="1028">
                <c:v>0.93611082887399033</c:v>
              </c:pt>
              <c:pt idx="1029">
                <c:v>0.92698372618046809</c:v>
              </c:pt>
              <c:pt idx="1030">
                <c:v>0.90569998230836157</c:v>
              </c:pt>
              <c:pt idx="1031">
                <c:v>0.93874497107368982</c:v>
              </c:pt>
              <c:pt idx="1032">
                <c:v>1.0885705851946741</c:v>
              </c:pt>
              <c:pt idx="1033">
                <c:v>0.94483097941496819</c:v>
              </c:pt>
              <c:pt idx="1034">
                <c:v>0.85471597054848814</c:v>
              </c:pt>
              <c:pt idx="1035">
                <c:v>1.0673534974919625</c:v>
              </c:pt>
              <c:pt idx="1036">
                <c:v>1.1958275419160631</c:v>
              </c:pt>
              <c:pt idx="1037">
                <c:v>0.9859164866304625</c:v>
              </c:pt>
              <c:pt idx="1038">
                <c:v>0.50029702113237284</c:v>
              </c:pt>
              <c:pt idx="1039">
                <c:v>0.53433387346126437</c:v>
              </c:pt>
              <c:pt idx="1040">
                <c:v>0.46684421789346414</c:v>
              </c:pt>
              <c:pt idx="1041">
                <c:v>0.44781765544834634</c:v>
              </c:pt>
              <c:pt idx="1042">
                <c:v>0.48710452206693616</c:v>
              </c:pt>
              <c:pt idx="1043">
                <c:v>0.46029388872284827</c:v>
              </c:pt>
              <c:pt idx="1044">
                <c:v>0.56580299806116519</c:v>
              </c:pt>
              <c:pt idx="1045">
                <c:v>0.45313288419137326</c:v>
              </c:pt>
              <c:pt idx="1046">
                <c:v>0.55701609906561089</c:v>
              </c:pt>
              <c:pt idx="1047">
                <c:v>0.37962831178787099</c:v>
              </c:pt>
              <c:pt idx="1048">
                <c:v>0.41773884642053927</c:v>
              </c:pt>
              <c:pt idx="1049">
                <c:v>0.49351468259558495</c:v>
              </c:pt>
              <c:pt idx="1050">
                <c:v>0.43805519072912019</c:v>
              </c:pt>
              <c:pt idx="1051">
                <c:v>0.45056763248899595</c:v>
              </c:pt>
              <c:pt idx="1052">
                <c:v>0.41384362493871824</c:v>
              </c:pt>
              <c:pt idx="1053">
                <c:v>0.48095858175877099</c:v>
              </c:pt>
              <c:pt idx="1054">
                <c:v>0.40255744538728988</c:v>
              </c:pt>
              <c:pt idx="1055">
                <c:v>0.45898672310555999</c:v>
              </c:pt>
              <c:pt idx="1056">
                <c:v>0.50464848751270452</c:v>
              </c:pt>
              <c:pt idx="1057">
                <c:v>0.45493263683200497</c:v>
              </c:pt>
              <c:pt idx="1058">
                <c:v>0.51359683620045016</c:v>
              </c:pt>
              <c:pt idx="1059">
                <c:v>0.50564278657981798</c:v>
              </c:pt>
              <c:pt idx="1060">
                <c:v>0.39092886712939678</c:v>
              </c:pt>
              <c:pt idx="1061">
                <c:v>0.45526273777299897</c:v>
              </c:pt>
              <c:pt idx="1062">
                <c:v>0.46692576552354842</c:v>
              </c:pt>
              <c:pt idx="1063">
                <c:v>0.4027231050899675</c:v>
              </c:pt>
              <c:pt idx="1064">
                <c:v>0.43913430075705784</c:v>
              </c:pt>
              <c:pt idx="1065">
                <c:v>0.44282125590147581</c:v>
              </c:pt>
              <c:pt idx="1066">
                <c:v>0.48727170187358343</c:v>
              </c:pt>
              <c:pt idx="1067">
                <c:v>0.5625447788707183</c:v>
              </c:pt>
              <c:pt idx="1068">
                <c:v>0.42200903806984036</c:v>
              </c:pt>
              <c:pt idx="1069">
                <c:v>0.38090874245819606</c:v>
              </c:pt>
              <c:pt idx="1070">
                <c:v>0.38527621168475229</c:v>
              </c:pt>
              <c:pt idx="1071">
                <c:v>0.3857019360484249</c:v>
              </c:pt>
              <c:pt idx="1072">
                <c:v>0.37707575714729202</c:v>
              </c:pt>
              <c:pt idx="1073">
                <c:v>0.37783379324130772</c:v>
              </c:pt>
              <c:pt idx="1074">
                <c:v>0.39640562491218528</c:v>
              </c:pt>
              <c:pt idx="1075">
                <c:v>0.41395343576408117</c:v>
              </c:pt>
              <c:pt idx="1076">
                <c:v>0.45093113687942205</c:v>
              </c:pt>
              <c:pt idx="1077">
                <c:v>0.41803909593158911</c:v>
              </c:pt>
              <c:pt idx="1078">
                <c:v>0.43908092339027077</c:v>
              </c:pt>
              <c:pt idx="1079">
                <c:v>0.39933758029623162</c:v>
              </c:pt>
              <c:pt idx="1080">
                <c:v>0.3583455807719958</c:v>
              </c:pt>
              <c:pt idx="1081">
                <c:v>0.38665685731852339</c:v>
              </c:pt>
              <c:pt idx="1082">
                <c:v>0.38315448695883592</c:v>
              </c:pt>
              <c:pt idx="1083">
                <c:v>0.40620636437879182</c:v>
              </c:pt>
              <c:pt idx="1084">
                <c:v>0.36180816027598273</c:v>
              </c:pt>
              <c:pt idx="1085">
                <c:v>0.3909536660251543</c:v>
              </c:pt>
              <c:pt idx="1086">
                <c:v>0.41474261683794289</c:v>
              </c:pt>
              <c:pt idx="1087">
                <c:v>0.40193914881524961</c:v>
              </c:pt>
              <c:pt idx="1088">
                <c:v>0.40013230327833882</c:v>
              </c:pt>
              <c:pt idx="1089">
                <c:v>0.33636976522771722</c:v>
              </c:pt>
              <c:pt idx="1090">
                <c:v>0.38808995776291333</c:v>
              </c:pt>
              <c:pt idx="1091">
                <c:v>0.3831252852250322</c:v>
              </c:pt>
              <c:pt idx="1092">
                <c:v>0.3925056800775002</c:v>
              </c:pt>
              <c:pt idx="1093">
                <c:v>0.32958144342013834</c:v>
              </c:pt>
              <c:pt idx="1094">
                <c:v>0.36536570783458822</c:v>
              </c:pt>
              <c:pt idx="1095">
                <c:v>0.42915306717848195</c:v>
              </c:pt>
              <c:pt idx="1096">
                <c:v>0.4399396389557671</c:v>
              </c:pt>
              <c:pt idx="1097">
                <c:v>0.30607326626838222</c:v>
              </c:pt>
              <c:pt idx="1098">
                <c:v>0.37139584236655071</c:v>
              </c:pt>
              <c:pt idx="1099">
                <c:v>0.32436684828970591</c:v>
              </c:pt>
              <c:pt idx="1100">
                <c:v>0.41198067297693219</c:v>
              </c:pt>
              <c:pt idx="1101">
                <c:v>0.41792070803160752</c:v>
              </c:pt>
              <c:pt idx="1102">
                <c:v>0.40033239961576694</c:v>
              </c:pt>
              <c:pt idx="1103">
                <c:v>0.36913400515747546</c:v>
              </c:pt>
              <c:pt idx="1104">
                <c:v>0.37809291822987318</c:v>
              </c:pt>
              <c:pt idx="1105">
                <c:v>0.35245269764010545</c:v>
              </c:pt>
              <c:pt idx="1106">
                <c:v>0.39151218453375952</c:v>
              </c:pt>
              <c:pt idx="1107">
                <c:v>0.3415726666613591</c:v>
              </c:pt>
              <c:pt idx="1108">
                <c:v>0.34136375048200479</c:v>
              </c:pt>
              <c:pt idx="1109">
                <c:v>0.3595482549981226</c:v>
              </c:pt>
              <c:pt idx="1110">
                <c:v>0.40112460622181079</c:v>
              </c:pt>
              <c:pt idx="1111">
                <c:v>0.32299992236639852</c:v>
              </c:pt>
              <c:pt idx="1112">
                <c:v>0.3770408418092881</c:v>
              </c:pt>
              <c:pt idx="1113">
                <c:v>0.3458556317521716</c:v>
              </c:pt>
              <c:pt idx="1114">
                <c:v>0.32152351277070113</c:v>
              </c:pt>
              <c:pt idx="1115">
                <c:v>0.35212158134817867</c:v>
              </c:pt>
              <c:pt idx="1116">
                <c:v>0.33649353720116804</c:v>
              </c:pt>
              <c:pt idx="1117">
                <c:v>0.3606744470866296</c:v>
              </c:pt>
              <c:pt idx="1118">
                <c:v>0.59820240151019166</c:v>
              </c:pt>
              <c:pt idx="1119">
                <c:v>0.58499567002656683</c:v>
              </c:pt>
              <c:pt idx="1120">
                <c:v>0.57386883411335532</c:v>
              </c:pt>
              <c:pt idx="1121">
                <c:v>0.61564686757631892</c:v>
              </c:pt>
              <c:pt idx="1122">
                <c:v>0.66816179495688355</c:v>
              </c:pt>
              <c:pt idx="1123">
                <c:v>0.58077861688521903</c:v>
              </c:pt>
              <c:pt idx="1124">
                <c:v>0.67787189916487811</c:v>
              </c:pt>
              <c:pt idx="1125">
                <c:v>0.56171212239069113</c:v>
              </c:pt>
              <c:pt idx="1126">
                <c:v>0.67684541866331827</c:v>
              </c:pt>
              <c:pt idx="1127">
                <c:v>0.55029333434390448</c:v>
              </c:pt>
              <c:pt idx="1128">
                <c:v>0.57359727399080374</c:v>
              </c:pt>
              <c:pt idx="1129">
                <c:v>0.51245911855643589</c:v>
              </c:pt>
              <c:pt idx="1130">
                <c:v>0.59157771474735621</c:v>
              </c:pt>
              <c:pt idx="1131">
                <c:v>0.51749556880680647</c:v>
              </c:pt>
              <c:pt idx="1132">
                <c:v>0.52597531368360473</c:v>
              </c:pt>
              <c:pt idx="1133">
                <c:v>0.5200957420961273</c:v>
              </c:pt>
              <c:pt idx="1134">
                <c:v>0.56129816147695188</c:v>
              </c:pt>
              <c:pt idx="1135">
                <c:v>0.58951885516081692</c:v>
              </c:pt>
              <c:pt idx="1136">
                <c:v>0.51095210560259774</c:v>
              </c:pt>
              <c:pt idx="1137">
                <c:v>0.46839047893283203</c:v>
              </c:pt>
              <c:pt idx="1138">
                <c:v>0.48883929083228039</c:v>
              </c:pt>
              <c:pt idx="1139">
                <c:v>0.43435037159003986</c:v>
              </c:pt>
              <c:pt idx="1140">
                <c:v>0.53392309891012901</c:v>
              </c:pt>
              <c:pt idx="1141">
                <c:v>0.50777530284345795</c:v>
              </c:pt>
              <c:pt idx="1142">
                <c:v>0.50490514261774078</c:v>
              </c:pt>
              <c:pt idx="1143">
                <c:v>0.4823188627488797</c:v>
              </c:pt>
              <c:pt idx="1144">
                <c:v>0.44808014491507409</c:v>
              </c:pt>
              <c:pt idx="1145">
                <c:v>0.49831685636453416</c:v>
              </c:pt>
              <c:pt idx="1146">
                <c:v>0.45065056046021174</c:v>
              </c:pt>
              <c:pt idx="1147">
                <c:v>0.51010778002638324</c:v>
              </c:pt>
              <c:pt idx="1148">
                <c:v>0.52504291405734937</c:v>
              </c:pt>
              <c:pt idx="1149">
                <c:v>0.41568606866021041</c:v>
              </c:pt>
              <c:pt idx="1150">
                <c:v>0.5288125836413079</c:v>
              </c:pt>
              <c:pt idx="1151">
                <c:v>0.53965826080190238</c:v>
              </c:pt>
              <c:pt idx="1152">
                <c:v>0.51490576438974534</c:v>
              </c:pt>
              <c:pt idx="1153">
                <c:v>0.46888261364938533</c:v>
              </c:pt>
              <c:pt idx="1154">
                <c:v>0.58612154143214978</c:v>
              </c:pt>
              <c:pt idx="1155">
                <c:v>0.49307988469342395</c:v>
              </c:pt>
              <c:pt idx="1156">
                <c:v>0.50981553153640902</c:v>
              </c:pt>
              <c:pt idx="1157">
                <c:v>0.43978006304697842</c:v>
              </c:pt>
              <c:pt idx="1158">
                <c:v>0.49762461597646285</c:v>
              </c:pt>
              <c:pt idx="1159">
                <c:v>0.53135046497091498</c:v>
              </c:pt>
              <c:pt idx="1160">
                <c:v>0.51814185269696922</c:v>
              </c:pt>
              <c:pt idx="1161">
                <c:v>0.44762393538018969</c:v>
              </c:pt>
              <c:pt idx="1162">
                <c:v>0.43602350651149152</c:v>
              </c:pt>
              <c:pt idx="1163">
                <c:v>0.53292821367690413</c:v>
              </c:pt>
              <c:pt idx="1164">
                <c:v>0.48869731150004003</c:v>
              </c:pt>
              <c:pt idx="1165">
                <c:v>0.48904882012384743</c:v>
              </c:pt>
              <c:pt idx="1166">
                <c:v>0.4620569158133031</c:v>
              </c:pt>
              <c:pt idx="1167">
                <c:v>0.52278589066256897</c:v>
              </c:pt>
              <c:pt idx="1168">
                <c:v>0.47277651754406197</c:v>
              </c:pt>
              <c:pt idx="1169">
                <c:v>0.51817250600945353</c:v>
              </c:pt>
              <c:pt idx="1170">
                <c:v>0.52105969833393573</c:v>
              </c:pt>
              <c:pt idx="1171">
                <c:v>0.48080932529993997</c:v>
              </c:pt>
              <c:pt idx="1172">
                <c:v>0.43087993723471618</c:v>
              </c:pt>
              <c:pt idx="1173">
                <c:v>0.42443399221428979</c:v>
              </c:pt>
              <c:pt idx="1174">
                <c:v>0.40217870877995721</c:v>
              </c:pt>
              <c:pt idx="1175">
                <c:v>0.49382088451222672</c:v>
              </c:pt>
              <c:pt idx="1176">
                <c:v>0.4726352784555119</c:v>
              </c:pt>
              <c:pt idx="1177">
                <c:v>0.43698646594998347</c:v>
              </c:pt>
              <c:pt idx="1178">
                <c:v>0.39502952882771292</c:v>
              </c:pt>
              <c:pt idx="1179">
                <c:v>0.39592325812319601</c:v>
              </c:pt>
              <c:pt idx="1180">
                <c:v>0.45202477142918412</c:v>
              </c:pt>
              <c:pt idx="1181">
                <c:v>0.40840658277765329</c:v>
              </c:pt>
              <c:pt idx="1182">
                <c:v>0.41928574748904218</c:v>
              </c:pt>
              <c:pt idx="1183">
                <c:v>0.40045928849098472</c:v>
              </c:pt>
              <c:pt idx="1184">
                <c:v>0.42806913676039282</c:v>
              </c:pt>
              <c:pt idx="1185">
                <c:v>0.40888866197915397</c:v>
              </c:pt>
              <c:pt idx="1186">
                <c:v>0.38671188077798785</c:v>
              </c:pt>
              <c:pt idx="1187">
                <c:v>0.40247063999124555</c:v>
              </c:pt>
              <c:pt idx="1188">
                <c:v>0.3837713109379054</c:v>
              </c:pt>
              <c:pt idx="1189">
                <c:v>0.40680245921942321</c:v>
              </c:pt>
              <c:pt idx="1190">
                <c:v>0.38127419154237346</c:v>
              </c:pt>
              <c:pt idx="1191">
                <c:v>0.41869597049884522</c:v>
              </c:pt>
              <c:pt idx="1192">
                <c:v>0.39240689726785283</c:v>
              </c:pt>
              <c:pt idx="1193">
                <c:v>0.3819007657876094</c:v>
              </c:pt>
              <c:pt idx="1194">
                <c:v>0.37409406579963056</c:v>
              </c:pt>
              <c:pt idx="1195">
                <c:v>0.35143427425044349</c:v>
              </c:pt>
              <c:pt idx="1196">
                <c:v>0.42755252689386453</c:v>
              </c:pt>
              <c:pt idx="1197">
                <c:v>0.41308429570649718</c:v>
              </c:pt>
              <c:pt idx="1198">
                <c:v>0.36752422695227033</c:v>
              </c:pt>
              <c:pt idx="1199">
                <c:v>0.40335301987960315</c:v>
              </c:pt>
              <c:pt idx="1200">
                <c:v>0.34128939598034008</c:v>
              </c:pt>
              <c:pt idx="1201">
                <c:v>0.45090353763523405</c:v>
              </c:pt>
              <c:pt idx="1202">
                <c:v>0.35486377752804316</c:v>
              </c:pt>
              <c:pt idx="1203">
                <c:v>0.43877254131309795</c:v>
              </c:pt>
              <c:pt idx="1204">
                <c:v>0.38615844594197435</c:v>
              </c:pt>
              <c:pt idx="1205">
                <c:v>0.43751310627216822</c:v>
              </c:pt>
              <c:pt idx="1206">
                <c:v>0.35350053280410371</c:v>
              </c:pt>
              <c:pt idx="1207">
                <c:v>0.42960921599742247</c:v>
              </c:pt>
              <c:pt idx="1208">
                <c:v>0.48202568945814761</c:v>
              </c:pt>
              <c:pt idx="1209">
                <c:v>0.40147473435374992</c:v>
              </c:pt>
              <c:pt idx="1210">
                <c:v>0.3554852252544799</c:v>
              </c:pt>
              <c:pt idx="1211">
                <c:v>0.50783185601152625</c:v>
              </c:pt>
              <c:pt idx="1212">
                <c:v>0.39389548756188297</c:v>
              </c:pt>
              <c:pt idx="1213">
                <c:v>0.43093600732035187</c:v>
              </c:pt>
              <c:pt idx="1214">
                <c:v>0.38954162273188458</c:v>
              </c:pt>
              <c:pt idx="1215">
                <c:v>0.46224392922769258</c:v>
              </c:pt>
              <c:pt idx="1216">
                <c:v>0.39314748298813834</c:v>
              </c:pt>
              <c:pt idx="1217">
                <c:v>0.41505839769626862</c:v>
              </c:pt>
              <c:pt idx="1218">
                <c:v>0.37600755666672098</c:v>
              </c:pt>
              <c:pt idx="1219">
                <c:v>0.44570876422106825</c:v>
              </c:pt>
              <c:pt idx="1220">
                <c:v>0.47898819275809984</c:v>
              </c:pt>
              <c:pt idx="1221">
                <c:v>0.43948513831090152</c:v>
              </c:pt>
              <c:pt idx="1222">
                <c:v>0.40061454922123252</c:v>
              </c:pt>
              <c:pt idx="1223">
                <c:v>0.40827533255036774</c:v>
              </c:pt>
              <c:pt idx="1224">
                <c:v>0.42891417265673398</c:v>
              </c:pt>
              <c:pt idx="1225">
                <c:v>0.41964933596982212</c:v>
              </c:pt>
              <c:pt idx="1226">
                <c:v>0.42789879594217139</c:v>
              </c:pt>
              <c:pt idx="1227">
                <c:v>0.43784852285543663</c:v>
              </c:pt>
              <c:pt idx="1228">
                <c:v>0.36248620214127775</c:v>
              </c:pt>
              <c:pt idx="1229">
                <c:v>0.40902232486538626</c:v>
              </c:pt>
              <c:pt idx="1230">
                <c:v>0.38929879779054788</c:v>
              </c:pt>
              <c:pt idx="1231">
                <c:v>0.46475727663713134</c:v>
              </c:pt>
              <c:pt idx="1232">
                <c:v>0.40588690193194771</c:v>
              </c:pt>
              <c:pt idx="1233">
                <c:v>0.3929347137966353</c:v>
              </c:pt>
              <c:pt idx="1234">
                <c:v>0.40928924690461316</c:v>
              </c:pt>
              <c:pt idx="1235">
                <c:v>0.43303371157848225</c:v>
              </c:pt>
              <c:pt idx="1236">
                <c:v>0.34924235770351103</c:v>
              </c:pt>
              <c:pt idx="1237">
                <c:v>0.39569726845228376</c:v>
              </c:pt>
              <c:pt idx="1238">
                <c:v>0.37336069522317455</c:v>
              </c:pt>
              <c:pt idx="1239">
                <c:v>0.35743456783684774</c:v>
              </c:pt>
              <c:pt idx="1240">
                <c:v>0.43862820207728542</c:v>
              </c:pt>
              <c:pt idx="1241">
                <c:v>0.34103966004048486</c:v>
              </c:pt>
              <c:pt idx="1242">
                <c:v>0.44576081270781059</c:v>
              </c:pt>
              <c:pt idx="1243">
                <c:v>0.3392641689104402</c:v>
              </c:pt>
              <c:pt idx="1244">
                <c:v>0.33823439270261313</c:v>
              </c:pt>
              <c:pt idx="1245">
                <c:v>0.30907547192319385</c:v>
              </c:pt>
              <c:pt idx="1246">
                <c:v>0.36661869493629218</c:v>
              </c:pt>
              <c:pt idx="1247">
                <c:v>0.35828444279981025</c:v>
              </c:pt>
              <c:pt idx="1248">
                <c:v>0.3965301649303839</c:v>
              </c:pt>
              <c:pt idx="1249">
                <c:v>0.35313480159895644</c:v>
              </c:pt>
              <c:pt idx="1250">
                <c:v>0.3434732499331275</c:v>
              </c:pt>
              <c:pt idx="1251">
                <c:v>0.3230124551848525</c:v>
              </c:pt>
              <c:pt idx="1252">
                <c:v>0.30580048769629531</c:v>
              </c:pt>
              <c:pt idx="1253">
                <c:v>0.40048706838357778</c:v>
              </c:pt>
              <c:pt idx="1254">
                <c:v>0.34575364721592838</c:v>
              </c:pt>
              <c:pt idx="1255">
                <c:v>0.3764089495447383</c:v>
              </c:pt>
              <c:pt idx="1256">
                <c:v>0.33030519335821262</c:v>
              </c:pt>
              <c:pt idx="1257">
                <c:v>0.32360224248114394</c:v>
              </c:pt>
              <c:pt idx="1258">
                <c:v>0.3579155862787059</c:v>
              </c:pt>
              <c:pt idx="1259">
                <c:v>0.35656091248065902</c:v>
              </c:pt>
              <c:pt idx="1260">
                <c:v>0.30018505528330197</c:v>
              </c:pt>
              <c:pt idx="1261">
                <c:v>0.33459420492114289</c:v>
              </c:pt>
              <c:pt idx="1262">
                <c:v>0.31228426272224746</c:v>
              </c:pt>
              <c:pt idx="1263">
                <c:v>0.33475705752363244</c:v>
              </c:pt>
              <c:pt idx="1264">
                <c:v>0.30689797204924513</c:v>
              </c:pt>
              <c:pt idx="1265">
                <c:v>0.30465086687710147</c:v>
              </c:pt>
              <c:pt idx="1266">
                <c:v>0.32891206726935623</c:v>
              </c:pt>
              <c:pt idx="1267">
                <c:v>0.28181724670023683</c:v>
              </c:pt>
              <c:pt idx="1268">
                <c:v>0.31189052628883668</c:v>
              </c:pt>
              <c:pt idx="1269">
                <c:v>0.33235758534151028</c:v>
              </c:pt>
              <c:pt idx="1270">
                <c:v>0.38572614496203855</c:v>
              </c:pt>
              <c:pt idx="1271">
                <c:v>0.29731683787189317</c:v>
              </c:pt>
              <c:pt idx="1272">
                <c:v>0.30588594263846464</c:v>
              </c:pt>
              <c:pt idx="1273">
                <c:v>0.29792491283421202</c:v>
              </c:pt>
              <c:pt idx="1274">
                <c:v>0.32581766678499058</c:v>
              </c:pt>
              <c:pt idx="1275">
                <c:v>0.30250227514775968</c:v>
              </c:pt>
              <c:pt idx="1276">
                <c:v>0.304238323357295</c:v>
              </c:pt>
              <c:pt idx="1277">
                <c:v>0.33307298341167341</c:v>
              </c:pt>
              <c:pt idx="1278">
                <c:v>0.35711113340840239</c:v>
              </c:pt>
              <c:pt idx="1279">
                <c:v>0.34046373079858661</c:v>
              </c:pt>
              <c:pt idx="1280">
                <c:v>0.33613493969445341</c:v>
              </c:pt>
              <c:pt idx="1281">
                <c:v>0.35307428412696051</c:v>
              </c:pt>
              <c:pt idx="1282">
                <c:v>0.37281621715827495</c:v>
              </c:pt>
              <c:pt idx="1283">
                <c:v>0.35238696081173743</c:v>
              </c:pt>
              <c:pt idx="1284">
                <c:v>0.35586425523905602</c:v>
              </c:pt>
              <c:pt idx="1285">
                <c:v>0.34486565806427655</c:v>
              </c:pt>
              <c:pt idx="1286">
                <c:v>0.33721676102399162</c:v>
              </c:pt>
              <c:pt idx="1287">
                <c:v>0.32482151796268677</c:v>
              </c:pt>
              <c:pt idx="1288">
                <c:v>0.36459731355990083</c:v>
              </c:pt>
              <c:pt idx="1289">
                <c:v>0.35950483593413357</c:v>
              </c:pt>
              <c:pt idx="1290">
                <c:v>0.36860836724045587</c:v>
              </c:pt>
              <c:pt idx="1291">
                <c:v>0.32014738229005962</c:v>
              </c:pt>
              <c:pt idx="1292">
                <c:v>0.351154630260538</c:v>
              </c:pt>
              <c:pt idx="1293">
                <c:v>0.42179374035654826</c:v>
              </c:pt>
              <c:pt idx="1294">
                <c:v>0.34895992309872442</c:v>
              </c:pt>
              <c:pt idx="1295">
                <c:v>0.39662221657986979</c:v>
              </c:pt>
              <c:pt idx="1296">
                <c:v>0.33100849366206231</c:v>
              </c:pt>
              <c:pt idx="1297">
                <c:v>0.4382801755091647</c:v>
              </c:pt>
              <c:pt idx="1298">
                <c:v>0.33882820781360062</c:v>
              </c:pt>
              <c:pt idx="1299">
                <c:v>0.2907489601420109</c:v>
              </c:pt>
              <c:pt idx="1300">
                <c:v>0.24859597579234849</c:v>
              </c:pt>
              <c:pt idx="1301">
                <c:v>0.2729598508462488</c:v>
              </c:pt>
              <c:pt idx="1302">
                <c:v>0.3066855811127146</c:v>
              </c:pt>
              <c:pt idx="1303">
                <c:v>0.32479535548721783</c:v>
              </c:pt>
              <c:pt idx="1304">
                <c:v>0.3548523054766114</c:v>
              </c:pt>
              <c:pt idx="1305">
                <c:v>0.31848493800136451</c:v>
              </c:pt>
              <c:pt idx="1306">
                <c:v>0.28650829414008949</c:v>
              </c:pt>
              <c:pt idx="1307">
                <c:v>0.3369584818103939</c:v>
              </c:pt>
              <c:pt idx="1308">
                <c:v>0.23107342493021488</c:v>
              </c:pt>
              <c:pt idx="1309">
                <c:v>0.2692586156545505</c:v>
              </c:pt>
              <c:pt idx="1310">
                <c:v>0.27362186684548523</c:v>
              </c:pt>
              <c:pt idx="1311">
                <c:v>0.3053986567584332</c:v>
              </c:pt>
              <c:pt idx="1312">
                <c:v>0.29601877218100947</c:v>
              </c:pt>
              <c:pt idx="1313">
                <c:v>0.31788507882527728</c:v>
              </c:pt>
              <c:pt idx="1314">
                <c:v>0.2411917423315687</c:v>
              </c:pt>
              <c:pt idx="1315">
                <c:v>0.26106782384009952</c:v>
              </c:pt>
              <c:pt idx="1316">
                <c:v>0.24494718645959357</c:v>
              </c:pt>
              <c:pt idx="1317">
                <c:v>0.27603350229252488</c:v>
              </c:pt>
              <c:pt idx="1318">
                <c:v>0.26182249813147201</c:v>
              </c:pt>
              <c:pt idx="1319">
                <c:v>0.27363996397691653</c:v>
              </c:pt>
              <c:pt idx="1320">
                <c:v>0.24527594284481066</c:v>
              </c:pt>
              <c:pt idx="1321">
                <c:v>0.22748458916539852</c:v>
              </c:pt>
              <c:pt idx="1322">
                <c:v>0.22066985563178387</c:v>
              </c:pt>
              <c:pt idx="1323">
                <c:v>0.27453441049498373</c:v>
              </c:pt>
              <c:pt idx="1324">
                <c:v>0.27935050639666131</c:v>
              </c:pt>
              <c:pt idx="1325">
                <c:v>0.24366793917946664</c:v>
              </c:pt>
              <c:pt idx="1326">
                <c:v>0.25670074796614706</c:v>
              </c:pt>
              <c:pt idx="1327">
                <c:v>0.23667699349421256</c:v>
              </c:pt>
              <c:pt idx="1328">
                <c:v>0.24006589284451732</c:v>
              </c:pt>
              <c:pt idx="1329">
                <c:v>0.23455364959660341</c:v>
              </c:pt>
              <c:pt idx="1330">
                <c:v>0.26059004556260784</c:v>
              </c:pt>
              <c:pt idx="1331">
                <c:v>0.26031626124482898</c:v>
              </c:pt>
              <c:pt idx="1332">
                <c:v>0.27842087504243634</c:v>
              </c:pt>
              <c:pt idx="1333">
                <c:v>0.21770812089028124</c:v>
              </c:pt>
              <c:pt idx="1334">
                <c:v>0.21892506051729471</c:v>
              </c:pt>
              <c:pt idx="1335">
                <c:v>0.26744394213317041</c:v>
              </c:pt>
              <c:pt idx="1336">
                <c:v>0.24439546273654261</c:v>
              </c:pt>
              <c:pt idx="1337">
                <c:v>0.22651683253928012</c:v>
              </c:pt>
              <c:pt idx="1338">
                <c:v>0.25378315108517568</c:v>
              </c:pt>
              <c:pt idx="1339">
                <c:v>0.26228617528037834</c:v>
              </c:pt>
              <c:pt idx="1340">
                <c:v>0.2454960184981167</c:v>
              </c:pt>
              <c:pt idx="1341">
                <c:v>0.26602981317435914</c:v>
              </c:pt>
              <c:pt idx="1342">
                <c:v>0.26723586873957417</c:v>
              </c:pt>
              <c:pt idx="1343">
                <c:v>0.26577191218448937</c:v>
              </c:pt>
              <c:pt idx="1344">
                <c:v>0.2325291728960909</c:v>
              </c:pt>
              <c:pt idx="1345">
                <c:v>0.27233817898388735</c:v>
              </c:pt>
              <c:pt idx="1346">
                <c:v>0.19777503847042224</c:v>
              </c:pt>
              <c:pt idx="1347">
                <c:v>0.23871540333399691</c:v>
              </c:pt>
              <c:pt idx="1348">
                <c:v>0.23885689436810748</c:v>
              </c:pt>
              <c:pt idx="1349">
                <c:v>0.26664546668944311</c:v>
              </c:pt>
              <c:pt idx="1350">
                <c:v>0.29398208577221191</c:v>
              </c:pt>
              <c:pt idx="1351">
                <c:v>0.38592446573851413</c:v>
              </c:pt>
              <c:pt idx="1352">
                <c:v>0.21912688748701675</c:v>
              </c:pt>
              <c:pt idx="1353">
                <c:v>0.35856343387171019</c:v>
              </c:pt>
              <c:pt idx="1354">
                <c:v>0.35721616409368756</c:v>
              </c:pt>
              <c:pt idx="1355">
                <c:v>0.34783600461946979</c:v>
              </c:pt>
              <c:pt idx="1356">
                <c:v>0.23129378850914817</c:v>
              </c:pt>
              <c:pt idx="1357">
                <c:v>0.27682102394120239</c:v>
              </c:pt>
              <c:pt idx="1358">
                <c:v>0.24673993105522662</c:v>
              </c:pt>
              <c:pt idx="1359">
                <c:v>0.20557679065241466</c:v>
              </c:pt>
              <c:pt idx="1360">
                <c:v>0.2177478449048624</c:v>
              </c:pt>
              <c:pt idx="1361">
                <c:v>0.204443721536818</c:v>
              </c:pt>
              <c:pt idx="1362">
                <c:v>0.19191849674607964</c:v>
              </c:pt>
              <c:pt idx="1363">
                <c:v>0.20424738455219796</c:v>
              </c:pt>
              <c:pt idx="1364">
                <c:v>0.17974597432642822</c:v>
              </c:pt>
              <c:pt idx="1365">
                <c:v>0.16167086826813873</c:v>
              </c:pt>
              <c:pt idx="1366">
                <c:v>0.19162425992592971</c:v>
              </c:pt>
              <c:pt idx="1367">
                <c:v>0.17880135945326084</c:v>
              </c:pt>
              <c:pt idx="1368">
                <c:v>0.18369021600977462</c:v>
              </c:pt>
              <c:pt idx="1369">
                <c:v>0.19270533834176748</c:v>
              </c:pt>
              <c:pt idx="1370">
                <c:v>0.23495626486000964</c:v>
              </c:pt>
              <c:pt idx="1371">
                <c:v>0.1825187306061031</c:v>
              </c:pt>
              <c:pt idx="1372">
                <c:v>0.1769146660618037</c:v>
              </c:pt>
              <c:pt idx="1373">
                <c:v>0.1796828395437477</c:v>
              </c:pt>
              <c:pt idx="1374">
                <c:v>0.20107044823004991</c:v>
              </c:pt>
              <c:pt idx="1375">
                <c:v>0.18612416776513355</c:v>
              </c:pt>
              <c:pt idx="1376">
                <c:v>0.20144932433344531</c:v>
              </c:pt>
              <c:pt idx="1377">
                <c:v>0.18686487843725041</c:v>
              </c:pt>
              <c:pt idx="1378">
                <c:v>0.21427807589623041</c:v>
              </c:pt>
              <c:pt idx="1379">
                <c:v>0.18646862362759242</c:v>
              </c:pt>
              <c:pt idx="1380">
                <c:v>0.26790535247549579</c:v>
              </c:pt>
              <c:pt idx="1381">
                <c:v>0.17431611160685548</c:v>
              </c:pt>
              <c:pt idx="1382">
                <c:v>0.22625295637011078</c:v>
              </c:pt>
              <c:pt idx="1383">
                <c:v>0.19435917136117092</c:v>
              </c:pt>
              <c:pt idx="1384">
                <c:v>0.2198279173875696</c:v>
              </c:pt>
              <c:pt idx="1385">
                <c:v>0.22836638925839325</c:v>
              </c:pt>
              <c:pt idx="1386">
                <c:v>0.21581666085233511</c:v>
              </c:pt>
              <c:pt idx="1387">
                <c:v>0.20427576070419312</c:v>
              </c:pt>
              <c:pt idx="1388">
                <c:v>0.16153060613739287</c:v>
              </c:pt>
              <c:pt idx="1389">
                <c:v>0.17158463074638586</c:v>
              </c:pt>
              <c:pt idx="1390">
                <c:v>0.20505495399910467</c:v>
              </c:pt>
              <c:pt idx="1391">
                <c:v>0.23338596564948039</c:v>
              </c:pt>
              <c:pt idx="1392">
                <c:v>0.19532445824271549</c:v>
              </c:pt>
              <c:pt idx="1393">
                <c:v>0.16364443279571894</c:v>
              </c:pt>
              <c:pt idx="1394">
                <c:v>0.21675836229107867</c:v>
              </c:pt>
              <c:pt idx="1395">
                <c:v>0.23678138344147645</c:v>
              </c:pt>
              <c:pt idx="1396">
                <c:v>0.18310877169466938</c:v>
              </c:pt>
              <c:pt idx="1397">
                <c:v>0.18129598015705539</c:v>
              </c:pt>
              <c:pt idx="1398">
                <c:v>0.15306102209551525</c:v>
              </c:pt>
              <c:pt idx="1399">
                <c:v>0.17548654469337743</c:v>
              </c:pt>
              <c:pt idx="1400">
                <c:v>0.17487251740152762</c:v>
              </c:pt>
              <c:pt idx="1401">
                <c:v>0.19946855049140233</c:v>
              </c:pt>
              <c:pt idx="1402">
                <c:v>0.17989901122687893</c:v>
              </c:pt>
              <c:pt idx="1403">
                <c:v>0.20539397731432832</c:v>
              </c:pt>
              <c:pt idx="1404">
                <c:v>0.19920410185344525</c:v>
              </c:pt>
              <c:pt idx="1405">
                <c:v>0.1326916181732693</c:v>
              </c:pt>
              <c:pt idx="1406">
                <c:v>0.14700338598537044</c:v>
              </c:pt>
              <c:pt idx="1407">
                <c:v>0.16523054374312574</c:v>
              </c:pt>
              <c:pt idx="1408">
                <c:v>0.17655960133974202</c:v>
              </c:pt>
              <c:pt idx="1409">
                <c:v>0.15130292358001224</c:v>
              </c:pt>
              <c:pt idx="1410">
                <c:v>0.14522897961661516</c:v>
              </c:pt>
              <c:pt idx="1411">
                <c:v>0.17071568445719532</c:v>
              </c:pt>
              <c:pt idx="1412">
                <c:v>0.14096375662175198</c:v>
              </c:pt>
              <c:pt idx="1413">
                <c:v>0.14988372686470264</c:v>
              </c:pt>
              <c:pt idx="1414">
                <c:v>0.16041644552116224</c:v>
              </c:pt>
              <c:pt idx="1415">
                <c:v>0.14384275560143603</c:v>
              </c:pt>
              <c:pt idx="1416">
                <c:v>0.12081311025472634</c:v>
              </c:pt>
              <c:pt idx="1417">
                <c:v>0.20560933910484711</c:v>
              </c:pt>
              <c:pt idx="1418">
                <c:v>0.25027341431107569</c:v>
              </c:pt>
              <c:pt idx="1419">
                <c:v>0.13865622019667365</c:v>
              </c:pt>
              <c:pt idx="1420">
                <c:v>0.14726511977769599</c:v>
              </c:pt>
              <c:pt idx="1421">
                <c:v>0.16019303899503312</c:v>
              </c:pt>
              <c:pt idx="1422">
                <c:v>0.19582723448004413</c:v>
              </c:pt>
              <c:pt idx="1423">
                <c:v>0.14432234601580674</c:v>
              </c:pt>
              <c:pt idx="1424">
                <c:v>0.18549849041599437</c:v>
              </c:pt>
              <c:pt idx="1425">
                <c:v>0.16548372114008711</c:v>
              </c:pt>
              <c:pt idx="1426">
                <c:v>0.1496320707934686</c:v>
              </c:pt>
              <c:pt idx="1427">
                <c:v>0.15796191066982895</c:v>
              </c:pt>
              <c:pt idx="1428">
                <c:v>0.13776491621100512</c:v>
              </c:pt>
              <c:pt idx="1429">
                <c:v>0.1506416962634359</c:v>
              </c:pt>
              <c:pt idx="1430">
                <c:v>0.14198005512918604</c:v>
              </c:pt>
              <c:pt idx="1431">
                <c:v>0.19375654544651774</c:v>
              </c:pt>
              <c:pt idx="1432">
                <c:v>0.31058108513430127</c:v>
              </c:pt>
              <c:pt idx="1433">
                <c:v>0.30062577391448486</c:v>
              </c:pt>
              <c:pt idx="1434">
                <c:v>0.16235894418028174</c:v>
              </c:pt>
              <c:pt idx="1435">
                <c:v>0.18134516286637267</c:v>
              </c:pt>
              <c:pt idx="1436">
                <c:v>0.15447800742597187</c:v>
              </c:pt>
              <c:pt idx="1437">
                <c:v>0.154555169563036</c:v>
              </c:pt>
              <c:pt idx="1438">
                <c:v>0.13853123520817784</c:v>
              </c:pt>
              <c:pt idx="1439">
                <c:v>0.16815857891495312</c:v>
              </c:pt>
              <c:pt idx="1440">
                <c:v>0.14476468426028979</c:v>
              </c:pt>
              <c:pt idx="1441">
                <c:v>0.13008270907053707</c:v>
              </c:pt>
              <c:pt idx="1442">
                <c:v>0.13390404950334275</c:v>
              </c:pt>
              <c:pt idx="1443">
                <c:v>0.18979194399797261</c:v>
              </c:pt>
              <c:pt idx="1444">
                <c:v>0.14403422149947065</c:v>
              </c:pt>
              <c:pt idx="1445">
                <c:v>0.15222152267830089</c:v>
              </c:pt>
              <c:pt idx="1446">
                <c:v>0.1561001943527669</c:v>
              </c:pt>
              <c:pt idx="1447">
                <c:v>0.16448871081404906</c:v>
              </c:pt>
              <c:pt idx="1448">
                <c:v>0.14518742146330116</c:v>
              </c:pt>
              <c:pt idx="1449">
                <c:v>0.15841619882173125</c:v>
              </c:pt>
              <c:pt idx="1450">
                <c:v>0.14157464530588154</c:v>
              </c:pt>
              <c:pt idx="1451">
                <c:v>0.14888009864358187</c:v>
              </c:pt>
              <c:pt idx="1452">
                <c:v>0.12297681147538217</c:v>
              </c:pt>
              <c:pt idx="1453">
                <c:v>0.14398266407057184</c:v>
              </c:pt>
              <c:pt idx="1454">
                <c:v>0.1300521108080091</c:v>
              </c:pt>
              <c:pt idx="1455">
                <c:v>0.12034946299554256</c:v>
              </c:pt>
              <c:pt idx="1456">
                <c:v>0.12612605416048339</c:v>
              </c:pt>
              <c:pt idx="1457">
                <c:v>0.1015419617763022</c:v>
              </c:pt>
              <c:pt idx="1458">
                <c:v>0.12589559988521382</c:v>
              </c:pt>
              <c:pt idx="1459">
                <c:v>0.12646812506419886</c:v>
              </c:pt>
              <c:pt idx="1460">
                <c:v>0.1157633436591899</c:v>
              </c:pt>
              <c:pt idx="1461">
                <c:v>0.13352228341825459</c:v>
              </c:pt>
              <c:pt idx="1462">
                <c:v>0.15368115028417614</c:v>
              </c:pt>
              <c:pt idx="1463">
                <c:v>0.15394551339267368</c:v>
              </c:pt>
              <c:pt idx="1464">
                <c:v>0.12358137754446905</c:v>
              </c:pt>
              <c:pt idx="1465">
                <c:v>0.11802447901890858</c:v>
              </c:pt>
              <c:pt idx="1466">
                <c:v>0.12417391893427093</c:v>
              </c:pt>
              <c:pt idx="1467">
                <c:v>0.11562941163057987</c:v>
              </c:pt>
              <c:pt idx="1468">
                <c:v>0.10492866990639428</c:v>
              </c:pt>
              <c:pt idx="1469">
                <c:v>8.7071295609970248E-2</c:v>
              </c:pt>
              <c:pt idx="1470">
                <c:v>0.11569711063703551</c:v>
              </c:pt>
              <c:pt idx="1471">
                <c:v>0.1184928778117124</c:v>
              </c:pt>
              <c:pt idx="1472">
                <c:v>0.12153113761829978</c:v>
              </c:pt>
              <c:pt idx="1473">
                <c:v>0.10327214032078047</c:v>
              </c:pt>
              <c:pt idx="1474">
                <c:v>0.11406999234196448</c:v>
              </c:pt>
              <c:pt idx="1475">
                <c:v>0.10197361863419166</c:v>
              </c:pt>
              <c:pt idx="1476">
                <c:v>0.11486032286794076</c:v>
              </c:pt>
              <c:pt idx="1477">
                <c:v>0.11029546357571225</c:v>
              </c:pt>
              <c:pt idx="1478">
                <c:v>0.1017077521824559</c:v>
              </c:pt>
              <c:pt idx="1479">
                <c:v>0.10730672340880015</c:v>
              </c:pt>
              <c:pt idx="1480">
                <c:v>9.6490333317518995E-2</c:v>
              </c:pt>
              <c:pt idx="1481">
                <c:v>0.10616359574718703</c:v>
              </c:pt>
              <c:pt idx="1482">
                <c:v>9.4651224934033273E-2</c:v>
              </c:pt>
              <c:pt idx="1483">
                <c:v>0.20038294676307672</c:v>
              </c:pt>
              <c:pt idx="1484">
                <c:v>0.18542745197030733</c:v>
              </c:pt>
              <c:pt idx="1485">
                <c:v>0.20162517516571515</c:v>
              </c:pt>
              <c:pt idx="1486">
                <c:v>0.19030063397021674</c:v>
              </c:pt>
              <c:pt idx="1487">
                <c:v>0.24030658594787851</c:v>
              </c:pt>
              <c:pt idx="1488">
                <c:v>0.22793601537720007</c:v>
              </c:pt>
              <c:pt idx="1489">
                <c:v>0.22431781946770474</c:v>
              </c:pt>
              <c:pt idx="1490">
                <c:v>0.21214096483193529</c:v>
              </c:pt>
              <c:pt idx="1491">
                <c:v>0.21559152498927756</c:v>
              </c:pt>
              <c:pt idx="1492">
                <c:v>0.22154889353427346</c:v>
              </c:pt>
              <c:pt idx="1493">
                <c:v>0.18796170304739229</c:v>
              </c:pt>
              <c:pt idx="1494">
                <c:v>0.20707085783654886</c:v>
              </c:pt>
              <c:pt idx="1495">
                <c:v>0.21461345756868644</c:v>
              </c:pt>
              <c:pt idx="1496">
                <c:v>0.20140667803686513</c:v>
              </c:pt>
              <c:pt idx="1497">
                <c:v>0.20506570012523481</c:v>
              </c:pt>
              <c:pt idx="1498">
                <c:v>0.19761799869672733</c:v>
              </c:pt>
              <c:pt idx="1499">
                <c:v>0.20636095507217328</c:v>
              </c:pt>
              <c:pt idx="1500">
                <c:v>0.22202780967130376</c:v>
              </c:pt>
              <c:pt idx="1501">
                <c:v>0.25500942329975862</c:v>
              </c:pt>
              <c:pt idx="1502">
                <c:v>0.2487129217910618</c:v>
              </c:pt>
              <c:pt idx="1503">
                <c:v>0.21522196109491815</c:v>
              </c:pt>
              <c:pt idx="1504">
                <c:v>0.21886604396840792</c:v>
              </c:pt>
              <c:pt idx="1505">
                <c:v>0.19847897883787802</c:v>
              </c:pt>
              <c:pt idx="1506">
                <c:v>0.20022868017295811</c:v>
              </c:pt>
              <c:pt idx="1507">
                <c:v>0.18968720598804914</c:v>
              </c:pt>
              <c:pt idx="1508">
                <c:v>0.1960982420914047</c:v>
              </c:pt>
              <c:pt idx="1509">
                <c:v>0.18801206376822194</c:v>
              </c:pt>
              <c:pt idx="1510">
                <c:v>0.19150694129417967</c:v>
              </c:pt>
              <c:pt idx="1511">
                <c:v>0.18305362793979038</c:v>
              </c:pt>
              <c:pt idx="1512">
                <c:v>0.15877690626504262</c:v>
              </c:pt>
              <c:pt idx="1513">
                <c:v>0.23828569667201507</c:v>
              </c:pt>
              <c:pt idx="1514">
                <c:v>0.18463076082425231</c:v>
              </c:pt>
              <c:pt idx="1515">
                <c:v>0.17527261356917057</c:v>
              </c:pt>
              <c:pt idx="1516">
                <c:v>0.18932573874086428</c:v>
              </c:pt>
              <c:pt idx="1517">
                <c:v>0.16058407849291328</c:v>
              </c:pt>
              <c:pt idx="1518">
                <c:v>0.15551155889771423</c:v>
              </c:pt>
              <c:pt idx="1519">
                <c:v>0.15278282941319932</c:v>
              </c:pt>
              <c:pt idx="1520">
                <c:v>0.18865705842712913</c:v>
              </c:pt>
              <c:pt idx="1521">
                <c:v>0.20002854936982295</c:v>
              </c:pt>
              <c:pt idx="1522">
                <c:v>0.18564658347833965</c:v>
              </c:pt>
              <c:pt idx="1523">
                <c:v>0.17397528094935283</c:v>
              </c:pt>
              <c:pt idx="1524">
                <c:v>0.16538628162603927</c:v>
              </c:pt>
              <c:pt idx="1525">
                <c:v>0.14688945299451717</c:v>
              </c:pt>
              <c:pt idx="1526">
                <c:v>0.15091663037423181</c:v>
              </c:pt>
              <c:pt idx="1527">
                <c:v>0.14189010359224624</c:v>
              </c:pt>
              <c:pt idx="1528">
                <c:v>0.19654732466253658</c:v>
              </c:pt>
              <c:pt idx="1529">
                <c:v>0.16154505989355766</c:v>
              </c:pt>
              <c:pt idx="1530">
                <c:v>0.16157552736858033</c:v>
              </c:pt>
              <c:pt idx="1531">
                <c:v>0.14322562642831385</c:v>
              </c:pt>
              <c:pt idx="1532">
                <c:v>0.13774829826458238</c:v>
              </c:pt>
              <c:pt idx="1533">
                <c:v>0.15183161549629981</c:v>
              </c:pt>
              <c:pt idx="1534">
                <c:v>0.12422157330174954</c:v>
              </c:pt>
              <c:pt idx="1535">
                <c:v>0.1409223599820181</c:v>
              </c:pt>
              <c:pt idx="1536">
                <c:v>0.1397090845005029</c:v>
              </c:pt>
              <c:pt idx="1537">
                <c:v>0.14202324804928293</c:v>
              </c:pt>
              <c:pt idx="1538">
                <c:v>0.11811350433887872</c:v>
              </c:pt>
              <c:pt idx="1539">
                <c:v>0.14222483330567462</c:v>
              </c:pt>
              <c:pt idx="1540">
                <c:v>0.12529112276636586</c:v>
              </c:pt>
              <c:pt idx="1541">
                <c:v>0.12923535219152787</c:v>
              </c:pt>
              <c:pt idx="1542">
                <c:v>0.10830408661774082</c:v>
              </c:pt>
              <c:pt idx="1543">
                <c:v>0.11404211487894196</c:v>
              </c:pt>
              <c:pt idx="1544">
                <c:v>0.10094946784353009</c:v>
              </c:pt>
              <c:pt idx="1545">
                <c:v>0.1167016390019005</c:v>
              </c:pt>
              <c:pt idx="1546">
                <c:v>0.10347388609151847</c:v>
              </c:pt>
              <c:pt idx="1547">
                <c:v>0.10131046399992073</c:v>
              </c:pt>
              <c:pt idx="1548">
                <c:v>0.10076364287211065</c:v>
              </c:pt>
              <c:pt idx="1549">
                <c:v>9.7012177228979396E-2</c:v>
              </c:pt>
              <c:pt idx="1550">
                <c:v>0.10603528768232792</c:v>
              </c:pt>
              <c:pt idx="1551">
                <c:v>0.11044851308620522</c:v>
              </c:pt>
              <c:pt idx="1552">
                <c:v>0.10071957524482372</c:v>
              </c:pt>
              <c:pt idx="1553">
                <c:v>9.4261470806904848E-2</c:v>
              </c:pt>
              <c:pt idx="1554">
                <c:v>9.6087229860266965E-2</c:v>
              </c:pt>
              <c:pt idx="1555">
                <c:v>0.1054966234537995</c:v>
              </c:pt>
              <c:pt idx="1556">
                <c:v>0.10490434184282653</c:v>
              </c:pt>
              <c:pt idx="1557">
                <c:v>9.7838095840610706E-2</c:v>
              </c:pt>
              <c:pt idx="1558">
                <c:v>0.10150671049343958</c:v>
              </c:pt>
              <c:pt idx="1559">
                <c:v>9.4847355478256956E-2</c:v>
              </c:pt>
              <c:pt idx="1560">
                <c:v>9.2066901561200537E-2</c:v>
              </c:pt>
              <c:pt idx="1561">
                <c:v>0.11267934299924207</c:v>
              </c:pt>
              <c:pt idx="1562">
                <c:v>9.4560527147755119E-2</c:v>
              </c:pt>
              <c:pt idx="1563">
                <c:v>9.949664088776429E-2</c:v>
              </c:pt>
              <c:pt idx="1564">
                <c:v>0.10708962680333639</c:v>
              </c:pt>
              <c:pt idx="1565">
                <c:v>9.3069979182018564E-2</c:v>
              </c:pt>
              <c:pt idx="1566">
                <c:v>0.10889479419887586</c:v>
              </c:pt>
              <c:pt idx="1567">
                <c:v>9.4866892723274282E-2</c:v>
              </c:pt>
              <c:pt idx="1568">
                <c:v>9.4273182232434291E-2</c:v>
              </c:pt>
              <c:pt idx="1569">
                <c:v>0.10601147503114801</c:v>
              </c:pt>
              <c:pt idx="1570">
                <c:v>9.4287097619340066E-2</c:v>
              </c:pt>
              <c:pt idx="1571">
                <c:v>8.8364670166240861E-2</c:v>
              </c:pt>
              <c:pt idx="1572">
                <c:v>0.11139515263831204</c:v>
              </c:pt>
              <c:pt idx="1573">
                <c:v>9.2074379373007137E-2</c:v>
              </c:pt>
              <c:pt idx="1574">
                <c:v>9.5730810983947992E-2</c:v>
              </c:pt>
              <c:pt idx="1575">
                <c:v>9.2143026359304533E-2</c:v>
              </c:pt>
              <c:pt idx="1576">
                <c:v>0.10171818775166946</c:v>
              </c:pt>
              <c:pt idx="1577">
                <c:v>9.5675324400414027E-2</c:v>
              </c:pt>
              <c:pt idx="1578">
                <c:v>0.10817067314620438</c:v>
              </c:pt>
              <c:pt idx="1579">
                <c:v>8.3050127130348442E-2</c:v>
              </c:pt>
              <c:pt idx="1580">
                <c:v>9.3263335639620137E-2</c:v>
              </c:pt>
              <c:pt idx="1581">
                <c:v>0.10180018759342382</c:v>
              </c:pt>
              <c:pt idx="1582">
                <c:v>9.0926299757692355E-2</c:v>
              </c:pt>
              <c:pt idx="1583">
                <c:v>9.3939220109043528E-2</c:v>
              </c:pt>
              <c:pt idx="1584">
                <c:v>9.7182973037413634E-2</c:v>
              </c:pt>
              <c:pt idx="1585">
                <c:v>9.0705283701570535E-2</c:v>
              </c:pt>
              <c:pt idx="1586">
                <c:v>9.942019077045329E-2</c:v>
              </c:pt>
              <c:pt idx="1587">
                <c:v>8.3236432229758392E-2</c:v>
              </c:pt>
              <c:pt idx="1588">
                <c:v>9.6421153106980254E-2</c:v>
              </c:pt>
              <c:pt idx="1589">
                <c:v>8.4126303818410381E-2</c:v>
              </c:pt>
              <c:pt idx="1590">
                <c:v>8.5501967665685893E-2</c:v>
              </c:pt>
              <c:pt idx="1591">
                <c:v>7.661121985673186E-2</c:v>
              </c:pt>
              <c:pt idx="1592">
                <c:v>9.939998381795645E-2</c:v>
              </c:pt>
              <c:pt idx="1593">
                <c:v>8.5707149671385263E-2</c:v>
              </c:pt>
              <c:pt idx="1594">
                <c:v>8.4778559319356003E-2</c:v>
              </c:pt>
              <c:pt idx="1595">
                <c:v>8.8750060846050735E-2</c:v>
              </c:pt>
              <c:pt idx="1596">
                <c:v>8.5565509749762472E-2</c:v>
              </c:pt>
              <c:pt idx="1597">
                <c:v>0.11064491682140433</c:v>
              </c:pt>
              <c:pt idx="1598">
                <c:v>9.6523689884313327E-2</c:v>
              </c:pt>
              <c:pt idx="1599">
                <c:v>9.1448836713631923E-2</c:v>
              </c:pt>
              <c:pt idx="1600">
                <c:v>0.10131591566630846</c:v>
              </c:pt>
              <c:pt idx="1601">
                <c:v>8.2065254830394729E-2</c:v>
              </c:pt>
              <c:pt idx="1602">
                <c:v>8.3356044419955352E-2</c:v>
              </c:pt>
              <c:pt idx="1603">
                <c:v>8.114074749073294E-2</c:v>
              </c:pt>
              <c:pt idx="1604">
                <c:v>9.1695065751281099E-2</c:v>
              </c:pt>
              <c:pt idx="1605">
                <c:v>8.5118601633006274E-2</c:v>
              </c:pt>
              <c:pt idx="1606">
                <c:v>9.3045336426960473E-2</c:v>
              </c:pt>
              <c:pt idx="1607">
                <c:v>8.0350632771673355E-2</c:v>
              </c:pt>
              <c:pt idx="1608">
                <c:v>9.3682280529264333E-2</c:v>
              </c:pt>
              <c:pt idx="1609">
                <c:v>8.5425388984818273E-2</c:v>
              </c:pt>
              <c:pt idx="1610">
                <c:v>9.2344508888183879E-2</c:v>
              </c:pt>
              <c:pt idx="1611">
                <c:v>8.0150464940440883E-2</c:v>
              </c:pt>
              <c:pt idx="1612">
                <c:v>8.3274676666252101E-2</c:v>
              </c:pt>
              <c:pt idx="1613">
                <c:v>9.8732834533571109E-2</c:v>
              </c:pt>
              <c:pt idx="1614">
                <c:v>7.5903280055695008E-2</c:v>
              </c:pt>
              <c:pt idx="1615">
                <c:v>8.4334814509114911E-2</c:v>
              </c:pt>
              <c:pt idx="1616">
                <c:v>9.4351544467420237E-2</c:v>
              </c:pt>
              <c:pt idx="1617">
                <c:v>8.5530541238762206E-2</c:v>
              </c:pt>
              <c:pt idx="1618">
                <c:v>6.9654246203937814E-2</c:v>
              </c:pt>
              <c:pt idx="1619">
                <c:v>9.4416318560467671E-2</c:v>
              </c:pt>
              <c:pt idx="1620">
                <c:v>8.4206095699566233E-2</c:v>
              </c:pt>
              <c:pt idx="1621">
                <c:v>8.1285215980281378E-2</c:v>
              </c:pt>
              <c:pt idx="1622">
                <c:v>8.6712972779387096E-2</c:v>
              </c:pt>
              <c:pt idx="1623">
                <c:v>7.9234564526206849E-2</c:v>
              </c:pt>
              <c:pt idx="1624">
                <c:v>8.2758046470142538E-2</c:v>
              </c:pt>
              <c:pt idx="1625">
                <c:v>7.8496298232062972E-2</c:v>
              </c:pt>
              <c:pt idx="1626">
                <c:v>8.7793527122600454E-2</c:v>
              </c:pt>
              <c:pt idx="1627">
                <c:v>6.9860121900513134E-2</c:v>
              </c:pt>
              <c:pt idx="1628">
                <c:v>7.5392167224181905E-2</c:v>
              </c:pt>
              <c:pt idx="1629">
                <c:v>7.406325784683894E-2</c:v>
              </c:pt>
              <c:pt idx="1630">
                <c:v>7.7257523806227454E-2</c:v>
              </c:pt>
              <c:pt idx="1631">
                <c:v>8.6816573302296529E-2</c:v>
              </c:pt>
              <c:pt idx="1632">
                <c:v>6.9151873448231926E-2</c:v>
              </c:pt>
              <c:pt idx="1633">
                <c:v>7.1212157158698303E-2</c:v>
              </c:pt>
              <c:pt idx="1634">
                <c:v>7.4513548074916697E-2</c:v>
              </c:pt>
              <c:pt idx="1635">
                <c:v>8.1563106808318672E-2</c:v>
              </c:pt>
              <c:pt idx="1636">
                <c:v>7.550912347333083E-2</c:v>
              </c:pt>
              <c:pt idx="1637">
                <c:v>6.7435668020326509E-2</c:v>
              </c:pt>
              <c:pt idx="1638">
                <c:v>6.1508904262233197E-2</c:v>
              </c:pt>
              <c:pt idx="1639">
                <c:v>7.3288146513605879E-2</c:v>
              </c:pt>
              <c:pt idx="1640">
                <c:v>7.4988746999711642E-2</c:v>
              </c:pt>
              <c:pt idx="1641">
                <c:v>7.3862931592470468E-2</c:v>
              </c:pt>
              <c:pt idx="1642">
                <c:v>7.5663680674390041E-2</c:v>
              </c:pt>
              <c:pt idx="1643">
                <c:v>8.4328949734289463E-2</c:v>
              </c:pt>
              <c:pt idx="1644">
                <c:v>7.6396324721203071E-2</c:v>
              </c:pt>
              <c:pt idx="1645">
                <c:v>7.4398810606614782E-2</c:v>
              </c:pt>
              <c:pt idx="1646">
                <c:v>7.5396012930373332E-2</c:v>
              </c:pt>
              <c:pt idx="1647">
                <c:v>7.0049357229015466E-2</c:v>
              </c:pt>
              <c:pt idx="1648">
                <c:v>7.1334524188213816E-2</c:v>
              </c:pt>
              <c:pt idx="1649">
                <c:v>6.6019830479146877E-2</c:v>
              </c:pt>
              <c:pt idx="1650">
                <c:v>6.8376465504398257E-2</c:v>
              </c:pt>
              <c:pt idx="1651">
                <c:v>6.5296906284762771E-2</c:v>
              </c:pt>
              <c:pt idx="1652">
                <c:v>6.7371666280360065E-2</c:v>
              </c:pt>
              <c:pt idx="1653">
                <c:v>6.7251752316920155E-2</c:v>
              </c:pt>
              <c:pt idx="1654">
                <c:v>6.1383889608817833E-2</c:v>
              </c:pt>
              <c:pt idx="1655">
                <c:v>6.9194436117660227E-2</c:v>
              </c:pt>
              <c:pt idx="1656">
                <c:v>6.5131444967482091E-2</c:v>
              </c:pt>
              <c:pt idx="1657">
                <c:v>6.0774062082375228E-2</c:v>
              </c:pt>
              <c:pt idx="1658">
                <c:v>6.6086521535038731E-2</c:v>
              </c:pt>
              <c:pt idx="1659">
                <c:v>7.1493944998679768E-2</c:v>
              </c:pt>
              <c:pt idx="1660">
                <c:v>8.6301870593940136E-2</c:v>
              </c:pt>
              <c:pt idx="1661">
                <c:v>6.6152212955091438E-2</c:v>
              </c:pt>
              <c:pt idx="1662">
                <c:v>6.8761726030417442E-2</c:v>
              </c:pt>
              <c:pt idx="1663">
                <c:v>7.360539337793906E-2</c:v>
              </c:pt>
              <c:pt idx="1664">
                <c:v>6.877633107415991E-2</c:v>
              </c:pt>
              <c:pt idx="1665">
                <c:v>6.7801878125801018E-2</c:v>
              </c:pt>
              <c:pt idx="1666">
                <c:v>8.2537411804331731E-2</c:v>
              </c:pt>
              <c:pt idx="1667">
                <c:v>7.1414087696618389E-2</c:v>
              </c:pt>
              <c:pt idx="1668">
                <c:v>6.9996392133799545E-2</c:v>
              </c:pt>
              <c:pt idx="1669">
                <c:v>5.9990466163791077E-2</c:v>
              </c:pt>
              <c:pt idx="1670">
                <c:v>6.1216461475662044E-2</c:v>
              </c:pt>
              <c:pt idx="1671">
                <c:v>6.0685756459195703E-2</c:v>
              </c:pt>
              <c:pt idx="1672">
                <c:v>7.0503019245641091E-2</c:v>
              </c:pt>
              <c:pt idx="1673">
                <c:v>6.4585888885203044E-2</c:v>
              </c:pt>
              <c:pt idx="1674">
                <c:v>7.1131137660803562E-2</c:v>
              </c:pt>
              <c:pt idx="1675">
                <c:v>6.871278031295891E-2</c:v>
              </c:pt>
              <c:pt idx="1676">
                <c:v>6.7327896971016779E-2</c:v>
              </c:pt>
              <c:pt idx="1677">
                <c:v>7.2206301374142509E-2</c:v>
              </c:pt>
              <c:pt idx="1678">
                <c:v>7.1905586512299335E-2</c:v>
              </c:pt>
              <c:pt idx="1679">
                <c:v>8.0022587265263373E-2</c:v>
              </c:pt>
              <c:pt idx="1680">
                <c:v>6.2335612094426993E-2</c:v>
              </c:pt>
              <c:pt idx="1681">
                <c:v>5.8953764901162012E-2</c:v>
              </c:pt>
              <c:pt idx="1682">
                <c:v>6.3484328689179692E-2</c:v>
              </c:pt>
              <c:pt idx="1683">
                <c:v>6.6010477924609443E-2</c:v>
              </c:pt>
              <c:pt idx="1684">
                <c:v>7.4385266933065908E-2</c:v>
              </c:pt>
              <c:pt idx="1685">
                <c:v>5.484062311622584E-2</c:v>
              </c:pt>
              <c:pt idx="1686">
                <c:v>5.9965630741438972E-2</c:v>
              </c:pt>
              <c:pt idx="1687">
                <c:v>6.2889629435094394E-2</c:v>
              </c:pt>
              <c:pt idx="1688">
                <c:v>5.6506134780150478E-2</c:v>
              </c:pt>
              <c:pt idx="1689">
                <c:v>6.0835136717518806E-2</c:v>
              </c:pt>
              <c:pt idx="1690">
                <c:v>5.9672585645721435E-2</c:v>
              </c:pt>
              <c:pt idx="1691">
                <c:v>6.8754856020153354E-2</c:v>
              </c:pt>
              <c:pt idx="1692">
                <c:v>5.0992105884428325E-2</c:v>
              </c:pt>
              <c:pt idx="1693">
                <c:v>6.4419030994603568E-2</c:v>
              </c:pt>
              <c:pt idx="1694">
                <c:v>5.8977178948536046E-2</c:v>
              </c:pt>
              <c:pt idx="1695">
                <c:v>5.871130460655094E-2</c:v>
              </c:pt>
              <c:pt idx="1696">
                <c:v>5.7191019412759225E-2</c:v>
              </c:pt>
              <c:pt idx="1697">
                <c:v>5.2648714955623711E-2</c:v>
              </c:pt>
              <c:pt idx="1698">
                <c:v>4.9625713299736293E-2</c:v>
              </c:pt>
              <c:pt idx="1699">
                <c:v>5.4456775968176538E-2</c:v>
              </c:pt>
              <c:pt idx="1700">
                <c:v>6.6478544163068531E-2</c:v>
              </c:pt>
              <c:pt idx="1701">
                <c:v>5.7894346987213331E-2</c:v>
              </c:pt>
              <c:pt idx="1702">
                <c:v>5.5705135265818051E-2</c:v>
              </c:pt>
              <c:pt idx="1703">
                <c:v>5.8690639447788989E-2</c:v>
              </c:pt>
              <c:pt idx="1704">
                <c:v>4.9615451191183386E-2</c:v>
              </c:pt>
              <c:pt idx="1705">
                <c:v>4.7837319991464122E-2</c:v>
              </c:pt>
              <c:pt idx="1706">
                <c:v>5.2374039531071843E-2</c:v>
              </c:pt>
              <c:pt idx="1707">
                <c:v>5.4128579853695749E-2</c:v>
              </c:pt>
              <c:pt idx="1708">
                <c:v>6.0089888533018124E-2</c:v>
              </c:pt>
              <c:pt idx="1709">
                <c:v>5.0597192133341205E-2</c:v>
              </c:pt>
              <c:pt idx="1710">
                <c:v>5.1662901985566181E-2</c:v>
              </c:pt>
              <c:pt idx="1711">
                <c:v>5.3641923848400504E-2</c:v>
              </c:pt>
              <c:pt idx="1712">
                <c:v>5.0890022034234546E-2</c:v>
              </c:pt>
              <c:pt idx="1713">
                <c:v>5.6048623649383664E-2</c:v>
              </c:pt>
              <c:pt idx="1714">
                <c:v>5.3979603675216148E-2</c:v>
              </c:pt>
              <c:pt idx="1715">
                <c:v>5.5045335484476599E-2</c:v>
              </c:pt>
              <c:pt idx="1716">
                <c:v>5.1036349526287647E-2</c:v>
              </c:pt>
              <c:pt idx="1717">
                <c:v>5.4646751851882919E-2</c:v>
              </c:pt>
              <c:pt idx="1718">
                <c:v>5.2942189297193784E-2</c:v>
              </c:pt>
              <c:pt idx="1719">
                <c:v>5.7163628807825745E-2</c:v>
              </c:pt>
              <c:pt idx="1720">
                <c:v>4.4576518270575828E-2</c:v>
              </c:pt>
              <c:pt idx="1721">
                <c:v>4.1613028917253145E-2</c:v>
              </c:pt>
              <c:pt idx="1722">
                <c:v>5.0669288337312872E-2</c:v>
              </c:pt>
              <c:pt idx="1723">
                <c:v>5.5740217413774586E-2</c:v>
              </c:pt>
              <c:pt idx="1724">
                <c:v>5.0178738511497165E-2</c:v>
              </c:pt>
              <c:pt idx="1725">
                <c:v>4.9947615497073078E-2</c:v>
              </c:pt>
              <c:pt idx="1726">
                <c:v>5.2901239234810965E-2</c:v>
              </c:pt>
              <c:pt idx="1727">
                <c:v>5.5286215687973789E-2</c:v>
              </c:pt>
              <c:pt idx="1728">
                <c:v>5.522513501118529E-2</c:v>
              </c:pt>
              <c:pt idx="1729">
                <c:v>6.3381306286426131E-2</c:v>
              </c:pt>
              <c:pt idx="1730">
                <c:v>6.0434726216504468E-2</c:v>
              </c:pt>
              <c:pt idx="1731">
                <c:v>5.3214521417636454E-2</c:v>
              </c:pt>
              <c:pt idx="1732">
                <c:v>5.0362017348191915E-2</c:v>
              </c:pt>
              <c:pt idx="1733">
                <c:v>5.0942415837153032E-2</c:v>
              </c:pt>
              <c:pt idx="1734">
                <c:v>4.6782236042942266E-2</c:v>
              </c:pt>
              <c:pt idx="1735">
                <c:v>5.6451353385863386E-2</c:v>
              </c:pt>
              <c:pt idx="1736">
                <c:v>5.4261481416750128E-2</c:v>
              </c:pt>
              <c:pt idx="1737">
                <c:v>4.5769574091340567E-2</c:v>
              </c:pt>
              <c:pt idx="1738">
                <c:v>5.1717251279326852E-2</c:v>
              </c:pt>
              <c:pt idx="1739">
                <c:v>5.8051290014733185E-2</c:v>
              </c:pt>
              <c:pt idx="1740">
                <c:v>5.4785855358537923E-2</c:v>
              </c:pt>
              <c:pt idx="1741">
                <c:v>5.491629289072477E-2</c:v>
              </c:pt>
              <c:pt idx="1742">
                <c:v>5.6600313189392237E-2</c:v>
              </c:pt>
              <c:pt idx="1743">
                <c:v>5.414542204511532E-2</c:v>
              </c:pt>
              <c:pt idx="1744">
                <c:v>4.9184362438530534E-2</c:v>
              </c:pt>
              <c:pt idx="1745">
                <c:v>4.882362621014924E-2</c:v>
              </c:pt>
              <c:pt idx="1746">
                <c:v>5.2130067248343973E-2</c:v>
              </c:pt>
              <c:pt idx="1747">
                <c:v>4.8439004785394299E-2</c:v>
              </c:pt>
              <c:pt idx="1748">
                <c:v>5.0146977714719473E-2</c:v>
              </c:pt>
              <c:pt idx="1749">
                <c:v>5.0841206276815584E-2</c:v>
              </c:pt>
              <c:pt idx="1750">
                <c:v>4.4586522176840664E-2</c:v>
              </c:pt>
              <c:pt idx="1751">
                <c:v>5.4712990225993782E-2</c:v>
              </c:pt>
              <c:pt idx="1752">
                <c:v>5.266543572688797E-2</c:v>
              </c:pt>
              <c:pt idx="1753">
                <c:v>4.8845746774610316E-2</c:v>
              </c:pt>
              <c:pt idx="1754">
                <c:v>4.9515647085457096E-2</c:v>
              </c:pt>
              <c:pt idx="1755">
                <c:v>4.6043285062102514E-2</c:v>
              </c:pt>
              <c:pt idx="1756">
                <c:v>4.3655160772552715E-2</c:v>
              </c:pt>
              <c:pt idx="1757">
                <c:v>5.0443978667101187E-2</c:v>
              </c:pt>
              <c:pt idx="1758">
                <c:v>4.7875363376442284E-2</c:v>
              </c:pt>
              <c:pt idx="1759">
                <c:v>4.4559307957254157E-2</c:v>
              </c:pt>
              <c:pt idx="1760">
                <c:v>5.1288053755732893E-2</c:v>
              </c:pt>
              <c:pt idx="1761">
                <c:v>5.3234007044811418E-2</c:v>
              </c:pt>
              <c:pt idx="1762">
                <c:v>4.6656622318813748E-2</c:v>
              </c:pt>
              <c:pt idx="1763">
                <c:v>4.9016305261914521E-2</c:v>
              </c:pt>
              <c:pt idx="1764">
                <c:v>5.1045455558669073E-2</c:v>
              </c:pt>
              <c:pt idx="1765">
                <c:v>4.6143000274004545E-2</c:v>
              </c:pt>
              <c:pt idx="1766">
                <c:v>4.1716934071175653E-2</c:v>
              </c:pt>
              <c:pt idx="1767">
                <c:v>5.023012494480017E-2</c:v>
              </c:pt>
              <c:pt idx="1768">
                <c:v>4.7112374386442647E-2</c:v>
              </c:pt>
              <c:pt idx="1769">
                <c:v>5.8044644356866654E-2</c:v>
              </c:pt>
              <c:pt idx="1770">
                <c:v>4.079043273587369E-2</c:v>
              </c:pt>
              <c:pt idx="1771">
                <c:v>4.9079389442816222E-2</c:v>
              </c:pt>
              <c:pt idx="1772">
                <c:v>4.8033013655318514E-2</c:v>
              </c:pt>
              <c:pt idx="1773">
                <c:v>4.9757461813242934E-2</c:v>
              </c:pt>
              <c:pt idx="1774">
                <c:v>4.8393079736104579E-2</c:v>
              </c:pt>
              <c:pt idx="1775">
                <c:v>4.8273422996104931E-2</c:v>
              </c:pt>
              <c:pt idx="1776">
                <c:v>4.9801549455017746E-2</c:v>
              </c:pt>
              <c:pt idx="1777">
                <c:v>4.4255555843653455E-2</c:v>
              </c:pt>
              <c:pt idx="1778">
                <c:v>4.4569724218297954E-2</c:v>
              </c:pt>
              <c:pt idx="1779">
                <c:v>6.0814798808782093E-2</c:v>
              </c:pt>
              <c:pt idx="1780">
                <c:v>5.0262691488023585E-2</c:v>
              </c:pt>
              <c:pt idx="1781">
                <c:v>4.8231221862160271E-2</c:v>
              </c:pt>
              <c:pt idx="1782">
                <c:v>5.0798946385475448E-2</c:v>
              </c:pt>
              <c:pt idx="1783">
                <c:v>4.9111619538520071E-2</c:v>
              </c:pt>
              <c:pt idx="1784">
                <c:v>4.6972520498507829E-2</c:v>
              </c:pt>
              <c:pt idx="1785">
                <c:v>4.4690873806477877E-2</c:v>
              </c:pt>
              <c:pt idx="1786">
                <c:v>4.2384203860381366E-2</c:v>
              </c:pt>
              <c:pt idx="1787">
                <c:v>4.430503963457405E-2</c:v>
              </c:pt>
              <c:pt idx="1788">
                <c:v>4.763569552153999E-2</c:v>
              </c:pt>
              <c:pt idx="1789">
                <c:v>4.2431238789039545E-2</c:v>
              </c:pt>
              <c:pt idx="1790">
                <c:v>5.5443622051574167E-2</c:v>
              </c:pt>
              <c:pt idx="1791">
                <c:v>4.7179250168576992E-2</c:v>
              </c:pt>
              <c:pt idx="1792">
                <c:v>5.3210553274368008E-2</c:v>
              </c:pt>
              <c:pt idx="1793">
                <c:v>5.2400694168018083E-2</c:v>
              </c:pt>
              <c:pt idx="1794">
                <c:v>5.6220000506200081E-2</c:v>
              </c:pt>
              <c:pt idx="1795">
                <c:v>5.3592255421996589E-2</c:v>
              </c:pt>
              <c:pt idx="1796">
                <c:v>5.2059753528069373E-2</c:v>
              </c:pt>
              <c:pt idx="1797">
                <c:v>4.6531783145663405E-2</c:v>
              </c:pt>
              <c:pt idx="1798">
                <c:v>4.8590360716854124E-2</c:v>
              </c:pt>
              <c:pt idx="1799">
                <c:v>5.6840245726933775E-2</c:v>
              </c:pt>
              <c:pt idx="1800">
                <c:v>5.0526220815297111E-2</c:v>
              </c:pt>
              <c:pt idx="1801">
                <c:v>5.3679380921178653E-2</c:v>
              </c:pt>
              <c:pt idx="1802">
                <c:v>5.840308491056187E-2</c:v>
              </c:pt>
              <c:pt idx="1803">
                <c:v>5.0719725658088535E-2</c:v>
              </c:pt>
              <c:pt idx="1804">
                <c:v>5.9676127842790846E-2</c:v>
              </c:pt>
              <c:pt idx="1805">
                <c:v>5.8208734573003483E-2</c:v>
              </c:pt>
              <c:pt idx="1806">
                <c:v>5.5645645047179788E-2</c:v>
              </c:pt>
              <c:pt idx="1807">
                <c:v>6.995326383189622E-2</c:v>
              </c:pt>
              <c:pt idx="1808">
                <c:v>6.0399107892370962E-2</c:v>
              </c:pt>
              <c:pt idx="1809">
                <c:v>5.8857124967974905E-2</c:v>
              </c:pt>
              <c:pt idx="1810">
                <c:v>5.1431786698500036E-2</c:v>
              </c:pt>
              <c:pt idx="1811">
                <c:v>5.7780186495129553E-2</c:v>
              </c:pt>
              <c:pt idx="1812">
                <c:v>6.622310976323538E-2</c:v>
              </c:pt>
              <c:pt idx="1813">
                <c:v>5.6187345011838835E-2</c:v>
              </c:pt>
              <c:pt idx="1814">
                <c:v>6.2313572609975297E-2</c:v>
              </c:pt>
              <c:pt idx="1815">
                <c:v>6.99187323686285E-2</c:v>
              </c:pt>
              <c:pt idx="1816">
                <c:v>7.2752829467222585E-2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FCA-497B-A907-D825C349B732}"/>
            </c:ext>
          </c:extLst>
        </c:ser>
        <c:ser>
          <c:idx val="1"/>
          <c:order val="2"/>
          <c:tx>
            <c:v>Net bitcoin yield (USD/computer)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656.36415800514226</c:v>
              </c:pt>
              <c:pt idx="1">
                <c:v>632.74066296756746</c:v>
              </c:pt>
              <c:pt idx="2">
                <c:v>689.49118040229689</c:v>
              </c:pt>
              <c:pt idx="3">
                <c:v>773.48042755917049</c:v>
              </c:pt>
              <c:pt idx="4">
                <c:v>735.03319662222316</c:v>
              </c:pt>
              <c:pt idx="5">
                <c:v>702.47685155415638</c:v>
              </c:pt>
              <c:pt idx="6">
                <c:v>757.24178697136415</c:v>
              </c:pt>
              <c:pt idx="7">
                <c:v>711.48202610863905</c:v>
              </c:pt>
              <c:pt idx="8">
                <c:v>707.36439056406221</c:v>
              </c:pt>
              <c:pt idx="9">
                <c:v>587.86991104439096</c:v>
              </c:pt>
              <c:pt idx="10">
                <c:v>756.24546995092999</c:v>
              </c:pt>
              <c:pt idx="11">
                <c:v>799.57229659625841</c:v>
              </c:pt>
              <c:pt idx="12">
                <c:v>833.47945669314424</c:v>
              </c:pt>
              <c:pt idx="13">
                <c:v>668.4985517860647</c:v>
              </c:pt>
              <c:pt idx="14">
                <c:v>761.93149059292807</c:v>
              </c:pt>
              <c:pt idx="15">
                <c:v>854.17719714563464</c:v>
              </c:pt>
              <c:pt idx="16">
                <c:v>1222.959707338626</c:v>
              </c:pt>
              <c:pt idx="17">
                <c:v>1092.2504814143776</c:v>
              </c:pt>
              <c:pt idx="18">
                <c:v>1239.7797693976077</c:v>
              </c:pt>
              <c:pt idx="19">
                <c:v>1044.8533729341218</c:v>
              </c:pt>
              <c:pt idx="20">
                <c:v>1162.143501412887</c:v>
              </c:pt>
              <c:pt idx="21">
                <c:v>1145.4357798005285</c:v>
              </c:pt>
              <c:pt idx="22">
                <c:v>1159.429348890211</c:v>
              </c:pt>
              <c:pt idx="23">
                <c:v>907.97030635348506</c:v>
              </c:pt>
              <c:pt idx="24">
                <c:v>692.2754385339839</c:v>
              </c:pt>
              <c:pt idx="25">
                <c:v>723.18200454867701</c:v>
              </c:pt>
              <c:pt idx="26">
                <c:v>583.95915272910088</c:v>
              </c:pt>
              <c:pt idx="27">
                <c:v>632.00145752216997</c:v>
              </c:pt>
              <c:pt idx="28">
                <c:v>560.78528386797586</c:v>
              </c:pt>
              <c:pt idx="29">
                <c:v>530.82120801823498</c:v>
              </c:pt>
              <c:pt idx="30">
                <c:v>566.08979926940833</c:v>
              </c:pt>
              <c:pt idx="31">
                <c:v>475.32978237852603</c:v>
              </c:pt>
              <c:pt idx="32">
                <c:v>339.6072408768411</c:v>
              </c:pt>
              <c:pt idx="33">
                <c:v>473.41622380817392</c:v>
              </c:pt>
              <c:pt idx="34">
                <c:v>537.20003029901272</c:v>
              </c:pt>
              <c:pt idx="35">
                <c:v>493.27617519056645</c:v>
              </c:pt>
              <c:pt idx="36">
                <c:v>565.23321349439402</c:v>
              </c:pt>
              <c:pt idx="37">
                <c:v>447.94821053196057</c:v>
              </c:pt>
              <c:pt idx="38">
                <c:v>452.93077747042872</c:v>
              </c:pt>
              <c:pt idx="39">
                <c:v>464.55508264064542</c:v>
              </c:pt>
              <c:pt idx="40">
                <c:v>466.44639588560926</c:v>
              </c:pt>
              <c:pt idx="41">
                <c:v>435.28033143968224</c:v>
              </c:pt>
              <c:pt idx="42">
                <c:v>521.14968384323879</c:v>
              </c:pt>
              <c:pt idx="43">
                <c:v>427.23399889045083</c:v>
              </c:pt>
              <c:pt idx="44">
                <c:v>413.74973479302918</c:v>
              </c:pt>
              <c:pt idx="45">
                <c:v>326.85010308608577</c:v>
              </c:pt>
              <c:pt idx="46">
                <c:v>342.40814052677536</c:v>
              </c:pt>
              <c:pt idx="47">
                <c:v>251.31742996663533</c:v>
              </c:pt>
              <c:pt idx="48">
                <c:v>284.17684559901903</c:v>
              </c:pt>
              <c:pt idx="49">
                <c:v>289.53993362303282</c:v>
              </c:pt>
              <c:pt idx="50">
                <c:v>303.84839124661488</c:v>
              </c:pt>
              <c:pt idx="51">
                <c:v>298.09965943503215</c:v>
              </c:pt>
              <c:pt idx="52">
                <c:v>483.67069147396643</c:v>
              </c:pt>
              <c:pt idx="53">
                <c:v>365.11862945063325</c:v>
              </c:pt>
              <c:pt idx="54">
                <c:v>450.78679448308657</c:v>
              </c:pt>
              <c:pt idx="55">
                <c:v>387.85105409568786</c:v>
              </c:pt>
              <c:pt idx="56">
                <c:v>486.7488232051752</c:v>
              </c:pt>
              <c:pt idx="57">
                <c:v>483.32826322549408</c:v>
              </c:pt>
              <c:pt idx="58">
                <c:v>548.2808473837656</c:v>
              </c:pt>
              <c:pt idx="59">
                <c:v>714.00520906389295</c:v>
              </c:pt>
              <c:pt idx="60">
                <c:v>974.83654958742261</c:v>
              </c:pt>
              <c:pt idx="61">
                <c:v>787.01352682842969</c:v>
              </c:pt>
              <c:pt idx="62">
                <c:v>716.75597570498087</c:v>
              </c:pt>
              <c:pt idx="63">
                <c:v>788.96160208207766</c:v>
              </c:pt>
              <c:pt idx="64">
                <c:v>738.34374127203353</c:v>
              </c:pt>
              <c:pt idx="65">
                <c:v>1055.2238608952191</c:v>
              </c:pt>
              <c:pt idx="66">
                <c:v>1367.7536465594403</c:v>
              </c:pt>
              <c:pt idx="67">
                <c:v>1220.0894255222413</c:v>
              </c:pt>
              <c:pt idx="68">
                <c:v>1050.1812012692799</c:v>
              </c:pt>
              <c:pt idx="69">
                <c:v>850.57494352493859</c:v>
              </c:pt>
              <c:pt idx="70">
                <c:v>650.44840015186139</c:v>
              </c:pt>
              <c:pt idx="71">
                <c:v>564.21257313516207</c:v>
              </c:pt>
              <c:pt idx="72">
                <c:v>539.61759158582163</c:v>
              </c:pt>
              <c:pt idx="73">
                <c:v>530.6140061412159</c:v>
              </c:pt>
              <c:pt idx="74">
                <c:v>578.72314484102799</c:v>
              </c:pt>
              <c:pt idx="75">
                <c:v>746.24375154154848</c:v>
              </c:pt>
              <c:pt idx="76">
                <c:v>868.08491418735809</c:v>
              </c:pt>
              <c:pt idx="77">
                <c:v>1258.2763915433648</c:v>
              </c:pt>
              <c:pt idx="78">
                <c:v>920.72715657887773</c:v>
              </c:pt>
              <c:pt idx="79">
                <c:v>2086.3895515278405</c:v>
              </c:pt>
              <c:pt idx="80">
                <c:v>1853.0754072048087</c:v>
              </c:pt>
              <c:pt idx="81">
                <c:v>1256.5301723179068</c:v>
              </c:pt>
              <c:pt idx="82">
                <c:v>1116.5795680390822</c:v>
              </c:pt>
              <c:pt idx="83">
                <c:v>769.50408635016538</c:v>
              </c:pt>
              <c:pt idx="84">
                <c:v>659.79234518495787</c:v>
              </c:pt>
              <c:pt idx="85">
                <c:v>579.62022610726569</c:v>
              </c:pt>
              <c:pt idx="86">
                <c:v>431.87273036823433</c:v>
              </c:pt>
              <c:pt idx="87">
                <c:v>344.44395228137449</c:v>
              </c:pt>
              <c:pt idx="88">
                <c:v>557.21508606532393</c:v>
              </c:pt>
              <c:pt idx="89">
                <c:v>564.64771005454929</c:v>
              </c:pt>
              <c:pt idx="90">
                <c:v>476.61727658693422</c:v>
              </c:pt>
              <c:pt idx="91">
                <c:v>431.26303877975727</c:v>
              </c:pt>
              <c:pt idx="92">
                <c:v>442.30813941149216</c:v>
              </c:pt>
              <c:pt idx="93">
                <c:v>483.53110702121626</c:v>
              </c:pt>
              <c:pt idx="94">
                <c:v>428.99463112495266</c:v>
              </c:pt>
              <c:pt idx="95">
                <c:v>438.96597109282095</c:v>
              </c:pt>
              <c:pt idx="96">
                <c:v>410.66849083027847</c:v>
              </c:pt>
              <c:pt idx="97">
                <c:v>369.62136692770753</c:v>
              </c:pt>
              <c:pt idx="98">
                <c:v>357.74938953328513</c:v>
              </c:pt>
              <c:pt idx="99">
                <c:v>360.92213714052338</c:v>
              </c:pt>
              <c:pt idx="100">
                <c:v>366.01793772635347</c:v>
              </c:pt>
              <c:pt idx="101">
                <c:v>363.61548522608172</c:v>
              </c:pt>
              <c:pt idx="102">
                <c:v>296.14200417190256</c:v>
              </c:pt>
              <c:pt idx="103">
                <c:v>317.65190860853056</c:v>
              </c:pt>
              <c:pt idx="104">
                <c:v>312.54513371427191</c:v>
              </c:pt>
              <c:pt idx="105">
                <c:v>338.43390370212313</c:v>
              </c:pt>
              <c:pt idx="106">
                <c:v>202.96683839425077</c:v>
              </c:pt>
              <c:pt idx="107">
                <c:v>215.92189734011893</c:v>
              </c:pt>
              <c:pt idx="108">
                <c:v>219.39672930260056</c:v>
              </c:pt>
              <c:pt idx="109">
                <c:v>199.09538312706752</c:v>
              </c:pt>
              <c:pt idx="110">
                <c:v>238.35311249617322</c:v>
              </c:pt>
              <c:pt idx="111">
                <c:v>203.68336784630256</c:v>
              </c:pt>
              <c:pt idx="112">
                <c:v>205.66846544436325</c:v>
              </c:pt>
              <c:pt idx="113">
                <c:v>217.75733317932236</c:v>
              </c:pt>
              <c:pt idx="114">
                <c:v>239.98141354249822</c:v>
              </c:pt>
              <c:pt idx="115">
                <c:v>239.69482692899606</c:v>
              </c:pt>
              <c:pt idx="116">
                <c:v>219.02371554111596</c:v>
              </c:pt>
              <c:pt idx="117">
                <c:v>185.46034518159982</c:v>
              </c:pt>
              <c:pt idx="118">
                <c:v>234.82201378996825</c:v>
              </c:pt>
              <c:pt idx="119">
                <c:v>190.58759887349601</c:v>
              </c:pt>
              <c:pt idx="120">
                <c:v>207.8264208284337</c:v>
              </c:pt>
              <c:pt idx="121">
                <c:v>165.96233352323159</c:v>
              </c:pt>
              <c:pt idx="122">
                <c:v>129.95242471916353</c:v>
              </c:pt>
              <c:pt idx="123">
                <c:v>168.92110153426833</c:v>
              </c:pt>
              <c:pt idx="124">
                <c:v>126.38918041395851</c:v>
              </c:pt>
              <c:pt idx="125">
                <c:v>144.91930643799009</c:v>
              </c:pt>
              <c:pt idx="126">
                <c:v>107.54324892840853</c:v>
              </c:pt>
              <c:pt idx="127">
                <c:v>134.8621971429726</c:v>
              </c:pt>
              <c:pt idx="128">
                <c:v>98.818949680455518</c:v>
              </c:pt>
              <c:pt idx="129">
                <c:v>104.11336801168396</c:v>
              </c:pt>
              <c:pt idx="130">
                <c:v>75.085141371662743</c:v>
              </c:pt>
              <c:pt idx="131">
                <c:v>122.60861588412766</c:v>
              </c:pt>
              <c:pt idx="132">
                <c:v>97.473751627062228</c:v>
              </c:pt>
              <c:pt idx="133">
                <c:v>114.48111040112261</c:v>
              </c:pt>
              <c:pt idx="134">
                <c:v>99.954044309326008</c:v>
              </c:pt>
              <c:pt idx="135">
                <c:v>94.065982911173748</c:v>
              </c:pt>
              <c:pt idx="136">
                <c:v>113.31269724506518</c:v>
              </c:pt>
              <c:pt idx="137">
                <c:v>97.577920306489332</c:v>
              </c:pt>
              <c:pt idx="138">
                <c:v>95.835499705700641</c:v>
              </c:pt>
              <c:pt idx="139">
                <c:v>91.831185188136729</c:v>
              </c:pt>
              <c:pt idx="140">
                <c:v>88.197294446588245</c:v>
              </c:pt>
              <c:pt idx="141">
                <c:v>89.415926558248586</c:v>
              </c:pt>
              <c:pt idx="142">
                <c:v>87.523384461803758</c:v>
              </c:pt>
              <c:pt idx="143">
                <c:v>76.619790424991606</c:v>
              </c:pt>
              <c:pt idx="144">
                <c:v>90.370911785393574</c:v>
              </c:pt>
              <c:pt idx="145">
                <c:v>65.063041293596228</c:v>
              </c:pt>
              <c:pt idx="146">
                <c:v>66.977381289513076</c:v>
              </c:pt>
              <c:pt idx="147">
                <c:v>100.06698153254138</c:v>
              </c:pt>
              <c:pt idx="148">
                <c:v>74.13462888937174</c:v>
              </c:pt>
              <c:pt idx="149">
                <c:v>75.179618933193296</c:v>
              </c:pt>
              <c:pt idx="150">
                <c:v>90.965000686671843</c:v>
              </c:pt>
              <c:pt idx="151">
                <c:v>107.23821928033588</c:v>
              </c:pt>
              <c:pt idx="152">
                <c:v>71.932395716352005</c:v>
              </c:pt>
              <c:pt idx="153">
                <c:v>81.442794159579776</c:v>
              </c:pt>
              <c:pt idx="154">
                <c:v>67.10290935979566</c:v>
              </c:pt>
              <c:pt idx="155">
                <c:v>72.483453720513594</c:v>
              </c:pt>
              <c:pt idx="156">
                <c:v>57.767235939764163</c:v>
              </c:pt>
              <c:pt idx="157">
                <c:v>77.08597020497217</c:v>
              </c:pt>
              <c:pt idx="158">
                <c:v>66.092734042888438</c:v>
              </c:pt>
              <c:pt idx="159">
                <c:v>49.19821848564856</c:v>
              </c:pt>
              <c:pt idx="160">
                <c:v>56.740207755645493</c:v>
              </c:pt>
              <c:pt idx="161">
                <c:v>56.403900611603142</c:v>
              </c:pt>
              <c:pt idx="162">
                <c:v>53.664129926030235</c:v>
              </c:pt>
              <c:pt idx="163">
                <c:v>57.473917317652635</c:v>
              </c:pt>
              <c:pt idx="164">
                <c:v>62.300174697170405</c:v>
              </c:pt>
              <c:pt idx="165">
                <c:v>69.27702630095277</c:v>
              </c:pt>
              <c:pt idx="166">
                <c:v>67.83147869609752</c:v>
              </c:pt>
              <c:pt idx="167">
                <c:v>64.776394078368128</c:v>
              </c:pt>
              <c:pt idx="168">
                <c:v>79.636481420974818</c:v>
              </c:pt>
              <c:pt idx="169">
                <c:v>69.895805203528425</c:v>
              </c:pt>
              <c:pt idx="170">
                <c:v>80.026312902737715</c:v>
              </c:pt>
              <c:pt idx="171">
                <c:v>76.820103468635963</c:v>
              </c:pt>
              <c:pt idx="172">
                <c:v>88.971689147641442</c:v>
              </c:pt>
              <c:pt idx="173">
                <c:v>92.220484985098025</c:v>
              </c:pt>
              <c:pt idx="174">
                <c:v>93.572316112486178</c:v>
              </c:pt>
              <c:pt idx="175">
                <c:v>79.745782005610678</c:v>
              </c:pt>
              <c:pt idx="176">
                <c:v>88.325282151008395</c:v>
              </c:pt>
              <c:pt idx="177">
                <c:v>95.585412575245115</c:v>
              </c:pt>
              <c:pt idx="178">
                <c:v>93.656936335434324</c:v>
              </c:pt>
              <c:pt idx="179">
                <c:v>90.934013831323782</c:v>
              </c:pt>
              <c:pt idx="180">
                <c:v>91.636325485028664</c:v>
              </c:pt>
              <c:pt idx="181">
                <c:v>112.62502645829818</c:v>
              </c:pt>
              <c:pt idx="182">
                <c:v>112.85928406649543</c:v>
              </c:pt>
              <c:pt idx="183">
                <c:v>863.90786683825752</c:v>
              </c:pt>
              <c:pt idx="184">
                <c:v>868.84578887761609</c:v>
              </c:pt>
              <c:pt idx="185">
                <c:v>1013.6304225256873</c:v>
              </c:pt>
              <c:pt idx="186">
                <c:v>1067.5822372140196</c:v>
              </c:pt>
              <c:pt idx="187">
                <c:v>1044.4574448521896</c:v>
              </c:pt>
              <c:pt idx="188">
                <c:v>932.79286880524853</c:v>
              </c:pt>
              <c:pt idx="189">
                <c:v>933.67152540986808</c:v>
              </c:pt>
              <c:pt idx="190">
                <c:v>1007.0749921164748</c:v>
              </c:pt>
              <c:pt idx="191">
                <c:v>1083.3117421300497</c:v>
              </c:pt>
              <c:pt idx="192">
                <c:v>1055.4762104918186</c:v>
              </c:pt>
              <c:pt idx="193">
                <c:v>1041.3736743896179</c:v>
              </c:pt>
              <c:pt idx="194">
                <c:v>1021.9028077693977</c:v>
              </c:pt>
              <c:pt idx="195">
                <c:v>1009.6032810110904</c:v>
              </c:pt>
              <c:pt idx="196">
                <c:v>785.26546872595645</c:v>
              </c:pt>
              <c:pt idx="197">
                <c:v>715.97286928091887</c:v>
              </c:pt>
              <c:pt idx="198">
                <c:v>915.73704210257767</c:v>
              </c:pt>
              <c:pt idx="199">
                <c:v>844.04484245056767</c:v>
              </c:pt>
              <c:pt idx="200">
                <c:v>910.33297809367696</c:v>
              </c:pt>
              <c:pt idx="201">
                <c:v>829.68715932208318</c:v>
              </c:pt>
              <c:pt idx="202">
                <c:v>838.76335074653616</c:v>
              </c:pt>
              <c:pt idx="203">
                <c:v>902.67879477577026</c:v>
              </c:pt>
              <c:pt idx="204">
                <c:v>808.23938355746895</c:v>
              </c:pt>
              <c:pt idx="205">
                <c:v>713.87868963824133</c:v>
              </c:pt>
              <c:pt idx="206">
                <c:v>698.4595152886501</c:v>
              </c:pt>
              <c:pt idx="207">
                <c:v>582.55687176821539</c:v>
              </c:pt>
              <c:pt idx="208">
                <c:v>721.39756927822566</c:v>
              </c:pt>
              <c:pt idx="209">
                <c:v>610.49823398243814</c:v>
              </c:pt>
              <c:pt idx="210">
                <c:v>632.08105373096146</c:v>
              </c:pt>
              <c:pt idx="211">
                <c:v>671.97886583183765</c:v>
              </c:pt>
              <c:pt idx="212">
                <c:v>548.4820971887134</c:v>
              </c:pt>
              <c:pt idx="213">
                <c:v>658.92945696042659</c:v>
              </c:pt>
              <c:pt idx="214">
                <c:v>662.17690531837457</c:v>
              </c:pt>
              <c:pt idx="215">
                <c:v>600.03520351442739</c:v>
              </c:pt>
              <c:pt idx="216">
                <c:v>563.2240037514008</c:v>
              </c:pt>
              <c:pt idx="217">
                <c:v>501.51819029588654</c:v>
              </c:pt>
              <c:pt idx="218">
                <c:v>515.47938218158163</c:v>
              </c:pt>
              <c:pt idx="219">
                <c:v>693.01807782571927</c:v>
              </c:pt>
              <c:pt idx="220">
                <c:v>662.7236447695675</c:v>
              </c:pt>
              <c:pt idx="221">
                <c:v>605.31969245130142</c:v>
              </c:pt>
              <c:pt idx="222">
                <c:v>590.49438560711258</c:v>
              </c:pt>
              <c:pt idx="223">
                <c:v>549.16564369742628</c:v>
              </c:pt>
              <c:pt idx="224">
                <c:v>484.60643707411117</c:v>
              </c:pt>
              <c:pt idx="225">
                <c:v>547.16468356782343</c:v>
              </c:pt>
              <c:pt idx="226">
                <c:v>534.90027509923232</c:v>
              </c:pt>
              <c:pt idx="227">
                <c:v>520.56451201218226</c:v>
              </c:pt>
              <c:pt idx="228">
                <c:v>569.49555837524781</c:v>
              </c:pt>
              <c:pt idx="229">
                <c:v>678.80131556027095</c:v>
              </c:pt>
              <c:pt idx="230">
                <c:v>720.49152984223315</c:v>
              </c:pt>
              <c:pt idx="231">
                <c:v>653.83212305809229</c:v>
              </c:pt>
              <c:pt idx="232">
                <c:v>550.99931554913064</c:v>
              </c:pt>
              <c:pt idx="233">
                <c:v>593.13512949322364</c:v>
              </c:pt>
              <c:pt idx="234">
                <c:v>701.6467843063366</c:v>
              </c:pt>
              <c:pt idx="235">
                <c:v>760.88604198636051</c:v>
              </c:pt>
              <c:pt idx="236">
                <c:v>631.98046913261442</c:v>
              </c:pt>
              <c:pt idx="237">
                <c:v>594.45358146581339</c:v>
              </c:pt>
              <c:pt idx="238">
                <c:v>666.10174806136195</c:v>
              </c:pt>
              <c:pt idx="239">
                <c:v>629.9247714613989</c:v>
              </c:pt>
              <c:pt idx="240">
                <c:v>668.20574826215284</c:v>
              </c:pt>
              <c:pt idx="241">
                <c:v>728.64130409050847</c:v>
              </c:pt>
              <c:pt idx="242">
                <c:v>565.01287347811979</c:v>
              </c:pt>
              <c:pt idx="243">
                <c:v>470.68433566925847</c:v>
              </c:pt>
              <c:pt idx="244">
                <c:v>526.41911803637561</c:v>
              </c:pt>
              <c:pt idx="245">
                <c:v>556.3869702690489</c:v>
              </c:pt>
              <c:pt idx="246">
                <c:v>502.16047006670539</c:v>
              </c:pt>
              <c:pt idx="247">
                <c:v>455.91812594225991</c:v>
              </c:pt>
              <c:pt idx="248">
                <c:v>600.20341082048867</c:v>
              </c:pt>
              <c:pt idx="249">
                <c:v>555.5790982164342</c:v>
              </c:pt>
              <c:pt idx="250">
                <c:v>569.95752995437499</c:v>
              </c:pt>
              <c:pt idx="251">
                <c:v>638.43879030138874</c:v>
              </c:pt>
              <c:pt idx="252">
                <c:v>517.05654285757498</c:v>
              </c:pt>
              <c:pt idx="253">
                <c:v>572.02700083316893</c:v>
              </c:pt>
              <c:pt idx="254">
                <c:v>625.56735585319416</c:v>
              </c:pt>
              <c:pt idx="255">
                <c:v>709.77724890625245</c:v>
              </c:pt>
              <c:pt idx="256">
                <c:v>501.81902118075794</c:v>
              </c:pt>
              <c:pt idx="257">
                <c:v>606.51834754003653</c:v>
              </c:pt>
              <c:pt idx="258">
                <c:v>568.50801099994749</c:v>
              </c:pt>
              <c:pt idx="259">
                <c:v>567.43467597173003</c:v>
              </c:pt>
              <c:pt idx="260">
                <c:v>586.26243502141335</c:v>
              </c:pt>
              <c:pt idx="261">
                <c:v>543.84139053507727</c:v>
              </c:pt>
              <c:pt idx="262">
                <c:v>641.60930121760941</c:v>
              </c:pt>
              <c:pt idx="263">
                <c:v>558.09760881686771</c:v>
              </c:pt>
              <c:pt idx="264">
                <c:v>687.10468600323395</c:v>
              </c:pt>
              <c:pt idx="265">
                <c:v>687.49694105823346</c:v>
              </c:pt>
              <c:pt idx="266">
                <c:v>696.15660066318935</c:v>
              </c:pt>
              <c:pt idx="267">
                <c:v>694.57162726267097</c:v>
              </c:pt>
              <c:pt idx="268">
                <c:v>756.47176573322076</c:v>
              </c:pt>
              <c:pt idx="269">
                <c:v>745.75594289230355</c:v>
              </c:pt>
              <c:pt idx="270">
                <c:v>727.51060114582708</c:v>
              </c:pt>
              <c:pt idx="271">
                <c:v>674.64300693907808</c:v>
              </c:pt>
              <c:pt idx="272">
                <c:v>764.25439667682235</c:v>
              </c:pt>
              <c:pt idx="273">
                <c:v>729.18418687010364</c:v>
              </c:pt>
              <c:pt idx="274">
                <c:v>666.47535701669517</c:v>
              </c:pt>
              <c:pt idx="275">
                <c:v>644.9943460988427</c:v>
              </c:pt>
              <c:pt idx="276">
                <c:v>691.26598002914352</c:v>
              </c:pt>
              <c:pt idx="277">
                <c:v>699.79035668264066</c:v>
              </c:pt>
              <c:pt idx="278">
                <c:v>751.52571689862668</c:v>
              </c:pt>
              <c:pt idx="279">
                <c:v>759.96219892338252</c:v>
              </c:pt>
              <c:pt idx="280">
                <c:v>809.4191825640662</c:v>
              </c:pt>
              <c:pt idx="281">
                <c:v>877.18169122870245</c:v>
              </c:pt>
              <c:pt idx="282">
                <c:v>914.83262934353741</c:v>
              </c:pt>
              <c:pt idx="283">
                <c:v>976.29833866717274</c:v>
              </c:pt>
              <c:pt idx="284">
                <c:v>951.2352566231466</c:v>
              </c:pt>
              <c:pt idx="285">
                <c:v>817.66814639459869</c:v>
              </c:pt>
              <c:pt idx="286">
                <c:v>734.37207631929562</c:v>
              </c:pt>
              <c:pt idx="287">
                <c:v>771.77995235946617</c:v>
              </c:pt>
              <c:pt idx="288">
                <c:v>666.89634732747959</c:v>
              </c:pt>
              <c:pt idx="289">
                <c:v>959.37690321051412</c:v>
              </c:pt>
              <c:pt idx="290">
                <c:v>911.06601588901049</c:v>
              </c:pt>
              <c:pt idx="291">
                <c:v>1093.2018275460869</c:v>
              </c:pt>
              <c:pt idx="292">
                <c:v>1050.7004045047522</c:v>
              </c:pt>
              <c:pt idx="293">
                <c:v>1070.4625542964513</c:v>
              </c:pt>
              <c:pt idx="294">
                <c:v>1042.3669482414043</c:v>
              </c:pt>
              <c:pt idx="295">
                <c:v>1022.6547634596291</c:v>
              </c:pt>
              <c:pt idx="296">
                <c:v>976.60396942075477</c:v>
              </c:pt>
              <c:pt idx="297">
                <c:v>1418.7672950421702</c:v>
              </c:pt>
              <c:pt idx="298">
                <c:v>1000.8508210471273</c:v>
              </c:pt>
              <c:pt idx="299">
                <c:v>749.84999511664137</c:v>
              </c:pt>
              <c:pt idx="300">
                <c:v>819.31292293867023</c:v>
              </c:pt>
              <c:pt idx="301">
                <c:v>925.95606461459772</c:v>
              </c:pt>
              <c:pt idx="302">
                <c:v>965.1585377085903</c:v>
              </c:pt>
              <c:pt idx="303">
                <c:v>799.28254399635034</c:v>
              </c:pt>
              <c:pt idx="304">
                <c:v>899.63967353702526</c:v>
              </c:pt>
              <c:pt idx="305">
                <c:v>805.16600371833761</c:v>
              </c:pt>
              <c:pt idx="306">
                <c:v>1001.1265404354328</c:v>
              </c:pt>
              <c:pt idx="307">
                <c:v>658.58629266291837</c:v>
              </c:pt>
              <c:pt idx="308">
                <c:v>878.66937651206445</c:v>
              </c:pt>
              <c:pt idx="309">
                <c:v>846.55998547876254</c:v>
              </c:pt>
              <c:pt idx="310">
                <c:v>884.70330351043458</c:v>
              </c:pt>
              <c:pt idx="311">
                <c:v>794.86354352202272</c:v>
              </c:pt>
              <c:pt idx="312">
                <c:v>876.26247666740221</c:v>
              </c:pt>
              <c:pt idx="313">
                <c:v>793.67622478787973</c:v>
              </c:pt>
              <c:pt idx="314">
                <c:v>889.95667274214725</c:v>
              </c:pt>
              <c:pt idx="315">
                <c:v>746.77515071533026</c:v>
              </c:pt>
              <c:pt idx="316">
                <c:v>813.77283377145363</c:v>
              </c:pt>
              <c:pt idx="317">
                <c:v>886.4315364880265</c:v>
              </c:pt>
              <c:pt idx="318">
                <c:v>782.3667469838565</c:v>
              </c:pt>
              <c:pt idx="319">
                <c:v>846.00260465701786</c:v>
              </c:pt>
              <c:pt idx="320">
                <c:v>939.69982305323686</c:v>
              </c:pt>
              <c:pt idx="321">
                <c:v>909.2105040633769</c:v>
              </c:pt>
              <c:pt idx="322">
                <c:v>844.96429888732791</c:v>
              </c:pt>
              <c:pt idx="323">
                <c:v>676.32453654697099</c:v>
              </c:pt>
              <c:pt idx="324">
                <c:v>758.05479426970726</c:v>
              </c:pt>
              <c:pt idx="325">
                <c:v>748.37441521001938</c:v>
              </c:pt>
              <c:pt idx="326">
                <c:v>808.79016832671505</c:v>
              </c:pt>
              <c:pt idx="327">
                <c:v>733.87529359083089</c:v>
              </c:pt>
              <c:pt idx="328">
                <c:v>713.34796408707496</c:v>
              </c:pt>
              <c:pt idx="329">
                <c:v>795.69101380559164</c:v>
              </c:pt>
              <c:pt idx="330">
                <c:v>657.14026408260361</c:v>
              </c:pt>
              <c:pt idx="331">
                <c:v>701.16023631769065</c:v>
              </c:pt>
              <c:pt idx="332">
                <c:v>643.09057066537139</c:v>
              </c:pt>
              <c:pt idx="333">
                <c:v>580.31357428022568</c:v>
              </c:pt>
              <c:pt idx="334">
                <c:v>626.54612142918666</c:v>
              </c:pt>
              <c:pt idx="335">
                <c:v>705.61015222556603</c:v>
              </c:pt>
              <c:pt idx="336">
                <c:v>626.0399344755092</c:v>
              </c:pt>
              <c:pt idx="337">
                <c:v>601.32721365800569</c:v>
              </c:pt>
              <c:pt idx="338">
                <c:v>602.90627039823153</c:v>
              </c:pt>
              <c:pt idx="339">
                <c:v>644.35610326771109</c:v>
              </c:pt>
              <c:pt idx="340">
                <c:v>701.35232367870117</c:v>
              </c:pt>
              <c:pt idx="341">
                <c:v>677.09532974790318</c:v>
              </c:pt>
              <c:pt idx="342">
                <c:v>676.12754706077794</c:v>
              </c:pt>
              <c:pt idx="343">
                <c:v>693.014154761697</c:v>
              </c:pt>
              <c:pt idx="344">
                <c:v>794.23947813960388</c:v>
              </c:pt>
              <c:pt idx="345">
                <c:v>633.10139971811759</c:v>
              </c:pt>
              <c:pt idx="346">
                <c:v>708.70171337736144</c:v>
              </c:pt>
              <c:pt idx="347">
                <c:v>739.66946641154846</c:v>
              </c:pt>
              <c:pt idx="348">
                <c:v>669.09565902532665</c:v>
              </c:pt>
              <c:pt idx="349">
                <c:v>619.3900604828583</c:v>
              </c:pt>
              <c:pt idx="350">
                <c:v>618.56470304302786</c:v>
              </c:pt>
              <c:pt idx="351">
                <c:v>659.15996308961837</c:v>
              </c:pt>
              <c:pt idx="352">
                <c:v>878.08012620510044</c:v>
              </c:pt>
              <c:pt idx="353">
                <c:v>860.38468062786012</c:v>
              </c:pt>
              <c:pt idx="354">
                <c:v>811.46008583717992</c:v>
              </c:pt>
              <c:pt idx="355">
                <c:v>748.49910459455907</c:v>
              </c:pt>
              <c:pt idx="356">
                <c:v>808.27304877629388</c:v>
              </c:pt>
              <c:pt idx="357">
                <c:v>929.82827077096556</c:v>
              </c:pt>
              <c:pt idx="358">
                <c:v>853.22935474116593</c:v>
              </c:pt>
              <c:pt idx="359">
                <c:v>745.66632439847785</c:v>
              </c:pt>
              <c:pt idx="360">
                <c:v>898.45703100606988</c:v>
              </c:pt>
              <c:pt idx="361">
                <c:v>777.80836145985359</c:v>
              </c:pt>
              <c:pt idx="362">
                <c:v>870.6391244395777</c:v>
              </c:pt>
              <c:pt idx="363">
                <c:v>756.22452870502218</c:v>
              </c:pt>
              <c:pt idx="364">
                <c:v>613.39403491218934</c:v>
              </c:pt>
              <c:pt idx="365">
                <c:v>365.44161757973791</c:v>
              </c:pt>
              <c:pt idx="366">
                <c:v>1534.1020433113495</c:v>
              </c:pt>
              <c:pt idx="367">
                <c:v>1716.9068534925873</c:v>
              </c:pt>
              <c:pt idx="368">
                <c:v>1708.0123459975205</c:v>
              </c:pt>
              <c:pt idx="369">
                <c:v>1577.3219850623661</c:v>
              </c:pt>
              <c:pt idx="370">
                <c:v>1612.7090986357496</c:v>
              </c:pt>
              <c:pt idx="371">
                <c:v>1987.7485112104982</c:v>
              </c:pt>
              <c:pt idx="372">
                <c:v>1529.1474743236126</c:v>
              </c:pt>
              <c:pt idx="373">
                <c:v>1966.0506045613388</c:v>
              </c:pt>
              <c:pt idx="374">
                <c:v>2107.9310953239865</c:v>
              </c:pt>
              <c:pt idx="375">
                <c:v>1985.1559314508015</c:v>
              </c:pt>
              <c:pt idx="376">
                <c:v>2263.8012354564426</c:v>
              </c:pt>
              <c:pt idx="377">
                <c:v>2130.6548770374229</c:v>
              </c:pt>
              <c:pt idx="378">
                <c:v>2113.426539648995</c:v>
              </c:pt>
              <c:pt idx="379">
                <c:v>2243.4161998245736</c:v>
              </c:pt>
              <c:pt idx="380">
                <c:v>2441.7682223587885</c:v>
              </c:pt>
              <c:pt idx="381">
                <c:v>2639.3461947263108</c:v>
              </c:pt>
              <c:pt idx="382">
                <c:v>2381.6968729944579</c:v>
              </c:pt>
              <c:pt idx="383">
                <c:v>2080.9407839779224</c:v>
              </c:pt>
              <c:pt idx="384">
                <c:v>2576.1733031602243</c:v>
              </c:pt>
              <c:pt idx="385">
                <c:v>3052.8425504477946</c:v>
              </c:pt>
              <c:pt idx="386">
                <c:v>2629.9643193492348</c:v>
              </c:pt>
              <c:pt idx="387">
                <c:v>2864.8611880942531</c:v>
              </c:pt>
              <c:pt idx="388">
                <c:v>2647.8040986561982</c:v>
              </c:pt>
              <c:pt idx="389">
                <c:v>2379.0553474905</c:v>
              </c:pt>
              <c:pt idx="390">
                <c:v>2690.08987657232</c:v>
              </c:pt>
              <c:pt idx="391">
                <c:v>2336.0945828000472</c:v>
              </c:pt>
              <c:pt idx="392">
                <c:v>2800.7446894814884</c:v>
              </c:pt>
              <c:pt idx="393">
                <c:v>2403.0373771314107</c:v>
              </c:pt>
              <c:pt idx="394">
                <c:v>2396.174863889421</c:v>
              </c:pt>
              <c:pt idx="395">
                <c:v>2991.7615299196464</c:v>
              </c:pt>
              <c:pt idx="396">
                <c:v>3043.565678611053</c:v>
              </c:pt>
              <c:pt idx="397">
                <c:v>3631.9964603936833</c:v>
              </c:pt>
              <c:pt idx="398">
                <c:v>3788.235299180732</c:v>
              </c:pt>
              <c:pt idx="399">
                <c:v>3668.0342201620915</c:v>
              </c:pt>
              <c:pt idx="400">
                <c:v>3485.4797363653543</c:v>
              </c:pt>
              <c:pt idx="401">
                <c:v>4122.4376926488303</c:v>
              </c:pt>
              <c:pt idx="402">
                <c:v>3403.2578745324358</c:v>
              </c:pt>
              <c:pt idx="403">
                <c:v>2857.622882862257</c:v>
              </c:pt>
              <c:pt idx="404">
                <c:v>3578.9187868886665</c:v>
              </c:pt>
              <c:pt idx="405">
                <c:v>4043.6663046841477</c:v>
              </c:pt>
              <c:pt idx="406">
                <c:v>3664.392550444717</c:v>
              </c:pt>
              <c:pt idx="407">
                <c:v>4809.4076376735129</c:v>
              </c:pt>
              <c:pt idx="408">
                <c:v>6247.7843863555663</c:v>
              </c:pt>
              <c:pt idx="409">
                <c:v>4332.5954847414823</c:v>
              </c:pt>
              <c:pt idx="410">
                <c:v>5236.1852795831419</c:v>
              </c:pt>
              <c:pt idx="411">
                <c:v>6311.7670800243322</c:v>
              </c:pt>
              <c:pt idx="412">
                <c:v>8387.5734922454285</c:v>
              </c:pt>
              <c:pt idx="413">
                <c:v>7632.6924206169133</c:v>
              </c:pt>
              <c:pt idx="414">
                <c:v>9647.4761636364874</c:v>
              </c:pt>
              <c:pt idx="415">
                <c:v>9556.0360797378708</c:v>
              </c:pt>
              <c:pt idx="416">
                <c:v>3926.9489895241777</c:v>
              </c:pt>
              <c:pt idx="417">
                <c:v>4953.4186223165334</c:v>
              </c:pt>
              <c:pt idx="418">
                <c:v>4382.1930399668063</c:v>
              </c:pt>
              <c:pt idx="419">
                <c:v>4475.3887824953808</c:v>
              </c:pt>
              <c:pt idx="420">
                <c:v>6446.6072397003918</c:v>
              </c:pt>
              <c:pt idx="421">
                <c:v>5768.8296477477897</c:v>
              </c:pt>
              <c:pt idx="422">
                <c:v>6619.6250580285923</c:v>
              </c:pt>
              <c:pt idx="423">
                <c:v>5989.7187356015265</c:v>
              </c:pt>
              <c:pt idx="424">
                <c:v>6178.6568448703465</c:v>
              </c:pt>
              <c:pt idx="425">
                <c:v>6304.7512389654476</c:v>
              </c:pt>
              <c:pt idx="426">
                <c:v>4568.7407319748145</c:v>
              </c:pt>
              <c:pt idx="427">
                <c:v>4587.6020861454062</c:v>
              </c:pt>
              <c:pt idx="428">
                <c:v>4654.202253795831</c:v>
              </c:pt>
              <c:pt idx="429">
                <c:v>4386.8456935038785</c:v>
              </c:pt>
              <c:pt idx="430">
                <c:v>4421.9811005571501</c:v>
              </c:pt>
              <c:pt idx="431">
                <c:v>4037.1720119921015</c:v>
              </c:pt>
              <c:pt idx="432">
                <c:v>4572.1310966319907</c:v>
              </c:pt>
              <c:pt idx="433">
                <c:v>4496.709875082408</c:v>
              </c:pt>
              <c:pt idx="434">
                <c:v>4772.0189123650089</c:v>
              </c:pt>
              <c:pt idx="435">
                <c:v>5030.1270027974815</c:v>
              </c:pt>
              <c:pt idx="436">
                <c:v>4164.1266505421927</c:v>
              </c:pt>
              <c:pt idx="437">
                <c:v>4599.1728396318867</c:v>
              </c:pt>
              <c:pt idx="438">
                <c:v>4328.824540707179</c:v>
              </c:pt>
              <c:pt idx="439">
                <c:v>4106.1841256956141</c:v>
              </c:pt>
              <c:pt idx="440">
                <c:v>4027.8426470458794</c:v>
              </c:pt>
              <c:pt idx="441">
                <c:v>3403.8471759419122</c:v>
              </c:pt>
              <c:pt idx="442">
                <c:v>2995.077889030762</c:v>
              </c:pt>
              <c:pt idx="443">
                <c:v>2458.0260648481376</c:v>
              </c:pt>
              <c:pt idx="444">
                <c:v>2776.5959717280311</c:v>
              </c:pt>
              <c:pt idx="445">
                <c:v>2392.4309696203863</c:v>
              </c:pt>
              <c:pt idx="446">
                <c:v>2498.5546406272365</c:v>
              </c:pt>
              <c:pt idx="447">
                <c:v>2295.2883521074214</c:v>
              </c:pt>
              <c:pt idx="448">
                <c:v>2356.0118490416953</c:v>
              </c:pt>
              <c:pt idx="449">
                <c:v>2152.3513329937196</c:v>
              </c:pt>
              <c:pt idx="450">
                <c:v>2825.721792618679</c:v>
              </c:pt>
              <c:pt idx="451">
                <c:v>2102.3833886228422</c:v>
              </c:pt>
              <c:pt idx="452">
                <c:v>2004.5296475069483</c:v>
              </c:pt>
              <c:pt idx="453">
                <c:v>2298.5219160015054</c:v>
              </c:pt>
              <c:pt idx="454">
                <c:v>2022.7470028475559</c:v>
              </c:pt>
              <c:pt idx="455">
                <c:v>1767.88842263334</c:v>
              </c:pt>
              <c:pt idx="456">
                <c:v>1846.3806857099476</c:v>
              </c:pt>
              <c:pt idx="457">
                <c:v>1464.9303019200549</c:v>
              </c:pt>
              <c:pt idx="458">
                <c:v>1188.9521082445121</c:v>
              </c:pt>
              <c:pt idx="459">
                <c:v>1177.74255777796</c:v>
              </c:pt>
              <c:pt idx="460">
                <c:v>1176.3648578006637</c:v>
              </c:pt>
              <c:pt idx="461">
                <c:v>1147.0328406193571</c:v>
              </c:pt>
              <c:pt idx="462">
                <c:v>1605.8062193880539</c:v>
              </c:pt>
              <c:pt idx="463">
                <c:v>1452.2200578948916</c:v>
              </c:pt>
              <c:pt idx="464">
                <c:v>1462.1964722286566</c:v>
              </c:pt>
              <c:pt idx="465">
                <c:v>1394.8394730092959</c:v>
              </c:pt>
              <c:pt idx="466">
                <c:v>1153.9625929788942</c:v>
              </c:pt>
              <c:pt idx="467">
                <c:v>1397.491985956601</c:v>
              </c:pt>
              <c:pt idx="468">
                <c:v>1486.2957582299232</c:v>
              </c:pt>
              <c:pt idx="469">
                <c:v>1220.2389920965495</c:v>
              </c:pt>
              <c:pt idx="470">
                <c:v>1285.7184743217194</c:v>
              </c:pt>
              <c:pt idx="471">
                <c:v>1114.3199824213161</c:v>
              </c:pt>
              <c:pt idx="472">
                <c:v>1206.5141361048024</c:v>
              </c:pt>
              <c:pt idx="473">
                <c:v>1112.5734531149108</c:v>
              </c:pt>
              <c:pt idx="474">
                <c:v>1026.6394656469088</c:v>
              </c:pt>
              <c:pt idx="475">
                <c:v>914.73250325407457</c:v>
              </c:pt>
              <c:pt idx="476">
                <c:v>936.86773864843269</c:v>
              </c:pt>
              <c:pt idx="477">
                <c:v>832.64288883571396</c:v>
              </c:pt>
              <c:pt idx="478">
                <c:v>869.44896315275935</c:v>
              </c:pt>
              <c:pt idx="479">
                <c:v>764.41327516872627</c:v>
              </c:pt>
              <c:pt idx="480">
                <c:v>672.59715233454074</c:v>
              </c:pt>
              <c:pt idx="481">
                <c:v>772.55203395303568</c:v>
              </c:pt>
              <c:pt idx="482">
                <c:v>712.00948709904503</c:v>
              </c:pt>
              <c:pt idx="483">
                <c:v>604.29993421471988</c:v>
              </c:pt>
              <c:pt idx="484">
                <c:v>710.05124146135347</c:v>
              </c:pt>
              <c:pt idx="485">
                <c:v>736.2000469431448</c:v>
              </c:pt>
              <c:pt idx="486">
                <c:v>664.58553943271522</c:v>
              </c:pt>
              <c:pt idx="487">
                <c:v>661.87114198947438</c:v>
              </c:pt>
              <c:pt idx="488">
                <c:v>794.12105128562018</c:v>
              </c:pt>
              <c:pt idx="489">
                <c:v>649.56714030105741</c:v>
              </c:pt>
              <c:pt idx="490">
                <c:v>626.39009093211132</c:v>
              </c:pt>
              <c:pt idx="491">
                <c:v>536.04636431058771</c:v>
              </c:pt>
              <c:pt idx="492">
                <c:v>525.51111054082844</c:v>
              </c:pt>
              <c:pt idx="493">
                <c:v>519.46187274667761</c:v>
              </c:pt>
              <c:pt idx="494">
                <c:v>449.12223187504014</c:v>
              </c:pt>
              <c:pt idx="495">
                <c:v>473.5567896103114</c:v>
              </c:pt>
              <c:pt idx="496">
                <c:v>420.07680474098242</c:v>
              </c:pt>
              <c:pt idx="497">
                <c:v>433.69156109828936</c:v>
              </c:pt>
              <c:pt idx="498">
                <c:v>365.98258341063109</c:v>
              </c:pt>
              <c:pt idx="499">
                <c:v>288.12225821650571</c:v>
              </c:pt>
              <c:pt idx="500">
                <c:v>354.20570596872199</c:v>
              </c:pt>
              <c:pt idx="501">
                <c:v>379.39335042352201</c:v>
              </c:pt>
              <c:pt idx="502">
                <c:v>318.98912391656398</c:v>
              </c:pt>
              <c:pt idx="503">
                <c:v>269.2167896815846</c:v>
              </c:pt>
              <c:pt idx="504">
                <c:v>275.15261778785396</c:v>
              </c:pt>
              <c:pt idx="505">
                <c:v>304.26961662760544</c:v>
              </c:pt>
              <c:pt idx="506">
                <c:v>259.3054784389297</c:v>
              </c:pt>
              <c:pt idx="507">
                <c:v>269.73634449709158</c:v>
              </c:pt>
              <c:pt idx="508">
                <c:v>213.09626742985131</c:v>
              </c:pt>
              <c:pt idx="509">
                <c:v>210.87651067302687</c:v>
              </c:pt>
              <c:pt idx="510">
                <c:v>212.63359839375389</c:v>
              </c:pt>
              <c:pt idx="511">
                <c:v>200.10703472662689</c:v>
              </c:pt>
              <c:pt idx="512">
                <c:v>242.41069662586494</c:v>
              </c:pt>
              <c:pt idx="513">
                <c:v>256.03101116144092</c:v>
              </c:pt>
              <c:pt idx="514">
                <c:v>191.31959440173327</c:v>
              </c:pt>
              <c:pt idx="515">
                <c:v>194.53434286784042</c:v>
              </c:pt>
              <c:pt idx="516">
                <c:v>234.33030228937659</c:v>
              </c:pt>
              <c:pt idx="517">
                <c:v>176.8271621298351</c:v>
              </c:pt>
              <c:pt idx="518">
                <c:v>188.68150775994133</c:v>
              </c:pt>
              <c:pt idx="519">
                <c:v>226.05482879349577</c:v>
              </c:pt>
              <c:pt idx="520">
                <c:v>245.0640170665859</c:v>
              </c:pt>
              <c:pt idx="521">
                <c:v>375.29927693763693</c:v>
              </c:pt>
              <c:pt idx="522">
                <c:v>271.30173807850394</c:v>
              </c:pt>
              <c:pt idx="523">
                <c:v>286.9321133196915</c:v>
              </c:pt>
              <c:pt idx="524">
                <c:v>378.37273823224484</c:v>
              </c:pt>
              <c:pt idx="525">
                <c:v>339.34328437910585</c:v>
              </c:pt>
              <c:pt idx="526">
                <c:v>457.34123338902094</c:v>
              </c:pt>
              <c:pt idx="527">
                <c:v>469.41544523404013</c:v>
              </c:pt>
              <c:pt idx="528">
                <c:v>591.45232968329162</c:v>
              </c:pt>
              <c:pt idx="529">
                <c:v>623.8917532835909</c:v>
              </c:pt>
              <c:pt idx="530">
                <c:v>663.03477649471279</c:v>
              </c:pt>
              <c:pt idx="531">
                <c:v>714.28641341855746</c:v>
              </c:pt>
              <c:pt idx="532">
                <c:v>778.15675087976626</c:v>
              </c:pt>
              <c:pt idx="533">
                <c:v>567.65202679632273</c:v>
              </c:pt>
              <c:pt idx="534">
                <c:v>604.9074302355483</c:v>
              </c:pt>
              <c:pt idx="535">
                <c:v>393.34309562102146</c:v>
              </c:pt>
              <c:pt idx="536">
                <c:v>374.9218129064115</c:v>
              </c:pt>
              <c:pt idx="537">
                <c:v>338.27647038771897</c:v>
              </c:pt>
              <c:pt idx="538">
                <c:v>374.61432795934013</c:v>
              </c:pt>
              <c:pt idx="539">
                <c:v>321.27683556058548</c:v>
              </c:pt>
              <c:pt idx="540">
                <c:v>267.42236936429936</c:v>
              </c:pt>
              <c:pt idx="541">
                <c:v>198.92729717415094</c:v>
              </c:pt>
              <c:pt idx="542">
                <c:v>236.09099684415247</c:v>
              </c:pt>
              <c:pt idx="543">
                <c:v>212.89957224326133</c:v>
              </c:pt>
              <c:pt idx="544">
                <c:v>216.70892784905467</c:v>
              </c:pt>
              <c:pt idx="545">
                <c:v>228.41951314462261</c:v>
              </c:pt>
              <c:pt idx="546">
                <c:v>237.99501639850834</c:v>
              </c:pt>
              <c:pt idx="547">
                <c:v>211.59036986648383</c:v>
              </c:pt>
              <c:pt idx="548">
                <c:v>17957.44415934346</c:v>
              </c:pt>
              <c:pt idx="549">
                <c:v>19829.041678104029</c:v>
              </c:pt>
              <c:pt idx="550">
                <c:v>19923.760903708706</c:v>
              </c:pt>
              <c:pt idx="551">
                <c:v>18557.863453589558</c:v>
              </c:pt>
              <c:pt idx="552">
                <c:v>17879.901017953991</c:v>
              </c:pt>
              <c:pt idx="553">
                <c:v>17231.016676316794</c:v>
              </c:pt>
              <c:pt idx="554">
                <c:v>12614.264598198844</c:v>
              </c:pt>
              <c:pt idx="555">
                <c:v>15723.431362343852</c:v>
              </c:pt>
              <c:pt idx="556">
                <c:v>16419.053856783969</c:v>
              </c:pt>
              <c:pt idx="557">
                <c:v>14342.681354068854</c:v>
              </c:pt>
              <c:pt idx="558">
                <c:v>15145.207659938278</c:v>
              </c:pt>
              <c:pt idx="559">
                <c:v>14450.85784000569</c:v>
              </c:pt>
              <c:pt idx="560">
                <c:v>13425.286770528546</c:v>
              </c:pt>
              <c:pt idx="561">
                <c:v>12465.786037628721</c:v>
              </c:pt>
              <c:pt idx="562">
                <c:v>13135.668695437853</c:v>
              </c:pt>
              <c:pt idx="563">
                <c:v>11260.296328078644</c:v>
              </c:pt>
              <c:pt idx="564">
                <c:v>11584.330347919533</c:v>
              </c:pt>
              <c:pt idx="565">
                <c:v>12046.370472821587</c:v>
              </c:pt>
              <c:pt idx="566">
                <c:v>9809.350929245933</c:v>
              </c:pt>
              <c:pt idx="567">
                <c:v>8508.436389326087</c:v>
              </c:pt>
              <c:pt idx="568">
                <c:v>9144.8320123182566</c:v>
              </c:pt>
              <c:pt idx="569">
                <c:v>8417.287506434317</c:v>
              </c:pt>
              <c:pt idx="570">
                <c:v>7411.4396230826342</c:v>
              </c:pt>
              <c:pt idx="571">
                <c:v>6816.6677265901908</c:v>
              </c:pt>
              <c:pt idx="572">
                <c:v>6618.1769208651222</c:v>
              </c:pt>
              <c:pt idx="573">
                <c:v>6007.8801784081306</c:v>
              </c:pt>
              <c:pt idx="574">
                <c:v>6493.2292670326651</c:v>
              </c:pt>
              <c:pt idx="575">
                <c:v>5286.38340597156</c:v>
              </c:pt>
              <c:pt idx="576">
                <c:v>5706.5837855206801</c:v>
              </c:pt>
              <c:pt idx="577">
                <c:v>4446.9376959055135</c:v>
              </c:pt>
              <c:pt idx="578">
                <c:v>4872.1455287118815</c:v>
              </c:pt>
              <c:pt idx="579">
                <c:v>6320.6517699362867</c:v>
              </c:pt>
              <c:pt idx="580">
                <c:v>5256.750593461441</c:v>
              </c:pt>
              <c:pt idx="581">
                <c:v>4510.6848307281334</c:v>
              </c:pt>
              <c:pt idx="582">
                <c:v>4888.4609575545892</c:v>
              </c:pt>
              <c:pt idx="583">
                <c:v>4953.8743540350861</c:v>
              </c:pt>
              <c:pt idx="584">
                <c:v>5324.471495261997</c:v>
              </c:pt>
              <c:pt idx="585">
                <c:v>4675.8332049661212</c:v>
              </c:pt>
              <c:pt idx="586">
                <c:v>5032.8517364213276</c:v>
              </c:pt>
              <c:pt idx="587">
                <c:v>4111.8900743385584</c:v>
              </c:pt>
              <c:pt idx="588">
                <c:v>3683.2561972237677</c:v>
              </c:pt>
              <c:pt idx="589">
                <c:v>3345.841574226351</c:v>
              </c:pt>
              <c:pt idx="590">
                <c:v>3662.8655837273882</c:v>
              </c:pt>
              <c:pt idx="591">
                <c:v>2713.5472156848678</c:v>
              </c:pt>
              <c:pt idx="592">
                <c:v>2981.3482382956417</c:v>
              </c:pt>
              <c:pt idx="593">
                <c:v>2760.105197080044</c:v>
              </c:pt>
              <c:pt idx="594">
                <c:v>2210.9340268219912</c:v>
              </c:pt>
              <c:pt idx="595">
                <c:v>2123.1117103297715</c:v>
              </c:pt>
              <c:pt idx="596">
                <c:v>2585.0062865328282</c:v>
              </c:pt>
              <c:pt idx="597">
                <c:v>2577.7104614951204</c:v>
              </c:pt>
              <c:pt idx="598">
                <c:v>2425.1470901123207</c:v>
              </c:pt>
              <c:pt idx="599">
                <c:v>1716.0204565156396</c:v>
              </c:pt>
              <c:pt idx="600">
                <c:v>2118.2851670040609</c:v>
              </c:pt>
              <c:pt idx="601">
                <c:v>2106.121352585149</c:v>
              </c:pt>
              <c:pt idx="602">
                <c:v>2267.9901886592183</c:v>
              </c:pt>
              <c:pt idx="603">
                <c:v>2073.4143991522733</c:v>
              </c:pt>
              <c:pt idx="604">
                <c:v>2059.1101544211483</c:v>
              </c:pt>
              <c:pt idx="605">
                <c:v>2070.6592107107754</c:v>
              </c:pt>
              <c:pt idx="606">
                <c:v>1949.4198784504842</c:v>
              </c:pt>
              <c:pt idx="607">
                <c:v>2093.8755228461923</c:v>
              </c:pt>
              <c:pt idx="608">
                <c:v>1736.6807253139227</c:v>
              </c:pt>
              <c:pt idx="609">
                <c:v>1914.1613377187982</c:v>
              </c:pt>
              <c:pt idx="610">
                <c:v>2172.0942765797258</c:v>
              </c:pt>
              <c:pt idx="611">
                <c:v>1736.9006657040773</c:v>
              </c:pt>
              <c:pt idx="612">
                <c:v>1728.3727989775348</c:v>
              </c:pt>
              <c:pt idx="613">
                <c:v>1662.0150085795237</c:v>
              </c:pt>
              <c:pt idx="614">
                <c:v>1480.1068946709354</c:v>
              </c:pt>
              <c:pt idx="615">
                <c:v>1550.043803063174</c:v>
              </c:pt>
              <c:pt idx="616">
                <c:v>1406.1177458309937</c:v>
              </c:pt>
              <c:pt idx="617">
                <c:v>1445.0896678846807</c:v>
              </c:pt>
              <c:pt idx="618">
                <c:v>1593.0173458436927</c:v>
              </c:pt>
              <c:pt idx="619">
                <c:v>1913.9951171800637</c:v>
              </c:pt>
              <c:pt idx="620">
                <c:v>1851.3341887234558</c:v>
              </c:pt>
              <c:pt idx="621">
                <c:v>2190.2160461323747</c:v>
              </c:pt>
              <c:pt idx="622">
                <c:v>2102.7054813431823</c:v>
              </c:pt>
              <c:pt idx="623">
                <c:v>1981.8970716220542</c:v>
              </c:pt>
              <c:pt idx="624">
                <c:v>1716.194385870931</c:v>
              </c:pt>
              <c:pt idx="625">
                <c:v>1712.9380858645745</c:v>
              </c:pt>
              <c:pt idx="626">
                <c:v>1915.2986671913411</c:v>
              </c:pt>
              <c:pt idx="627">
                <c:v>1880.9139558940781</c:v>
              </c:pt>
              <c:pt idx="628">
                <c:v>1588.3018155624866</c:v>
              </c:pt>
              <c:pt idx="629">
                <c:v>1720.3172877092825</c:v>
              </c:pt>
              <c:pt idx="630">
                <c:v>1370.9158494763246</c:v>
              </c:pt>
              <c:pt idx="631">
                <c:v>1267.4531732124069</c:v>
              </c:pt>
              <c:pt idx="632">
                <c:v>1342.8643346640454</c:v>
              </c:pt>
              <c:pt idx="633">
                <c:v>1211.5384670752119</c:v>
              </c:pt>
              <c:pt idx="634">
                <c:v>1166.5154375820098</c:v>
              </c:pt>
              <c:pt idx="635">
                <c:v>1117.1861008104279</c:v>
              </c:pt>
              <c:pt idx="636">
                <c:v>1255.7397421249341</c:v>
              </c:pt>
              <c:pt idx="637">
                <c:v>1205.9451389864003</c:v>
              </c:pt>
              <c:pt idx="638">
                <c:v>1499.3443283357722</c:v>
              </c:pt>
              <c:pt idx="639">
                <c:v>1444.1161799019785</c:v>
              </c:pt>
              <c:pt idx="640">
                <c:v>1219.0499931937625</c:v>
              </c:pt>
              <c:pt idx="641">
                <c:v>1307.7963523414712</c:v>
              </c:pt>
              <c:pt idx="642">
                <c:v>1182.4475328564142</c:v>
              </c:pt>
              <c:pt idx="643">
                <c:v>1235.6551808712857</c:v>
              </c:pt>
              <c:pt idx="644">
                <c:v>1176.7549790739267</c:v>
              </c:pt>
              <c:pt idx="645">
                <c:v>1280.149986940585</c:v>
              </c:pt>
              <c:pt idx="646">
                <c:v>1118.294862952413</c:v>
              </c:pt>
              <c:pt idx="647">
                <c:v>1179.6292542784863</c:v>
              </c:pt>
              <c:pt idx="648">
                <c:v>1093.2325929720882</c:v>
              </c:pt>
              <c:pt idx="649">
                <c:v>1293.5378649967608</c:v>
              </c:pt>
              <c:pt idx="650">
                <c:v>1202.3421653705727</c:v>
              </c:pt>
              <c:pt idx="651">
                <c:v>1172.708315686695</c:v>
              </c:pt>
              <c:pt idx="652">
                <c:v>1189.5948125027794</c:v>
              </c:pt>
              <c:pt idx="653">
                <c:v>903.45100313743637</c:v>
              </c:pt>
              <c:pt idx="654">
                <c:v>1001.8316766517287</c:v>
              </c:pt>
              <c:pt idx="655">
                <c:v>987.93267582392059</c:v>
              </c:pt>
              <c:pt idx="656">
                <c:v>1119.8366043782305</c:v>
              </c:pt>
              <c:pt idx="657">
                <c:v>952.58266691501433</c:v>
              </c:pt>
              <c:pt idx="658">
                <c:v>822.42151733109461</c:v>
              </c:pt>
              <c:pt idx="659">
                <c:v>769.29634115518195</c:v>
              </c:pt>
              <c:pt idx="660">
                <c:v>847.45262592868085</c:v>
              </c:pt>
              <c:pt idx="661">
                <c:v>738.8346573170503</c:v>
              </c:pt>
              <c:pt idx="662">
                <c:v>721.22190429248747</c:v>
              </c:pt>
              <c:pt idx="663">
                <c:v>573.07799160745219</c:v>
              </c:pt>
              <c:pt idx="664">
                <c:v>626.43486186758787</c:v>
              </c:pt>
              <c:pt idx="665">
                <c:v>642.14203348919921</c:v>
              </c:pt>
              <c:pt idx="666">
                <c:v>752.80930344881733</c:v>
              </c:pt>
              <c:pt idx="667">
                <c:v>640.13726742208598</c:v>
              </c:pt>
              <c:pt idx="668">
                <c:v>617.19350054292875</c:v>
              </c:pt>
              <c:pt idx="669">
                <c:v>490.68253352928923</c:v>
              </c:pt>
              <c:pt idx="670">
                <c:v>637.99148226400416</c:v>
              </c:pt>
              <c:pt idx="671">
                <c:v>548.64805653880967</c:v>
              </c:pt>
              <c:pt idx="672">
                <c:v>539.65221075653324</c:v>
              </c:pt>
              <c:pt idx="673">
                <c:v>587.43828409704292</c:v>
              </c:pt>
              <c:pt idx="674">
                <c:v>586.30117652060824</c:v>
              </c:pt>
              <c:pt idx="675">
                <c:v>550.77818179404483</c:v>
              </c:pt>
              <c:pt idx="676">
                <c:v>484.76383057072644</c:v>
              </c:pt>
              <c:pt idx="677">
                <c:v>480.01899928009499</c:v>
              </c:pt>
              <c:pt idx="678">
                <c:v>401.251653599132</c:v>
              </c:pt>
              <c:pt idx="679">
                <c:v>416.16372256216727</c:v>
              </c:pt>
              <c:pt idx="680">
                <c:v>443.08581359250371</c:v>
              </c:pt>
              <c:pt idx="681">
                <c:v>459.44481447653135</c:v>
              </c:pt>
              <c:pt idx="682">
                <c:v>400.28314322060515</c:v>
              </c:pt>
              <c:pt idx="683">
                <c:v>407.58706050602086</c:v>
              </c:pt>
              <c:pt idx="684">
                <c:v>375.47764236739249</c:v>
              </c:pt>
              <c:pt idx="685">
                <c:v>350.25167570353864</c:v>
              </c:pt>
              <c:pt idx="686">
                <c:v>323.97059282774745</c:v>
              </c:pt>
              <c:pt idx="687">
                <c:v>286.3514948232957</c:v>
              </c:pt>
              <c:pt idx="688">
                <c:v>364.33900744521526</c:v>
              </c:pt>
              <c:pt idx="689">
                <c:v>308.24581850997373</c:v>
              </c:pt>
              <c:pt idx="690">
                <c:v>336.43643165559013</c:v>
              </c:pt>
              <c:pt idx="691">
                <c:v>402.00889878490824</c:v>
              </c:pt>
              <c:pt idx="692">
                <c:v>344.04669304782152</c:v>
              </c:pt>
              <c:pt idx="693">
                <c:v>314.69765929733228</c:v>
              </c:pt>
              <c:pt idx="694">
                <c:v>380.53221249941117</c:v>
              </c:pt>
              <c:pt idx="695">
                <c:v>307.59423191937327</c:v>
              </c:pt>
              <c:pt idx="696">
                <c:v>292.02882344404981</c:v>
              </c:pt>
              <c:pt idx="697">
                <c:v>363.40903524539925</c:v>
              </c:pt>
              <c:pt idx="698">
                <c:v>314.33126954949154</c:v>
              </c:pt>
              <c:pt idx="699">
                <c:v>258.88821784470497</c:v>
              </c:pt>
              <c:pt idx="700">
                <c:v>267.77362291245936</c:v>
              </c:pt>
              <c:pt idx="701">
                <c:v>275.04458679444002</c:v>
              </c:pt>
              <c:pt idx="702">
                <c:v>254.33525833796256</c:v>
              </c:pt>
              <c:pt idx="703">
                <c:v>282.65989107294371</c:v>
              </c:pt>
              <c:pt idx="704">
                <c:v>304.79211049790405</c:v>
              </c:pt>
              <c:pt idx="705">
                <c:v>307.83845165089224</c:v>
              </c:pt>
              <c:pt idx="706">
                <c:v>331.35732678603802</c:v>
              </c:pt>
              <c:pt idx="707">
                <c:v>297.40319195767938</c:v>
              </c:pt>
              <c:pt idx="708">
                <c:v>296.2397430487386</c:v>
              </c:pt>
              <c:pt idx="709">
                <c:v>319.91254900216973</c:v>
              </c:pt>
              <c:pt idx="710">
                <c:v>336.6006851299673</c:v>
              </c:pt>
              <c:pt idx="711">
                <c:v>301.0527962918394</c:v>
              </c:pt>
              <c:pt idx="712">
                <c:v>348.22491485964167</c:v>
              </c:pt>
              <c:pt idx="713">
                <c:v>332.62954391332909</c:v>
              </c:pt>
              <c:pt idx="714">
                <c:v>292.03853804688686</c:v>
              </c:pt>
              <c:pt idx="715">
                <c:v>295.83857425221277</c:v>
              </c:pt>
              <c:pt idx="716">
                <c:v>346.3886114086954</c:v>
              </c:pt>
              <c:pt idx="717">
                <c:v>278.12009404111006</c:v>
              </c:pt>
              <c:pt idx="718">
                <c:v>343.80603847456581</c:v>
              </c:pt>
              <c:pt idx="719">
                <c:v>281.21311634875917</c:v>
              </c:pt>
              <c:pt idx="720">
                <c:v>273.93084442004999</c:v>
              </c:pt>
              <c:pt idx="721">
                <c:v>273.41946022810089</c:v>
              </c:pt>
              <c:pt idx="722">
                <c:v>256.83995222651589</c:v>
              </c:pt>
              <c:pt idx="723">
                <c:v>279.57997808857141</c:v>
              </c:pt>
              <c:pt idx="724">
                <c:v>289.79183062523168</c:v>
              </c:pt>
              <c:pt idx="725">
                <c:v>255.19219263378446</c:v>
              </c:pt>
              <c:pt idx="726">
                <c:v>235.3834818020911</c:v>
              </c:pt>
              <c:pt idx="727">
                <c:v>213.69779388974237</c:v>
              </c:pt>
              <c:pt idx="728">
                <c:v>222.43554200270913</c:v>
              </c:pt>
              <c:pt idx="729">
                <c:v>210.61719996189029</c:v>
              </c:pt>
              <c:pt idx="730">
                <c:v>225.03106410578843</c:v>
              </c:pt>
              <c:pt idx="731">
                <c:v>551.87765775312687</c:v>
              </c:pt>
              <c:pt idx="732">
                <c:v>455.7842677313435</c:v>
              </c:pt>
              <c:pt idx="733">
                <c:v>492.57517958967424</c:v>
              </c:pt>
              <c:pt idx="734">
                <c:v>572.92802811098841</c:v>
              </c:pt>
              <c:pt idx="735">
                <c:v>550.52337904323792</c:v>
              </c:pt>
              <c:pt idx="736">
                <c:v>425.01882145560677</c:v>
              </c:pt>
              <c:pt idx="737">
                <c:v>301.73837913847092</c:v>
              </c:pt>
              <c:pt idx="738">
                <c:v>355.88124830382708</c:v>
              </c:pt>
              <c:pt idx="739">
                <c:v>365.70133184817217</c:v>
              </c:pt>
              <c:pt idx="740">
                <c:v>458.19622195990286</c:v>
              </c:pt>
              <c:pt idx="741">
                <c:v>402.48878669317889</c:v>
              </c:pt>
              <c:pt idx="742">
                <c:v>521.61546691193371</c:v>
              </c:pt>
              <c:pt idx="743">
                <c:v>551.86902964323065</c:v>
              </c:pt>
              <c:pt idx="744">
                <c:v>434.11267554064585</c:v>
              </c:pt>
              <c:pt idx="745">
                <c:v>455.30593476246196</c:v>
              </c:pt>
              <c:pt idx="746">
                <c:v>359.61078052637203</c:v>
              </c:pt>
              <c:pt idx="747">
                <c:v>485.4393219757502</c:v>
              </c:pt>
              <c:pt idx="748">
                <c:v>409.57221494355991</c:v>
              </c:pt>
              <c:pt idx="749">
                <c:v>362.4733524187493</c:v>
              </c:pt>
              <c:pt idx="750">
                <c:v>365.77387515791111</c:v>
              </c:pt>
              <c:pt idx="751">
                <c:v>380.98504823294013</c:v>
              </c:pt>
              <c:pt idx="752">
                <c:v>441.13266017522068</c:v>
              </c:pt>
              <c:pt idx="753">
                <c:v>468.29679368473131</c:v>
              </c:pt>
              <c:pt idx="754">
                <c:v>404.90924492757739</c:v>
              </c:pt>
              <c:pt idx="755">
                <c:v>378.52959079469713</c:v>
              </c:pt>
              <c:pt idx="756">
                <c:v>458.42651279933057</c:v>
              </c:pt>
              <c:pt idx="757">
                <c:v>423.76608521734011</c:v>
              </c:pt>
              <c:pt idx="758">
                <c:v>374.43463669799274</c:v>
              </c:pt>
              <c:pt idx="759">
                <c:v>393.2902311531476</c:v>
              </c:pt>
              <c:pt idx="760">
                <c:v>376.55643057297402</c:v>
              </c:pt>
              <c:pt idx="761">
                <c:v>408.48410949874489</c:v>
              </c:pt>
              <c:pt idx="762">
                <c:v>531.65928748247177</c:v>
              </c:pt>
              <c:pt idx="763">
                <c:v>446.4642155102319</c:v>
              </c:pt>
              <c:pt idx="764">
                <c:v>490.17836747898173</c:v>
              </c:pt>
              <c:pt idx="765">
                <c:v>397.01235274007803</c:v>
              </c:pt>
              <c:pt idx="766">
                <c:v>467.94140528239473</c:v>
              </c:pt>
              <c:pt idx="767">
                <c:v>433.12581803668684</c:v>
              </c:pt>
              <c:pt idx="768">
                <c:v>450.9391915714001</c:v>
              </c:pt>
              <c:pt idx="769">
                <c:v>409.21292737909187</c:v>
              </c:pt>
              <c:pt idx="770">
                <c:v>404.93315256860535</c:v>
              </c:pt>
              <c:pt idx="771">
                <c:v>393.37167555750858</c:v>
              </c:pt>
              <c:pt idx="772">
                <c:v>337.19734870666844</c:v>
              </c:pt>
              <c:pt idx="773">
                <c:v>329.27897481830769</c:v>
              </c:pt>
              <c:pt idx="774">
                <c:v>368.10683599092113</c:v>
              </c:pt>
              <c:pt idx="775">
                <c:v>371.55358663856373</c:v>
              </c:pt>
              <c:pt idx="776">
                <c:v>421.96980645530988</c:v>
              </c:pt>
              <c:pt idx="777">
                <c:v>404.77573597149421</c:v>
              </c:pt>
              <c:pt idx="778">
                <c:v>458.62395846501784</c:v>
              </c:pt>
              <c:pt idx="779">
                <c:v>480.0437017578796</c:v>
              </c:pt>
              <c:pt idx="780">
                <c:v>385.91800714620581</c:v>
              </c:pt>
              <c:pt idx="781">
                <c:v>404.45570215636531</c:v>
              </c:pt>
              <c:pt idx="782">
                <c:v>317.69616062787833</c:v>
              </c:pt>
              <c:pt idx="783">
                <c:v>386.4051171160296</c:v>
              </c:pt>
              <c:pt idx="784">
                <c:v>388.31620218524046</c:v>
              </c:pt>
              <c:pt idx="785">
                <c:v>314.32779970897758</c:v>
              </c:pt>
              <c:pt idx="786">
                <c:v>400.57757194814911</c:v>
              </c:pt>
              <c:pt idx="787">
                <c:v>464.31317726722011</c:v>
              </c:pt>
              <c:pt idx="788">
                <c:v>353.71496768499253</c:v>
              </c:pt>
              <c:pt idx="789">
                <c:v>342.23355603345635</c:v>
              </c:pt>
              <c:pt idx="790">
                <c:v>426.76207794670773</c:v>
              </c:pt>
              <c:pt idx="791">
                <c:v>359.33253250783531</c:v>
              </c:pt>
              <c:pt idx="792">
                <c:v>403.25962819084532</c:v>
              </c:pt>
              <c:pt idx="793">
                <c:v>371.69794211612981</c:v>
              </c:pt>
              <c:pt idx="794">
                <c:v>372.72780443410039</c:v>
              </c:pt>
              <c:pt idx="795">
                <c:v>418.06967358425453</c:v>
              </c:pt>
              <c:pt idx="796">
                <c:v>344.69425662949686</c:v>
              </c:pt>
              <c:pt idx="797">
                <c:v>383.86118937465864</c:v>
              </c:pt>
              <c:pt idx="798">
                <c:v>416.78260651898523</c:v>
              </c:pt>
              <c:pt idx="799">
                <c:v>379.87207733393547</c:v>
              </c:pt>
              <c:pt idx="800">
                <c:v>363.35953111920344</c:v>
              </c:pt>
              <c:pt idx="801">
                <c:v>372.52229315065387</c:v>
              </c:pt>
              <c:pt idx="802">
                <c:v>375.03360798498113</c:v>
              </c:pt>
              <c:pt idx="803">
                <c:v>384.69780878269091</c:v>
              </c:pt>
              <c:pt idx="804">
                <c:v>394.35427757137586</c:v>
              </c:pt>
              <c:pt idx="805">
                <c:v>410.06480059454776</c:v>
              </c:pt>
              <c:pt idx="806">
                <c:v>375.11703557386727</c:v>
              </c:pt>
              <c:pt idx="807">
                <c:v>377.71022546709258</c:v>
              </c:pt>
              <c:pt idx="808">
                <c:v>374.84139760625089</c:v>
              </c:pt>
              <c:pt idx="809">
                <c:v>315.91009550397689</c:v>
              </c:pt>
              <c:pt idx="810">
                <c:v>336.56706328731627</c:v>
              </c:pt>
              <c:pt idx="811">
                <c:v>350.148039312028</c:v>
              </c:pt>
              <c:pt idx="812">
                <c:v>345.17351710495444</c:v>
              </c:pt>
              <c:pt idx="813">
                <c:v>357.60275818315432</c:v>
              </c:pt>
              <c:pt idx="814">
                <c:v>399.34959241422064</c:v>
              </c:pt>
              <c:pt idx="815">
                <c:v>347.57327077400208</c:v>
              </c:pt>
              <c:pt idx="816">
                <c:v>455.659747261821</c:v>
              </c:pt>
              <c:pt idx="817">
                <c:v>387.09492312655431</c:v>
              </c:pt>
              <c:pt idx="818">
                <c:v>343.37157965977946</c:v>
              </c:pt>
              <c:pt idx="819">
                <c:v>440.29300033843793</c:v>
              </c:pt>
              <c:pt idx="820">
                <c:v>422.74975219696461</c:v>
              </c:pt>
              <c:pt idx="821">
                <c:v>398.24491633430421</c:v>
              </c:pt>
              <c:pt idx="822">
                <c:v>352.79827316743638</c:v>
              </c:pt>
              <c:pt idx="823">
                <c:v>418.62297111503341</c:v>
              </c:pt>
              <c:pt idx="824">
                <c:v>404.51422025464876</c:v>
              </c:pt>
              <c:pt idx="825">
                <c:v>439.13325657302744</c:v>
              </c:pt>
              <c:pt idx="826">
                <c:v>453.29499535918029</c:v>
              </c:pt>
              <c:pt idx="827">
                <c:v>432.84932887763762</c:v>
              </c:pt>
              <c:pt idx="828">
                <c:v>409.4028612108882</c:v>
              </c:pt>
              <c:pt idx="829">
                <c:v>418.17023360419773</c:v>
              </c:pt>
              <c:pt idx="830">
                <c:v>418.1976961946886</c:v>
              </c:pt>
              <c:pt idx="831">
                <c:v>431.91474253320195</c:v>
              </c:pt>
              <c:pt idx="832">
                <c:v>402.44833481322496</c:v>
              </c:pt>
              <c:pt idx="833">
                <c:v>397.44650362053972</c:v>
              </c:pt>
              <c:pt idx="834">
                <c:v>398.87874888568911</c:v>
              </c:pt>
              <c:pt idx="835">
                <c:v>413.27712851658089</c:v>
              </c:pt>
              <c:pt idx="836">
                <c:v>433.85334366704251</c:v>
              </c:pt>
              <c:pt idx="837">
                <c:v>395.41853303372574</c:v>
              </c:pt>
              <c:pt idx="838">
                <c:v>438.28098690807616</c:v>
              </c:pt>
              <c:pt idx="839">
                <c:v>438.47451555907679</c:v>
              </c:pt>
              <c:pt idx="840">
                <c:v>377.66747801588394</c:v>
              </c:pt>
              <c:pt idx="841">
                <c:v>331.60923145678987</c:v>
              </c:pt>
              <c:pt idx="842">
                <c:v>479.26890782315832</c:v>
              </c:pt>
              <c:pt idx="843">
                <c:v>438.85933106254942</c:v>
              </c:pt>
              <c:pt idx="844">
                <c:v>384.75324460258781</c:v>
              </c:pt>
              <c:pt idx="845">
                <c:v>385.37544041576314</c:v>
              </c:pt>
              <c:pt idx="846">
                <c:v>330.44869469616094</c:v>
              </c:pt>
              <c:pt idx="847">
                <c:v>315.35315481165037</c:v>
              </c:pt>
              <c:pt idx="848">
                <c:v>289.89483443415071</c:v>
              </c:pt>
              <c:pt idx="849">
                <c:v>315.88049003660427</c:v>
              </c:pt>
              <c:pt idx="850">
                <c:v>335.81687356778883</c:v>
              </c:pt>
              <c:pt idx="851">
                <c:v>335.80359715470166</c:v>
              </c:pt>
              <c:pt idx="852">
                <c:v>323.11222520340999</c:v>
              </c:pt>
              <c:pt idx="853">
                <c:v>324.70553697137234</c:v>
              </c:pt>
              <c:pt idx="854">
                <c:v>318.44231423004311</c:v>
              </c:pt>
              <c:pt idx="855">
                <c:v>363.82567681042121</c:v>
              </c:pt>
              <c:pt idx="856">
                <c:v>347.98243493106696</c:v>
              </c:pt>
              <c:pt idx="857">
                <c:v>283.40279363706344</c:v>
              </c:pt>
              <c:pt idx="858">
                <c:v>335.86737588180421</c:v>
              </c:pt>
              <c:pt idx="859">
                <c:v>288.92179409141261</c:v>
              </c:pt>
              <c:pt idx="860">
                <c:v>339.10728906444348</c:v>
              </c:pt>
              <c:pt idx="861">
                <c:v>342.18708427443084</c:v>
              </c:pt>
              <c:pt idx="862">
                <c:v>336.62000807826911</c:v>
              </c:pt>
              <c:pt idx="863">
                <c:v>301.30229368226526</c:v>
              </c:pt>
              <c:pt idx="864">
                <c:v>286.28948695464913</c:v>
              </c:pt>
              <c:pt idx="865">
                <c:v>317.07612976260742</c:v>
              </c:pt>
              <c:pt idx="866">
                <c:v>269.82304647119111</c:v>
              </c:pt>
              <c:pt idx="867">
                <c:v>289.69162023253131</c:v>
              </c:pt>
              <c:pt idx="868">
                <c:v>292.62491490073364</c:v>
              </c:pt>
              <c:pt idx="869">
                <c:v>300.51724578970754</c:v>
              </c:pt>
              <c:pt idx="870">
                <c:v>338.1228836050775</c:v>
              </c:pt>
              <c:pt idx="871">
                <c:v>342.39392252400103</c:v>
              </c:pt>
              <c:pt idx="872">
                <c:v>307.36596061359228</c:v>
              </c:pt>
              <c:pt idx="873">
                <c:v>346.52579481603033</c:v>
              </c:pt>
              <c:pt idx="874">
                <c:v>290.33844945590386</c:v>
              </c:pt>
              <c:pt idx="875">
                <c:v>381.24649777046699</c:v>
              </c:pt>
              <c:pt idx="876">
                <c:v>295.61239432535928</c:v>
              </c:pt>
              <c:pt idx="877">
                <c:v>344.89933443712124</c:v>
              </c:pt>
              <c:pt idx="878">
                <c:v>334.7890459984194</c:v>
              </c:pt>
              <c:pt idx="879">
                <c:v>353.51700753896267</c:v>
              </c:pt>
              <c:pt idx="880">
                <c:v>346.12089775612196</c:v>
              </c:pt>
              <c:pt idx="881">
                <c:v>381.12218701668058</c:v>
              </c:pt>
              <c:pt idx="882">
                <c:v>373.18733278066435</c:v>
              </c:pt>
              <c:pt idx="883">
                <c:v>435.79446243940043</c:v>
              </c:pt>
              <c:pt idx="884">
                <c:v>522.9702065774959</c:v>
              </c:pt>
              <c:pt idx="885">
                <c:v>526.02395238097995</c:v>
              </c:pt>
              <c:pt idx="886">
                <c:v>505.93968721540409</c:v>
              </c:pt>
              <c:pt idx="887">
                <c:v>458.88723995730192</c:v>
              </c:pt>
              <c:pt idx="888">
                <c:v>398.55191963694301</c:v>
              </c:pt>
              <c:pt idx="889">
                <c:v>383.05921832594942</c:v>
              </c:pt>
              <c:pt idx="890">
                <c:v>328.09180778047124</c:v>
              </c:pt>
              <c:pt idx="891">
                <c:v>419.20611746605056</c:v>
              </c:pt>
              <c:pt idx="892">
                <c:v>353.52485490626572</c:v>
              </c:pt>
              <c:pt idx="893">
                <c:v>324.75020280654633</c:v>
              </c:pt>
              <c:pt idx="894">
                <c:v>335.1945431214782</c:v>
              </c:pt>
              <c:pt idx="895">
                <c:v>341.00182341596297</c:v>
              </c:pt>
              <c:pt idx="896">
                <c:v>385.04330578874544</c:v>
              </c:pt>
              <c:pt idx="897">
                <c:v>394.21306923717572</c:v>
              </c:pt>
              <c:pt idx="898">
                <c:v>396.95655631212031</c:v>
              </c:pt>
              <c:pt idx="899">
                <c:v>400.27799855027575</c:v>
              </c:pt>
              <c:pt idx="900">
                <c:v>367.28045669043524</c:v>
              </c:pt>
              <c:pt idx="901">
                <c:v>369.24144681054469</c:v>
              </c:pt>
              <c:pt idx="902">
                <c:v>315.6682808936381</c:v>
              </c:pt>
              <c:pt idx="903">
                <c:v>379.67423392645213</c:v>
              </c:pt>
              <c:pt idx="904">
                <c:v>377.14723628737391</c:v>
              </c:pt>
              <c:pt idx="905">
                <c:v>402.3694920700317</c:v>
              </c:pt>
              <c:pt idx="906">
                <c:v>427.64370454924432</c:v>
              </c:pt>
              <c:pt idx="907">
                <c:v>324.50790678484202</c:v>
              </c:pt>
              <c:pt idx="908">
                <c:v>389.49197425292471</c:v>
              </c:pt>
              <c:pt idx="909">
                <c:v>383.846675143092</c:v>
              </c:pt>
              <c:pt idx="910">
                <c:v>283.62756014068799</c:v>
              </c:pt>
              <c:pt idx="911">
                <c:v>331.92570843761791</c:v>
              </c:pt>
              <c:pt idx="912">
                <c:v>311.95766612245637</c:v>
              </c:pt>
              <c:pt idx="913">
                <c:v>1110.2885044126283</c:v>
              </c:pt>
              <c:pt idx="914">
                <c:v>994.93966421072707</c:v>
              </c:pt>
              <c:pt idx="915">
                <c:v>915.39648084297028</c:v>
              </c:pt>
              <c:pt idx="916">
                <c:v>1089.8318157681631</c:v>
              </c:pt>
              <c:pt idx="917">
                <c:v>977.90351181412098</c:v>
              </c:pt>
              <c:pt idx="918">
                <c:v>908.50698531520857</c:v>
              </c:pt>
              <c:pt idx="919">
                <c:v>888.32740292371705</c:v>
              </c:pt>
              <c:pt idx="920">
                <c:v>1008.3695351986397</c:v>
              </c:pt>
              <c:pt idx="921">
                <c:v>877.98022520944244</c:v>
              </c:pt>
              <c:pt idx="922">
                <c:v>803.55389920774962</c:v>
              </c:pt>
              <c:pt idx="923">
                <c:v>963.64641518014446</c:v>
              </c:pt>
              <c:pt idx="924">
                <c:v>687.10861188260651</c:v>
              </c:pt>
              <c:pt idx="925">
                <c:v>708.88260705641017</c:v>
              </c:pt>
              <c:pt idx="926">
                <c:v>766.20564923131337</c:v>
              </c:pt>
              <c:pt idx="927">
                <c:v>664.16456539905641</c:v>
              </c:pt>
              <c:pt idx="928">
                <c:v>630.18833368615162</c:v>
              </c:pt>
              <c:pt idx="929">
                <c:v>654.92121899586937</c:v>
              </c:pt>
              <c:pt idx="930">
                <c:v>599.05616567151264</c:v>
              </c:pt>
              <c:pt idx="931">
                <c:v>561.82993196246287</c:v>
              </c:pt>
              <c:pt idx="932">
                <c:v>560.5770827653962</c:v>
              </c:pt>
              <c:pt idx="933">
                <c:v>537.85230915475245</c:v>
              </c:pt>
              <c:pt idx="934">
                <c:v>575.56777478204299</c:v>
              </c:pt>
              <c:pt idx="935">
                <c:v>536.48753566519486</c:v>
              </c:pt>
              <c:pt idx="936">
                <c:v>654.57083847863328</c:v>
              </c:pt>
              <c:pt idx="937">
                <c:v>559.3914575814174</c:v>
              </c:pt>
              <c:pt idx="938">
                <c:v>589.00637459177244</c:v>
              </c:pt>
              <c:pt idx="939">
                <c:v>712.15375485249854</c:v>
              </c:pt>
              <c:pt idx="940">
                <c:v>725.69920815277453</c:v>
              </c:pt>
              <c:pt idx="941">
                <c:v>597.50159095517802</c:v>
              </c:pt>
              <c:pt idx="942">
                <c:v>613.72693617190487</c:v>
              </c:pt>
              <c:pt idx="943">
                <c:v>666.49798118714193</c:v>
              </c:pt>
              <c:pt idx="944">
                <c:v>625.79049940724246</c:v>
              </c:pt>
              <c:pt idx="945">
                <c:v>499.03671294056329</c:v>
              </c:pt>
              <c:pt idx="946">
                <c:v>541.824370075557</c:v>
              </c:pt>
              <c:pt idx="947">
                <c:v>510.22324349895302</c:v>
              </c:pt>
              <c:pt idx="948">
                <c:v>527.33506983800544</c:v>
              </c:pt>
              <c:pt idx="949">
                <c:v>643.64235859523365</c:v>
              </c:pt>
              <c:pt idx="950">
                <c:v>557.38292865048436</c:v>
              </c:pt>
              <c:pt idx="951">
                <c:v>633.85585365617476</c:v>
              </c:pt>
              <c:pt idx="952">
                <c:v>589.59124653831441</c:v>
              </c:pt>
              <c:pt idx="953">
                <c:v>636.87459010358964</c:v>
              </c:pt>
              <c:pt idx="954">
                <c:v>541.38390932113452</c:v>
              </c:pt>
              <c:pt idx="955">
                <c:v>562.97595298884528</c:v>
              </c:pt>
              <c:pt idx="956">
                <c:v>546.66925491288089</c:v>
              </c:pt>
              <c:pt idx="957">
                <c:v>475.39233262681938</c:v>
              </c:pt>
              <c:pt idx="958">
                <c:v>654.63184420268703</c:v>
              </c:pt>
              <c:pt idx="959">
                <c:v>543.57741071128453</c:v>
              </c:pt>
              <c:pt idx="960">
                <c:v>497.77435003623981</c:v>
              </c:pt>
              <c:pt idx="961">
                <c:v>530.09770477968709</c:v>
              </c:pt>
              <c:pt idx="962">
                <c:v>584.33580730102062</c:v>
              </c:pt>
              <c:pt idx="963">
                <c:v>472.39735132401387</c:v>
              </c:pt>
              <c:pt idx="964">
                <c:v>546.00795031305222</c:v>
              </c:pt>
              <c:pt idx="965">
                <c:v>468.70254794690101</c:v>
              </c:pt>
              <c:pt idx="966">
                <c:v>547.55332202322393</c:v>
              </c:pt>
              <c:pt idx="967">
                <c:v>577.68616631589384</c:v>
              </c:pt>
              <c:pt idx="968">
                <c:v>490.15775857758189</c:v>
              </c:pt>
              <c:pt idx="969">
                <c:v>572.61761176882305</c:v>
              </c:pt>
              <c:pt idx="970">
                <c:v>635.33342192890382</c:v>
              </c:pt>
              <c:pt idx="971">
                <c:v>565.58676527415207</c:v>
              </c:pt>
              <c:pt idx="972">
                <c:v>607.05284633712256</c:v>
              </c:pt>
              <c:pt idx="973">
                <c:v>563.79201803266403</c:v>
              </c:pt>
              <c:pt idx="974">
                <c:v>504.23073387942895</c:v>
              </c:pt>
              <c:pt idx="975">
                <c:v>473.48328601675269</c:v>
              </c:pt>
              <c:pt idx="976">
                <c:v>506.1064152257178</c:v>
              </c:pt>
              <c:pt idx="977">
                <c:v>498.66249188674362</c:v>
              </c:pt>
              <c:pt idx="978">
                <c:v>505.51414283565038</c:v>
              </c:pt>
              <c:pt idx="979">
                <c:v>534.37945426672991</c:v>
              </c:pt>
              <c:pt idx="980">
                <c:v>517.96805186688903</c:v>
              </c:pt>
              <c:pt idx="981">
                <c:v>527.33544198585309</c:v>
              </c:pt>
              <c:pt idx="982">
                <c:v>480.29153280593755</c:v>
              </c:pt>
              <c:pt idx="983">
                <c:v>483.84607631043525</c:v>
              </c:pt>
              <c:pt idx="984">
                <c:v>388.44614404975454</c:v>
              </c:pt>
              <c:pt idx="985">
                <c:v>481.59205955047133</c:v>
              </c:pt>
              <c:pt idx="986">
                <c:v>526.89171977967624</c:v>
              </c:pt>
              <c:pt idx="987">
                <c:v>627.07890976488011</c:v>
              </c:pt>
              <c:pt idx="988">
                <c:v>578.52041730519682</c:v>
              </c:pt>
              <c:pt idx="989">
                <c:v>618.43418994187846</c:v>
              </c:pt>
              <c:pt idx="990">
                <c:v>661.69143979047055</c:v>
              </c:pt>
              <c:pt idx="991">
                <c:v>554.71514408034386</c:v>
              </c:pt>
              <c:pt idx="992">
                <c:v>669.30140774797314</c:v>
              </c:pt>
              <c:pt idx="993">
                <c:v>586.21718044621525</c:v>
              </c:pt>
              <c:pt idx="994">
                <c:v>639.19489363045807</c:v>
              </c:pt>
              <c:pt idx="995">
                <c:v>731.71326469994676</c:v>
              </c:pt>
              <c:pt idx="996">
                <c:v>754.15805502771775</c:v>
              </c:pt>
              <c:pt idx="997">
                <c:v>837.47061336201602</c:v>
              </c:pt>
              <c:pt idx="998">
                <c:v>721.43630437366392</c:v>
              </c:pt>
              <c:pt idx="999">
                <c:v>700.80769925863865</c:v>
              </c:pt>
              <c:pt idx="1000">
                <c:v>730.76105852477156</c:v>
              </c:pt>
              <c:pt idx="1001">
                <c:v>631.13005663469994</c:v>
              </c:pt>
              <c:pt idx="1002">
                <c:v>691.37040125117289</c:v>
              </c:pt>
              <c:pt idx="1003">
                <c:v>685.49997363801958</c:v>
              </c:pt>
              <c:pt idx="1004">
                <c:v>652.98304252143737</c:v>
              </c:pt>
              <c:pt idx="1005">
                <c:v>648.87783721763685</c:v>
              </c:pt>
              <c:pt idx="1006">
                <c:v>683.29683684376266</c:v>
              </c:pt>
              <c:pt idx="1007">
                <c:v>686.62029985963409</c:v>
              </c:pt>
              <c:pt idx="1008">
                <c:v>653.32474057572415</c:v>
              </c:pt>
              <c:pt idx="1009">
                <c:v>676.13147195174668</c:v>
              </c:pt>
              <c:pt idx="1010">
                <c:v>756.31946350787427</c:v>
              </c:pt>
              <c:pt idx="1011">
                <c:v>736.76297072287241</c:v>
              </c:pt>
              <c:pt idx="1012">
                <c:v>678.49372377424902</c:v>
              </c:pt>
              <c:pt idx="1013">
                <c:v>783.47002385826158</c:v>
              </c:pt>
              <c:pt idx="1014">
                <c:v>746.43670473877512</c:v>
              </c:pt>
              <c:pt idx="1015">
                <c:v>749.69974220896063</c:v>
              </c:pt>
              <c:pt idx="1016">
                <c:v>743.56589777403622</c:v>
              </c:pt>
              <c:pt idx="1017">
                <c:v>764.44805033922478</c:v>
              </c:pt>
              <c:pt idx="1018">
                <c:v>668.57771394387885</c:v>
              </c:pt>
              <c:pt idx="1019">
                <c:v>610.19766540069998</c:v>
              </c:pt>
              <c:pt idx="1020">
                <c:v>512.1770612739416</c:v>
              </c:pt>
              <c:pt idx="1021">
                <c:v>582.15988107585019</c:v>
              </c:pt>
              <c:pt idx="1022">
                <c:v>543.40334604061468</c:v>
              </c:pt>
              <c:pt idx="1023">
                <c:v>613.49854993397469</c:v>
              </c:pt>
              <c:pt idx="1024">
                <c:v>602.05697444085069</c:v>
              </c:pt>
              <c:pt idx="1025">
                <c:v>613.40164847946016</c:v>
              </c:pt>
              <c:pt idx="1026">
                <c:v>541.40496549184672</c:v>
              </c:pt>
              <c:pt idx="1027">
                <c:v>613.76499085000978</c:v>
              </c:pt>
              <c:pt idx="1028">
                <c:v>539.23361933095543</c:v>
              </c:pt>
              <c:pt idx="1029">
                <c:v>540.62419751799609</c:v>
              </c:pt>
              <c:pt idx="1030">
                <c:v>533.43262057635684</c:v>
              </c:pt>
              <c:pt idx="1031">
                <c:v>547.14561716604589</c:v>
              </c:pt>
              <c:pt idx="1032">
                <c:v>632.53837693700302</c:v>
              </c:pt>
              <c:pt idx="1033">
                <c:v>544.72718388602925</c:v>
              </c:pt>
              <c:pt idx="1034">
                <c:v>494.55282747656707</c:v>
              </c:pt>
              <c:pt idx="1035">
                <c:v>611.39969598391247</c:v>
              </c:pt>
              <c:pt idx="1036">
                <c:v>718.5561329866855</c:v>
              </c:pt>
              <c:pt idx="1037">
                <c:v>599.54542820572885</c:v>
              </c:pt>
              <c:pt idx="1038">
                <c:v>307.41438997253982</c:v>
              </c:pt>
              <c:pt idx="1039">
                <c:v>333.99655518491812</c:v>
              </c:pt>
              <c:pt idx="1040">
                <c:v>283.91530262997321</c:v>
              </c:pt>
              <c:pt idx="1041">
                <c:v>273.58440058495427</c:v>
              </c:pt>
              <c:pt idx="1042">
                <c:v>297.32184169441416</c:v>
              </c:pt>
              <c:pt idx="1043">
                <c:v>279.86184886397672</c:v>
              </c:pt>
              <c:pt idx="1044">
                <c:v>345.25100910642976</c:v>
              </c:pt>
              <c:pt idx="1045">
                <c:v>271.37443070734003</c:v>
              </c:pt>
              <c:pt idx="1046">
                <c:v>336.56165991767108</c:v>
              </c:pt>
              <c:pt idx="1047">
                <c:v>228.44028789514005</c:v>
              </c:pt>
              <c:pt idx="1048">
                <c:v>253.13395562418768</c:v>
              </c:pt>
              <c:pt idx="1049">
                <c:v>299.24941361871862</c:v>
              </c:pt>
              <c:pt idx="1050">
                <c:v>269.32675697380245</c:v>
              </c:pt>
              <c:pt idx="1051">
                <c:v>275.68030156278792</c:v>
              </c:pt>
              <c:pt idx="1052">
                <c:v>253.41809039851614</c:v>
              </c:pt>
              <c:pt idx="1053">
                <c:v>296.85261458283463</c:v>
              </c:pt>
              <c:pt idx="1054">
                <c:v>247.83720851544138</c:v>
              </c:pt>
              <c:pt idx="1055">
                <c:v>293.43477899927939</c:v>
              </c:pt>
              <c:pt idx="1056">
                <c:v>320.93881951775978</c:v>
              </c:pt>
              <c:pt idx="1057">
                <c:v>290.22421067660082</c:v>
              </c:pt>
              <c:pt idx="1058">
                <c:v>327.76896873568592</c:v>
              </c:pt>
              <c:pt idx="1059">
                <c:v>318.17758169259116</c:v>
              </c:pt>
              <c:pt idx="1060">
                <c:v>247.03741650426119</c:v>
              </c:pt>
              <c:pt idx="1061">
                <c:v>297.28787095535517</c:v>
              </c:pt>
              <c:pt idx="1062">
                <c:v>305.98576931660347</c:v>
              </c:pt>
              <c:pt idx="1063">
                <c:v>274.74735254478156</c:v>
              </c:pt>
              <c:pt idx="1064">
                <c:v>313.93511355015221</c:v>
              </c:pt>
              <c:pt idx="1065">
                <c:v>310.86119140998557</c:v>
              </c:pt>
              <c:pt idx="1066">
                <c:v>357.33394167412894</c:v>
              </c:pt>
              <c:pt idx="1067">
                <c:v>395.85943484531941</c:v>
              </c:pt>
              <c:pt idx="1068">
                <c:v>300.47180663510005</c:v>
              </c:pt>
              <c:pt idx="1069">
                <c:v>270.05472807070674</c:v>
              </c:pt>
              <c:pt idx="1070">
                <c:v>274.96782767681731</c:v>
              </c:pt>
              <c:pt idx="1071">
                <c:v>271.42539503212544</c:v>
              </c:pt>
              <c:pt idx="1072">
                <c:v>266.39190886586346</c:v>
              </c:pt>
              <c:pt idx="1073">
                <c:v>278.43115360029748</c:v>
              </c:pt>
              <c:pt idx="1074">
                <c:v>296.32183139927065</c:v>
              </c:pt>
              <c:pt idx="1075">
                <c:v>310.59288494635302</c:v>
              </c:pt>
              <c:pt idx="1076">
                <c:v>329.02923165504455</c:v>
              </c:pt>
              <c:pt idx="1077">
                <c:v>308.73760106646301</c:v>
              </c:pt>
              <c:pt idx="1078">
                <c:v>328.76156696288814</c:v>
              </c:pt>
              <c:pt idx="1079">
                <c:v>296.16408411076878</c:v>
              </c:pt>
              <c:pt idx="1080">
                <c:v>264.2620829199011</c:v>
              </c:pt>
              <c:pt idx="1081">
                <c:v>286.04337818034833</c:v>
              </c:pt>
              <c:pt idx="1082">
                <c:v>281.11010191055004</c:v>
              </c:pt>
              <c:pt idx="1083">
                <c:v>295.7042191481894</c:v>
              </c:pt>
              <c:pt idx="1084">
                <c:v>265.39397398583884</c:v>
              </c:pt>
              <c:pt idx="1085">
                <c:v>286.45649140983113</c:v>
              </c:pt>
              <c:pt idx="1086">
                <c:v>308.02799879631817</c:v>
              </c:pt>
              <c:pt idx="1087">
                <c:v>302.35716718206987</c:v>
              </c:pt>
              <c:pt idx="1088">
                <c:v>309.07709598048598</c:v>
              </c:pt>
              <c:pt idx="1089">
                <c:v>257.10074021549138</c:v>
              </c:pt>
              <c:pt idx="1090">
                <c:v>296.81750615888973</c:v>
              </c:pt>
              <c:pt idx="1091">
                <c:v>289.12156946089698</c:v>
              </c:pt>
              <c:pt idx="1092">
                <c:v>296.97823641875829</c:v>
              </c:pt>
              <c:pt idx="1093">
                <c:v>252.49782721543289</c:v>
              </c:pt>
              <c:pt idx="1094">
                <c:v>281.2328549500906</c:v>
              </c:pt>
              <c:pt idx="1095">
                <c:v>330.56856102757507</c:v>
              </c:pt>
              <c:pt idx="1096">
                <c:v>340.24986669293895</c:v>
              </c:pt>
              <c:pt idx="1097">
                <c:v>235.15704695295514</c:v>
              </c:pt>
              <c:pt idx="1098">
                <c:v>288.82990416043691</c:v>
              </c:pt>
              <c:pt idx="1099">
                <c:v>252.51748300902219</c:v>
              </c:pt>
              <c:pt idx="1100">
                <c:v>319.24258754780584</c:v>
              </c:pt>
              <c:pt idx="1101">
                <c:v>324.62080849307341</c:v>
              </c:pt>
              <c:pt idx="1102">
                <c:v>312.88714302754562</c:v>
              </c:pt>
              <c:pt idx="1103">
                <c:v>291.13802010472926</c:v>
              </c:pt>
              <c:pt idx="1104">
                <c:v>298.09063076671185</c:v>
              </c:pt>
              <c:pt idx="1105">
                <c:v>278.26990770819384</c:v>
              </c:pt>
              <c:pt idx="1106">
                <c:v>310.82206163060545</c:v>
              </c:pt>
              <c:pt idx="1107">
                <c:v>281.53066039466711</c:v>
              </c:pt>
              <c:pt idx="1108">
                <c:v>293.77760099434454</c:v>
              </c:pt>
              <c:pt idx="1109">
                <c:v>324.0673994911084</c:v>
              </c:pt>
              <c:pt idx="1110">
                <c:v>357.64775809146244</c:v>
              </c:pt>
              <c:pt idx="1111">
                <c:v>286.46875227172973</c:v>
              </c:pt>
              <c:pt idx="1112">
                <c:v>338.33208517525321</c:v>
              </c:pt>
              <c:pt idx="1113">
                <c:v>321.77577924705838</c:v>
              </c:pt>
              <c:pt idx="1114">
                <c:v>311.06768870671522</c:v>
              </c:pt>
              <c:pt idx="1115">
                <c:v>339.22746123677803</c:v>
              </c:pt>
              <c:pt idx="1116">
                <c:v>320.39446659239184</c:v>
              </c:pt>
              <c:pt idx="1117">
                <c:v>346.20414318520812</c:v>
              </c:pt>
              <c:pt idx="1118">
                <c:v>596.84440728346328</c:v>
              </c:pt>
              <c:pt idx="1119">
                <c:v>594.34221165859412</c:v>
              </c:pt>
              <c:pt idx="1120">
                <c:v>587.14923493880235</c:v>
              </c:pt>
              <c:pt idx="1121">
                <c:v>693.68831923171365</c:v>
              </c:pt>
              <c:pt idx="1122">
                <c:v>664.60374987851378</c:v>
              </c:pt>
              <c:pt idx="1123">
                <c:v>513.40350590294429</c:v>
              </c:pt>
              <c:pt idx="1124">
                <c:v>607.93610952999984</c:v>
              </c:pt>
              <c:pt idx="1125">
                <c:v>510.1183233011883</c:v>
              </c:pt>
              <c:pt idx="1126">
                <c:v>605.22180567172063</c:v>
              </c:pt>
              <c:pt idx="1127">
                <c:v>498.87895643615212</c:v>
              </c:pt>
              <c:pt idx="1128">
                <c:v>450.40219530287044</c:v>
              </c:pt>
              <c:pt idx="1129">
                <c:v>411.6954991650905</c:v>
              </c:pt>
              <c:pt idx="1130">
                <c:v>488.81809972740274</c:v>
              </c:pt>
              <c:pt idx="1131">
                <c:v>423.2662884825354</c:v>
              </c:pt>
              <c:pt idx="1132">
                <c:v>432.4609003230438</c:v>
              </c:pt>
              <c:pt idx="1133">
                <c:v>431.942179301512</c:v>
              </c:pt>
              <c:pt idx="1134">
                <c:v>507.32695773375667</c:v>
              </c:pt>
              <c:pt idx="1135">
                <c:v>515.82602856448193</c:v>
              </c:pt>
              <c:pt idx="1136">
                <c:v>457.71032137768822</c:v>
              </c:pt>
              <c:pt idx="1137">
                <c:v>418.56360915860324</c:v>
              </c:pt>
              <c:pt idx="1138">
                <c:v>449.95109868406172</c:v>
              </c:pt>
              <c:pt idx="1139">
                <c:v>398.99582586270759</c:v>
              </c:pt>
              <c:pt idx="1140">
                <c:v>492.67013133632418</c:v>
              </c:pt>
              <c:pt idx="1141">
                <c:v>452.08262187703065</c:v>
              </c:pt>
              <c:pt idx="1142">
                <c:v>451.11065532896185</c:v>
              </c:pt>
              <c:pt idx="1143">
                <c:v>441.78297682772853</c:v>
              </c:pt>
              <c:pt idx="1144">
                <c:v>411.91100359749311</c:v>
              </c:pt>
              <c:pt idx="1145">
                <c:v>458.60710729377121</c:v>
              </c:pt>
              <c:pt idx="1146">
                <c:v>412.76571979400313</c:v>
              </c:pt>
              <c:pt idx="1147">
                <c:v>469.90074048195225</c:v>
              </c:pt>
              <c:pt idx="1148">
                <c:v>506.51208882682789</c:v>
              </c:pt>
              <c:pt idx="1149">
                <c:v>407.24925224992415</c:v>
              </c:pt>
              <c:pt idx="1150">
                <c:v>532.83881061953502</c:v>
              </c:pt>
              <c:pt idx="1151">
                <c:v>546.81952592274365</c:v>
              </c:pt>
              <c:pt idx="1152">
                <c:v>530.86754057869086</c:v>
              </c:pt>
              <c:pt idx="1153">
                <c:v>475.83976492799616</c:v>
              </c:pt>
              <c:pt idx="1154">
                <c:v>600.26905013846829</c:v>
              </c:pt>
              <c:pt idx="1155">
                <c:v>517.78811771541154</c:v>
              </c:pt>
              <c:pt idx="1156">
                <c:v>536.51794207817306</c:v>
              </c:pt>
              <c:pt idx="1157">
                <c:v>429.27063888034479</c:v>
              </c:pt>
              <c:pt idx="1158">
                <c:v>497.17849550823991</c:v>
              </c:pt>
              <c:pt idx="1159">
                <c:v>536.0511432037307</c:v>
              </c:pt>
              <c:pt idx="1160">
                <c:v>518.45513421465614</c:v>
              </c:pt>
              <c:pt idx="1161">
                <c:v>447.5690454951137</c:v>
              </c:pt>
              <c:pt idx="1162">
                <c:v>441.15997242407354</c:v>
              </c:pt>
              <c:pt idx="1163">
                <c:v>539.49708017708292</c:v>
              </c:pt>
              <c:pt idx="1164">
                <c:v>505.90342753049731</c:v>
              </c:pt>
              <c:pt idx="1165">
                <c:v>516.2090510897425</c:v>
              </c:pt>
              <c:pt idx="1166">
                <c:v>488.22649688704701</c:v>
              </c:pt>
              <c:pt idx="1167">
                <c:v>550.37815655324596</c:v>
              </c:pt>
              <c:pt idx="1168">
                <c:v>512.84669719821545</c:v>
              </c:pt>
              <c:pt idx="1169">
                <c:v>582.3162662572829</c:v>
              </c:pt>
              <c:pt idx="1170">
                <c:v>585.26633524043177</c:v>
              </c:pt>
              <c:pt idx="1171">
                <c:v>563.59098805081851</c:v>
              </c:pt>
              <c:pt idx="1172">
                <c:v>506.22629605918638</c:v>
              </c:pt>
              <c:pt idx="1173">
                <c:v>488.35617677886012</c:v>
              </c:pt>
              <c:pt idx="1174">
                <c:v>472.76006672406817</c:v>
              </c:pt>
              <c:pt idx="1175">
                <c:v>588.01818118365884</c:v>
              </c:pt>
              <c:pt idx="1176">
                <c:v>561.28524949767097</c:v>
              </c:pt>
              <c:pt idx="1177">
                <c:v>534.2156924319753</c:v>
              </c:pt>
              <c:pt idx="1178">
                <c:v>497.50446150835847</c:v>
              </c:pt>
              <c:pt idx="1179">
                <c:v>508.81681594444416</c:v>
              </c:pt>
              <c:pt idx="1180">
                <c:v>572.83833613860497</c:v>
              </c:pt>
              <c:pt idx="1181">
                <c:v>519.05752599132609</c:v>
              </c:pt>
              <c:pt idx="1182">
                <c:v>534.67208457293941</c:v>
              </c:pt>
              <c:pt idx="1183">
                <c:v>495.94760445379461</c:v>
              </c:pt>
              <c:pt idx="1184">
                <c:v>495.44435082326231</c:v>
              </c:pt>
              <c:pt idx="1185">
                <c:v>487.58711227428569</c:v>
              </c:pt>
              <c:pt idx="1186">
                <c:v>424.84829604476965</c:v>
              </c:pt>
              <c:pt idx="1187">
                <c:v>474.57722954324714</c:v>
              </c:pt>
              <c:pt idx="1188">
                <c:v>471.07722140548259</c:v>
              </c:pt>
              <c:pt idx="1189">
                <c:v>504.36028931014175</c:v>
              </c:pt>
              <c:pt idx="1190">
                <c:v>474.82773949370466</c:v>
              </c:pt>
              <c:pt idx="1191">
                <c:v>526.46815629425907</c:v>
              </c:pt>
              <c:pt idx="1192">
                <c:v>463.41122116137404</c:v>
              </c:pt>
              <c:pt idx="1193">
                <c:v>416.71937944216114</c:v>
              </c:pt>
              <c:pt idx="1194">
                <c:v>356.22447607361266</c:v>
              </c:pt>
              <c:pt idx="1195">
                <c:v>361.90730116345458</c:v>
              </c:pt>
              <c:pt idx="1196">
                <c:v>448.86382915282337</c:v>
              </c:pt>
              <c:pt idx="1197">
                <c:v>462.08850340977159</c:v>
              </c:pt>
              <c:pt idx="1198">
                <c:v>378.08204488534699</c:v>
              </c:pt>
              <c:pt idx="1199">
                <c:v>418.99868016771308</c:v>
              </c:pt>
              <c:pt idx="1200">
                <c:v>321.46721035054594</c:v>
              </c:pt>
              <c:pt idx="1201">
                <c:v>432.56983844386008</c:v>
              </c:pt>
              <c:pt idx="1202">
                <c:v>339.52880514087678</c:v>
              </c:pt>
              <c:pt idx="1203">
                <c:v>455.10771394677852</c:v>
              </c:pt>
              <c:pt idx="1204">
                <c:v>403.97101792696856</c:v>
              </c:pt>
              <c:pt idx="1205">
                <c:v>455.26541931571455</c:v>
              </c:pt>
              <c:pt idx="1206">
                <c:v>366.89981142480349</c:v>
              </c:pt>
              <c:pt idx="1207">
                <c:v>463.78433454084069</c:v>
              </c:pt>
              <c:pt idx="1208">
                <c:v>523.92797606030604</c:v>
              </c:pt>
              <c:pt idx="1209">
                <c:v>441.28863246921867</c:v>
              </c:pt>
              <c:pt idx="1210">
                <c:v>405.89765150349348</c:v>
              </c:pt>
              <c:pt idx="1211">
                <c:v>579.74103091180621</c:v>
              </c:pt>
              <c:pt idx="1212">
                <c:v>446.59600280003355</c:v>
              </c:pt>
              <c:pt idx="1213">
                <c:v>515.53216611189498</c:v>
              </c:pt>
              <c:pt idx="1214">
                <c:v>463.73148033306859</c:v>
              </c:pt>
              <c:pt idx="1215">
                <c:v>545.97934189265061</c:v>
              </c:pt>
              <c:pt idx="1216">
                <c:v>475.23687400980316</c:v>
              </c:pt>
              <c:pt idx="1217">
                <c:v>501.2846526433803</c:v>
              </c:pt>
              <c:pt idx="1218">
                <c:v>461.21727523614663</c:v>
              </c:pt>
              <c:pt idx="1219">
                <c:v>543.28424058731116</c:v>
              </c:pt>
              <c:pt idx="1220">
                <c:v>565.31964752976558</c:v>
              </c:pt>
              <c:pt idx="1221">
                <c:v>520.90418014781562</c:v>
              </c:pt>
              <c:pt idx="1222">
                <c:v>474.68043606530841</c:v>
              </c:pt>
              <c:pt idx="1223">
                <c:v>484.59318405158501</c:v>
              </c:pt>
              <c:pt idx="1224">
                <c:v>517.11388493672985</c:v>
              </c:pt>
              <c:pt idx="1225">
                <c:v>510.37195905530075</c:v>
              </c:pt>
              <c:pt idx="1226">
                <c:v>521.15081798299343</c:v>
              </c:pt>
              <c:pt idx="1227">
                <c:v>543.67052325104567</c:v>
              </c:pt>
              <c:pt idx="1228">
                <c:v>456.13864933825874</c:v>
              </c:pt>
              <c:pt idx="1229">
                <c:v>515.90444962830827</c:v>
              </c:pt>
              <c:pt idx="1230">
                <c:v>489.73325983105047</c:v>
              </c:pt>
              <c:pt idx="1231">
                <c:v>586.9432543664758</c:v>
              </c:pt>
              <c:pt idx="1232">
                <c:v>519.29766379560613</c:v>
              </c:pt>
              <c:pt idx="1233">
                <c:v>514.39471406147402</c:v>
              </c:pt>
              <c:pt idx="1234">
                <c:v>550.63888966729985</c:v>
              </c:pt>
              <c:pt idx="1235">
                <c:v>576.4953676080404</c:v>
              </c:pt>
              <c:pt idx="1236">
                <c:v>466.23122654126388</c:v>
              </c:pt>
              <c:pt idx="1237">
                <c:v>535.55646798674343</c:v>
              </c:pt>
              <c:pt idx="1238">
                <c:v>529.11662652638154</c:v>
              </c:pt>
              <c:pt idx="1239">
                <c:v>519.26767039504136</c:v>
              </c:pt>
              <c:pt idx="1240">
                <c:v>661.26572634189608</c:v>
              </c:pt>
              <c:pt idx="1241">
                <c:v>514.38743355174051</c:v>
              </c:pt>
              <c:pt idx="1242">
                <c:v>683.50068759338876</c:v>
              </c:pt>
              <c:pt idx="1243">
                <c:v>529.39126966237382</c:v>
              </c:pt>
              <c:pt idx="1244">
                <c:v>519.4835252089739</c:v>
              </c:pt>
              <c:pt idx="1245">
                <c:v>507.07516121313949</c:v>
              </c:pt>
              <c:pt idx="1246">
                <c:v>631.05524983859584</c:v>
              </c:pt>
              <c:pt idx="1247">
                <c:v>631.61471780069701</c:v>
              </c:pt>
              <c:pt idx="1248">
                <c:v>722.0776880847975</c:v>
              </c:pt>
              <c:pt idx="1249">
                <c:v>607.56083375277012</c:v>
              </c:pt>
              <c:pt idx="1250">
                <c:v>608.60712531492288</c:v>
              </c:pt>
              <c:pt idx="1251">
                <c:v>573.77235385036397</c:v>
              </c:pt>
              <c:pt idx="1252">
                <c:v>526.93305785012376</c:v>
              </c:pt>
              <c:pt idx="1253">
                <c:v>696.57506765915741</c:v>
              </c:pt>
              <c:pt idx="1254">
                <c:v>624.94455264768521</c:v>
              </c:pt>
              <c:pt idx="1255">
                <c:v>715.11259115351186</c:v>
              </c:pt>
              <c:pt idx="1256">
                <c:v>647.90040389978299</c:v>
              </c:pt>
              <c:pt idx="1257">
                <c:v>664.32621084648872</c:v>
              </c:pt>
              <c:pt idx="1258">
                <c:v>732.4865819852638</c:v>
              </c:pt>
              <c:pt idx="1259">
                <c:v>745.44846183392474</c:v>
              </c:pt>
              <c:pt idx="1260">
                <c:v>686.73643912536613</c:v>
              </c:pt>
              <c:pt idx="1261">
                <c:v>796.06446901745278</c:v>
              </c:pt>
              <c:pt idx="1262">
                <c:v>745.48695490020043</c:v>
              </c:pt>
              <c:pt idx="1263">
                <c:v>740.47486400751518</c:v>
              </c:pt>
              <c:pt idx="1264">
                <c:v>618.25505654562619</c:v>
              </c:pt>
              <c:pt idx="1265">
                <c:v>668.0935017648394</c:v>
              </c:pt>
              <c:pt idx="1266">
                <c:v>748.58107149879299</c:v>
              </c:pt>
              <c:pt idx="1267">
                <c:v>631.04668452045973</c:v>
              </c:pt>
              <c:pt idx="1268">
                <c:v>712.96113158807191</c:v>
              </c:pt>
              <c:pt idx="1269">
                <c:v>797.40650092431463</c:v>
              </c:pt>
              <c:pt idx="1270">
                <c:v>943.5410834905623</c:v>
              </c:pt>
              <c:pt idx="1271">
                <c:v>750.95251012330152</c:v>
              </c:pt>
              <c:pt idx="1272">
                <c:v>769.66199364444526</c:v>
              </c:pt>
              <c:pt idx="1273">
                <c:v>803.89490738841278</c:v>
              </c:pt>
              <c:pt idx="1274">
                <c:v>939.43454124751997</c:v>
              </c:pt>
              <c:pt idx="1275">
                <c:v>806.14462399498007</c:v>
              </c:pt>
              <c:pt idx="1276">
                <c:v>849.73738994328721</c:v>
              </c:pt>
              <c:pt idx="1277">
                <c:v>941.76096286155087</c:v>
              </c:pt>
              <c:pt idx="1278">
                <c:v>1016.11432598379</c:v>
              </c:pt>
              <c:pt idx="1279">
                <c:v>1008.395559861482</c:v>
              </c:pt>
              <c:pt idx="1280">
                <c:v>893.33744686089017</c:v>
              </c:pt>
              <c:pt idx="1281">
                <c:v>970.31348178696112</c:v>
              </c:pt>
              <c:pt idx="1282">
                <c:v>912.43623512655529</c:v>
              </c:pt>
              <c:pt idx="1283">
                <c:v>860.69819214019265</c:v>
              </c:pt>
              <c:pt idx="1284">
                <c:v>877.19108850498753</c:v>
              </c:pt>
              <c:pt idx="1285">
                <c:v>919.38666920632261</c:v>
              </c:pt>
              <c:pt idx="1286">
                <c:v>845.53368223446466</c:v>
              </c:pt>
              <c:pt idx="1287">
                <c:v>850.12621029277193</c:v>
              </c:pt>
              <c:pt idx="1288">
                <c:v>1004.4576688659569</c:v>
              </c:pt>
              <c:pt idx="1289">
                <c:v>960.39290262161228</c:v>
              </c:pt>
              <c:pt idx="1290">
                <c:v>1005.301181282093</c:v>
              </c:pt>
              <c:pt idx="1291">
                <c:v>867.73139819824576</c:v>
              </c:pt>
              <c:pt idx="1292">
                <c:v>909.19723875363002</c:v>
              </c:pt>
              <c:pt idx="1293">
                <c:v>1059.7003727971169</c:v>
              </c:pt>
              <c:pt idx="1294">
                <c:v>850.2237735343773</c:v>
              </c:pt>
              <c:pt idx="1295">
                <c:v>998.65631432135717</c:v>
              </c:pt>
              <c:pt idx="1296">
                <c:v>855.7725395537251</c:v>
              </c:pt>
              <c:pt idx="1297">
                <c:v>1115.1664226710591</c:v>
              </c:pt>
              <c:pt idx="1298">
                <c:v>839.49478669607527</c:v>
              </c:pt>
              <c:pt idx="1299">
                <c:v>707.90935339474504</c:v>
              </c:pt>
              <c:pt idx="1300">
                <c:v>621.78610252094586</c:v>
              </c:pt>
              <c:pt idx="1301">
                <c:v>699.11171096647683</c:v>
              </c:pt>
              <c:pt idx="1302">
                <c:v>797.29965594975056</c:v>
              </c:pt>
              <c:pt idx="1303">
                <c:v>850.69993612595533</c:v>
              </c:pt>
              <c:pt idx="1304">
                <c:v>926.15307330710402</c:v>
              </c:pt>
              <c:pt idx="1305">
                <c:v>793.41006428070955</c:v>
              </c:pt>
              <c:pt idx="1306">
                <c:v>734.0716854768923</c:v>
              </c:pt>
              <c:pt idx="1307">
                <c:v>854.60722188840646</c:v>
              </c:pt>
              <c:pt idx="1308">
                <c:v>546.75903887761581</c:v>
              </c:pt>
              <c:pt idx="1309">
                <c:v>638.10579603128917</c:v>
              </c:pt>
              <c:pt idx="1310">
                <c:v>652.79297793823525</c:v>
              </c:pt>
              <c:pt idx="1311">
                <c:v>719.1476924070339</c:v>
              </c:pt>
              <c:pt idx="1312">
                <c:v>648.56168753597626</c:v>
              </c:pt>
              <c:pt idx="1313">
                <c:v>654.52397860689905</c:v>
              </c:pt>
              <c:pt idx="1314">
                <c:v>465.79294183264085</c:v>
              </c:pt>
              <c:pt idx="1315">
                <c:v>568.24635720087304</c:v>
              </c:pt>
              <c:pt idx="1316">
                <c:v>568.30741737980179</c:v>
              </c:pt>
              <c:pt idx="1317">
                <c:v>625.15120804298169</c:v>
              </c:pt>
              <c:pt idx="1318">
                <c:v>758.81093130736213</c:v>
              </c:pt>
              <c:pt idx="1319">
                <c:v>733.95584237355263</c:v>
              </c:pt>
              <c:pt idx="1320">
                <c:v>688.6391548510984</c:v>
              </c:pt>
              <c:pt idx="1321">
                <c:v>620.0205575457851</c:v>
              </c:pt>
              <c:pt idx="1322">
                <c:v>607.24394909936427</c:v>
              </c:pt>
              <c:pt idx="1323">
                <c:v>703.08205333096475</c:v>
              </c:pt>
              <c:pt idx="1324">
                <c:v>697.05936779728506</c:v>
              </c:pt>
              <c:pt idx="1325">
                <c:v>645.14132747003532</c:v>
              </c:pt>
              <c:pt idx="1326">
                <c:v>714.0481915116643</c:v>
              </c:pt>
              <c:pt idx="1327">
                <c:v>644.35614087241061</c:v>
              </c:pt>
              <c:pt idx="1328">
                <c:v>659.21023881332178</c:v>
              </c:pt>
              <c:pt idx="1329">
                <c:v>672.33200873594126</c:v>
              </c:pt>
              <c:pt idx="1330">
                <c:v>706.30666453615424</c:v>
              </c:pt>
              <c:pt idx="1331">
                <c:v>701.19672770334944</c:v>
              </c:pt>
              <c:pt idx="1332">
                <c:v>777.94069964590744</c:v>
              </c:pt>
              <c:pt idx="1333">
                <c:v>625.66071907099911</c:v>
              </c:pt>
              <c:pt idx="1334">
                <c:v>704.52602477536482</c:v>
              </c:pt>
              <c:pt idx="1335">
                <c:v>869.87814594931808</c:v>
              </c:pt>
              <c:pt idx="1336">
                <c:v>832.71077858086483</c:v>
              </c:pt>
              <c:pt idx="1337">
                <c:v>783.15348288927191</c:v>
              </c:pt>
              <c:pt idx="1338">
                <c:v>852.03285186485311</c:v>
              </c:pt>
              <c:pt idx="1339">
                <c:v>898.17388023206388</c:v>
              </c:pt>
              <c:pt idx="1340">
                <c:v>891.76592383453226</c:v>
              </c:pt>
              <c:pt idx="1341">
                <c:v>1024.9604394850551</c:v>
              </c:pt>
              <c:pt idx="1342">
                <c:v>1102.4944091515301</c:v>
              </c:pt>
              <c:pt idx="1343">
                <c:v>1138.2989737108705</c:v>
              </c:pt>
              <c:pt idx="1344">
                <c:v>980.6413942956525</c:v>
              </c:pt>
              <c:pt idx="1345">
                <c:v>1187.633265937809</c:v>
              </c:pt>
              <c:pt idx="1346">
                <c:v>856.11389514165614</c:v>
              </c:pt>
              <c:pt idx="1347">
                <c:v>985.99966646123448</c:v>
              </c:pt>
              <c:pt idx="1348">
                <c:v>1008.6119824698416</c:v>
              </c:pt>
              <c:pt idx="1349">
                <c:v>1108.7006602732856</c:v>
              </c:pt>
              <c:pt idx="1350">
                <c:v>1188.7818278429804</c:v>
              </c:pt>
              <c:pt idx="1351">
                <c:v>1575.4135150408388</c:v>
              </c:pt>
              <c:pt idx="1352">
                <c:v>914.84379891392052</c:v>
              </c:pt>
              <c:pt idx="1353">
                <c:v>1556.2788660187869</c:v>
              </c:pt>
              <c:pt idx="1354">
                <c:v>1558.7286281421079</c:v>
              </c:pt>
              <c:pt idx="1355">
                <c:v>1516.7435301593262</c:v>
              </c:pt>
              <c:pt idx="1356">
                <c:v>1007.1244707536215</c:v>
              </c:pt>
              <c:pt idx="1357">
                <c:v>1215.7075596991278</c:v>
              </c:pt>
              <c:pt idx="1358">
                <c:v>1136.9740122364874</c:v>
              </c:pt>
              <c:pt idx="1359">
                <c:v>944.62285528983898</c:v>
              </c:pt>
              <c:pt idx="1360">
                <c:v>1033.9222933087374</c:v>
              </c:pt>
              <c:pt idx="1361">
                <c:v>1004.1744082286458</c:v>
              </c:pt>
              <c:pt idx="1362">
                <c:v>879.06107967616379</c:v>
              </c:pt>
              <c:pt idx="1363">
                <c:v>949.3745195760215</c:v>
              </c:pt>
              <c:pt idx="1364">
                <c:v>780.99323272442916</c:v>
              </c:pt>
              <c:pt idx="1365">
                <c:v>725.69528244648131</c:v>
              </c:pt>
              <c:pt idx="1366">
                <c:v>889.48570865163651</c:v>
              </c:pt>
              <c:pt idx="1367">
                <c:v>832.25926759067602</c:v>
              </c:pt>
              <c:pt idx="1368">
                <c:v>791.84263234067555</c:v>
              </c:pt>
              <c:pt idx="1369">
                <c:v>843.19367773614169</c:v>
              </c:pt>
              <c:pt idx="1370">
                <c:v>1017.3500538119231</c:v>
              </c:pt>
              <c:pt idx="1371">
                <c:v>775.50386489205869</c:v>
              </c:pt>
              <c:pt idx="1372">
                <c:v>746.46775636830671</c:v>
              </c:pt>
              <c:pt idx="1373">
                <c:v>711.77246939772488</c:v>
              </c:pt>
              <c:pt idx="1374">
                <c:v>667.47949205792054</c:v>
              </c:pt>
              <c:pt idx="1375">
                <c:v>702.48198478525273</c:v>
              </c:pt>
              <c:pt idx="1376">
                <c:v>758.17992280176043</c:v>
              </c:pt>
              <c:pt idx="1377">
                <c:v>700.10941732788285</c:v>
              </c:pt>
              <c:pt idx="1378">
                <c:v>877.10801936730491</c:v>
              </c:pt>
              <c:pt idx="1379">
                <c:v>735.32285666136306</c:v>
              </c:pt>
              <c:pt idx="1380">
                <c:v>1065.6100603013538</c:v>
              </c:pt>
              <c:pt idx="1381">
                <c:v>637.8049040840541</c:v>
              </c:pt>
              <c:pt idx="1382">
                <c:v>822.99570574131667</c:v>
              </c:pt>
              <c:pt idx="1383">
                <c:v>733.97542862318107</c:v>
              </c:pt>
              <c:pt idx="1384">
                <c:v>814.11213813458915</c:v>
              </c:pt>
              <c:pt idx="1385">
                <c:v>900.34704980262472</c:v>
              </c:pt>
              <c:pt idx="1386">
                <c:v>843.90948237723194</c:v>
              </c:pt>
              <c:pt idx="1387">
                <c:v>858.48011612161429</c:v>
              </c:pt>
              <c:pt idx="1388">
                <c:v>678.74983822918762</c:v>
              </c:pt>
              <c:pt idx="1389">
                <c:v>719.55296068739813</c:v>
              </c:pt>
              <c:pt idx="1390">
                <c:v>888.98875074325929</c:v>
              </c:pt>
              <c:pt idx="1391">
                <c:v>1017.731540505367</c:v>
              </c:pt>
              <c:pt idx="1392">
                <c:v>856.8656918425221</c:v>
              </c:pt>
              <c:pt idx="1393">
                <c:v>702.57572337511658</c:v>
              </c:pt>
              <c:pt idx="1394">
                <c:v>915.84201339320839</c:v>
              </c:pt>
              <c:pt idx="1395">
                <c:v>1027.3593791078169</c:v>
              </c:pt>
              <c:pt idx="1396">
                <c:v>795.71808863892761</c:v>
              </c:pt>
              <c:pt idx="1397">
                <c:v>793.38595756347115</c:v>
              </c:pt>
              <c:pt idx="1398">
                <c:v>704.42981597365088</c:v>
              </c:pt>
              <c:pt idx="1399">
                <c:v>838.4690628029939</c:v>
              </c:pt>
              <c:pt idx="1400">
                <c:v>836.28934251897749</c:v>
              </c:pt>
              <c:pt idx="1401">
                <c:v>961.33583999094492</c:v>
              </c:pt>
              <c:pt idx="1402">
                <c:v>957.98574458558073</c:v>
              </c:pt>
              <c:pt idx="1403">
                <c:v>1142.7723597352442</c:v>
              </c:pt>
              <c:pt idx="1404">
                <c:v>1143.3197380165423</c:v>
              </c:pt>
              <c:pt idx="1405">
                <c:v>749.35092337878245</c:v>
              </c:pt>
              <c:pt idx="1406">
                <c:v>839.56660045951219</c:v>
              </c:pt>
              <c:pt idx="1407">
                <c:v>925.90453605658979</c:v>
              </c:pt>
              <c:pt idx="1408">
                <c:v>979.23064117600529</c:v>
              </c:pt>
              <c:pt idx="1409">
                <c:v>866.60769374481799</c:v>
              </c:pt>
              <c:pt idx="1410">
                <c:v>868.39085122172901</c:v>
              </c:pt>
              <c:pt idx="1411">
                <c:v>1027.7718726069672</c:v>
              </c:pt>
              <c:pt idx="1412">
                <c:v>843.41217072922677</c:v>
              </c:pt>
              <c:pt idx="1413">
                <c:v>880.83648619351584</c:v>
              </c:pt>
              <c:pt idx="1414">
                <c:v>883.22531998038562</c:v>
              </c:pt>
              <c:pt idx="1415">
                <c:v>815.53412841466138</c:v>
              </c:pt>
              <c:pt idx="1416">
                <c:v>711.96838127911326</c:v>
              </c:pt>
              <c:pt idx="1417">
                <c:v>1186.880934602603</c:v>
              </c:pt>
              <c:pt idx="1418">
                <c:v>1445.7536691168775</c:v>
              </c:pt>
              <c:pt idx="1419">
                <c:v>853.48921488321605</c:v>
              </c:pt>
              <c:pt idx="1420">
                <c:v>899.182298355846</c:v>
              </c:pt>
              <c:pt idx="1421">
                <c:v>1023.4164843092632</c:v>
              </c:pt>
              <c:pt idx="1422">
                <c:v>1305.248574758522</c:v>
              </c:pt>
              <c:pt idx="1423">
                <c:v>1020.0993504312727</c:v>
              </c:pt>
              <c:pt idx="1424">
                <c:v>1335.1662055669203</c:v>
              </c:pt>
              <c:pt idx="1425">
                <c:v>1230.7923441825851</c:v>
              </c:pt>
              <c:pt idx="1426">
                <c:v>1103.8542907428398</c:v>
              </c:pt>
              <c:pt idx="1427">
                <c:v>1104.108999707415</c:v>
              </c:pt>
              <c:pt idx="1428">
                <c:v>977.04631405795408</c:v>
              </c:pt>
              <c:pt idx="1429">
                <c:v>1117.1404788631207</c:v>
              </c:pt>
              <c:pt idx="1430">
                <c:v>1016.3458524231446</c:v>
              </c:pt>
              <c:pt idx="1431">
                <c:v>1301.9273148967586</c:v>
              </c:pt>
              <c:pt idx="1432">
                <c:v>1976.1811784805768</c:v>
              </c:pt>
              <c:pt idx="1433">
                <c:v>1718.4675874181787</c:v>
              </c:pt>
              <c:pt idx="1434">
                <c:v>1063.4880264526112</c:v>
              </c:pt>
              <c:pt idx="1435">
                <c:v>1203.2999846774201</c:v>
              </c:pt>
              <c:pt idx="1436">
                <c:v>1127.910345401973</c:v>
              </c:pt>
              <c:pt idx="1437">
                <c:v>1207.8960985721822</c:v>
              </c:pt>
              <c:pt idx="1438">
                <c:v>1078.726709737583</c:v>
              </c:pt>
              <c:pt idx="1439">
                <c:v>1314.519218040025</c:v>
              </c:pt>
              <c:pt idx="1440">
                <c:v>1159.2255126266257</c:v>
              </c:pt>
              <c:pt idx="1441">
                <c:v>1073.9103989061018</c:v>
              </c:pt>
              <c:pt idx="1442">
                <c:v>1079.239858187042</c:v>
              </c:pt>
              <c:pt idx="1443">
                <c:v>1569.2662201556368</c:v>
              </c:pt>
              <c:pt idx="1444">
                <c:v>1173.7276692881114</c:v>
              </c:pt>
              <c:pt idx="1445">
                <c:v>1255.9764854856694</c:v>
              </c:pt>
              <c:pt idx="1446">
                <c:v>1359.2279666353616</c:v>
              </c:pt>
              <c:pt idx="1447">
                <c:v>1527.1368446742465</c:v>
              </c:pt>
              <c:pt idx="1448">
                <c:v>1410.9741993290636</c:v>
              </c:pt>
              <c:pt idx="1449">
                <c:v>1576.6386160041536</c:v>
              </c:pt>
              <c:pt idx="1450">
                <c:v>1398.6624046520124</c:v>
              </c:pt>
              <c:pt idx="1451">
                <c:v>1510.7417443331206</c:v>
              </c:pt>
              <c:pt idx="1452">
                <c:v>1338.4687941386496</c:v>
              </c:pt>
              <c:pt idx="1453">
                <c:v>1594.0851075399</c:v>
              </c:pt>
              <c:pt idx="1454">
                <c:v>1473.8314120892817</c:v>
              </c:pt>
              <c:pt idx="1455">
                <c:v>1394.2280693946514</c:v>
              </c:pt>
              <c:pt idx="1456">
                <c:v>1498.1799259416914</c:v>
              </c:pt>
              <c:pt idx="1457">
                <c:v>1374.9776735736727</c:v>
              </c:pt>
              <c:pt idx="1458">
                <c:v>2077.5256222638018</c:v>
              </c:pt>
              <c:pt idx="1459">
                <c:v>2024.4305023172424</c:v>
              </c:pt>
              <c:pt idx="1460">
                <c:v>1752.9851139263708</c:v>
              </c:pt>
              <c:pt idx="1461">
                <c:v>1985.4503175841792</c:v>
              </c:pt>
              <c:pt idx="1462">
                <c:v>2576.0213705308934</c:v>
              </c:pt>
              <c:pt idx="1463">
                <c:v>2659.623241273765</c:v>
              </c:pt>
              <c:pt idx="1464">
                <c:v>2077.201106939202</c:v>
              </c:pt>
              <c:pt idx="1465">
                <c:v>1968.5175389126423</c:v>
              </c:pt>
              <c:pt idx="1466">
                <c:v>2206.8064699079691</c:v>
              </c:pt>
              <c:pt idx="1467">
                <c:v>2254.6212814043274</c:v>
              </c:pt>
              <c:pt idx="1468">
                <c:v>2024.0514828303158</c:v>
              </c:pt>
              <c:pt idx="1469">
                <c:v>1651.0334271372185</c:v>
              </c:pt>
              <c:pt idx="1470">
                <c:v>2052.1325708797867</c:v>
              </c:pt>
              <c:pt idx="1471">
                <c:v>1898.9990503756419</c:v>
              </c:pt>
              <c:pt idx="1472">
                <c:v>1950.272146241042</c:v>
              </c:pt>
              <c:pt idx="1473">
                <c:v>1568.8014036452585</c:v>
              </c:pt>
              <c:pt idx="1474">
                <c:v>1752.1449306872373</c:v>
              </c:pt>
              <c:pt idx="1475">
                <c:v>1422.4478517116006</c:v>
              </c:pt>
              <c:pt idx="1476">
                <c:v>1621.7454423306024</c:v>
              </c:pt>
              <c:pt idx="1477">
                <c:v>1764.6704312218806</c:v>
              </c:pt>
              <c:pt idx="1478">
                <c:v>1585.5548647659234</c:v>
              </c:pt>
              <c:pt idx="1479">
                <c:v>1543.1330993626623</c:v>
              </c:pt>
              <c:pt idx="1480">
                <c:v>1412.6319884151426</c:v>
              </c:pt>
              <c:pt idx="1481">
                <c:v>1403.0128557030355</c:v>
              </c:pt>
              <c:pt idx="1482">
                <c:v>1340.7890256449182</c:v>
              </c:pt>
              <c:pt idx="1483">
                <c:v>2767.7266655083449</c:v>
              </c:pt>
              <c:pt idx="1484">
                <c:v>2782.4977663316495</c:v>
              </c:pt>
              <c:pt idx="1485">
                <c:v>3035.1165203570117</c:v>
              </c:pt>
              <c:pt idx="1486">
                <c:v>2892.4468924383837</c:v>
              </c:pt>
              <c:pt idx="1487">
                <c:v>4127.054143859179</c:v>
              </c:pt>
              <c:pt idx="1488">
                <c:v>3947.6689816487728</c:v>
              </c:pt>
              <c:pt idx="1489">
                <c:v>3735.2218151949342</c:v>
              </c:pt>
              <c:pt idx="1490">
                <c:v>3238.5241693009398</c:v>
              </c:pt>
              <c:pt idx="1491">
                <c:v>3172.2683152118939</c:v>
              </c:pt>
              <c:pt idx="1492">
                <c:v>3351.236813908678</c:v>
              </c:pt>
              <c:pt idx="1493">
                <c:v>2499.2880453103476</c:v>
              </c:pt>
              <c:pt idx="1494">
                <c:v>2880.9524107186799</c:v>
              </c:pt>
              <c:pt idx="1495">
                <c:v>3111.8464890289042</c:v>
              </c:pt>
              <c:pt idx="1496">
                <c:v>2790.0705983104499</c:v>
              </c:pt>
              <c:pt idx="1497">
                <c:v>2873.4207830320147</c:v>
              </c:pt>
              <c:pt idx="1498">
                <c:v>2209.5665140647766</c:v>
              </c:pt>
              <c:pt idx="1499">
                <c:v>2294.1037316197467</c:v>
              </c:pt>
              <c:pt idx="1500">
                <c:v>2518.9994924937018</c:v>
              </c:pt>
              <c:pt idx="1501">
                <c:v>2912.8298370760949</c:v>
              </c:pt>
              <c:pt idx="1502">
                <c:v>3221.0296494455379</c:v>
              </c:pt>
              <c:pt idx="1503">
                <c:v>2476.1777330041627</c:v>
              </c:pt>
              <c:pt idx="1504">
                <c:v>2307.8534281223142</c:v>
              </c:pt>
              <c:pt idx="1505">
                <c:v>2227.6566060439609</c:v>
              </c:pt>
              <c:pt idx="1506">
                <c:v>2259.0316954536916</c:v>
              </c:pt>
              <c:pt idx="1507">
                <c:v>2127.235790320618</c:v>
              </c:pt>
              <c:pt idx="1508">
                <c:v>2151.1614375679228</c:v>
              </c:pt>
              <c:pt idx="1509">
                <c:v>2166.7970455678496</c:v>
              </c:pt>
              <c:pt idx="1510">
                <c:v>2253.2151342543425</c:v>
              </c:pt>
              <c:pt idx="1511">
                <c:v>2052.5171765872301</c:v>
              </c:pt>
              <c:pt idx="1512">
                <c:v>1617.0819258287231</c:v>
              </c:pt>
              <c:pt idx="1513">
                <c:v>2412.6744502303773</c:v>
              </c:pt>
              <c:pt idx="1514">
                <c:v>1677.0488968465634</c:v>
              </c:pt>
              <c:pt idx="1515">
                <c:v>1560.259570852422</c:v>
              </c:pt>
              <c:pt idx="1516">
                <c:v>1718.4488307715301</c:v>
              </c:pt>
              <c:pt idx="1517">
                <c:v>1349.0103713513611</c:v>
              </c:pt>
              <c:pt idx="1518">
                <c:v>1063.5150408490031</c:v>
              </c:pt>
              <c:pt idx="1519">
                <c:v>1174.2328064990652</c:v>
              </c:pt>
              <c:pt idx="1520">
                <c:v>1528.114312548978</c:v>
              </c:pt>
              <c:pt idx="1521">
                <c:v>1648.3425954621696</c:v>
              </c:pt>
              <c:pt idx="1522">
                <c:v>1584.5895073890931</c:v>
              </c:pt>
              <c:pt idx="1523">
                <c:v>1447.4528630657985</c:v>
              </c:pt>
              <c:pt idx="1524">
                <c:v>1379.8929983641856</c:v>
              </c:pt>
              <c:pt idx="1525">
                <c:v>1294.2934023802188</c:v>
              </c:pt>
              <c:pt idx="1526">
                <c:v>1297.5460998410831</c:v>
              </c:pt>
              <c:pt idx="1527">
                <c:v>1324.4920906623015</c:v>
              </c:pt>
              <c:pt idx="1528">
                <c:v>1960.9829264461255</c:v>
              </c:pt>
              <c:pt idx="1529">
                <c:v>1635.9929379934078</c:v>
              </c:pt>
              <c:pt idx="1530">
                <c:v>1751.80052126742</c:v>
              </c:pt>
              <c:pt idx="1531">
                <c:v>1504.3414833551317</c:v>
              </c:pt>
              <c:pt idx="1532">
                <c:v>1530.5165208273352</c:v>
              </c:pt>
              <c:pt idx="1533">
                <c:v>1729.4215678855912</c:v>
              </c:pt>
              <c:pt idx="1534">
                <c:v>1308.3999520928901</c:v>
              </c:pt>
              <c:pt idx="1535">
                <c:v>1399.6009513394094</c:v>
              </c:pt>
              <c:pt idx="1536">
                <c:v>1419.7400160873021</c:v>
              </c:pt>
              <c:pt idx="1537">
                <c:v>1377.3352105590318</c:v>
              </c:pt>
              <c:pt idx="1538">
                <c:v>1145.2986187490092</c:v>
              </c:pt>
              <c:pt idx="1539">
                <c:v>1471.8283840298823</c:v>
              </c:pt>
              <c:pt idx="1540">
                <c:v>1348.6190281595061</c:v>
              </c:pt>
              <c:pt idx="1541">
                <c:v>1340.1919260592556</c:v>
              </c:pt>
              <c:pt idx="1542">
                <c:v>1192.3610256344346</c:v>
              </c:pt>
              <c:pt idx="1543">
                <c:v>1260.8285243103298</c:v>
              </c:pt>
              <c:pt idx="1544">
                <c:v>1143.4494065411602</c:v>
              </c:pt>
              <c:pt idx="1545">
                <c:v>1333.9209345894747</c:v>
              </c:pt>
              <c:pt idx="1546">
                <c:v>1199.8355851296462</c:v>
              </c:pt>
              <c:pt idx="1547">
                <c:v>1090.4246172731735</c:v>
              </c:pt>
              <c:pt idx="1548">
                <c:v>1019.5849814928813</c:v>
              </c:pt>
              <c:pt idx="1549">
                <c:v>914.73865211850386</c:v>
              </c:pt>
              <c:pt idx="1550">
                <c:v>963.7842428997501</c:v>
              </c:pt>
              <c:pt idx="1551">
                <c:v>966.00478515456814</c:v>
              </c:pt>
              <c:pt idx="1552">
                <c:v>983.16372606290474</c:v>
              </c:pt>
              <c:pt idx="1553">
                <c:v>865.58831878938076</c:v>
              </c:pt>
              <c:pt idx="1554">
                <c:v>879.64976320178585</c:v>
              </c:pt>
              <c:pt idx="1555">
                <c:v>859.95906681005602</c:v>
              </c:pt>
              <c:pt idx="1556">
                <c:v>876.8032524839349</c:v>
              </c:pt>
              <c:pt idx="1557">
                <c:v>834.59828843493722</c:v>
              </c:pt>
              <c:pt idx="1558">
                <c:v>811.41161783088342</c:v>
              </c:pt>
              <c:pt idx="1559">
                <c:v>775.03710326536111</c:v>
              </c:pt>
              <c:pt idx="1560">
                <c:v>774.49746490000575</c:v>
              </c:pt>
              <c:pt idx="1561">
                <c:v>1012.6434337681335</c:v>
              </c:pt>
              <c:pt idx="1562">
                <c:v>846.10427198808304</c:v>
              </c:pt>
              <c:pt idx="1563">
                <c:v>864.66643710970084</c:v>
              </c:pt>
              <c:pt idx="1564">
                <c:v>930.26902583860385</c:v>
              </c:pt>
              <c:pt idx="1565">
                <c:v>806.20737115010206</c:v>
              </c:pt>
              <c:pt idx="1566">
                <c:v>938.37874706732566</c:v>
              </c:pt>
              <c:pt idx="1567">
                <c:v>777.67593833218928</c:v>
              </c:pt>
              <c:pt idx="1568">
                <c:v>742.51396653318773</c:v>
              </c:pt>
              <c:pt idx="1569">
                <c:v>843.89162560845</c:v>
              </c:pt>
              <c:pt idx="1570">
                <c:v>676.25346451324037</c:v>
              </c:pt>
              <c:pt idx="1571">
                <c:v>608.17264063370794</c:v>
              </c:pt>
              <c:pt idx="1572">
                <c:v>772.57885321996037</c:v>
              </c:pt>
              <c:pt idx="1573">
                <c:v>625.56300127004465</c:v>
              </c:pt>
              <c:pt idx="1574">
                <c:v>673.5474669100588</c:v>
              </c:pt>
              <c:pt idx="1575">
                <c:v>682.81990753891296</c:v>
              </c:pt>
              <c:pt idx="1576">
                <c:v>690.43881562358479</c:v>
              </c:pt>
              <c:pt idx="1577">
                <c:v>653.12855877267032</c:v>
              </c:pt>
              <c:pt idx="1578">
                <c:v>714.34578440784571</c:v>
              </c:pt>
              <c:pt idx="1579">
                <c:v>575.34536911938937</c:v>
              </c:pt>
              <c:pt idx="1580">
                <c:v>654.49006910695118</c:v>
              </c:pt>
              <c:pt idx="1581">
                <c:v>681.98728207295505</c:v>
              </c:pt>
              <c:pt idx="1582">
                <c:v>617.16877599015288</c:v>
              </c:pt>
              <c:pt idx="1583">
                <c:v>650.64808893393115</c:v>
              </c:pt>
              <c:pt idx="1584">
                <c:v>762.67690903680148</c:v>
              </c:pt>
              <c:pt idx="1585">
                <c:v>716.15525281474413</c:v>
              </c:pt>
              <c:pt idx="1586">
                <c:v>798.99146185987263</c:v>
              </c:pt>
              <c:pt idx="1587">
                <c:v>694.25413339297018</c:v>
              </c:pt>
              <c:pt idx="1588">
                <c:v>775.59279276577149</c:v>
              </c:pt>
              <c:pt idx="1589">
                <c:v>664.21224308599426</c:v>
              </c:pt>
              <c:pt idx="1590">
                <c:v>698.11821577010767</c:v>
              </c:pt>
              <c:pt idx="1591">
                <c:v>632.39689070987527</c:v>
              </c:pt>
              <c:pt idx="1592">
                <c:v>879.96005907825963</c:v>
              </c:pt>
              <c:pt idx="1593">
                <c:v>754.84043712157268</c:v>
              </c:pt>
              <c:pt idx="1594">
                <c:v>749.31939417449519</c:v>
              </c:pt>
              <c:pt idx="1595">
                <c:v>792.88076650686685</c:v>
              </c:pt>
              <c:pt idx="1596">
                <c:v>817.62482216526473</c:v>
              </c:pt>
              <c:pt idx="1597">
                <c:v>995.30708689972141</c:v>
              </c:pt>
              <c:pt idx="1598">
                <c:v>893.65476955211</c:v>
              </c:pt>
              <c:pt idx="1599">
                <c:v>823.98328241757201</c:v>
              </c:pt>
              <c:pt idx="1600">
                <c:v>944.88979092937495</c:v>
              </c:pt>
              <c:pt idx="1601">
                <c:v>766.02020363368172</c:v>
              </c:pt>
              <c:pt idx="1602">
                <c:v>771.84112822968598</c:v>
              </c:pt>
              <c:pt idx="1603">
                <c:v>736.36337271389186</c:v>
              </c:pt>
              <c:pt idx="1604">
                <c:v>845.55926339057305</c:v>
              </c:pt>
              <c:pt idx="1605">
                <c:v>820.48104129865237</c:v>
              </c:pt>
              <c:pt idx="1606">
                <c:v>903.53813980137795</c:v>
              </c:pt>
              <c:pt idx="1607">
                <c:v>787.7018939214305</c:v>
              </c:pt>
              <c:pt idx="1608">
                <c:v>902.17312820729319</c:v>
              </c:pt>
              <c:pt idx="1609">
                <c:v>798.35920358152623</c:v>
              </c:pt>
              <c:pt idx="1610">
                <c:v>852.21130426306786</c:v>
              </c:pt>
              <c:pt idx="1611">
                <c:v>747.19603020184798</c:v>
              </c:pt>
              <c:pt idx="1612">
                <c:v>757.92308176661572</c:v>
              </c:pt>
              <c:pt idx="1613">
                <c:v>836.1474443038926</c:v>
              </c:pt>
              <c:pt idx="1614">
                <c:v>643.98974112960241</c:v>
              </c:pt>
              <c:pt idx="1615">
                <c:v>736.04488440850093</c:v>
              </c:pt>
              <c:pt idx="1616">
                <c:v>816.36573082416453</c:v>
              </c:pt>
              <c:pt idx="1617">
                <c:v>727.98960947099249</c:v>
              </c:pt>
              <c:pt idx="1618">
                <c:v>580.96540349400482</c:v>
              </c:pt>
              <c:pt idx="1619">
                <c:v>765.34985084884727</c:v>
              </c:pt>
              <c:pt idx="1620">
                <c:v>693.90454191706044</c:v>
              </c:pt>
              <c:pt idx="1621">
                <c:v>668.43176824312809</c:v>
              </c:pt>
              <c:pt idx="1622">
                <c:v>737.70252270984304</c:v>
              </c:pt>
              <c:pt idx="1623">
                <c:v>664.42589278130617</c:v>
              </c:pt>
              <c:pt idx="1624">
                <c:v>663.35374212514523</c:v>
              </c:pt>
              <c:pt idx="1625">
                <c:v>593.09762040392752</c:v>
              </c:pt>
              <c:pt idx="1626">
                <c:v>664.26279962483875</c:v>
              </c:pt>
              <c:pt idx="1627">
                <c:v>520.12525754503997</c:v>
              </c:pt>
              <c:pt idx="1628">
                <c:v>553.59777297850553</c:v>
              </c:pt>
              <c:pt idx="1629">
                <c:v>545.24123695335732</c:v>
              </c:pt>
              <c:pt idx="1630">
                <c:v>550.88799256379684</c:v>
              </c:pt>
              <c:pt idx="1631">
                <c:v>647.64092945775815</c:v>
              </c:pt>
              <c:pt idx="1632">
                <c:v>510.71390040520487</c:v>
              </c:pt>
              <c:pt idx="1633">
                <c:v>533.48117535201584</c:v>
              </c:pt>
              <c:pt idx="1634">
                <c:v>561.47051339821496</c:v>
              </c:pt>
              <c:pt idx="1635">
                <c:v>623.56191413859483</c:v>
              </c:pt>
              <c:pt idx="1636">
                <c:v>581.41164270457148</c:v>
              </c:pt>
              <c:pt idx="1637">
                <c:v>505.78594256837437</c:v>
              </c:pt>
              <c:pt idx="1638">
                <c:v>468.4347241259934</c:v>
              </c:pt>
              <c:pt idx="1639">
                <c:v>561.06571162484806</c:v>
              </c:pt>
              <c:pt idx="1640">
                <c:v>575.63399391272151</c:v>
              </c:pt>
              <c:pt idx="1641">
                <c:v>562.84686438413576</c:v>
              </c:pt>
              <c:pt idx="1642">
                <c:v>572.35097662402825</c:v>
              </c:pt>
              <c:pt idx="1643">
                <c:v>571.48787561655934</c:v>
              </c:pt>
              <c:pt idx="1644">
                <c:v>525.27655463187364</c:v>
              </c:pt>
              <c:pt idx="1645">
                <c:v>486.25698634288921</c:v>
              </c:pt>
              <c:pt idx="1646">
                <c:v>476.17859886435883</c:v>
              </c:pt>
              <c:pt idx="1647">
                <c:v>465.62741741556272</c:v>
              </c:pt>
              <c:pt idx="1648">
                <c:v>459.02910300825403</c:v>
              </c:pt>
              <c:pt idx="1649">
                <c:v>429.75124504977146</c:v>
              </c:pt>
              <c:pt idx="1650">
                <c:v>442.013621332063</c:v>
              </c:pt>
              <c:pt idx="1651">
                <c:v>438.36999677987944</c:v>
              </c:pt>
              <c:pt idx="1652">
                <c:v>453.88291573078578</c:v>
              </c:pt>
              <c:pt idx="1653">
                <c:v>451.57657423121623</c:v>
              </c:pt>
              <c:pt idx="1654">
                <c:v>413.35307654330114</c:v>
              </c:pt>
              <c:pt idx="1655">
                <c:v>438.17884097373206</c:v>
              </c:pt>
              <c:pt idx="1656">
                <c:v>400.01166234571701</c:v>
              </c:pt>
              <c:pt idx="1657">
                <c:v>366.94365784303864</c:v>
              </c:pt>
              <c:pt idx="1658">
                <c:v>410.49295897251244</c:v>
              </c:pt>
              <c:pt idx="1659">
                <c:v>444.59188889906505</c:v>
              </c:pt>
              <c:pt idx="1660">
                <c:v>526.89837902782983</c:v>
              </c:pt>
              <c:pt idx="1661">
                <c:v>404.0508470768147</c:v>
              </c:pt>
              <c:pt idx="1662">
                <c:v>406.29258250024259</c:v>
              </c:pt>
              <c:pt idx="1663">
                <c:v>469.7047825858744</c:v>
              </c:pt>
              <c:pt idx="1664">
                <c:v>438.432203083047</c:v>
              </c:pt>
              <c:pt idx="1665">
                <c:v>438.45384026046662</c:v>
              </c:pt>
              <c:pt idx="1666">
                <c:v>545.87651117030816</c:v>
              </c:pt>
              <c:pt idx="1667">
                <c:v>470.85373075749732</c:v>
              </c:pt>
              <c:pt idx="1668">
                <c:v>462.21254256718214</c:v>
              </c:pt>
              <c:pt idx="1669">
                <c:v>394.10713673046331</c:v>
              </c:pt>
              <c:pt idx="1670">
                <c:v>403.6785896071645</c:v>
              </c:pt>
              <c:pt idx="1671">
                <c:v>409.84484682110195</c:v>
              </c:pt>
              <c:pt idx="1672">
                <c:v>474.05331227273689</c:v>
              </c:pt>
              <c:pt idx="1673">
                <c:v>420.5052671380393</c:v>
              </c:pt>
              <c:pt idx="1674">
                <c:v>453.62910917629443</c:v>
              </c:pt>
              <c:pt idx="1675">
                <c:v>428.3276437949591</c:v>
              </c:pt>
              <c:pt idx="1676">
                <c:v>420.41945841019583</c:v>
              </c:pt>
              <c:pt idx="1677">
                <c:v>450.63952687602341</c:v>
              </c:pt>
              <c:pt idx="1678">
                <c:v>454.21908117045763</c:v>
              </c:pt>
              <c:pt idx="1679">
                <c:v>521.29840894044844</c:v>
              </c:pt>
              <c:pt idx="1680">
                <c:v>428.24009682996831</c:v>
              </c:pt>
              <c:pt idx="1681">
                <c:v>436.17896047990615</c:v>
              </c:pt>
              <c:pt idx="1682">
                <c:v>469.55559452386308</c:v>
              </c:pt>
              <c:pt idx="1683">
                <c:v>490.35553473906566</c:v>
              </c:pt>
              <c:pt idx="1684">
                <c:v>546.91733180875053</c:v>
              </c:pt>
              <c:pt idx="1685">
                <c:v>408.63334091918318</c:v>
              </c:pt>
              <c:pt idx="1686">
                <c:v>461.12875438277149</c:v>
              </c:pt>
              <c:pt idx="1687">
                <c:v>510.21916133286038</c:v>
              </c:pt>
              <c:pt idx="1688">
                <c:v>466.24144158326027</c:v>
              </c:pt>
              <c:pt idx="1689">
                <c:v>498.07698502981236</c:v>
              </c:pt>
              <c:pt idx="1690">
                <c:v>478.88786549771828</c:v>
              </c:pt>
              <c:pt idx="1691">
                <c:v>562.56953526232655</c:v>
              </c:pt>
              <c:pt idx="1692">
                <c:v>418.45864319046268</c:v>
              </c:pt>
              <c:pt idx="1693">
                <c:v>524.57372487865439</c:v>
              </c:pt>
              <c:pt idx="1694">
                <c:v>466.91057944741931</c:v>
              </c:pt>
              <c:pt idx="1695">
                <c:v>444.49560578051114</c:v>
              </c:pt>
              <c:pt idx="1696">
                <c:v>434.25994139480991</c:v>
              </c:pt>
              <c:pt idx="1697">
                <c:v>389.31087886543042</c:v>
              </c:pt>
              <c:pt idx="1698">
                <c:v>359.67571472766861</c:v>
              </c:pt>
              <c:pt idx="1699">
                <c:v>381.12763634270323</c:v>
              </c:pt>
              <c:pt idx="1700">
                <c:v>464.60469545898485</c:v>
              </c:pt>
              <c:pt idx="1701">
                <c:v>404.88488757970293</c:v>
              </c:pt>
              <c:pt idx="1702">
                <c:v>359.3185619641585</c:v>
              </c:pt>
              <c:pt idx="1703">
                <c:v>375.43066842703178</c:v>
              </c:pt>
              <c:pt idx="1704">
                <c:v>317.36496892866484</c:v>
              </c:pt>
              <c:pt idx="1705">
                <c:v>296.38345106284805</c:v>
              </c:pt>
              <c:pt idx="1706">
                <c:v>330.53945939579933</c:v>
              </c:pt>
              <c:pt idx="1707">
                <c:v>343.59198633730449</c:v>
              </c:pt>
              <c:pt idx="1708">
                <c:v>363.60046034470207</c:v>
              </c:pt>
              <c:pt idx="1709">
                <c:v>321.93358675929932</c:v>
              </c:pt>
              <c:pt idx="1710">
                <c:v>327.67863228001784</c:v>
              </c:pt>
              <c:pt idx="1711">
                <c:v>347.43337657370523</c:v>
              </c:pt>
              <c:pt idx="1712">
                <c:v>327.56486503654992</c:v>
              </c:pt>
              <c:pt idx="1713">
                <c:v>358.97088331229793</c:v>
              </c:pt>
              <c:pt idx="1714">
                <c:v>347.33495364139577</c:v>
              </c:pt>
              <c:pt idx="1715">
                <c:v>352.35874205717704</c:v>
              </c:pt>
              <c:pt idx="1716">
                <c:v>335.57569396544108</c:v>
              </c:pt>
              <c:pt idx="1717">
                <c:v>351.64538163456416</c:v>
              </c:pt>
              <c:pt idx="1718">
                <c:v>346.43493009948514</c:v>
              </c:pt>
              <c:pt idx="1719">
                <c:v>384.10695834814641</c:v>
              </c:pt>
              <c:pt idx="1720">
                <c:v>297.47132781497834</c:v>
              </c:pt>
              <c:pt idx="1721">
                <c:v>279.60901676272027</c:v>
              </c:pt>
              <c:pt idx="1722">
                <c:v>354.70528607652602</c:v>
              </c:pt>
              <c:pt idx="1723">
                <c:v>393.20690182543677</c:v>
              </c:pt>
              <c:pt idx="1724">
                <c:v>347.87225877596217</c:v>
              </c:pt>
              <c:pt idx="1725">
                <c:v>348.731561913576</c:v>
              </c:pt>
              <c:pt idx="1726">
                <c:v>375.64887840696679</c:v>
              </c:pt>
              <c:pt idx="1727">
                <c:v>400.7109189663434</c:v>
              </c:pt>
              <c:pt idx="1728">
                <c:v>400.98690157859272</c:v>
              </c:pt>
              <c:pt idx="1729">
                <c:v>464.38548241796701</c:v>
              </c:pt>
              <c:pt idx="1730">
                <c:v>429.91404700383862</c:v>
              </c:pt>
              <c:pt idx="1731">
                <c:v>342.3434728913071</c:v>
              </c:pt>
              <c:pt idx="1732">
                <c:v>324.57333924736628</c:v>
              </c:pt>
              <c:pt idx="1733">
                <c:v>324.30489552901872</c:v>
              </c:pt>
              <c:pt idx="1734">
                <c:v>294.09305720145005</c:v>
              </c:pt>
              <c:pt idx="1735">
                <c:v>355.52371918940736</c:v>
              </c:pt>
              <c:pt idx="1736">
                <c:v>341.64769589181338</c:v>
              </c:pt>
              <c:pt idx="1737">
                <c:v>287.11883159141695</c:v>
              </c:pt>
              <c:pt idx="1738">
                <c:v>333.5855400743875</c:v>
              </c:pt>
              <c:pt idx="1739">
                <c:v>377.31161586201017</c:v>
              </c:pt>
              <c:pt idx="1740">
                <c:v>357.13008996221009</c:v>
              </c:pt>
              <c:pt idx="1741">
                <c:v>355.89295317723366</c:v>
              </c:pt>
              <c:pt idx="1742">
                <c:v>362.27601176695163</c:v>
              </c:pt>
              <c:pt idx="1743">
                <c:v>340.93377905430458</c:v>
              </c:pt>
              <c:pt idx="1744">
                <c:v>311.62359512104001</c:v>
              </c:pt>
              <c:pt idx="1745">
                <c:v>313.37750444375212</c:v>
              </c:pt>
              <c:pt idx="1746">
                <c:v>347.70707068750454</c:v>
              </c:pt>
              <c:pt idx="1747">
                <c:v>324.99242029420583</c:v>
              </c:pt>
              <c:pt idx="1748">
                <c:v>336.50853587085072</c:v>
              </c:pt>
              <c:pt idx="1749">
                <c:v>337.55023267202114</c:v>
              </c:pt>
              <c:pt idx="1750">
                <c:v>285.90925284266859</c:v>
              </c:pt>
              <c:pt idx="1751">
                <c:v>353.9181811538873</c:v>
              </c:pt>
              <c:pt idx="1752">
                <c:v>344.19372633290936</c:v>
              </c:pt>
              <c:pt idx="1753">
                <c:v>326.15978088234345</c:v>
              </c:pt>
              <c:pt idx="1754">
                <c:v>324.35096707907036</c:v>
              </c:pt>
              <c:pt idx="1755">
                <c:v>303.5695942579253</c:v>
              </c:pt>
              <c:pt idx="1756">
                <c:v>287.72978223847053</c:v>
              </c:pt>
              <c:pt idx="1757">
                <c:v>331.04575623316271</c:v>
              </c:pt>
              <c:pt idx="1758">
                <c:v>309.77287087934064</c:v>
              </c:pt>
              <c:pt idx="1759">
                <c:v>292.47073622195882</c:v>
              </c:pt>
              <c:pt idx="1760">
                <c:v>336.88810275717452</c:v>
              </c:pt>
              <c:pt idx="1761">
                <c:v>350.35890757866576</c:v>
              </c:pt>
              <c:pt idx="1762">
                <c:v>305.99920710127691</c:v>
              </c:pt>
              <c:pt idx="1763">
                <c:v>324.417734402799</c:v>
              </c:pt>
              <c:pt idx="1764">
                <c:v>338.00828860315386</c:v>
              </c:pt>
              <c:pt idx="1765">
                <c:v>302.8788085485445</c:v>
              </c:pt>
              <c:pt idx="1766">
                <c:v>260.67392909395244</c:v>
              </c:pt>
              <c:pt idx="1767">
                <c:v>314.46724597910725</c:v>
              </c:pt>
              <c:pt idx="1768">
                <c:v>294.95389040092226</c:v>
              </c:pt>
              <c:pt idx="1769">
                <c:v>365.6463842911088</c:v>
              </c:pt>
              <c:pt idx="1770">
                <c:v>263.20319054257106</c:v>
              </c:pt>
              <c:pt idx="1771">
                <c:v>323.75800018728791</c:v>
              </c:pt>
              <c:pt idx="1772">
                <c:v>316.83902257194421</c:v>
              </c:pt>
              <c:pt idx="1773">
                <c:v>326.82729492381105</c:v>
              </c:pt>
              <c:pt idx="1774">
                <c:v>313.94740284102653</c:v>
              </c:pt>
              <c:pt idx="1775">
                <c:v>313.2378342005531</c:v>
              </c:pt>
              <c:pt idx="1776">
                <c:v>325.28388342297632</c:v>
              </c:pt>
              <c:pt idx="1777">
                <c:v>287.59410269627421</c:v>
              </c:pt>
              <c:pt idx="1778">
                <c:v>288.87536936130596</c:v>
              </c:pt>
              <c:pt idx="1779">
                <c:v>395.80156323518463</c:v>
              </c:pt>
              <c:pt idx="1780">
                <c:v>325.64318217989438</c:v>
              </c:pt>
              <c:pt idx="1781">
                <c:v>312.23703330089961</c:v>
              </c:pt>
              <c:pt idx="1782">
                <c:v>328.46179641540749</c:v>
              </c:pt>
              <c:pt idx="1783">
                <c:v>316.68260919337513</c:v>
              </c:pt>
              <c:pt idx="1784">
                <c:v>299.81001912267675</c:v>
              </c:pt>
              <c:pt idx="1785">
                <c:v>281.97496142649265</c:v>
              </c:pt>
              <c:pt idx="1786">
                <c:v>267.45637053693679</c:v>
              </c:pt>
              <c:pt idx="1787">
                <c:v>280.99500369443268</c:v>
              </c:pt>
              <c:pt idx="1788">
                <c:v>304.28130169414004</c:v>
              </c:pt>
              <c:pt idx="1789">
                <c:v>270.0237406088616</c:v>
              </c:pt>
              <c:pt idx="1790">
                <c:v>354.38860929486884</c:v>
              </c:pt>
              <c:pt idx="1791">
                <c:v>303.69118206137421</c:v>
              </c:pt>
              <c:pt idx="1792">
                <c:v>342.96086125758649</c:v>
              </c:pt>
              <c:pt idx="1793">
                <c:v>342.63713501889498</c:v>
              </c:pt>
              <c:pt idx="1794">
                <c:v>364.65707198334115</c:v>
              </c:pt>
              <c:pt idx="1795">
                <c:v>343.59500000215115</c:v>
              </c:pt>
              <c:pt idx="1796">
                <c:v>333.14771607729176</c:v>
              </c:pt>
              <c:pt idx="1797">
                <c:v>296.79219893151861</c:v>
              </c:pt>
              <c:pt idx="1798">
                <c:v>311.07241191978807</c:v>
              </c:pt>
              <c:pt idx="1799">
                <c:v>362.22204459431555</c:v>
              </c:pt>
              <c:pt idx="1800">
                <c:v>312.05777131950134</c:v>
              </c:pt>
              <c:pt idx="1801">
                <c:v>301.41938616098389</c:v>
              </c:pt>
              <c:pt idx="1802">
                <c:v>326.83490575334952</c:v>
              </c:pt>
              <c:pt idx="1803">
                <c:v>281.9125770075662</c:v>
              </c:pt>
              <c:pt idx="1804">
                <c:v>334.54700838233151</c:v>
              </c:pt>
              <c:pt idx="1805">
                <c:v>308.73578117297251</c:v>
              </c:pt>
              <c:pt idx="1806">
                <c:v>259.97478429107258</c:v>
              </c:pt>
              <c:pt idx="1807">
                <c:v>317.14577146377758</c:v>
              </c:pt>
              <c:pt idx="1808">
                <c:v>274.74331098304731</c:v>
              </c:pt>
              <c:pt idx="1809">
                <c:v>253.63521576668055</c:v>
              </c:pt>
              <c:pt idx="1810">
                <c:v>220.83990585730947</c:v>
              </c:pt>
              <c:pt idx="1811">
                <c:v>220.92321716630323</c:v>
              </c:pt>
              <c:pt idx="1812">
                <c:v>259.63013000745519</c:v>
              </c:pt>
              <c:pt idx="1813">
                <c:v>210.79628301499019</c:v>
              </c:pt>
              <c:pt idx="1814">
                <c:v>255.70086919398969</c:v>
              </c:pt>
              <c:pt idx="1815">
                <c:v>298.11832576115182</c:v>
              </c:pt>
              <c:pt idx="1816">
                <c:v>298.78653400876766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FCA-497B-A907-D825C349B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</c:lineChart>
      <c:catAx>
        <c:axId val="21565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ES"/>
          </a:p>
        </c:txPr>
        <c:crossAx val="215661184"/>
        <c:crosses val="autoZero"/>
        <c:auto val="1"/>
        <c:lblAlgn val="ctr"/>
        <c:lblOffset val="100"/>
        <c:noMultiLvlLbl val="1"/>
      </c:catAx>
      <c:valAx>
        <c:axId val="215661184"/>
        <c:scaling>
          <c:logBase val="10"/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56596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Bitcoin Price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'MP2'!$B$725:$B$3735</c:f>
              <c:numCache>
                <c:formatCode>General</c:formatCode>
                <c:ptCount val="3011"/>
                <c:pt idx="0">
                  <c:v>0.30000001192092896</c:v>
                </c:pt>
                <c:pt idx="1">
                  <c:v>0.30000001192092896</c:v>
                </c:pt>
                <c:pt idx="2">
                  <c:v>0.29499998688697815</c:v>
                </c:pt>
                <c:pt idx="3">
                  <c:v>0.29899999499320984</c:v>
                </c:pt>
                <c:pt idx="4">
                  <c:v>0.29899999499320984</c:v>
                </c:pt>
                <c:pt idx="5">
                  <c:v>0.29800000786781311</c:v>
                </c:pt>
                <c:pt idx="6">
                  <c:v>0.31999999284744263</c:v>
                </c:pt>
                <c:pt idx="7">
                  <c:v>0.32289999723434448</c:v>
                </c:pt>
                <c:pt idx="8">
                  <c:v>0.32300001382827759</c:v>
                </c:pt>
                <c:pt idx="9">
                  <c:v>0.32659998536109924</c:v>
                </c:pt>
                <c:pt idx="10">
                  <c:v>0.32659998536109924</c:v>
                </c:pt>
                <c:pt idx="11">
                  <c:v>0.31880000233650208</c:v>
                </c:pt>
                <c:pt idx="12">
                  <c:v>0.31760001182556152</c:v>
                </c:pt>
                <c:pt idx="13">
                  <c:v>0.40000000596046448</c:v>
                </c:pt>
                <c:pt idx="14">
                  <c:v>0.38600000739097595</c:v>
                </c:pt>
                <c:pt idx="15">
                  <c:v>0.38679999113082886</c:v>
                </c:pt>
                <c:pt idx="16">
                  <c:v>0.34950000047683716</c:v>
                </c:pt>
                <c:pt idx="17">
                  <c:v>0.31299999356269836</c:v>
                </c:pt>
                <c:pt idx="18">
                  <c:v>0.31299999356269836</c:v>
                </c:pt>
                <c:pt idx="19">
                  <c:v>0.38999998569488525</c:v>
                </c:pt>
                <c:pt idx="20">
                  <c:v>0.41990000009536743</c:v>
                </c:pt>
                <c:pt idx="21">
                  <c:v>0.44429999589920044</c:v>
                </c:pt>
                <c:pt idx="22">
                  <c:v>0.4424000084400177</c:v>
                </c:pt>
                <c:pt idx="23">
                  <c:v>0.41990000009536743</c:v>
                </c:pt>
                <c:pt idx="24">
                  <c:v>0.40999999642372131</c:v>
                </c:pt>
                <c:pt idx="25">
                  <c:v>0.41699999570846558</c:v>
                </c:pt>
                <c:pt idx="26">
                  <c:v>0.42120000720024109</c:v>
                </c:pt>
                <c:pt idx="27">
                  <c:v>0.44600000977516174</c:v>
                </c:pt>
                <c:pt idx="28">
                  <c:v>0.43900001049041748</c:v>
                </c:pt>
                <c:pt idx="29">
                  <c:v>0.47990000247955322</c:v>
                </c:pt>
                <c:pt idx="30">
                  <c:v>0.51999998092651367</c:v>
                </c:pt>
                <c:pt idx="31">
                  <c:v>0.69999998807907104</c:v>
                </c:pt>
                <c:pt idx="32">
                  <c:v>0.7160000205039978</c:v>
                </c:pt>
                <c:pt idx="33">
                  <c:v>0.68999999761581421</c:v>
                </c:pt>
                <c:pt idx="34">
                  <c:v>0.81099998950958252</c:v>
                </c:pt>
                <c:pt idx="35">
                  <c:v>0.92000001668930054</c:v>
                </c:pt>
                <c:pt idx="36">
                  <c:v>0.89969998598098755</c:v>
                </c:pt>
                <c:pt idx="37">
                  <c:v>0.88999998569488525</c:v>
                </c:pt>
                <c:pt idx="38">
                  <c:v>0.9179999828338623</c:v>
                </c:pt>
                <c:pt idx="39">
                  <c:v>1.0900000333786011</c:v>
                </c:pt>
                <c:pt idx="40">
                  <c:v>0.98030000925064087</c:v>
                </c:pt>
                <c:pt idx="41">
                  <c:v>1.0700000524520874</c:v>
                </c:pt>
                <c:pt idx="42">
                  <c:v>1.0799000263214111</c:v>
                </c:pt>
                <c:pt idx="43">
                  <c:v>1.0499999523162842</c:v>
                </c:pt>
                <c:pt idx="44">
                  <c:v>1.0700000524520874</c:v>
                </c:pt>
                <c:pt idx="45">
                  <c:v>1.0499999523162842</c:v>
                </c:pt>
                <c:pt idx="46">
                  <c:v>1.0449999570846558</c:v>
                </c:pt>
                <c:pt idx="47">
                  <c:v>1.0399999618530273</c:v>
                </c:pt>
                <c:pt idx="48">
                  <c:v>0.89889997243881226</c:v>
                </c:pt>
                <c:pt idx="49">
                  <c:v>0.94900000095367432</c:v>
                </c:pt>
                <c:pt idx="50">
                  <c:v>0.85000002384185791</c:v>
                </c:pt>
                <c:pt idx="51">
                  <c:v>0.8345000147819519</c:v>
                </c:pt>
                <c:pt idx="52">
                  <c:v>0.87019997835159302</c:v>
                </c:pt>
                <c:pt idx="53">
                  <c:v>0.89999997615814209</c:v>
                </c:pt>
                <c:pt idx="54">
                  <c:v>0.99739998579025269</c:v>
                </c:pt>
                <c:pt idx="55">
                  <c:v>0.91109997034072876</c:v>
                </c:pt>
                <c:pt idx="56">
                  <c:v>0.95800000429153442</c:v>
                </c:pt>
                <c:pt idx="57">
                  <c:v>0.88999998569488525</c:v>
                </c:pt>
                <c:pt idx="58">
                  <c:v>0.86000001430511475</c:v>
                </c:pt>
                <c:pt idx="59">
                  <c:v>0.92019999027252197</c:v>
                </c:pt>
                <c:pt idx="60">
                  <c:v>0.9398999810218811</c:v>
                </c:pt>
                <c:pt idx="61">
                  <c:v>0.93910002708435059</c:v>
                </c:pt>
                <c:pt idx="62">
                  <c:v>0.90100002288818359</c:v>
                </c:pt>
                <c:pt idx="63">
                  <c:v>0.91030001640319824</c:v>
                </c:pt>
                <c:pt idx="64">
                  <c:v>0.89990001916885376</c:v>
                </c:pt>
                <c:pt idx="65">
                  <c:v>0.88499999046325684</c:v>
                </c:pt>
                <c:pt idx="66">
                  <c:v>0.87000000476837158</c:v>
                </c:pt>
                <c:pt idx="67">
                  <c:v>0.86449998617172241</c:v>
                </c:pt>
                <c:pt idx="68">
                  <c:v>0.93290001153945923</c:v>
                </c:pt>
                <c:pt idx="69">
                  <c:v>0.87999999523162842</c:v>
                </c:pt>
                <c:pt idx="70">
                  <c:v>0.9179999828338623</c:v>
                </c:pt>
                <c:pt idx="71">
                  <c:v>0.89249998331069946</c:v>
                </c:pt>
                <c:pt idx="72">
                  <c:v>0.89490002393722534</c:v>
                </c:pt>
                <c:pt idx="73">
                  <c:v>0.87000000476837158</c:v>
                </c:pt>
                <c:pt idx="74">
                  <c:v>0.86000001430511475</c:v>
                </c:pt>
                <c:pt idx="75">
                  <c:v>0.82539999485015869</c:v>
                </c:pt>
                <c:pt idx="76">
                  <c:v>0.81650000810623169</c:v>
                </c:pt>
                <c:pt idx="77">
                  <c:v>0.76499998569488525</c:v>
                </c:pt>
                <c:pt idx="78">
                  <c:v>0.741100013256073</c:v>
                </c:pt>
                <c:pt idx="79">
                  <c:v>0.75900000333786011</c:v>
                </c:pt>
                <c:pt idx="80">
                  <c:v>0.80900001525878906</c:v>
                </c:pt>
                <c:pt idx="81">
                  <c:v>0.84969997406005859</c:v>
                </c:pt>
                <c:pt idx="82">
                  <c:v>0.86690002679824829</c:v>
                </c:pt>
                <c:pt idx="83">
                  <c:v>0.88380002975463867</c:v>
                </c:pt>
                <c:pt idx="84">
                  <c:v>0.85519999265670776</c:v>
                </c:pt>
                <c:pt idx="85">
                  <c:v>0.81999999284744263</c:v>
                </c:pt>
                <c:pt idx="86">
                  <c:v>0.79900002479553223</c:v>
                </c:pt>
                <c:pt idx="87">
                  <c:v>0.79250001907348633</c:v>
                </c:pt>
                <c:pt idx="88">
                  <c:v>0.7896999716758728</c:v>
                </c:pt>
                <c:pt idx="89">
                  <c:v>0.78460001945495605</c:v>
                </c:pt>
                <c:pt idx="90">
                  <c:v>0.77410000562667847</c:v>
                </c:pt>
                <c:pt idx="91">
                  <c:v>0.78200000524520874</c:v>
                </c:pt>
                <c:pt idx="92">
                  <c:v>0.77899998426437378</c:v>
                </c:pt>
                <c:pt idx="93">
                  <c:v>0.68000000715255737</c:v>
                </c:pt>
                <c:pt idx="94">
                  <c:v>0.70999997854232788</c:v>
                </c:pt>
                <c:pt idx="95">
                  <c:v>0.74000000953674316</c:v>
                </c:pt>
                <c:pt idx="96">
                  <c:v>0.75379997491836548</c:v>
                </c:pt>
                <c:pt idx="97">
                  <c:v>0.75</c:v>
                </c:pt>
                <c:pt idx="98">
                  <c:v>0.73000001907348633</c:v>
                </c:pt>
                <c:pt idx="99">
                  <c:v>0.7368999719619751</c:v>
                </c:pt>
                <c:pt idx="100">
                  <c:v>0.76999998092651367</c:v>
                </c:pt>
                <c:pt idx="101">
                  <c:v>0.86000001430511475</c:v>
                </c:pt>
                <c:pt idx="102">
                  <c:v>0.92250001430511475</c:v>
                </c:pt>
                <c:pt idx="103">
                  <c:v>1</c:v>
                </c:pt>
                <c:pt idx="104">
                  <c:v>0.98989999294281006</c:v>
                </c:pt>
                <c:pt idx="105">
                  <c:v>1.0499000549316406</c:v>
                </c:pt>
                <c:pt idx="106">
                  <c:v>1.1123000383377075</c:v>
                </c:pt>
                <c:pt idx="107">
                  <c:v>1.1619999408721924</c:v>
                </c:pt>
                <c:pt idx="108">
                  <c:v>1.1979000568389893</c:v>
                </c:pt>
                <c:pt idx="109">
                  <c:v>1.1420999765396118</c:v>
                </c:pt>
                <c:pt idx="110">
                  <c:v>1.2100000381469727</c:v>
                </c:pt>
                <c:pt idx="111">
                  <c:v>1.409000039100647</c:v>
                </c:pt>
                <c:pt idx="112">
                  <c:v>1.7000999450683594</c:v>
                </c:pt>
                <c:pt idx="113">
                  <c:v>1.6301000118255615</c:v>
                </c:pt>
                <c:pt idx="114">
                  <c:v>1.5590000152587891</c:v>
                </c:pt>
                <c:pt idx="115">
                  <c:v>1.7948999404907227</c:v>
                </c:pt>
                <c:pt idx="116">
                  <c:v>1.8999999761581421</c:v>
                </c:pt>
                <c:pt idx="117">
                  <c:v>2.2105998992919922</c:v>
                </c:pt>
                <c:pt idx="118">
                  <c:v>2.880000114440918</c:v>
                </c:pt>
                <c:pt idx="119">
                  <c:v>3.5</c:v>
                </c:pt>
                <c:pt idx="120">
                  <c:v>3.033099889755249</c:v>
                </c:pt>
                <c:pt idx="121">
                  <c:v>3.2000000476837158</c:v>
                </c:pt>
                <c:pt idx="122">
                  <c:v>3.4100000858306885</c:v>
                </c:pt>
                <c:pt idx="123">
                  <c:v>3.4061000347137451</c:v>
                </c:pt>
                <c:pt idx="124">
                  <c:v>3.3329999446868896</c:v>
                </c:pt>
                <c:pt idx="125">
                  <c:v>3.4500000476837158</c:v>
                </c:pt>
                <c:pt idx="126">
                  <c:v>3.6410000324249268</c:v>
                </c:pt>
                <c:pt idx="127">
                  <c:v>3.8659000396728516</c:v>
                </c:pt>
                <c:pt idx="128">
                  <c:v>3.7999999523162842</c:v>
                </c:pt>
                <c:pt idx="129">
                  <c:v>5.809999942779541</c:v>
                </c:pt>
                <c:pt idx="130">
                  <c:v>5.5</c:v>
                </c:pt>
                <c:pt idx="131">
                  <c:v>6.3001999855041504</c:v>
                </c:pt>
                <c:pt idx="132">
                  <c:v>8.1979999542236328</c:v>
                </c:pt>
                <c:pt idx="133">
                  <c:v>7.197700023651123</c:v>
                </c:pt>
                <c:pt idx="134">
                  <c:v>6.9869999885559082</c:v>
                </c:pt>
                <c:pt idx="135">
                  <c:v>8.033900260925293</c:v>
                </c:pt>
                <c:pt idx="136">
                  <c:v>7.190000057220459</c:v>
                </c:pt>
                <c:pt idx="137">
                  <c:v>6.880000114440918</c:v>
                </c:pt>
                <c:pt idx="138">
                  <c:v>6.804999828338623</c:v>
                </c:pt>
                <c:pt idx="139">
                  <c:v>5.590400218963623</c:v>
                </c:pt>
                <c:pt idx="140">
                  <c:v>6.1196999549865723</c:v>
                </c:pt>
                <c:pt idx="141">
                  <c:v>6.6901001930236816</c:v>
                </c:pt>
                <c:pt idx="142">
                  <c:v>7.149899959564209</c:v>
                </c:pt>
                <c:pt idx="143">
                  <c:v>7.4200000762939453</c:v>
                </c:pt>
                <c:pt idx="144">
                  <c:v>8.3997001647949219</c:v>
                </c:pt>
                <c:pt idx="145">
                  <c:v>8.7980003356933594</c:v>
                </c:pt>
                <c:pt idx="146">
                  <c:v>8.5002002716064453</c:v>
                </c:pt>
                <c:pt idx="147">
                  <c:v>8.3001003265380859</c:v>
                </c:pt>
                <c:pt idx="148">
                  <c:v>8.4299001693725586</c:v>
                </c:pt>
                <c:pt idx="149">
                  <c:v>8.8000001907348633</c:v>
                </c:pt>
                <c:pt idx="150">
                  <c:v>8.7410001754760742</c:v>
                </c:pt>
                <c:pt idx="151">
                  <c:v>9.5699996948242188</c:v>
                </c:pt>
                <c:pt idx="152">
                  <c:v>10.600000381469727</c:v>
                </c:pt>
                <c:pt idx="153">
                  <c:v>14.289999961853027</c:v>
                </c:pt>
                <c:pt idx="154">
                  <c:v>18.889999389648438</c:v>
                </c:pt>
                <c:pt idx="155">
                  <c:v>16.700000762939453</c:v>
                </c:pt>
                <c:pt idx="156">
                  <c:v>18.549900054931641</c:v>
                </c:pt>
                <c:pt idx="157">
                  <c:v>23.92340087890625</c:v>
                </c:pt>
                <c:pt idx="158">
                  <c:v>29.600000381469727</c:v>
                </c:pt>
                <c:pt idx="159">
                  <c:v>28.919000625610352</c:v>
                </c:pt>
                <c:pt idx="160">
                  <c:v>23.949699401855469</c:v>
                </c:pt>
                <c:pt idx="161">
                  <c:v>14.651100158691406</c:v>
                </c:pt>
                <c:pt idx="162">
                  <c:v>18.54640007019043</c:v>
                </c:pt>
                <c:pt idx="163">
                  <c:v>19.840000152587891</c:v>
                </c:pt>
                <c:pt idx="164">
                  <c:v>19.280000686645508</c:v>
                </c:pt>
                <c:pt idx="165">
                  <c:v>19.489999771118164</c:v>
                </c:pt>
                <c:pt idx="166">
                  <c:v>17</c:v>
                </c:pt>
                <c:pt idx="167">
                  <c:v>15.680999755859375</c:v>
                </c:pt>
                <c:pt idx="168">
                  <c:v>16.889999389648438</c:v>
                </c:pt>
                <c:pt idx="169">
                  <c:v>17.510000228881836</c:v>
                </c:pt>
                <c:pt idx="170">
                  <c:v>17.510000228881836</c:v>
                </c:pt>
                <c:pt idx="171">
                  <c:v>17.510000228881836</c:v>
                </c:pt>
                <c:pt idx="172">
                  <c:v>17.510000228881836</c:v>
                </c:pt>
                <c:pt idx="173">
                  <c:v>17.510000228881836</c:v>
                </c:pt>
                <c:pt idx="174">
                  <c:v>17.510000228881836</c:v>
                </c:pt>
                <c:pt idx="175">
                  <c:v>17.510000228881836</c:v>
                </c:pt>
                <c:pt idx="176">
                  <c:v>16.450000762939453</c:v>
                </c:pt>
                <c:pt idx="177">
                  <c:v>16.75</c:v>
                </c:pt>
                <c:pt idx="178">
                  <c:v>16.949800491333008</c:v>
                </c:pt>
                <c:pt idx="179">
                  <c:v>16.844999313354492</c:v>
                </c:pt>
                <c:pt idx="180">
                  <c:v>16.10099983215332</c:v>
                </c:pt>
                <c:pt idx="181">
                  <c:v>15.397000312805176</c:v>
                </c:pt>
                <c:pt idx="182">
                  <c:v>15.399999618530273</c:v>
                </c:pt>
                <c:pt idx="183">
                  <c:v>15.440500259399414</c:v>
                </c:pt>
                <c:pt idx="184">
                  <c:v>13.859999656677246</c:v>
                </c:pt>
                <c:pt idx="185">
                  <c:v>12.906900405883789</c:v>
                </c:pt>
                <c:pt idx="186">
                  <c:v>14.783499717712402</c:v>
                </c:pt>
                <c:pt idx="187">
                  <c:v>14.776100158691406</c:v>
                </c:pt>
                <c:pt idx="188">
                  <c:v>14.314000129699707</c:v>
                </c:pt>
                <c:pt idx="189">
                  <c:v>14.380000114440918</c:v>
                </c:pt>
                <c:pt idx="190">
                  <c:v>14.899999618530273</c:v>
                </c:pt>
                <c:pt idx="191">
                  <c:v>14.209099769592285</c:v>
                </c:pt>
                <c:pt idx="192">
                  <c:v>14.009400367736816</c:v>
                </c:pt>
                <c:pt idx="193">
                  <c:v>13.951000213623047</c:v>
                </c:pt>
                <c:pt idx="194">
                  <c:v>13.989999771118164</c:v>
                </c:pt>
                <c:pt idx="195">
                  <c:v>13.810000419616699</c:v>
                </c:pt>
                <c:pt idx="196">
                  <c:v>13.719099998474121</c:v>
                </c:pt>
                <c:pt idx="197">
                  <c:v>13.159999847412109</c:v>
                </c:pt>
                <c:pt idx="198">
                  <c:v>13.479999542236328</c:v>
                </c:pt>
                <c:pt idx="199">
                  <c:v>13.850199699401855</c:v>
                </c:pt>
                <c:pt idx="200">
                  <c:v>13.689399719238281</c:v>
                </c:pt>
                <c:pt idx="201">
                  <c:v>13.609999656677246</c:v>
                </c:pt>
                <c:pt idx="202">
                  <c:v>13.695400238037109</c:v>
                </c:pt>
                <c:pt idx="203">
                  <c:v>13.680000305175781</c:v>
                </c:pt>
                <c:pt idx="204">
                  <c:v>13.979999542236328</c:v>
                </c:pt>
                <c:pt idx="205">
                  <c:v>14.047800064086914</c:v>
                </c:pt>
                <c:pt idx="206">
                  <c:v>13.882100105285645</c:v>
                </c:pt>
                <c:pt idx="207">
                  <c:v>13.939399719238281</c:v>
                </c:pt>
                <c:pt idx="208">
                  <c:v>13.490099906921387</c:v>
                </c:pt>
                <c:pt idx="209">
                  <c:v>13.498299598693848</c:v>
                </c:pt>
                <c:pt idx="210">
                  <c:v>13.530300140380859</c:v>
                </c:pt>
                <c:pt idx="211">
                  <c:v>13.350000381469727</c:v>
                </c:pt>
                <c:pt idx="212">
                  <c:v>13.094599723815918</c:v>
                </c:pt>
                <c:pt idx="213">
                  <c:v>12.050000190734863</c:v>
                </c:pt>
                <c:pt idx="214">
                  <c:v>9.2600002288818359</c:v>
                </c:pt>
                <c:pt idx="215">
                  <c:v>10.75</c:v>
                </c:pt>
                <c:pt idx="216">
                  <c:v>9.7999000549316406</c:v>
                </c:pt>
                <c:pt idx="217">
                  <c:v>6.5500001907348633</c:v>
                </c:pt>
                <c:pt idx="218">
                  <c:v>7.9000000953674316</c:v>
                </c:pt>
                <c:pt idx="219">
                  <c:v>7.7999000549316406</c:v>
                </c:pt>
                <c:pt idx="220">
                  <c:v>9.9899997711181641</c:v>
                </c:pt>
                <c:pt idx="221">
                  <c:v>9.9799995422363281</c:v>
                </c:pt>
                <c:pt idx="222">
                  <c:v>9.4624996185302734</c:v>
                </c:pt>
                <c:pt idx="223">
                  <c:v>9.4604997634887695</c:v>
                </c:pt>
                <c:pt idx="224">
                  <c:v>10.130999565124512</c:v>
                </c:pt>
                <c:pt idx="225">
                  <c:v>10.795700073242188</c:v>
                </c:pt>
                <c:pt idx="226">
                  <c:v>11.149800300598145</c:v>
                </c:pt>
                <c:pt idx="227">
                  <c:v>10.964099884033203</c:v>
                </c:pt>
                <c:pt idx="228">
                  <c:v>10.945599555969238</c:v>
                </c:pt>
                <c:pt idx="229">
                  <c:v>10.829999923706055</c:v>
                </c:pt>
                <c:pt idx="230">
                  <c:v>11.649999618530273</c:v>
                </c:pt>
                <c:pt idx="231">
                  <c:v>11.453000068664551</c:v>
                </c:pt>
                <c:pt idx="232">
                  <c:v>11.311300277709961</c:v>
                </c:pt>
                <c:pt idx="233">
                  <c:v>10.895000457763672</c:v>
                </c:pt>
                <c:pt idx="234">
                  <c:v>10.939999580383301</c:v>
                </c:pt>
                <c:pt idx="235">
                  <c:v>10.850600242614746</c:v>
                </c:pt>
                <c:pt idx="236">
                  <c:v>9.6569995880126953</c:v>
                </c:pt>
                <c:pt idx="237">
                  <c:v>8.1794004440307617</c:v>
                </c:pt>
                <c:pt idx="238">
                  <c:v>8.5902004241943359</c:v>
                </c:pt>
                <c:pt idx="239">
                  <c:v>9.0700998306274414</c:v>
                </c:pt>
                <c:pt idx="240">
                  <c:v>8.9689998626708984</c:v>
                </c:pt>
                <c:pt idx="241">
                  <c:v>8.7912998199462891</c:v>
                </c:pt>
                <c:pt idx="242">
                  <c:v>8.1995000839233398</c:v>
                </c:pt>
                <c:pt idx="243">
                  <c:v>8.2100000381469727</c:v>
                </c:pt>
                <c:pt idx="244">
                  <c:v>8.6400003433227539</c:v>
                </c:pt>
                <c:pt idx="245">
                  <c:v>8.4799995422363281</c:v>
                </c:pt>
                <c:pt idx="246">
                  <c:v>8.1780004501342773</c:v>
                </c:pt>
                <c:pt idx="247">
                  <c:v>7.6110000610351563</c:v>
                </c:pt>
                <c:pt idx="248">
                  <c:v>6.862800121307373</c:v>
                </c:pt>
                <c:pt idx="249">
                  <c:v>7.1863999366760254</c:v>
                </c:pt>
                <c:pt idx="250">
                  <c:v>6.5300002098083496</c:v>
                </c:pt>
                <c:pt idx="251">
                  <c:v>5.0300002098083496</c:v>
                </c:pt>
                <c:pt idx="252">
                  <c:v>4.773900032043457</c:v>
                </c:pt>
                <c:pt idx="253">
                  <c:v>5.8643999099731445</c:v>
                </c:pt>
                <c:pt idx="254">
                  <c:v>6.0780000686645508</c:v>
                </c:pt>
                <c:pt idx="255">
                  <c:v>5.8000001907348633</c:v>
                </c:pt>
                <c:pt idx="256">
                  <c:v>5.6192998886108398</c:v>
                </c:pt>
                <c:pt idx="257">
                  <c:v>4.8400001525878906</c:v>
                </c:pt>
                <c:pt idx="258">
                  <c:v>4.820000171661377</c:v>
                </c:pt>
                <c:pt idx="259">
                  <c:v>4.7699999809265137</c:v>
                </c:pt>
                <c:pt idx="260">
                  <c:v>5.1999998092651367</c:v>
                </c:pt>
                <c:pt idx="261">
                  <c:v>5.4600000381469727</c:v>
                </c:pt>
                <c:pt idx="262">
                  <c:v>6.1118998527526855</c:v>
                </c:pt>
                <c:pt idx="263">
                  <c:v>5.6114001274108887</c:v>
                </c:pt>
                <c:pt idx="264">
                  <c:v>5.427800178527832</c:v>
                </c:pt>
                <c:pt idx="265">
                  <c:v>5.545100212097168</c:v>
                </c:pt>
                <c:pt idx="266">
                  <c:v>5.4682998657226563</c:v>
                </c:pt>
                <c:pt idx="267">
                  <c:v>5.3299999237060547</c:v>
                </c:pt>
                <c:pt idx="268">
                  <c:v>4.8696999549865723</c:v>
                </c:pt>
                <c:pt idx="269">
                  <c:v>4.9155998229980469</c:v>
                </c:pt>
                <c:pt idx="270">
                  <c:v>4.7725000381469727</c:v>
                </c:pt>
                <c:pt idx="271">
                  <c:v>4.7793998718261719</c:v>
                </c:pt>
                <c:pt idx="272">
                  <c:v>5.1401000022888184</c:v>
                </c:pt>
                <c:pt idx="273">
                  <c:v>5.0324001312255859</c:v>
                </c:pt>
                <c:pt idx="274">
                  <c:v>5.0269999504089355</c:v>
                </c:pt>
                <c:pt idx="275">
                  <c:v>5.0240001678466797</c:v>
                </c:pt>
                <c:pt idx="276">
                  <c:v>4.9600000381469727</c:v>
                </c:pt>
                <c:pt idx="277">
                  <c:v>4.869999885559082</c:v>
                </c:pt>
                <c:pt idx="278">
                  <c:v>4.7343997955322266</c:v>
                </c:pt>
                <c:pt idx="279">
                  <c:v>4.2727999687194824</c:v>
                </c:pt>
                <c:pt idx="280">
                  <c:v>4.007500171661377</c:v>
                </c:pt>
                <c:pt idx="281">
                  <c:v>4.1029000282287598</c:v>
                </c:pt>
                <c:pt idx="282">
                  <c:v>4.0999999046325684</c:v>
                </c:pt>
                <c:pt idx="283">
                  <c:v>3.9307999610900879</c:v>
                </c:pt>
                <c:pt idx="284">
                  <c:v>4.1500000953674316</c:v>
                </c:pt>
                <c:pt idx="285">
                  <c:v>4.0461997985839844</c:v>
                </c:pt>
                <c:pt idx="286">
                  <c:v>3.9879000186920166</c:v>
                </c:pt>
                <c:pt idx="287">
                  <c:v>3.8420999050140381</c:v>
                </c:pt>
                <c:pt idx="288">
                  <c:v>3.5569999217987061</c:v>
                </c:pt>
                <c:pt idx="289">
                  <c:v>2.559999942779541</c:v>
                </c:pt>
                <c:pt idx="290">
                  <c:v>2.4189999103546143</c:v>
                </c:pt>
                <c:pt idx="291">
                  <c:v>2.2699999809265137</c:v>
                </c:pt>
                <c:pt idx="292">
                  <c:v>2.3480000495910645</c:v>
                </c:pt>
                <c:pt idx="293">
                  <c:v>2.5699999332427979</c:v>
                </c:pt>
                <c:pt idx="294">
                  <c:v>3.1587998867034912</c:v>
                </c:pt>
                <c:pt idx="295">
                  <c:v>3.1700000762939453</c:v>
                </c:pt>
                <c:pt idx="296">
                  <c:v>2.5450000762939453</c:v>
                </c:pt>
                <c:pt idx="297">
                  <c:v>2.7699999809265137</c:v>
                </c:pt>
                <c:pt idx="298">
                  <c:v>2.7730000019073486</c:v>
                </c:pt>
                <c:pt idx="299">
                  <c:v>3.0399999618530273</c:v>
                </c:pt>
                <c:pt idx="300">
                  <c:v>3.190000057220459</c:v>
                </c:pt>
                <c:pt idx="301">
                  <c:v>3.5810999870300293</c:v>
                </c:pt>
                <c:pt idx="302">
                  <c:v>3.2699999809265137</c:v>
                </c:pt>
                <c:pt idx="303">
                  <c:v>3.247999906539917</c:v>
                </c:pt>
                <c:pt idx="304">
                  <c:v>3.1500000953674316</c:v>
                </c:pt>
                <c:pt idx="305">
                  <c:v>3.2543001174926758</c:v>
                </c:pt>
                <c:pt idx="306">
                  <c:v>3.1519999504089355</c:v>
                </c:pt>
                <c:pt idx="307">
                  <c:v>3.1089999675750732</c:v>
                </c:pt>
                <c:pt idx="308">
                  <c:v>2.9700000286102295</c:v>
                </c:pt>
                <c:pt idx="309">
                  <c:v>2.9595999717712402</c:v>
                </c:pt>
                <c:pt idx="310">
                  <c:v>3.0067999362945557</c:v>
                </c:pt>
                <c:pt idx="311">
                  <c:v>3.0350000858306885</c:v>
                </c:pt>
                <c:pt idx="312">
                  <c:v>2.9500000476837158</c:v>
                </c:pt>
                <c:pt idx="313">
                  <c:v>2.839900016784668</c:v>
                </c:pt>
                <c:pt idx="314">
                  <c:v>3.0799999237060547</c:v>
                </c:pt>
                <c:pt idx="315">
                  <c:v>3.0309998989105225</c:v>
                </c:pt>
                <c:pt idx="316">
                  <c:v>2.9969000816345215</c:v>
                </c:pt>
                <c:pt idx="317">
                  <c:v>2.2200000286102295</c:v>
                </c:pt>
                <c:pt idx="318">
                  <c:v>2.3289999961853027</c:v>
                </c:pt>
                <c:pt idx="319">
                  <c:v>2.5604000091552734</c:v>
                </c:pt>
                <c:pt idx="320">
                  <c:v>2.25</c:v>
                </c:pt>
                <c:pt idx="321">
                  <c:v>2.0499999523162842</c:v>
                </c:pt>
                <c:pt idx="322">
                  <c:v>2.1958999633789063</c:v>
                </c:pt>
                <c:pt idx="323">
                  <c:v>2.2000000476837158</c:v>
                </c:pt>
                <c:pt idx="324">
                  <c:v>2.2939999103546143</c:v>
                </c:pt>
                <c:pt idx="325">
                  <c:v>2.3289000988006592</c:v>
                </c:pt>
                <c:pt idx="326">
                  <c:v>2.3320999145507813</c:v>
                </c:pt>
                <c:pt idx="327">
                  <c:v>2.4321000576019287</c:v>
                </c:pt>
                <c:pt idx="328">
                  <c:v>2.5060999393463135</c:v>
                </c:pt>
                <c:pt idx="329">
                  <c:v>2.4700000286102295</c:v>
                </c:pt>
                <c:pt idx="330">
                  <c:v>2.4798998832702637</c:v>
                </c:pt>
                <c:pt idx="331">
                  <c:v>2.5499999523162842</c:v>
                </c:pt>
                <c:pt idx="332">
                  <c:v>2.7502000331878662</c:v>
                </c:pt>
                <c:pt idx="333">
                  <c:v>2.970099925994873</c:v>
                </c:pt>
                <c:pt idx="334">
                  <c:v>3.059999942779541</c:v>
                </c:pt>
                <c:pt idx="335">
                  <c:v>3.1150999069213867</c:v>
                </c:pt>
                <c:pt idx="336">
                  <c:v>2.7939999103546143</c:v>
                </c:pt>
                <c:pt idx="337">
                  <c:v>2.8280999660491943</c:v>
                </c:pt>
                <c:pt idx="338">
                  <c:v>2.8798000812530518</c:v>
                </c:pt>
                <c:pt idx="339">
                  <c:v>3.0299999713897705</c:v>
                </c:pt>
                <c:pt idx="340">
                  <c:v>2.9900000095367432</c:v>
                </c:pt>
                <c:pt idx="341">
                  <c:v>2.9800000190734863</c:v>
                </c:pt>
                <c:pt idx="342">
                  <c:v>2.9700000286102295</c:v>
                </c:pt>
                <c:pt idx="343">
                  <c:v>3.0499999523162842</c:v>
                </c:pt>
                <c:pt idx="344">
                  <c:v>3.2511000633239746</c:v>
                </c:pt>
                <c:pt idx="345">
                  <c:v>3.1349999904632568</c:v>
                </c:pt>
                <c:pt idx="346">
                  <c:v>3.2499001026153564</c:v>
                </c:pt>
                <c:pt idx="347">
                  <c:v>3.1500000953674316</c:v>
                </c:pt>
                <c:pt idx="348">
                  <c:v>3.2000000476837158</c:v>
                </c:pt>
                <c:pt idx="349">
                  <c:v>3.2000000476837158</c:v>
                </c:pt>
                <c:pt idx="350">
                  <c:v>3.2000999450683594</c:v>
                </c:pt>
                <c:pt idx="351">
                  <c:v>3.1930000782012939</c:v>
                </c:pt>
                <c:pt idx="352">
                  <c:v>3.5202000141143799</c:v>
                </c:pt>
                <c:pt idx="353">
                  <c:v>3.9500000476837158</c:v>
                </c:pt>
                <c:pt idx="354">
                  <c:v>3.8900001049041748</c:v>
                </c:pt>
                <c:pt idx="355">
                  <c:v>3.8901000022888184</c:v>
                </c:pt>
                <c:pt idx="356">
                  <c:v>3.9467999935150146</c:v>
                </c:pt>
                <c:pt idx="357">
                  <c:v>3.940000057220459</c:v>
                </c:pt>
                <c:pt idx="358">
                  <c:v>4.2249999046325684</c:v>
                </c:pt>
                <c:pt idx="359">
                  <c:v>4.0180001258850098</c:v>
                </c:pt>
                <c:pt idx="360">
                  <c:v>4.070000171661377</c:v>
                </c:pt>
                <c:pt idx="361">
                  <c:v>4.1855001449584961</c:v>
                </c:pt>
                <c:pt idx="362">
                  <c:v>4.1659998893737793</c:v>
                </c:pt>
                <c:pt idx="363">
                  <c:v>4.2480001449584961</c:v>
                </c:pt>
                <c:pt idx="364">
                  <c:v>4.7220001220703125</c:v>
                </c:pt>
                <c:pt idx="365">
                  <c:v>5.2677001953125</c:v>
                </c:pt>
                <c:pt idx="366">
                  <c:v>5.2168002128601074</c:v>
                </c:pt>
                <c:pt idx="367">
                  <c:v>4.8807997703552246</c:v>
                </c:pt>
                <c:pt idx="368">
                  <c:v>5.5738000869750977</c:v>
                </c:pt>
                <c:pt idx="369">
                  <c:v>6.9475998878479004</c:v>
                </c:pt>
                <c:pt idx="370">
                  <c:v>6.6968998908996582</c:v>
                </c:pt>
                <c:pt idx="371">
                  <c:v>6.809999942779541</c:v>
                </c:pt>
                <c:pt idx="372">
                  <c:v>7.1135997772216797</c:v>
                </c:pt>
                <c:pt idx="373">
                  <c:v>6.3256998062133789</c:v>
                </c:pt>
                <c:pt idx="374">
                  <c:v>6.3600001335144043</c:v>
                </c:pt>
                <c:pt idx="375">
                  <c:v>6.9000000953674316</c:v>
                </c:pt>
                <c:pt idx="376">
                  <c:v>6.8000001907348633</c:v>
                </c:pt>
                <c:pt idx="377">
                  <c:v>6.4099998474121094</c:v>
                </c:pt>
                <c:pt idx="378">
                  <c:v>6.75</c:v>
                </c:pt>
                <c:pt idx="379">
                  <c:v>7.0018000602722168</c:v>
                </c:pt>
                <c:pt idx="380">
                  <c:v>6.682499885559082</c:v>
                </c:pt>
                <c:pt idx="381">
                  <c:v>5.5999999046325684</c:v>
                </c:pt>
                <c:pt idx="382">
                  <c:v>5.9200000762939453</c:v>
                </c:pt>
                <c:pt idx="383">
                  <c:v>6.359799861907959</c:v>
                </c:pt>
                <c:pt idx="384">
                  <c:v>6.489799976348877</c:v>
                </c:pt>
                <c:pt idx="385">
                  <c:v>6.179999828338623</c:v>
                </c:pt>
                <c:pt idx="386">
                  <c:v>6.3097000122070313</c:v>
                </c:pt>
                <c:pt idx="387">
                  <c:v>6.3559999465942383</c:v>
                </c:pt>
                <c:pt idx="388">
                  <c:v>6.2898001670837402</c:v>
                </c:pt>
                <c:pt idx="389">
                  <c:v>5.75</c:v>
                </c:pt>
                <c:pt idx="390">
                  <c:v>5.3400001525878906</c:v>
                </c:pt>
                <c:pt idx="391">
                  <c:v>5.2919998168945313</c:v>
                </c:pt>
                <c:pt idx="392">
                  <c:v>5.6266999244689941</c:v>
                </c:pt>
                <c:pt idx="393">
                  <c:v>5.3808999061584473</c:v>
                </c:pt>
                <c:pt idx="394">
                  <c:v>5.4904999732971191</c:v>
                </c:pt>
                <c:pt idx="395">
                  <c:v>5.483799934387207</c:v>
                </c:pt>
                <c:pt idx="396">
                  <c:v>6.0756001472473145</c:v>
                </c:pt>
                <c:pt idx="397">
                  <c:v>6.0999999046325684</c:v>
                </c:pt>
                <c:pt idx="398">
                  <c:v>5.9593000411987305</c:v>
                </c:pt>
                <c:pt idx="399">
                  <c:v>5.8734002113342285</c:v>
                </c:pt>
                <c:pt idx="400">
                  <c:v>5.6887998580932617</c:v>
                </c:pt>
                <c:pt idx="401">
                  <c:v>5.4534997940063477</c:v>
                </c:pt>
                <c:pt idx="402">
                  <c:v>5.690000057220459</c:v>
                </c:pt>
                <c:pt idx="403">
                  <c:v>5.5999999046325684</c:v>
                </c:pt>
                <c:pt idx="404">
                  <c:v>5.8299999237060547</c:v>
                </c:pt>
                <c:pt idx="405">
                  <c:v>5.912600040435791</c:v>
                </c:pt>
                <c:pt idx="406">
                  <c:v>5.6005001068115234</c:v>
                </c:pt>
                <c:pt idx="407">
                  <c:v>5.5146999359130859</c:v>
                </c:pt>
                <c:pt idx="408">
                  <c:v>5.2600002288818359</c:v>
                </c:pt>
                <c:pt idx="409">
                  <c:v>4.4629001617431641</c:v>
                </c:pt>
                <c:pt idx="410">
                  <c:v>4.3250999450683594</c:v>
                </c:pt>
                <c:pt idx="411">
                  <c:v>4.273900032043457</c:v>
                </c:pt>
                <c:pt idx="412">
                  <c:v>4.4099998474121094</c:v>
                </c:pt>
                <c:pt idx="413">
                  <c:v>4.2220001220703125</c:v>
                </c:pt>
                <c:pt idx="414">
                  <c:v>4.3867001533508301</c:v>
                </c:pt>
                <c:pt idx="415">
                  <c:v>4.3614997863769531</c:v>
                </c:pt>
                <c:pt idx="416">
                  <c:v>4.2719998359680176</c:v>
                </c:pt>
                <c:pt idx="417">
                  <c:v>4.4246997833251953</c:v>
                </c:pt>
                <c:pt idx="418">
                  <c:v>5.0149998664855957</c:v>
                </c:pt>
                <c:pt idx="419">
                  <c:v>5.0288000106811523</c:v>
                </c:pt>
                <c:pt idx="420">
                  <c:v>4.7729997634887695</c:v>
                </c:pt>
                <c:pt idx="421">
                  <c:v>4.9219999313354492</c:v>
                </c:pt>
                <c:pt idx="422">
                  <c:v>4.9559998512268066</c:v>
                </c:pt>
                <c:pt idx="423">
                  <c:v>4.8680000305175781</c:v>
                </c:pt>
                <c:pt idx="424">
                  <c:v>4.8600001335144043</c:v>
                </c:pt>
                <c:pt idx="425">
                  <c:v>4.921299934387207</c:v>
                </c:pt>
                <c:pt idx="426">
                  <c:v>4.7049999237060547</c:v>
                </c:pt>
                <c:pt idx="427">
                  <c:v>4.6143999099731445</c:v>
                </c:pt>
                <c:pt idx="428">
                  <c:v>4.820000171661377</c:v>
                </c:pt>
                <c:pt idx="429">
                  <c:v>4.9843001365661621</c:v>
                </c:pt>
                <c:pt idx="430">
                  <c:v>4.9900999069213867</c:v>
                </c:pt>
                <c:pt idx="431">
                  <c:v>4.9375</c:v>
                </c:pt>
                <c:pt idx="432">
                  <c:v>4.9302000999450684</c:v>
                </c:pt>
                <c:pt idx="433">
                  <c:v>4.8611001968383789</c:v>
                </c:pt>
                <c:pt idx="434">
                  <c:v>4.8331999778747559</c:v>
                </c:pt>
                <c:pt idx="435">
                  <c:v>4.9099998474121094</c:v>
                </c:pt>
                <c:pt idx="436">
                  <c:v>4.8901000022888184</c:v>
                </c:pt>
                <c:pt idx="437">
                  <c:v>5.2699999809265137</c:v>
                </c:pt>
                <c:pt idx="438">
                  <c:v>5.380000114440918</c:v>
                </c:pt>
                <c:pt idx="439">
                  <c:v>5.3266000747680664</c:v>
                </c:pt>
                <c:pt idx="440">
                  <c:v>5.343900203704834</c:v>
                </c:pt>
                <c:pt idx="441">
                  <c:v>5.2158999443054199</c:v>
                </c:pt>
                <c:pt idx="442">
                  <c:v>5.2793998718261719</c:v>
                </c:pt>
                <c:pt idx="443">
                  <c:v>4.6939001083374023</c:v>
                </c:pt>
                <c:pt idx="444">
                  <c:v>4.8379001617431641</c:v>
                </c:pt>
                <c:pt idx="445">
                  <c:v>4.8148999214172363</c:v>
                </c:pt>
                <c:pt idx="446">
                  <c:v>4.7042999267578125</c:v>
                </c:pt>
                <c:pt idx="447">
                  <c:v>4.685999870300293</c:v>
                </c:pt>
                <c:pt idx="448">
                  <c:v>4.6760001182556152</c:v>
                </c:pt>
                <c:pt idx="449">
                  <c:v>4.5500001907348633</c:v>
                </c:pt>
                <c:pt idx="450">
                  <c:v>4.6191000938415527</c:v>
                </c:pt>
                <c:pt idx="451">
                  <c:v>4.8112998008728027</c:v>
                </c:pt>
                <c:pt idx="452">
                  <c:v>4.7880001068115234</c:v>
                </c:pt>
                <c:pt idx="453">
                  <c:v>4.8084001541137695</c:v>
                </c:pt>
                <c:pt idx="454">
                  <c:v>4.8600001335144043</c:v>
                </c:pt>
                <c:pt idx="455">
                  <c:v>4.9086999893188477</c:v>
                </c:pt>
                <c:pt idx="456">
                  <c:v>4.8270001411437988</c:v>
                </c:pt>
                <c:pt idx="457">
                  <c:v>4.9739999771118164</c:v>
                </c:pt>
                <c:pt idx="458">
                  <c:v>4.9520001411437988</c:v>
                </c:pt>
                <c:pt idx="459">
                  <c:v>4.910099983215332</c:v>
                </c:pt>
                <c:pt idx="460">
                  <c:v>4.9190001487731934</c:v>
                </c:pt>
                <c:pt idx="461">
                  <c:v>4.9499001502990723</c:v>
                </c:pt>
                <c:pt idx="462">
                  <c:v>4.6872000694274902</c:v>
                </c:pt>
                <c:pt idx="463">
                  <c:v>4.7925000190734863</c:v>
                </c:pt>
                <c:pt idx="464">
                  <c:v>4.8719000816345215</c:v>
                </c:pt>
                <c:pt idx="465">
                  <c:v>4.8366999626159668</c:v>
                </c:pt>
                <c:pt idx="466">
                  <c:v>4.9278998374938965</c:v>
                </c:pt>
                <c:pt idx="467">
                  <c:v>4.9197001457214355</c:v>
                </c:pt>
                <c:pt idx="468">
                  <c:v>4.940000057220459</c:v>
                </c:pt>
                <c:pt idx="469">
                  <c:v>4.9597001075744629</c:v>
                </c:pt>
                <c:pt idx="470">
                  <c:v>4.968900203704834</c:v>
                </c:pt>
                <c:pt idx="471">
                  <c:v>4.9320001602172852</c:v>
                </c:pt>
                <c:pt idx="472">
                  <c:v>4.9759001731872559</c:v>
                </c:pt>
                <c:pt idx="473">
                  <c:v>5.117800235748291</c:v>
                </c:pt>
                <c:pt idx="474">
                  <c:v>5.137700080871582</c:v>
                </c:pt>
                <c:pt idx="475">
                  <c:v>5.3499999046325684</c:v>
                </c:pt>
                <c:pt idx="476">
                  <c:v>5.2600998878479004</c:v>
                </c:pt>
                <c:pt idx="477">
                  <c:v>5.2034997940063477</c:v>
                </c:pt>
                <c:pt idx="478">
                  <c:v>4.9600000381469727</c:v>
                </c:pt>
                <c:pt idx="479">
                  <c:v>5.0981998443603516</c:v>
                </c:pt>
                <c:pt idx="480">
                  <c:v>5.1318001747131348</c:v>
                </c:pt>
                <c:pt idx="481">
                  <c:v>5.097599983215332</c:v>
                </c:pt>
                <c:pt idx="482">
                  <c:v>5.1094999313354492</c:v>
                </c:pt>
                <c:pt idx="483">
                  <c:v>4.9794001579284668</c:v>
                </c:pt>
                <c:pt idx="484">
                  <c:v>4.9043998718261719</c:v>
                </c:pt>
                <c:pt idx="485">
                  <c:v>4.9491000175476074</c:v>
                </c:pt>
                <c:pt idx="486">
                  <c:v>5</c:v>
                </c:pt>
                <c:pt idx="487">
                  <c:v>5.073699951171875</c:v>
                </c:pt>
                <c:pt idx="488">
                  <c:v>5.1343998908996582</c:v>
                </c:pt>
                <c:pt idx="489">
                  <c:v>5.0669999122619629</c:v>
                </c:pt>
                <c:pt idx="490">
                  <c:v>5.0770001411437988</c:v>
                </c:pt>
                <c:pt idx="491">
                  <c:v>5.0499000549316406</c:v>
                </c:pt>
                <c:pt idx="492">
                  <c:v>5.059999942779541</c:v>
                </c:pt>
                <c:pt idx="493">
                  <c:v>5.0500001907348633</c:v>
                </c:pt>
                <c:pt idx="494">
                  <c:v>5.0437002182006836</c:v>
                </c:pt>
                <c:pt idx="495">
                  <c:v>4.8499999046325684</c:v>
                </c:pt>
                <c:pt idx="496">
                  <c:v>4.9600000381469727</c:v>
                </c:pt>
                <c:pt idx="497">
                  <c:v>4.946199893951416</c:v>
                </c:pt>
                <c:pt idx="498">
                  <c:v>4.929999828338623</c:v>
                </c:pt>
                <c:pt idx="499">
                  <c:v>5.0058999061584473</c:v>
                </c:pt>
                <c:pt idx="500">
                  <c:v>5.0349998474121094</c:v>
                </c:pt>
                <c:pt idx="501">
                  <c:v>5.0886998176574707</c:v>
                </c:pt>
                <c:pt idx="502">
                  <c:v>5.0998001098632813</c:v>
                </c:pt>
                <c:pt idx="503">
                  <c:v>5.1180000305175781</c:v>
                </c:pt>
                <c:pt idx="504">
                  <c:v>5.0995001792907715</c:v>
                </c:pt>
                <c:pt idx="505">
                  <c:v>5.0900001525878906</c:v>
                </c:pt>
                <c:pt idx="506">
                  <c:v>5.0998001098632813</c:v>
                </c:pt>
                <c:pt idx="507">
                  <c:v>5.0988001823425293</c:v>
                </c:pt>
                <c:pt idx="508">
                  <c:v>5.1396999359130859</c:v>
                </c:pt>
                <c:pt idx="509">
                  <c:v>5.1189999580383301</c:v>
                </c:pt>
                <c:pt idx="510">
                  <c:v>5.1455001831054688</c:v>
                </c:pt>
                <c:pt idx="511">
                  <c:v>5.1031999588012695</c:v>
                </c:pt>
                <c:pt idx="512">
                  <c:v>5.1389999389648438</c:v>
                </c:pt>
                <c:pt idx="513">
                  <c:v>5.1357998847961426</c:v>
                </c:pt>
                <c:pt idx="514">
                  <c:v>5.1500000953674316</c:v>
                </c:pt>
                <c:pt idx="515">
                  <c:v>5.1350002288818359</c:v>
                </c:pt>
                <c:pt idx="516">
                  <c:v>5.1800999641418457</c:v>
                </c:pt>
                <c:pt idx="517">
                  <c:v>5.2747998237609863</c:v>
                </c:pt>
                <c:pt idx="518">
                  <c:v>5.249000072479248</c:v>
                </c:pt>
                <c:pt idx="519">
                  <c:v>5.2051000595092773</c:v>
                </c:pt>
                <c:pt idx="520">
                  <c:v>5.2659997940063477</c:v>
                </c:pt>
                <c:pt idx="521">
                  <c:v>5.440000057220459</c:v>
                </c:pt>
                <c:pt idx="522">
                  <c:v>5.4600000381469727</c:v>
                </c:pt>
                <c:pt idx="523">
                  <c:v>5.5910000801086426</c:v>
                </c:pt>
                <c:pt idx="524">
                  <c:v>5.6329998970031738</c:v>
                </c:pt>
                <c:pt idx="525">
                  <c:v>5.559999942779541</c:v>
                </c:pt>
                <c:pt idx="526">
                  <c:v>5.4682998657226563</c:v>
                </c:pt>
                <c:pt idx="527">
                  <c:v>5.574699878692627</c:v>
                </c:pt>
                <c:pt idx="528">
                  <c:v>5.6999998092651367</c:v>
                </c:pt>
                <c:pt idx="529">
                  <c:v>5.9289999008178711</c:v>
                </c:pt>
                <c:pt idx="530">
                  <c:v>5.9541001319885254</c:v>
                </c:pt>
                <c:pt idx="531">
                  <c:v>6.5</c:v>
                </c:pt>
                <c:pt idx="532">
                  <c:v>6.4000000953674316</c:v>
                </c:pt>
                <c:pt idx="533">
                  <c:v>6.1637997627258301</c:v>
                </c:pt>
                <c:pt idx="534">
                  <c:v>6.309999942779541</c:v>
                </c:pt>
                <c:pt idx="535">
                  <c:v>6.4987998008728027</c:v>
                </c:pt>
                <c:pt idx="536">
                  <c:v>6.6700000762939453</c:v>
                </c:pt>
                <c:pt idx="537">
                  <c:v>6.6800999641418457</c:v>
                </c:pt>
                <c:pt idx="538">
                  <c:v>6.5478000640869141</c:v>
                </c:pt>
                <c:pt idx="539">
                  <c:v>6.4285001754760742</c:v>
                </c:pt>
                <c:pt idx="540">
                  <c:v>6.3499999046325684</c:v>
                </c:pt>
                <c:pt idx="541">
                  <c:v>6.3048000335693359</c:v>
                </c:pt>
                <c:pt idx="542">
                  <c:v>6.4194998741149902</c:v>
                </c:pt>
                <c:pt idx="543">
                  <c:v>6.6469998359680176</c:v>
                </c:pt>
                <c:pt idx="544">
                  <c:v>6.6058998107910156</c:v>
                </c:pt>
                <c:pt idx="545">
                  <c:v>6.6500000953674316</c:v>
                </c:pt>
                <c:pt idx="546">
                  <c:v>6.690000057220459</c:v>
                </c:pt>
                <c:pt idx="547">
                  <c:v>6.629000186920166</c:v>
                </c:pt>
                <c:pt idx="548">
                  <c:v>6.7600002288818359</c:v>
                </c:pt>
                <c:pt idx="549">
                  <c:v>6.4499001502990723</c:v>
                </c:pt>
                <c:pt idx="550">
                  <c:v>6.5100998878479004</c:v>
                </c:pt>
                <c:pt idx="551">
                  <c:v>6.6700000762939453</c:v>
                </c:pt>
                <c:pt idx="552">
                  <c:v>6.6480998992919922</c:v>
                </c:pt>
                <c:pt idx="553">
                  <c:v>6.7621002197265625</c:v>
                </c:pt>
                <c:pt idx="554">
                  <c:v>6.7989997863769531</c:v>
                </c:pt>
                <c:pt idx="555">
                  <c:v>7.0215001106262207</c:v>
                </c:pt>
                <c:pt idx="556">
                  <c:v>7.1999001502990723</c:v>
                </c:pt>
                <c:pt idx="557">
                  <c:v>7.1500000953674316</c:v>
                </c:pt>
                <c:pt idx="558">
                  <c:v>7.7644000053405762</c:v>
                </c:pt>
                <c:pt idx="559">
                  <c:v>7.66510009765625</c:v>
                </c:pt>
                <c:pt idx="560">
                  <c:v>7.5420999526977539</c:v>
                </c:pt>
                <c:pt idx="561">
                  <c:v>7.620999813079834</c:v>
                </c:pt>
                <c:pt idx="562">
                  <c:v>8.4996004104614258</c:v>
                </c:pt>
                <c:pt idx="563">
                  <c:v>8.8000001907348633</c:v>
                </c:pt>
                <c:pt idx="564">
                  <c:v>9.1098003387451172</c:v>
                </c:pt>
                <c:pt idx="565">
                  <c:v>8.869999885559082</c:v>
                </c:pt>
                <c:pt idx="566">
                  <c:v>8.5200004577636719</c:v>
                </c:pt>
                <c:pt idx="567">
                  <c:v>8.8454999923706055</c:v>
                </c:pt>
                <c:pt idx="568">
                  <c:v>8.4096002578735352</c:v>
                </c:pt>
                <c:pt idx="569">
                  <c:v>8.4456996917724609</c:v>
                </c:pt>
                <c:pt idx="570">
                  <c:v>8.6000003814697266</c:v>
                </c:pt>
                <c:pt idx="571">
                  <c:v>8.8000001907348633</c:v>
                </c:pt>
                <c:pt idx="572">
                  <c:v>8.8999996185302734</c:v>
                </c:pt>
                <c:pt idx="573">
                  <c:v>8.8999996185302734</c:v>
                </c:pt>
                <c:pt idx="574">
                  <c:v>8.8880996704101563</c:v>
                </c:pt>
                <c:pt idx="575">
                  <c:v>8.7103004455566406</c:v>
                </c:pt>
                <c:pt idx="576">
                  <c:v>9.0979995727539063</c:v>
                </c:pt>
                <c:pt idx="577">
                  <c:v>9.3500003814697266</c:v>
                </c:pt>
                <c:pt idx="578">
                  <c:v>9.5502996444702148</c:v>
                </c:pt>
                <c:pt idx="579">
                  <c:v>10.529999732971191</c:v>
                </c:pt>
                <c:pt idx="580">
                  <c:v>10.970000267028809</c:v>
                </c:pt>
                <c:pt idx="581">
                  <c:v>10.984000205993652</c:v>
                </c:pt>
                <c:pt idx="582">
                  <c:v>10.869999885559082</c:v>
                </c:pt>
                <c:pt idx="583">
                  <c:v>10.855199813842773</c:v>
                </c:pt>
                <c:pt idx="584">
                  <c:v>11.100000381469727</c:v>
                </c:pt>
                <c:pt idx="585">
                  <c:v>11.055299758911133</c:v>
                </c:pt>
                <c:pt idx="586">
                  <c:v>11.061100006103516</c:v>
                </c:pt>
                <c:pt idx="587">
                  <c:v>11.38640022277832</c:v>
                </c:pt>
                <c:pt idx="588">
                  <c:v>11.510199546813965</c:v>
                </c:pt>
                <c:pt idx="589">
                  <c:v>11.62399959564209</c:v>
                </c:pt>
                <c:pt idx="590">
                  <c:v>12.037500381469727</c:v>
                </c:pt>
                <c:pt idx="591">
                  <c:v>12.189999580383301</c:v>
                </c:pt>
                <c:pt idx="592">
                  <c:v>13.25</c:v>
                </c:pt>
                <c:pt idx="593">
                  <c:v>13.5</c:v>
                </c:pt>
                <c:pt idx="594">
                  <c:v>11.583600044250488</c:v>
                </c:pt>
                <c:pt idx="595">
                  <c:v>11.609999656677246</c:v>
                </c:pt>
                <c:pt idx="596">
                  <c:v>8</c:v>
                </c:pt>
                <c:pt idx="597">
                  <c:v>10.100000381469727</c:v>
                </c:pt>
                <c:pt idx="598">
                  <c:v>9.9149999618530273</c:v>
                </c:pt>
                <c:pt idx="599">
                  <c:v>9.8067998886108398</c:v>
                </c:pt>
                <c:pt idx="600">
                  <c:v>10.100000381469727</c:v>
                </c:pt>
                <c:pt idx="601">
                  <c:v>10.600000381469727</c:v>
                </c:pt>
                <c:pt idx="602">
                  <c:v>10.523900032043457</c:v>
                </c:pt>
                <c:pt idx="603">
                  <c:v>10.609999656677246</c:v>
                </c:pt>
                <c:pt idx="604">
                  <c:v>10.949999809265137</c:v>
                </c:pt>
                <c:pt idx="605">
                  <c:v>10.939999580383301</c:v>
                </c:pt>
                <c:pt idx="606">
                  <c:v>10.916899681091309</c:v>
                </c:pt>
                <c:pt idx="607">
                  <c:v>10.777000427246094</c:v>
                </c:pt>
                <c:pt idx="608">
                  <c:v>10.159999847412109</c:v>
                </c:pt>
                <c:pt idx="609">
                  <c:v>9.9653997421264648</c:v>
                </c:pt>
                <c:pt idx="610">
                  <c:v>10.204099655151367</c:v>
                </c:pt>
                <c:pt idx="611">
                  <c:v>10.529999732971191</c:v>
                </c:pt>
                <c:pt idx="612">
                  <c:v>10.384699821472168</c:v>
                </c:pt>
                <c:pt idx="613">
                  <c:v>10.999699592590332</c:v>
                </c:pt>
                <c:pt idx="614">
                  <c:v>11.180999755859375</c:v>
                </c:pt>
                <c:pt idx="615">
                  <c:v>11</c:v>
                </c:pt>
                <c:pt idx="616">
                  <c:v>11.036999702453613</c:v>
                </c:pt>
                <c:pt idx="617">
                  <c:v>11.020000457763672</c:v>
                </c:pt>
                <c:pt idx="618">
                  <c:v>11.170000076293945</c:v>
                </c:pt>
                <c:pt idx="619">
                  <c:v>11.33080005645752</c:v>
                </c:pt>
                <c:pt idx="620">
                  <c:v>11.364899635314941</c:v>
                </c:pt>
                <c:pt idx="621">
                  <c:v>11.39900016784668</c:v>
                </c:pt>
                <c:pt idx="622">
                  <c:v>11.670000076293945</c:v>
                </c:pt>
                <c:pt idx="623">
                  <c:v>11.75</c:v>
                </c:pt>
                <c:pt idx="624">
                  <c:v>11.869999885559082</c:v>
                </c:pt>
                <c:pt idx="625">
                  <c:v>11.890000343322754</c:v>
                </c:pt>
                <c:pt idx="626">
                  <c:v>12.25</c:v>
                </c:pt>
                <c:pt idx="627">
                  <c:v>12.572500228881836</c:v>
                </c:pt>
                <c:pt idx="628">
                  <c:v>12.282500267028809</c:v>
                </c:pt>
                <c:pt idx="629">
                  <c:v>12.368000030517578</c:v>
                </c:pt>
                <c:pt idx="630">
                  <c:v>12.237799644470215</c:v>
                </c:pt>
                <c:pt idx="631">
                  <c:v>12.193300247192383</c:v>
                </c:pt>
                <c:pt idx="632">
                  <c:v>12.100000381469727</c:v>
                </c:pt>
                <c:pt idx="633">
                  <c:v>12.196999549865723</c:v>
                </c:pt>
                <c:pt idx="634">
                  <c:v>12.270000457763672</c:v>
                </c:pt>
                <c:pt idx="635">
                  <c:v>12.308899879455566</c:v>
                </c:pt>
                <c:pt idx="636">
                  <c:v>12.390999794006348</c:v>
                </c:pt>
                <c:pt idx="637">
                  <c:v>12.363100051879883</c:v>
                </c:pt>
                <c:pt idx="638">
                  <c:v>12.399999618530273</c:v>
                </c:pt>
                <c:pt idx="639">
                  <c:v>12.399999618530273</c:v>
                </c:pt>
                <c:pt idx="640">
                  <c:v>12.840000152587891</c:v>
                </c:pt>
                <c:pt idx="641">
                  <c:v>12.890000343322754</c:v>
                </c:pt>
                <c:pt idx="642">
                  <c:v>12.850000381469727</c:v>
                </c:pt>
                <c:pt idx="643">
                  <c:v>12.687999725341797</c:v>
                </c:pt>
                <c:pt idx="644">
                  <c:v>12.505000114440918</c:v>
                </c:pt>
                <c:pt idx="645">
                  <c:v>11.800000190734863</c:v>
                </c:pt>
                <c:pt idx="646">
                  <c:v>11.77810001373291</c:v>
                </c:pt>
                <c:pt idx="647">
                  <c:v>11.895000457763672</c:v>
                </c:pt>
                <c:pt idx="648">
                  <c:v>12.119999885559082</c:v>
                </c:pt>
                <c:pt idx="649">
                  <c:v>12.029999732971191</c:v>
                </c:pt>
                <c:pt idx="650">
                  <c:v>12</c:v>
                </c:pt>
                <c:pt idx="651">
                  <c:v>11.861000061035156</c:v>
                </c:pt>
                <c:pt idx="652">
                  <c:v>11.738900184631348</c:v>
                </c:pt>
                <c:pt idx="653">
                  <c:v>11.838100433349609</c:v>
                </c:pt>
                <c:pt idx="654">
                  <c:v>11.849900245666504</c:v>
                </c:pt>
                <c:pt idx="655">
                  <c:v>11.810000419616699</c:v>
                </c:pt>
                <c:pt idx="656">
                  <c:v>11.939800262451172</c:v>
                </c:pt>
                <c:pt idx="657">
                  <c:v>11.740099906921387</c:v>
                </c:pt>
                <c:pt idx="658">
                  <c:v>11.739899635314941</c:v>
                </c:pt>
                <c:pt idx="659">
                  <c:v>11.631099700927734</c:v>
                </c:pt>
                <c:pt idx="660">
                  <c:v>11.710100173950195</c:v>
                </c:pt>
                <c:pt idx="661">
                  <c:v>11.649999618530273</c:v>
                </c:pt>
                <c:pt idx="662">
                  <c:v>11.649999618530273</c:v>
                </c:pt>
                <c:pt idx="663">
                  <c:v>10.861599922180176</c:v>
                </c:pt>
                <c:pt idx="664">
                  <c:v>10.170599937438965</c:v>
                </c:pt>
                <c:pt idx="665">
                  <c:v>10.260499954223633</c:v>
                </c:pt>
                <c:pt idx="666">
                  <c:v>10.699999809265137</c:v>
                </c:pt>
                <c:pt idx="667">
                  <c:v>10.600000381469727</c:v>
                </c:pt>
                <c:pt idx="668">
                  <c:v>10.887499809265137</c:v>
                </c:pt>
                <c:pt idx="669">
                  <c:v>11.201000213623047</c:v>
                </c:pt>
                <c:pt idx="670">
                  <c:v>10.569999694824219</c:v>
                </c:pt>
                <c:pt idx="671">
                  <c:v>10.468799591064453</c:v>
                </c:pt>
                <c:pt idx="672">
                  <c:v>10.642499923706055</c:v>
                </c:pt>
                <c:pt idx="673">
                  <c:v>10.800100326538086</c:v>
                </c:pt>
                <c:pt idx="674">
                  <c:v>10.748000144958496</c:v>
                </c:pt>
                <c:pt idx="675">
                  <c:v>10.89900016784668</c:v>
                </c:pt>
                <c:pt idx="676">
                  <c:v>10.920000076293945</c:v>
                </c:pt>
                <c:pt idx="677">
                  <c:v>10.925000190734863</c:v>
                </c:pt>
                <c:pt idx="678">
                  <c:v>10.814999580383301</c:v>
                </c:pt>
                <c:pt idx="679">
                  <c:v>10.890000343322754</c:v>
                </c:pt>
                <c:pt idx="680">
                  <c:v>10.86870002746582</c:v>
                </c:pt>
                <c:pt idx="681">
                  <c:v>11.008000373840332</c:v>
                </c:pt>
                <c:pt idx="682">
                  <c:v>10.951199531555176</c:v>
                </c:pt>
                <c:pt idx="683">
                  <c:v>10.949999809265137</c:v>
                </c:pt>
                <c:pt idx="684">
                  <c:v>11.197699546813965</c:v>
                </c:pt>
                <c:pt idx="685">
                  <c:v>11.748900413513184</c:v>
                </c:pt>
                <c:pt idx="686">
                  <c:v>11.788900375366211</c:v>
                </c:pt>
                <c:pt idx="687">
                  <c:v>11.65149974822998</c:v>
                </c:pt>
                <c:pt idx="688">
                  <c:v>11.799900054931641</c:v>
                </c:pt>
                <c:pt idx="689">
                  <c:v>11.732799530029297</c:v>
                </c:pt>
                <c:pt idx="690">
                  <c:v>11.770000457763672</c:v>
                </c:pt>
                <c:pt idx="691">
                  <c:v>12.421899795532227</c:v>
                </c:pt>
                <c:pt idx="692">
                  <c:v>12.345000267028809</c:v>
                </c:pt>
                <c:pt idx="693">
                  <c:v>12.411499977111816</c:v>
                </c:pt>
                <c:pt idx="694">
                  <c:v>12.482099533081055</c:v>
                </c:pt>
                <c:pt idx="695">
                  <c:v>12.245499610900879</c:v>
                </c:pt>
                <c:pt idx="696">
                  <c:v>12.199999809265137</c:v>
                </c:pt>
                <c:pt idx="697">
                  <c:v>12.347700119018555</c:v>
                </c:pt>
                <c:pt idx="698">
                  <c:v>12.449999809265137</c:v>
                </c:pt>
                <c:pt idx="699">
                  <c:v>12.564999580383301</c:v>
                </c:pt>
                <c:pt idx="700">
                  <c:v>12.562000274658203</c:v>
                </c:pt>
                <c:pt idx="701">
                  <c:v>12.5</c:v>
                </c:pt>
                <c:pt idx="702">
                  <c:v>12.678999900817871</c:v>
                </c:pt>
                <c:pt idx="703">
                  <c:v>13.409999847412109</c:v>
                </c:pt>
                <c:pt idx="704">
                  <c:v>13.380000114440918</c:v>
                </c:pt>
                <c:pt idx="705">
                  <c:v>13.298999786376953</c:v>
                </c:pt>
                <c:pt idx="706">
                  <c:v>13.499899864196777</c:v>
                </c:pt>
                <c:pt idx="707">
                  <c:v>13.420100212097168</c:v>
                </c:pt>
                <c:pt idx="708">
                  <c:v>13.387999534606934</c:v>
                </c:pt>
                <c:pt idx="709">
                  <c:v>13.43340015411377</c:v>
                </c:pt>
                <c:pt idx="710">
                  <c:v>13.557000160217285</c:v>
                </c:pt>
                <c:pt idx="711">
                  <c:v>13.69890022277832</c:v>
                </c:pt>
                <c:pt idx="712">
                  <c:v>13.700099945068359</c:v>
                </c:pt>
                <c:pt idx="713">
                  <c:v>13.600000381469727</c:v>
                </c:pt>
                <c:pt idx="714">
                  <c:v>13.490099906921387</c:v>
                </c:pt>
                <c:pt idx="715">
                  <c:v>13.300000190734863</c:v>
                </c:pt>
                <c:pt idx="716">
                  <c:v>13.250100135803223</c:v>
                </c:pt>
                <c:pt idx="717">
                  <c:v>13.298999786376953</c:v>
                </c:pt>
                <c:pt idx="718">
                  <c:v>13.598999977111816</c:v>
                </c:pt>
                <c:pt idx="719">
                  <c:v>13.524600028991699</c:v>
                </c:pt>
                <c:pt idx="720">
                  <c:v>13.5</c:v>
                </c:pt>
                <c:pt idx="721">
                  <c:v>13.371399879455566</c:v>
                </c:pt>
                <c:pt idx="722">
                  <c:v>13.312000274658203</c:v>
                </c:pt>
                <c:pt idx="723">
                  <c:v>13.380000114440918</c:v>
                </c:pt>
                <c:pt idx="724">
                  <c:v>13.350000381469727</c:v>
                </c:pt>
                <c:pt idx="725">
                  <c:v>13.467900276184082</c:v>
                </c:pt>
                <c:pt idx="726">
                  <c:v>13.421699523925781</c:v>
                </c:pt>
                <c:pt idx="727">
                  <c:v>13.421199798583984</c:v>
                </c:pt>
                <c:pt idx="728">
                  <c:v>13.399999618530273</c:v>
                </c:pt>
                <c:pt idx="729">
                  <c:v>13.449999809265137</c:v>
                </c:pt>
                <c:pt idx="730">
                  <c:v>13.510000228881836</c:v>
                </c:pt>
                <c:pt idx="731">
                  <c:v>13.304100036621094</c:v>
                </c:pt>
                <c:pt idx="732">
                  <c:v>13.279999732971191</c:v>
                </c:pt>
                <c:pt idx="733">
                  <c:v>13.397899627685547</c:v>
                </c:pt>
                <c:pt idx="734">
                  <c:v>13.5</c:v>
                </c:pt>
                <c:pt idx="735">
                  <c:v>13.439999580383301</c:v>
                </c:pt>
                <c:pt idx="736">
                  <c:v>13.454000473022461</c:v>
                </c:pt>
                <c:pt idx="737">
                  <c:v>13.587599754333496</c:v>
                </c:pt>
                <c:pt idx="738">
                  <c:v>13.742799758911133</c:v>
                </c:pt>
                <c:pt idx="739">
                  <c:v>13.770000457763672</c:v>
                </c:pt>
                <c:pt idx="740">
                  <c:v>14.140000343322754</c:v>
                </c:pt>
                <c:pt idx="741">
                  <c:v>14.13700008392334</c:v>
                </c:pt>
                <c:pt idx="742">
                  <c:v>14.237000465393066</c:v>
                </c:pt>
                <c:pt idx="743">
                  <c:v>14.116000175476074</c:v>
                </c:pt>
                <c:pt idx="744">
                  <c:v>14.300000190734863</c:v>
                </c:pt>
                <c:pt idx="745">
                  <c:v>14.25</c:v>
                </c:pt>
                <c:pt idx="746">
                  <c:v>14.729999542236328</c:v>
                </c:pt>
                <c:pt idx="747">
                  <c:v>15.5</c:v>
                </c:pt>
                <c:pt idx="748">
                  <c:v>15.704999923706055</c:v>
                </c:pt>
                <c:pt idx="749">
                  <c:v>15.614999771118164</c:v>
                </c:pt>
                <c:pt idx="750">
                  <c:v>15.699999809265137</c:v>
                </c:pt>
                <c:pt idx="751">
                  <c:v>16.799999237060547</c:v>
                </c:pt>
                <c:pt idx="752">
                  <c:v>17.26140022277832</c:v>
                </c:pt>
                <c:pt idx="753">
                  <c:v>17.5</c:v>
                </c:pt>
                <c:pt idx="754">
                  <c:v>16.895999908447266</c:v>
                </c:pt>
                <c:pt idx="755">
                  <c:v>17.399999618530273</c:v>
                </c:pt>
                <c:pt idx="756">
                  <c:v>17.879999160766602</c:v>
                </c:pt>
                <c:pt idx="757">
                  <c:v>17.818199157714844</c:v>
                </c:pt>
                <c:pt idx="758">
                  <c:v>18.721000671386719</c:v>
                </c:pt>
                <c:pt idx="759">
                  <c:v>19.525400161743164</c:v>
                </c:pt>
                <c:pt idx="760">
                  <c:v>19.700000762939453</c:v>
                </c:pt>
                <c:pt idx="761">
                  <c:v>20.409999847412109</c:v>
                </c:pt>
                <c:pt idx="762">
                  <c:v>20.499000549316406</c:v>
                </c:pt>
                <c:pt idx="763">
                  <c:v>19.629999160766602</c:v>
                </c:pt>
                <c:pt idx="764">
                  <c:v>20.590000152587891</c:v>
                </c:pt>
                <c:pt idx="765">
                  <c:v>20.430099487304688</c:v>
                </c:pt>
                <c:pt idx="766">
                  <c:v>20.600000381469727</c:v>
                </c:pt>
                <c:pt idx="767">
                  <c:v>21.180000305175781</c:v>
                </c:pt>
                <c:pt idx="768">
                  <c:v>22.149999618530273</c:v>
                </c:pt>
                <c:pt idx="769">
                  <c:v>22.659999847412109</c:v>
                </c:pt>
                <c:pt idx="770">
                  <c:v>23.649999618530273</c:v>
                </c:pt>
                <c:pt idx="771">
                  <c:v>23.96980094909668</c:v>
                </c:pt>
                <c:pt idx="772">
                  <c:v>24.649999618530273</c:v>
                </c:pt>
                <c:pt idx="773">
                  <c:v>25.1697998046875</c:v>
                </c:pt>
                <c:pt idx="774">
                  <c:v>24.200000762939453</c:v>
                </c:pt>
                <c:pt idx="775">
                  <c:v>27.220500946044922</c:v>
                </c:pt>
                <c:pt idx="776">
                  <c:v>27.100000381469727</c:v>
                </c:pt>
                <c:pt idx="777">
                  <c:v>27.215799331665039</c:v>
                </c:pt>
                <c:pt idx="778">
                  <c:v>26.814599990844727</c:v>
                </c:pt>
                <c:pt idx="779">
                  <c:v>26.950000762939453</c:v>
                </c:pt>
                <c:pt idx="780">
                  <c:v>29.417600631713867</c:v>
                </c:pt>
                <c:pt idx="781">
                  <c:v>29.645000457763672</c:v>
                </c:pt>
                <c:pt idx="782">
                  <c:v>29.747699737548828</c:v>
                </c:pt>
                <c:pt idx="783">
                  <c:v>30.245399475097656</c:v>
                </c:pt>
                <c:pt idx="784">
                  <c:v>29.799999237060547</c:v>
                </c:pt>
                <c:pt idx="785">
                  <c:v>29.889999389648438</c:v>
                </c:pt>
                <c:pt idx="786">
                  <c:v>30.399999618530273</c:v>
                </c:pt>
                <c:pt idx="787">
                  <c:v>31.100000381469727</c:v>
                </c:pt>
                <c:pt idx="788">
                  <c:v>30.901199340820313</c:v>
                </c:pt>
                <c:pt idx="789">
                  <c:v>33.380001068115234</c:v>
                </c:pt>
                <c:pt idx="790">
                  <c:v>34.5</c:v>
                </c:pt>
                <c:pt idx="791">
                  <c:v>34.25</c:v>
                </c:pt>
                <c:pt idx="792">
                  <c:v>34.5</c:v>
                </c:pt>
                <c:pt idx="793">
                  <c:v>36.152000427246094</c:v>
                </c:pt>
                <c:pt idx="794">
                  <c:v>40.330001831054688</c:v>
                </c:pt>
                <c:pt idx="795">
                  <c:v>41.020099639892578</c:v>
                </c:pt>
                <c:pt idx="796">
                  <c:v>42</c:v>
                </c:pt>
                <c:pt idx="797">
                  <c:v>44.180000305175781</c:v>
                </c:pt>
                <c:pt idx="798">
                  <c:v>46.849998474121094</c:v>
                </c:pt>
                <c:pt idx="799">
                  <c:v>46</c:v>
                </c:pt>
                <c:pt idx="800">
                  <c:v>48.400001525878906</c:v>
                </c:pt>
                <c:pt idx="801">
                  <c:v>44.289901733398438</c:v>
                </c:pt>
                <c:pt idx="802">
                  <c:v>46.919998168945313</c:v>
                </c:pt>
                <c:pt idx="803">
                  <c:v>47.169601440429688</c:v>
                </c:pt>
                <c:pt idx="804">
                  <c:v>46.950000762939453</c:v>
                </c:pt>
                <c:pt idx="805">
                  <c:v>47.000198364257813</c:v>
                </c:pt>
                <c:pt idx="806">
                  <c:v>47.400001525878906</c:v>
                </c:pt>
                <c:pt idx="807">
                  <c:v>51.599998474121094</c:v>
                </c:pt>
                <c:pt idx="808">
                  <c:v>59.139999389648438</c:v>
                </c:pt>
                <c:pt idx="809">
                  <c:v>64.488800048828125</c:v>
                </c:pt>
                <c:pt idx="810">
                  <c:v>70.849998474121094</c:v>
                </c:pt>
                <c:pt idx="811">
                  <c:v>69.864997863769531</c:v>
                </c:pt>
                <c:pt idx="812">
                  <c:v>64.349998474121094</c:v>
                </c:pt>
                <c:pt idx="813">
                  <c:v>71.5</c:v>
                </c:pt>
                <c:pt idx="814">
                  <c:v>73.599998474121094</c:v>
                </c:pt>
                <c:pt idx="815">
                  <c:v>78.5</c:v>
                </c:pt>
                <c:pt idx="816">
                  <c:v>88.919998168945313</c:v>
                </c:pt>
                <c:pt idx="817">
                  <c:v>86.180000305175781</c:v>
                </c:pt>
                <c:pt idx="818">
                  <c:v>90.5</c:v>
                </c:pt>
                <c:pt idx="819">
                  <c:v>92.19000244140625</c:v>
                </c:pt>
                <c:pt idx="820">
                  <c:v>93.029998779296875</c:v>
                </c:pt>
                <c:pt idx="821">
                  <c:v>104</c:v>
                </c:pt>
                <c:pt idx="822">
                  <c:v>117.98000335693359</c:v>
                </c:pt>
                <c:pt idx="823">
                  <c:v>135</c:v>
                </c:pt>
                <c:pt idx="824">
                  <c:v>132.1199951171875</c:v>
                </c:pt>
                <c:pt idx="825">
                  <c:v>142.32400512695313</c:v>
                </c:pt>
                <c:pt idx="826">
                  <c:v>142.63099670410156</c:v>
                </c:pt>
                <c:pt idx="827">
                  <c:v>162.30099487304688</c:v>
                </c:pt>
                <c:pt idx="828">
                  <c:v>187.5</c:v>
                </c:pt>
                <c:pt idx="829">
                  <c:v>230</c:v>
                </c:pt>
                <c:pt idx="830">
                  <c:v>165</c:v>
                </c:pt>
                <c:pt idx="831">
                  <c:v>124.90000152587891</c:v>
                </c:pt>
                <c:pt idx="832">
                  <c:v>117</c:v>
                </c:pt>
                <c:pt idx="833">
                  <c:v>93</c:v>
                </c:pt>
                <c:pt idx="834">
                  <c:v>90</c:v>
                </c:pt>
                <c:pt idx="835">
                  <c:v>82.386001586914063</c:v>
                </c:pt>
                <c:pt idx="836">
                  <c:v>68.355697631835938</c:v>
                </c:pt>
                <c:pt idx="837">
                  <c:v>93.069999694824219</c:v>
                </c:pt>
                <c:pt idx="838">
                  <c:v>109.01000213623047</c:v>
                </c:pt>
                <c:pt idx="839">
                  <c:v>118.48000335693359</c:v>
                </c:pt>
                <c:pt idx="840">
                  <c:v>126.61599731445313</c:v>
                </c:pt>
                <c:pt idx="841">
                  <c:v>119.19999694824219</c:v>
                </c:pt>
                <c:pt idx="842">
                  <c:v>127.40000152587891</c:v>
                </c:pt>
                <c:pt idx="843">
                  <c:v>143.47500610351563</c:v>
                </c:pt>
                <c:pt idx="844">
                  <c:v>154.19999694824219</c:v>
                </c:pt>
                <c:pt idx="845">
                  <c:v>141.71000671386719</c:v>
                </c:pt>
                <c:pt idx="846">
                  <c:v>136.89999389648438</c:v>
                </c:pt>
                <c:pt idx="847">
                  <c:v>128</c:v>
                </c:pt>
                <c:pt idx="848">
                  <c:v>134.44400024414063</c:v>
                </c:pt>
                <c:pt idx="849">
                  <c:v>144</c:v>
                </c:pt>
                <c:pt idx="850">
                  <c:v>139.22700500488281</c:v>
                </c:pt>
                <c:pt idx="851">
                  <c:v>116.37999725341797</c:v>
                </c:pt>
                <c:pt idx="852">
                  <c:v>106.25</c:v>
                </c:pt>
                <c:pt idx="853">
                  <c:v>98.099998474121094</c:v>
                </c:pt>
                <c:pt idx="854">
                  <c:v>112.90000152587891</c:v>
                </c:pt>
                <c:pt idx="855">
                  <c:v>115.98000335693359</c:v>
                </c:pt>
                <c:pt idx="856">
                  <c:v>112.25</c:v>
                </c:pt>
                <c:pt idx="857">
                  <c:v>109.59999847412109</c:v>
                </c:pt>
                <c:pt idx="858">
                  <c:v>113.19999694824219</c:v>
                </c:pt>
                <c:pt idx="859">
                  <c:v>112.79900360107422</c:v>
                </c:pt>
                <c:pt idx="860">
                  <c:v>117.69999694824219</c:v>
                </c:pt>
                <c:pt idx="861">
                  <c:v>115.63999938964844</c:v>
                </c:pt>
                <c:pt idx="862">
                  <c:v>114.81999969482422</c:v>
                </c:pt>
                <c:pt idx="863">
                  <c:v>117.98000335693359</c:v>
                </c:pt>
                <c:pt idx="864">
                  <c:v>111.40000152587891</c:v>
                </c:pt>
                <c:pt idx="865">
                  <c:v>114.22000122070313</c:v>
                </c:pt>
                <c:pt idx="866">
                  <c:v>118.20999908447266</c:v>
                </c:pt>
                <c:pt idx="867">
                  <c:v>123.5</c:v>
                </c:pt>
                <c:pt idx="868">
                  <c:v>123.21099853515625</c:v>
                </c:pt>
                <c:pt idx="869">
                  <c:v>122.5</c:v>
                </c:pt>
                <c:pt idx="870">
                  <c:v>122.01999664306641</c:v>
                </c:pt>
                <c:pt idx="871">
                  <c:v>122.88999938964844</c:v>
                </c:pt>
                <c:pt idx="872">
                  <c:v>123.80000305175781</c:v>
                </c:pt>
                <c:pt idx="873">
                  <c:v>126.30000305175781</c:v>
                </c:pt>
                <c:pt idx="874">
                  <c:v>133.10000610351563</c:v>
                </c:pt>
                <c:pt idx="875">
                  <c:v>131.98599243164063</c:v>
                </c:pt>
                <c:pt idx="876">
                  <c:v>133.5</c:v>
                </c:pt>
                <c:pt idx="877">
                  <c:v>129.77000427246094</c:v>
                </c:pt>
                <c:pt idx="878">
                  <c:v>129</c:v>
                </c:pt>
                <c:pt idx="879">
                  <c:v>132.25</c:v>
                </c:pt>
                <c:pt idx="880">
                  <c:v>128.79899597167969</c:v>
                </c:pt>
                <c:pt idx="881">
                  <c:v>128.81500244140625</c:v>
                </c:pt>
                <c:pt idx="882">
                  <c:v>129.30000305175781</c:v>
                </c:pt>
                <c:pt idx="883">
                  <c:v>122.5</c:v>
                </c:pt>
                <c:pt idx="884">
                  <c:v>120.73699951171875</c:v>
                </c:pt>
                <c:pt idx="885">
                  <c:v>121.40000152587891</c:v>
                </c:pt>
                <c:pt idx="886">
                  <c:v>121.90000152587891</c:v>
                </c:pt>
                <c:pt idx="887">
                  <c:v>118.97000122070313</c:v>
                </c:pt>
                <c:pt idx="888">
                  <c:v>111</c:v>
                </c:pt>
                <c:pt idx="889">
                  <c:v>107.89199829101563</c:v>
                </c:pt>
                <c:pt idx="890">
                  <c:v>100.43699645996094</c:v>
                </c:pt>
                <c:pt idx="891">
                  <c:v>106.34999847412109</c:v>
                </c:pt>
                <c:pt idx="892">
                  <c:v>109</c:v>
                </c:pt>
                <c:pt idx="893">
                  <c:v>108.7760009765625</c:v>
                </c:pt>
                <c:pt idx="894">
                  <c:v>103.94899749755859</c:v>
                </c:pt>
                <c:pt idx="895">
                  <c:v>100</c:v>
                </c:pt>
                <c:pt idx="896">
                  <c:v>99.800003051757813</c:v>
                </c:pt>
                <c:pt idx="897">
                  <c:v>99.900001525878906</c:v>
                </c:pt>
                <c:pt idx="898">
                  <c:v>101.94999694824219</c:v>
                </c:pt>
                <c:pt idx="899">
                  <c:v>107.34999847412109</c:v>
                </c:pt>
                <c:pt idx="900">
                  <c:v>108.25099945068359</c:v>
                </c:pt>
                <c:pt idx="901">
                  <c:v>111.29000091552734</c:v>
                </c:pt>
                <c:pt idx="902">
                  <c:v>109.5</c:v>
                </c:pt>
                <c:pt idx="903">
                  <c:v>108.19999694824219</c:v>
                </c:pt>
                <c:pt idx="904">
                  <c:v>107.90000152587891</c:v>
                </c:pt>
                <c:pt idx="905">
                  <c:v>102.08999633789063</c:v>
                </c:pt>
                <c:pt idx="906">
                  <c:v>103.32900238037109</c:v>
                </c:pt>
                <c:pt idx="907">
                  <c:v>104</c:v>
                </c:pt>
                <c:pt idx="908">
                  <c:v>101.73699951171875</c:v>
                </c:pt>
                <c:pt idx="909">
                  <c:v>94.660003662109375</c:v>
                </c:pt>
                <c:pt idx="910">
                  <c:v>94.999000549316406</c:v>
                </c:pt>
                <c:pt idx="911">
                  <c:v>97.510002136230469</c:v>
                </c:pt>
                <c:pt idx="912">
                  <c:v>84.606903076171875</c:v>
                </c:pt>
                <c:pt idx="913">
                  <c:v>87.656196594238281</c:v>
                </c:pt>
                <c:pt idx="914">
                  <c:v>76.890098571777344</c:v>
                </c:pt>
                <c:pt idx="915">
                  <c:v>77.68499755859375</c:v>
                </c:pt>
                <c:pt idx="916">
                  <c:v>66.339996337890625</c:v>
                </c:pt>
                <c:pt idx="917">
                  <c:v>66.855003356933594</c:v>
                </c:pt>
                <c:pt idx="918">
                  <c:v>72.505302429199219</c:v>
                </c:pt>
                <c:pt idx="919">
                  <c:v>74.55999755859375</c:v>
                </c:pt>
                <c:pt idx="920">
                  <c:v>74.224998474121094</c:v>
                </c:pt>
                <c:pt idx="921">
                  <c:v>84.514999389648438</c:v>
                </c:pt>
                <c:pt idx="922">
                  <c:v>91.220001220703125</c:v>
                </c:pt>
                <c:pt idx="923">
                  <c:v>88.464996337890625</c:v>
                </c:pt>
                <c:pt idx="924">
                  <c:v>91.388801574707031</c:v>
                </c:pt>
                <c:pt idx="925">
                  <c:v>90.371299743652344</c:v>
                </c:pt>
                <c:pt idx="926">
                  <c:v>93.139999389648438</c:v>
                </c:pt>
                <c:pt idx="927">
                  <c:v>92.741500854492188</c:v>
                </c:pt>
                <c:pt idx="928">
                  <c:v>90.542503356933594</c:v>
                </c:pt>
                <c:pt idx="929">
                  <c:v>85.429801940917969</c:v>
                </c:pt>
                <c:pt idx="930">
                  <c:v>85.777496337890625</c:v>
                </c:pt>
                <c:pt idx="931">
                  <c:v>85.667503356933594</c:v>
                </c:pt>
                <c:pt idx="932">
                  <c:v>85.472503662109375</c:v>
                </c:pt>
                <c:pt idx="933">
                  <c:v>86.086196899414063</c:v>
                </c:pt>
                <c:pt idx="934">
                  <c:v>86.93890380859375</c:v>
                </c:pt>
                <c:pt idx="935">
                  <c:v>87.457496643066406</c:v>
                </c:pt>
                <c:pt idx="936">
                  <c:v>89.410003662109375</c:v>
                </c:pt>
                <c:pt idx="937">
                  <c:v>90.632499694824219</c:v>
                </c:pt>
                <c:pt idx="938">
                  <c:v>89.097503662109375</c:v>
                </c:pt>
                <c:pt idx="939">
                  <c:v>92.099998474121094</c:v>
                </c:pt>
                <c:pt idx="940">
                  <c:v>93.298103332519531</c:v>
                </c:pt>
                <c:pt idx="941">
                  <c:v>96.30999755859375</c:v>
                </c:pt>
                <c:pt idx="942">
                  <c:v>97.915000915527344</c:v>
                </c:pt>
                <c:pt idx="943">
                  <c:v>96.417503356933594</c:v>
                </c:pt>
                <c:pt idx="944">
                  <c:v>97.239997863769531</c:v>
                </c:pt>
                <c:pt idx="945">
                  <c:v>96.660003662109375</c:v>
                </c:pt>
                <c:pt idx="946">
                  <c:v>96.599998474121094</c:v>
                </c:pt>
                <c:pt idx="947">
                  <c:v>96.919998168945313</c:v>
                </c:pt>
                <c:pt idx="948">
                  <c:v>97.133102416992188</c:v>
                </c:pt>
                <c:pt idx="949">
                  <c:v>96.919998168945313</c:v>
                </c:pt>
                <c:pt idx="950">
                  <c:v>94.775001525878906</c:v>
                </c:pt>
                <c:pt idx="951">
                  <c:v>93.360000610351563</c:v>
                </c:pt>
                <c:pt idx="952">
                  <c:v>93.287498474121094</c:v>
                </c:pt>
                <c:pt idx="953">
                  <c:v>94.162498474121094</c:v>
                </c:pt>
                <c:pt idx="954">
                  <c:v>95.084999084472656</c:v>
                </c:pt>
                <c:pt idx="955">
                  <c:v>97.902099609375</c:v>
                </c:pt>
                <c:pt idx="956">
                  <c:v>97.959999084472656</c:v>
                </c:pt>
                <c:pt idx="957">
                  <c:v>97.544998168945313</c:v>
                </c:pt>
                <c:pt idx="958">
                  <c:v>98.330001831054688</c:v>
                </c:pt>
                <c:pt idx="959">
                  <c:v>99.56500244140625</c:v>
                </c:pt>
                <c:pt idx="960">
                  <c:v>98.845001220703125</c:v>
                </c:pt>
                <c:pt idx="961">
                  <c:v>102.30000305175781</c:v>
                </c:pt>
                <c:pt idx="962">
                  <c:v>105.01200103759766</c:v>
                </c:pt>
                <c:pt idx="963">
                  <c:v>111.44499969482422</c:v>
                </c:pt>
                <c:pt idx="964">
                  <c:v>109.73000335693359</c:v>
                </c:pt>
                <c:pt idx="965">
                  <c:v>107.54799652099609</c:v>
                </c:pt>
                <c:pt idx="966">
                  <c:v>108.68800354003906</c:v>
                </c:pt>
                <c:pt idx="967">
                  <c:v>111.79499816894531</c:v>
                </c:pt>
                <c:pt idx="968">
                  <c:v>112.23000335693359</c:v>
                </c:pt>
                <c:pt idx="969">
                  <c:v>117.44599914550781</c:v>
                </c:pt>
                <c:pt idx="970">
                  <c:v>117.58999633789063</c:v>
                </c:pt>
                <c:pt idx="971">
                  <c:v>117.52300262451172</c:v>
                </c:pt>
                <c:pt idx="972">
                  <c:v>123.23300170898438</c:v>
                </c:pt>
                <c:pt idx="973">
                  <c:v>129.46000671386719</c:v>
                </c:pt>
                <c:pt idx="974">
                  <c:v>128.25999450683594</c:v>
                </c:pt>
                <c:pt idx="975">
                  <c:v>127.36499786376953</c:v>
                </c:pt>
                <c:pt idx="976">
                  <c:v>127.59100341796875</c:v>
                </c:pt>
                <c:pt idx="977">
                  <c:v>120.57399749755859</c:v>
                </c:pt>
                <c:pt idx="978">
                  <c:v>120.53299713134766</c:v>
                </c:pt>
                <c:pt idx="979">
                  <c:v>116.32099914550781</c:v>
                </c:pt>
                <c:pt idx="980">
                  <c:v>119.05500030517578</c:v>
                </c:pt>
                <c:pt idx="981">
                  <c:v>116.59500122070313</c:v>
                </c:pt>
                <c:pt idx="982">
                  <c:v>120.01899719238281</c:v>
                </c:pt>
                <c:pt idx="983">
                  <c:v>121.45800018310547</c:v>
                </c:pt>
                <c:pt idx="984">
                  <c:v>125.45200347900391</c:v>
                </c:pt>
                <c:pt idx="985">
                  <c:v>125.76000213623047</c:v>
                </c:pt>
                <c:pt idx="986">
                  <c:v>126.50700378417969</c:v>
                </c:pt>
                <c:pt idx="987">
                  <c:v>124.08100128173828</c:v>
                </c:pt>
                <c:pt idx="988">
                  <c:v>124.5780029296875</c:v>
                </c:pt>
                <c:pt idx="989">
                  <c:v>125.06199645996094</c:v>
                </c:pt>
                <c:pt idx="990">
                  <c:v>125.96800231933594</c:v>
                </c:pt>
                <c:pt idx="991">
                  <c:v>126.30400085449219</c:v>
                </c:pt>
                <c:pt idx="992">
                  <c:v>124.19400024414063</c:v>
                </c:pt>
                <c:pt idx="993">
                  <c:v>122.9010009765625</c:v>
                </c:pt>
                <c:pt idx="994">
                  <c:v>122.64399719238281</c:v>
                </c:pt>
                <c:pt idx="995">
                  <c:v>122.6510009765625</c:v>
                </c:pt>
                <c:pt idx="996">
                  <c:v>122.2239990234375</c:v>
                </c:pt>
                <c:pt idx="997">
                  <c:v>122.53800201416016</c:v>
                </c:pt>
                <c:pt idx="998">
                  <c:v>123.42299652099609</c:v>
                </c:pt>
                <c:pt idx="999">
                  <c:v>123.47599792480469</c:v>
                </c:pt>
                <c:pt idx="1000">
                  <c:v>123.49800109863281</c:v>
                </c:pt>
                <c:pt idx="1001">
                  <c:v>124.74800109863281</c:v>
                </c:pt>
                <c:pt idx="1002">
                  <c:v>125.18099975585938</c:v>
                </c:pt>
                <c:pt idx="1003">
                  <c:v>123.09799957275391</c:v>
                </c:pt>
                <c:pt idx="1004">
                  <c:v>125.49400329589844</c:v>
                </c:pt>
                <c:pt idx="1005">
                  <c:v>99.813499450683594</c:v>
                </c:pt>
                <c:pt idx="1006">
                  <c:v>116.81700134277344</c:v>
                </c:pt>
                <c:pt idx="1007">
                  <c:v>121.29499816894531</c:v>
                </c:pt>
                <c:pt idx="1008">
                  <c:v>121.13999938964844</c:v>
                </c:pt>
                <c:pt idx="1009">
                  <c:v>121.68299865722656</c:v>
                </c:pt>
                <c:pt idx="1010">
                  <c:v>123.24500274658203</c:v>
                </c:pt>
                <c:pt idx="1011">
                  <c:v>124.31800079345703</c:v>
                </c:pt>
                <c:pt idx="1012">
                  <c:v>125.84200286865234</c:v>
                </c:pt>
                <c:pt idx="1013">
                  <c:v>125.697998046875</c:v>
                </c:pt>
                <c:pt idx="1014">
                  <c:v>125.51200103759766</c:v>
                </c:pt>
                <c:pt idx="1015">
                  <c:v>126.52300262451172</c:v>
                </c:pt>
                <c:pt idx="1016">
                  <c:v>130.41499328613281</c:v>
                </c:pt>
                <c:pt idx="1017">
                  <c:v>133.03599548339844</c:v>
                </c:pt>
                <c:pt idx="1018">
                  <c:v>138.64199829101563</c:v>
                </c:pt>
                <c:pt idx="1019">
                  <c:v>137.41900634765625</c:v>
                </c:pt>
                <c:pt idx="1020">
                  <c:v>142.73500061035156</c:v>
                </c:pt>
                <c:pt idx="1021">
                  <c:v>149.59500122070313</c:v>
                </c:pt>
                <c:pt idx="1022">
                  <c:v>159.81100463867188</c:v>
                </c:pt>
                <c:pt idx="1023">
                  <c:v>163.06300354003906</c:v>
                </c:pt>
                <c:pt idx="1024">
                  <c:v>174.177001953125</c:v>
                </c:pt>
                <c:pt idx="1025">
                  <c:v>183.86500549316406</c:v>
                </c:pt>
                <c:pt idx="1026">
                  <c:v>200.6199951171875</c:v>
                </c:pt>
                <c:pt idx="1027">
                  <c:v>183.14799499511719</c:v>
                </c:pt>
                <c:pt idx="1028">
                  <c:v>178.12199401855469</c:v>
                </c:pt>
                <c:pt idx="1029">
                  <c:v>175.9010009765625</c:v>
                </c:pt>
                <c:pt idx="1030">
                  <c:v>185.68899536132813</c:v>
                </c:pt>
                <c:pt idx="1031">
                  <c:v>187.86799621582031</c:v>
                </c:pt>
                <c:pt idx="1032">
                  <c:v>198.1929931640625</c:v>
                </c:pt>
                <c:pt idx="1033">
                  <c:v>194.54899597167969</c:v>
                </c:pt>
                <c:pt idx="1034">
                  <c:v>198.22599792480469</c:v>
                </c:pt>
                <c:pt idx="1035">
                  <c:v>198.50999450683594</c:v>
                </c:pt>
                <c:pt idx="1036">
                  <c:v>200.84700012207031</c:v>
                </c:pt>
                <c:pt idx="1037">
                  <c:v>207.63299560546875</c:v>
                </c:pt>
                <c:pt idx="1038">
                  <c:v>225.19599914550781</c:v>
                </c:pt>
                <c:pt idx="1039">
                  <c:v>239.28999328613281</c:v>
                </c:pt>
                <c:pt idx="1040">
                  <c:v>253.6929931640625</c:v>
                </c:pt>
                <c:pt idx="1041">
                  <c:v>283.302001953125</c:v>
                </c:pt>
                <c:pt idx="1042">
                  <c:v>323.76699829101563</c:v>
                </c:pt>
                <c:pt idx="1043">
                  <c:v>336.135986328125</c:v>
                </c:pt>
                <c:pt idx="1044">
                  <c:v>311.9010009765625</c:v>
                </c:pt>
                <c:pt idx="1045">
                  <c:v>332.62600708007813</c:v>
                </c:pt>
                <c:pt idx="1046">
                  <c:v>349.34201049804688</c:v>
                </c:pt>
                <c:pt idx="1047">
                  <c:v>393.27999877929688</c:v>
                </c:pt>
                <c:pt idx="1048">
                  <c:v>410.72299194335938</c:v>
                </c:pt>
                <c:pt idx="1049">
                  <c:v>409.16799926757813</c:v>
                </c:pt>
                <c:pt idx="1050">
                  <c:v>428.82400512695313</c:v>
                </c:pt>
                <c:pt idx="1051">
                  <c:v>476.29501342773438</c:v>
                </c:pt>
                <c:pt idx="1052">
                  <c:v>674.37701416015625</c:v>
                </c:pt>
                <c:pt idx="1053">
                  <c:v>541.82598876953125</c:v>
                </c:pt>
                <c:pt idx="1054">
                  <c:v>572.6669921875</c:v>
                </c:pt>
                <c:pt idx="1055">
                  <c:v>695.86700439453125</c:v>
                </c:pt>
                <c:pt idx="1056">
                  <c:v>747.48199462890625</c:v>
                </c:pt>
                <c:pt idx="1057">
                  <c:v>776.70001220703125</c:v>
                </c:pt>
                <c:pt idx="1058">
                  <c:v>751.37701416015625</c:v>
                </c:pt>
                <c:pt idx="1059">
                  <c:v>778.67498779296875</c:v>
                </c:pt>
                <c:pt idx="1060">
                  <c:v>899.20001220703125</c:v>
                </c:pt>
                <c:pt idx="1061">
                  <c:v>948.40899658203125</c:v>
                </c:pt>
                <c:pt idx="1062">
                  <c:v>1037.760009765625</c:v>
                </c:pt>
                <c:pt idx="1063">
                  <c:v>1120.4000244140625</c:v>
                </c:pt>
                <c:pt idx="1064">
                  <c:v>1124.760009765625</c:v>
                </c:pt>
                <c:pt idx="1065">
                  <c:v>946.92401123046875</c:v>
                </c:pt>
                <c:pt idx="1066">
                  <c:v>1038.3499755859375</c:v>
                </c:pt>
                <c:pt idx="1067">
                  <c:v>1068.6700439453125</c:v>
                </c:pt>
                <c:pt idx="1068">
                  <c:v>1147.25</c:v>
                </c:pt>
                <c:pt idx="1069">
                  <c:v>1042.030029296875</c:v>
                </c:pt>
                <c:pt idx="1070">
                  <c:v>834.0260009765625</c:v>
                </c:pt>
                <c:pt idx="1071">
                  <c:v>694.47100830078125</c:v>
                </c:pt>
                <c:pt idx="1072">
                  <c:v>795.39697265625</c:v>
                </c:pt>
                <c:pt idx="1073">
                  <c:v>898.02197265625</c:v>
                </c:pt>
                <c:pt idx="1074">
                  <c:v>989.99700927734375</c:v>
                </c:pt>
                <c:pt idx="1075">
                  <c:v>883.26202392578125</c:v>
                </c:pt>
                <c:pt idx="1076">
                  <c:v>875.74700927734375</c:v>
                </c:pt>
                <c:pt idx="1077">
                  <c:v>898.21099853515625</c:v>
                </c:pt>
                <c:pt idx="1078">
                  <c:v>867.4949951171875</c:v>
                </c:pt>
                <c:pt idx="1079">
                  <c:v>879.468994140625</c:v>
                </c:pt>
                <c:pt idx="1080">
                  <c:v>712.50799560546875</c:v>
                </c:pt>
                <c:pt idx="1081">
                  <c:v>683.84100341796875</c:v>
                </c:pt>
                <c:pt idx="1082">
                  <c:v>522.22900390625</c:v>
                </c:pt>
                <c:pt idx="1083">
                  <c:v>698.45001220703125</c:v>
                </c:pt>
                <c:pt idx="1084">
                  <c:v>622.84197998046875</c:v>
                </c:pt>
                <c:pt idx="1085">
                  <c:v>608.9639892578125</c:v>
                </c:pt>
                <c:pt idx="1086">
                  <c:v>617.81597900390625</c:v>
                </c:pt>
                <c:pt idx="1087">
                  <c:v>673.16802978515625</c:v>
                </c:pt>
                <c:pt idx="1088">
                  <c:v>667.6199951171875</c:v>
                </c:pt>
                <c:pt idx="1089">
                  <c:v>687.35601806640625</c:v>
                </c:pt>
                <c:pt idx="1090">
                  <c:v>765.20697021484375</c:v>
                </c:pt>
                <c:pt idx="1091">
                  <c:v>746.7230224609375</c:v>
                </c:pt>
                <c:pt idx="1092">
                  <c:v>730.47100830078125</c:v>
                </c:pt>
                <c:pt idx="1093">
                  <c:v>745.07098388671875</c:v>
                </c:pt>
                <c:pt idx="1094">
                  <c:v>754.7650146484375</c:v>
                </c:pt>
                <c:pt idx="1095">
                  <c:v>757.4949951171875</c:v>
                </c:pt>
                <c:pt idx="1096">
                  <c:v>770.43597412109375</c:v>
                </c:pt>
                <c:pt idx="1097">
                  <c:v>808.04901123046875</c:v>
                </c:pt>
                <c:pt idx="1098">
                  <c:v>830.02398681640625</c:v>
                </c:pt>
                <c:pt idx="1099">
                  <c:v>858.98297119140625</c:v>
                </c:pt>
                <c:pt idx="1100">
                  <c:v>940.09698486328125</c:v>
                </c:pt>
                <c:pt idx="1101">
                  <c:v>951.385986328125</c:v>
                </c:pt>
                <c:pt idx="1102">
                  <c:v>810.5830078125</c:v>
                </c:pt>
                <c:pt idx="1103">
                  <c:v>859.947998046875</c:v>
                </c:pt>
                <c:pt idx="1104">
                  <c:v>860.89501953125</c:v>
                </c:pt>
                <c:pt idx="1105">
                  <c:v>884.6669921875</c:v>
                </c:pt>
                <c:pt idx="1106">
                  <c:v>930.905029296875</c:v>
                </c:pt>
                <c:pt idx="1107">
                  <c:v>873.26300048828125</c:v>
                </c:pt>
                <c:pt idx="1108">
                  <c:v>857.95599365234375</c:v>
                </c:pt>
                <c:pt idx="1109">
                  <c:v>851.8280029296875</c:v>
                </c:pt>
                <c:pt idx="1110">
                  <c:v>874.7130126953125</c:v>
                </c:pt>
                <c:pt idx="1111">
                  <c:v>847.37298583984375</c:v>
                </c:pt>
                <c:pt idx="1112">
                  <c:v>828.22198486328125</c:v>
                </c:pt>
                <c:pt idx="1113">
                  <c:v>843.75799560546875</c:v>
                </c:pt>
                <c:pt idx="1114">
                  <c:v>878.6810302734375</c:v>
                </c:pt>
                <c:pt idx="1115">
                  <c:v>871.0479736328125</c:v>
                </c:pt>
                <c:pt idx="1116">
                  <c:v>874.28900146484375</c:v>
                </c:pt>
                <c:pt idx="1117">
                  <c:v>863.95001220703125</c:v>
                </c:pt>
                <c:pt idx="1118">
                  <c:v>854.34698486328125</c:v>
                </c:pt>
                <c:pt idx="1119">
                  <c:v>825.12200927734375</c:v>
                </c:pt>
                <c:pt idx="1120">
                  <c:v>861.85198974609375</c:v>
                </c:pt>
                <c:pt idx="1121">
                  <c:v>880.1519775390625</c:v>
                </c:pt>
                <c:pt idx="1122">
                  <c:v>814.530029296875</c:v>
                </c:pt>
                <c:pt idx="1123">
                  <c:v>833.94000244140625</c:v>
                </c:pt>
                <c:pt idx="1124">
                  <c:v>837.5150146484375</c:v>
                </c:pt>
                <c:pt idx="1125">
                  <c:v>845.84698486328125</c:v>
                </c:pt>
                <c:pt idx="1126">
                  <c:v>848.2869873046875</c:v>
                </c:pt>
                <c:pt idx="1127">
                  <c:v>853.0159912109375</c:v>
                </c:pt>
                <c:pt idx="1128">
                  <c:v>854.375</c:v>
                </c:pt>
                <c:pt idx="1129">
                  <c:v>846.905029296875</c:v>
                </c:pt>
                <c:pt idx="1130">
                  <c:v>842.01202392578125</c:v>
                </c:pt>
                <c:pt idx="1131">
                  <c:v>820.86700439453125</c:v>
                </c:pt>
                <c:pt idx="1132">
                  <c:v>783.6209716796875</c:v>
                </c:pt>
                <c:pt idx="1133">
                  <c:v>703.5670166015625</c:v>
                </c:pt>
                <c:pt idx="1134">
                  <c:v>676.90899658203125</c:v>
                </c:pt>
                <c:pt idx="1135">
                  <c:v>681.93701171875</c:v>
                </c:pt>
                <c:pt idx="1136">
                  <c:v>679.7340087890625</c:v>
                </c:pt>
                <c:pt idx="1137">
                  <c:v>669.4420166015625</c:v>
                </c:pt>
                <c:pt idx="1138">
                  <c:v>648.38299560546875</c:v>
                </c:pt>
                <c:pt idx="1139">
                  <c:v>598.406982421875</c:v>
                </c:pt>
                <c:pt idx="1140">
                  <c:v>656.60699462890625</c:v>
                </c:pt>
                <c:pt idx="1141">
                  <c:v>645.42999267578125</c:v>
                </c:pt>
                <c:pt idx="1142">
                  <c:v>610.65301513671875</c:v>
                </c:pt>
                <c:pt idx="1143">
                  <c:v>621.4940185546875</c:v>
                </c:pt>
                <c:pt idx="1144">
                  <c:v>621.2239990234375</c:v>
                </c:pt>
                <c:pt idx="1145">
                  <c:v>617.71002197265625</c:v>
                </c:pt>
                <c:pt idx="1146">
                  <c:v>552.2139892578125</c:v>
                </c:pt>
                <c:pt idx="1147">
                  <c:v>569.0419921875</c:v>
                </c:pt>
                <c:pt idx="1148">
                  <c:v>604.74700927734375</c:v>
                </c:pt>
                <c:pt idx="1149">
                  <c:v>604.58197021484375</c:v>
                </c:pt>
                <c:pt idx="1150">
                  <c:v>545.322998046875</c:v>
                </c:pt>
                <c:pt idx="1151">
                  <c:v>534.71099853515625</c:v>
                </c:pt>
                <c:pt idx="1152">
                  <c:v>577.08599853515625</c:v>
                </c:pt>
                <c:pt idx="1153">
                  <c:v>576.697998046875</c:v>
                </c:pt>
                <c:pt idx="1154">
                  <c:v>543.927001953125</c:v>
                </c:pt>
                <c:pt idx="1155">
                  <c:v>563.73602294921875</c:v>
                </c:pt>
                <c:pt idx="1156">
                  <c:v>560.30499267578125</c:v>
                </c:pt>
                <c:pt idx="1157">
                  <c:v>661.12200927734375</c:v>
                </c:pt>
                <c:pt idx="1158">
                  <c:v>663.5980224609375</c:v>
                </c:pt>
                <c:pt idx="1159">
                  <c:v>661.7860107421875</c:v>
                </c:pt>
                <c:pt idx="1160">
                  <c:v>658.7239990234375</c:v>
                </c:pt>
                <c:pt idx="1161">
                  <c:v>625.8280029296875</c:v>
                </c:pt>
                <c:pt idx="1162">
                  <c:v>615.239990234375</c:v>
                </c:pt>
                <c:pt idx="1163">
                  <c:v>633.1820068359375</c:v>
                </c:pt>
                <c:pt idx="1164">
                  <c:v>625.8280029296875</c:v>
                </c:pt>
                <c:pt idx="1165">
                  <c:v>628.9539794921875</c:v>
                </c:pt>
                <c:pt idx="1166">
                  <c:v>631.3909912109375</c:v>
                </c:pt>
                <c:pt idx="1167">
                  <c:v>638.16497802734375</c:v>
                </c:pt>
                <c:pt idx="1168">
                  <c:v>626.70697021484375</c:v>
                </c:pt>
                <c:pt idx="1169">
                  <c:v>633.66497802734375</c:v>
                </c:pt>
                <c:pt idx="1170">
                  <c:v>630.71697998046875</c:v>
                </c:pt>
                <c:pt idx="1171">
                  <c:v>621.22198486328125</c:v>
                </c:pt>
                <c:pt idx="1172">
                  <c:v>613.6309814453125</c:v>
                </c:pt>
                <c:pt idx="1173">
                  <c:v>608.81597900390625</c:v>
                </c:pt>
                <c:pt idx="1174">
                  <c:v>586.59002685546875</c:v>
                </c:pt>
                <c:pt idx="1175">
                  <c:v>570.77099609375</c:v>
                </c:pt>
                <c:pt idx="1176">
                  <c:v>564.4219970703125</c:v>
                </c:pt>
                <c:pt idx="1177">
                  <c:v>561.35302734375</c:v>
                </c:pt>
                <c:pt idx="1178">
                  <c:v>586.27197265625</c:v>
                </c:pt>
                <c:pt idx="1179">
                  <c:v>582.280029296875</c:v>
                </c:pt>
                <c:pt idx="1180">
                  <c:v>579.072021484375</c:v>
                </c:pt>
                <c:pt idx="1181">
                  <c:v>478.15899658203125</c:v>
                </c:pt>
                <c:pt idx="1182">
                  <c:v>502.44000244140625</c:v>
                </c:pt>
                <c:pt idx="1183">
                  <c:v>493.17999267578125</c:v>
                </c:pt>
                <c:pt idx="1184">
                  <c:v>461.8699951171875</c:v>
                </c:pt>
                <c:pt idx="1185">
                  <c:v>458.49700927734375</c:v>
                </c:pt>
                <c:pt idx="1186">
                  <c:v>478.71600341796875</c:v>
                </c:pt>
                <c:pt idx="1187">
                  <c:v>437.5150146484375</c:v>
                </c:pt>
                <c:pt idx="1188">
                  <c:v>447.08200073242188</c:v>
                </c:pt>
                <c:pt idx="1189">
                  <c:v>448.87899780273438</c:v>
                </c:pt>
                <c:pt idx="1190">
                  <c:v>464.82598876953125</c:v>
                </c:pt>
                <c:pt idx="1191">
                  <c:v>460.7030029296875</c:v>
                </c:pt>
                <c:pt idx="1192">
                  <c:v>446.22000122070313</c:v>
                </c:pt>
                <c:pt idx="1193">
                  <c:v>450.4639892578125</c:v>
                </c:pt>
                <c:pt idx="1194">
                  <c:v>440.197998046875</c:v>
                </c:pt>
                <c:pt idx="1195">
                  <c:v>360.84100341796875</c:v>
                </c:pt>
                <c:pt idx="1196">
                  <c:v>420.05599975585938</c:v>
                </c:pt>
                <c:pt idx="1197">
                  <c:v>420.66000366210938</c:v>
                </c:pt>
                <c:pt idx="1198">
                  <c:v>414.94900512695313</c:v>
                </c:pt>
                <c:pt idx="1199">
                  <c:v>457.63400268554688</c:v>
                </c:pt>
                <c:pt idx="1200">
                  <c:v>520.12298583984375</c:v>
                </c:pt>
                <c:pt idx="1201">
                  <c:v>529.1619873046875</c:v>
                </c:pt>
                <c:pt idx="1202">
                  <c:v>494.39999389648438</c:v>
                </c:pt>
                <c:pt idx="1203">
                  <c:v>478.23098754882813</c:v>
                </c:pt>
                <c:pt idx="1204">
                  <c:v>501.552001953125</c:v>
                </c:pt>
                <c:pt idx="1205">
                  <c:v>497.3179931640625</c:v>
                </c:pt>
                <c:pt idx="1206">
                  <c:v>493.09201049804688</c:v>
                </c:pt>
                <c:pt idx="1207">
                  <c:v>484.42898559570313</c:v>
                </c:pt>
                <c:pt idx="1208">
                  <c:v>486.9320068359375</c:v>
                </c:pt>
                <c:pt idx="1209">
                  <c:v>500.25698852539063</c:v>
                </c:pt>
                <c:pt idx="1210">
                  <c:v>459.6099853515625</c:v>
                </c:pt>
                <c:pt idx="1211">
                  <c:v>456.13900756835938</c:v>
                </c:pt>
                <c:pt idx="1212">
                  <c:v>429.65399169921875</c:v>
                </c:pt>
                <c:pt idx="1213">
                  <c:v>437.05899047851563</c:v>
                </c:pt>
                <c:pt idx="1214">
                  <c:v>444.25299072265625</c:v>
                </c:pt>
                <c:pt idx="1215">
                  <c:v>445.86599731445313</c:v>
                </c:pt>
                <c:pt idx="1216">
                  <c:v>456.26699829101563</c:v>
                </c:pt>
                <c:pt idx="1217">
                  <c:v>446.64401245117188</c:v>
                </c:pt>
                <c:pt idx="1218">
                  <c:v>436.93798828125</c:v>
                </c:pt>
                <c:pt idx="1219">
                  <c:v>434.06399536132813</c:v>
                </c:pt>
                <c:pt idx="1220">
                  <c:v>429.7239990234375</c:v>
                </c:pt>
                <c:pt idx="1221">
                  <c:v>426.99200439453125</c:v>
                </c:pt>
                <c:pt idx="1222">
                  <c:v>436.96099853515625</c:v>
                </c:pt>
                <c:pt idx="1223">
                  <c:v>435.34298706054688</c:v>
                </c:pt>
                <c:pt idx="1224">
                  <c:v>448.2349853515625</c:v>
                </c:pt>
                <c:pt idx="1225">
                  <c:v>452.71099853515625</c:v>
                </c:pt>
                <c:pt idx="1226">
                  <c:v>436.5419921875</c:v>
                </c:pt>
                <c:pt idx="1227">
                  <c:v>438.42800903320313</c:v>
                </c:pt>
                <c:pt idx="1228">
                  <c:v>437.41299438476563</c:v>
                </c:pt>
                <c:pt idx="1229">
                  <c:v>441.75</c:v>
                </c:pt>
                <c:pt idx="1230">
                  <c:v>444.31600952148438</c:v>
                </c:pt>
                <c:pt idx="1231">
                  <c:v>445.01300048828125</c:v>
                </c:pt>
                <c:pt idx="1232">
                  <c:v>446.35800170898438</c:v>
                </c:pt>
                <c:pt idx="1233">
                  <c:v>444.80899047851563</c:v>
                </c:pt>
                <c:pt idx="1234">
                  <c:v>444.31298828125</c:v>
                </c:pt>
                <c:pt idx="1235">
                  <c:v>485.83099365234375</c:v>
                </c:pt>
                <c:pt idx="1236">
                  <c:v>489.16299438476563</c:v>
                </c:pt>
                <c:pt idx="1237">
                  <c:v>526.0579833984375</c:v>
                </c:pt>
                <c:pt idx="1238">
                  <c:v>519.03900146484375</c:v>
                </c:pt>
                <c:pt idx="1239">
                  <c:v>525.63299560546875</c:v>
                </c:pt>
                <c:pt idx="1240">
                  <c:v>570.094970703125</c:v>
                </c:pt>
                <c:pt idx="1241">
                  <c:v>581.8270263671875</c:v>
                </c:pt>
                <c:pt idx="1242">
                  <c:v>569.63299560546875</c:v>
                </c:pt>
                <c:pt idx="1243">
                  <c:v>574.45501708984375</c:v>
                </c:pt>
                <c:pt idx="1244">
                  <c:v>565.5059814453125</c:v>
                </c:pt>
                <c:pt idx="1245">
                  <c:v>616.469970703125</c:v>
                </c:pt>
                <c:pt idx="1246">
                  <c:v>623.25701904296875</c:v>
                </c:pt>
                <c:pt idx="1247">
                  <c:v>629.02398681640625</c:v>
                </c:pt>
                <c:pt idx="1248">
                  <c:v>658.7860107421875</c:v>
                </c:pt>
                <c:pt idx="1249">
                  <c:v>665.72998046875</c:v>
                </c:pt>
                <c:pt idx="1250">
                  <c:v>636.78399658203125</c:v>
                </c:pt>
                <c:pt idx="1251">
                  <c:v>656.05999755859375</c:v>
                </c:pt>
                <c:pt idx="1252">
                  <c:v>645.56500244140625</c:v>
                </c:pt>
                <c:pt idx="1253">
                  <c:v>652.7080078125</c:v>
                </c:pt>
                <c:pt idx="1254">
                  <c:v>653.6400146484375</c:v>
                </c:pt>
                <c:pt idx="1255">
                  <c:v>645.34100341796875</c:v>
                </c:pt>
                <c:pt idx="1256">
                  <c:v>649.8070068359375</c:v>
                </c:pt>
                <c:pt idx="1257">
                  <c:v>627.90997314453125</c:v>
                </c:pt>
                <c:pt idx="1258">
                  <c:v>581.802978515625</c:v>
                </c:pt>
                <c:pt idx="1259">
                  <c:v>597.427001953125</c:v>
                </c:pt>
                <c:pt idx="1260">
                  <c:v>571.69000244140625</c:v>
                </c:pt>
                <c:pt idx="1261">
                  <c:v>591.97198486328125</c:v>
                </c:pt>
                <c:pt idx="1262">
                  <c:v>588.05999755859375</c:v>
                </c:pt>
                <c:pt idx="1263">
                  <c:v>607.343017578125</c:v>
                </c:pt>
                <c:pt idx="1264">
                  <c:v>604.875</c:v>
                </c:pt>
                <c:pt idx="1265">
                  <c:v>592.2650146484375</c:v>
                </c:pt>
                <c:pt idx="1266">
                  <c:v>588.52099609375</c:v>
                </c:pt>
                <c:pt idx="1267">
                  <c:v>591.030029296875</c:v>
                </c:pt>
                <c:pt idx="1268">
                  <c:v>598.87701416015625</c:v>
                </c:pt>
                <c:pt idx="1269">
                  <c:v>587.46002197265625</c:v>
                </c:pt>
                <c:pt idx="1270">
                  <c:v>575.0670166015625</c:v>
                </c:pt>
                <c:pt idx="1271">
                  <c:v>562.1259765625</c:v>
                </c:pt>
                <c:pt idx="1272">
                  <c:v>579.38397216796875</c:v>
                </c:pt>
                <c:pt idx="1273">
                  <c:v>600.864990234375</c:v>
                </c:pt>
                <c:pt idx="1274">
                  <c:v>591.9940185546875</c:v>
                </c:pt>
                <c:pt idx="1275">
                  <c:v>598.60302734375</c:v>
                </c:pt>
                <c:pt idx="1276">
                  <c:v>639.36199951171875</c:v>
                </c:pt>
                <c:pt idx="1277">
                  <c:v>635.59100341796875</c:v>
                </c:pt>
                <c:pt idx="1278">
                  <c:v>647.34002685546875</c:v>
                </c:pt>
                <c:pt idx="1279">
                  <c:v>640.68798828125</c:v>
                </c:pt>
                <c:pt idx="1280">
                  <c:v>626.9580078125</c:v>
                </c:pt>
                <c:pt idx="1281">
                  <c:v>628.33099365234375</c:v>
                </c:pt>
                <c:pt idx="1282">
                  <c:v>631.70599365234375</c:v>
                </c:pt>
                <c:pt idx="1283">
                  <c:v>617.99200439453125</c:v>
                </c:pt>
                <c:pt idx="1284">
                  <c:v>620.218994140625</c:v>
                </c:pt>
                <c:pt idx="1285">
                  <c:v>620.54998779296875</c:v>
                </c:pt>
                <c:pt idx="1286">
                  <c:v>615.11297607421875</c:v>
                </c:pt>
                <c:pt idx="1287">
                  <c:v>631.17999267578125</c:v>
                </c:pt>
                <c:pt idx="1288">
                  <c:v>634.47698974609375</c:v>
                </c:pt>
                <c:pt idx="1289">
                  <c:v>627.57598876953125</c:v>
                </c:pt>
                <c:pt idx="1290">
                  <c:v>618.3800048828125</c:v>
                </c:pt>
                <c:pt idx="1291">
                  <c:v>619.35601806640625</c:v>
                </c:pt>
                <c:pt idx="1292">
                  <c:v>615.2039794921875</c:v>
                </c:pt>
                <c:pt idx="1293">
                  <c:v>622.62298583984375</c:v>
                </c:pt>
                <c:pt idx="1294">
                  <c:v>628.21600341796875</c:v>
                </c:pt>
                <c:pt idx="1295">
                  <c:v>625.801025390625</c:v>
                </c:pt>
                <c:pt idx="1296">
                  <c:v>621.37200927734375</c:v>
                </c:pt>
                <c:pt idx="1297">
                  <c:v>620.010009765625</c:v>
                </c:pt>
                <c:pt idx="1298">
                  <c:v>618.8079833984375</c:v>
                </c:pt>
                <c:pt idx="1299">
                  <c:v>617.927001953125</c:v>
                </c:pt>
                <c:pt idx="1300">
                  <c:v>600.0059814453125</c:v>
                </c:pt>
                <c:pt idx="1301">
                  <c:v>599.927978515625</c:v>
                </c:pt>
                <c:pt idx="1302">
                  <c:v>593.85302734375</c:v>
                </c:pt>
                <c:pt idx="1303">
                  <c:v>590.94500732421875</c:v>
                </c:pt>
                <c:pt idx="1304">
                  <c:v>584.6929931640625</c:v>
                </c:pt>
                <c:pt idx="1305">
                  <c:v>582.2030029296875</c:v>
                </c:pt>
                <c:pt idx="1306">
                  <c:v>564.3699951171875</c:v>
                </c:pt>
                <c:pt idx="1307">
                  <c:v>581.3499755859375</c:v>
                </c:pt>
                <c:pt idx="1308">
                  <c:v>595.083984375</c:v>
                </c:pt>
                <c:pt idx="1309">
                  <c:v>587.28802490234375</c:v>
                </c:pt>
                <c:pt idx="1310">
                  <c:v>585.50799560546875</c:v>
                </c:pt>
                <c:pt idx="1311">
                  <c:v>586.76397705078125</c:v>
                </c:pt>
                <c:pt idx="1312">
                  <c:v>583.11199951171875</c:v>
                </c:pt>
                <c:pt idx="1313">
                  <c:v>583.0360107421875</c:v>
                </c:pt>
                <c:pt idx="1314">
                  <c:v>587.39697265625</c:v>
                </c:pt>
                <c:pt idx="1315">
                  <c:v>590.531982421875</c:v>
                </c:pt>
                <c:pt idx="1316">
                  <c:v>588.094970703125</c:v>
                </c:pt>
                <c:pt idx="1317">
                  <c:v>589.45001220703125</c:v>
                </c:pt>
                <c:pt idx="1318">
                  <c:v>573.3070068359375</c:v>
                </c:pt>
                <c:pt idx="1319">
                  <c:v>568.21002197265625</c:v>
                </c:pt>
                <c:pt idx="1320">
                  <c:v>544.5679931640625</c:v>
                </c:pt>
                <c:pt idx="1321">
                  <c:v>508.55398559570313</c:v>
                </c:pt>
                <c:pt idx="1322">
                  <c:v>496.61599731445313</c:v>
                </c:pt>
                <c:pt idx="1323">
                  <c:v>519.83099365234375</c:v>
                </c:pt>
                <c:pt idx="1324">
                  <c:v>492.95098876953125</c:v>
                </c:pt>
                <c:pt idx="1325">
                  <c:v>460.6719970703125</c:v>
                </c:pt>
                <c:pt idx="1326">
                  <c:v>486.73599243164063</c:v>
                </c:pt>
                <c:pt idx="1327">
                  <c:v>511.92599487304688</c:v>
                </c:pt>
                <c:pt idx="1328">
                  <c:v>516.1610107421875</c:v>
                </c:pt>
                <c:pt idx="1329">
                  <c:v>513.9420166015625</c:v>
                </c:pt>
                <c:pt idx="1330">
                  <c:v>497.218994140625</c:v>
                </c:pt>
                <c:pt idx="1331">
                  <c:v>508.572998046875</c:v>
                </c:pt>
                <c:pt idx="1332">
                  <c:v>501.6300048828125</c:v>
                </c:pt>
                <c:pt idx="1333">
                  <c:v>513.469970703125</c:v>
                </c:pt>
                <c:pt idx="1334">
                  <c:v>510.42999267578125</c:v>
                </c:pt>
                <c:pt idx="1335">
                  <c:v>507.0150146484375</c:v>
                </c:pt>
                <c:pt idx="1336">
                  <c:v>508.4219970703125</c:v>
                </c:pt>
                <c:pt idx="1337">
                  <c:v>501.2030029296875</c:v>
                </c:pt>
                <c:pt idx="1338">
                  <c:v>478.072998046875</c:v>
                </c:pt>
                <c:pt idx="1339">
                  <c:v>474.135009765625</c:v>
                </c:pt>
                <c:pt idx="1340">
                  <c:v>475.3179931640625</c:v>
                </c:pt>
                <c:pt idx="1341">
                  <c:v>474.5369873046875</c:v>
                </c:pt>
                <c:pt idx="1342">
                  <c:v>489.08599853515625</c:v>
                </c:pt>
                <c:pt idx="1343">
                  <c:v>480.50100708007813</c:v>
                </c:pt>
                <c:pt idx="1344">
                  <c:v>482.23699951171875</c:v>
                </c:pt>
                <c:pt idx="1345">
                  <c:v>479.48300170898438</c:v>
                </c:pt>
                <c:pt idx="1346">
                  <c:v>472.14801025390625</c:v>
                </c:pt>
                <c:pt idx="1347">
                  <c:v>471.55801391601563</c:v>
                </c:pt>
                <c:pt idx="1348">
                  <c:v>477.52700805664063</c:v>
                </c:pt>
                <c:pt idx="1349">
                  <c:v>476.33499145507813</c:v>
                </c:pt>
                <c:pt idx="1350">
                  <c:v>473.82501220703125</c:v>
                </c:pt>
                <c:pt idx="1351">
                  <c:v>477.08599853515625</c:v>
                </c:pt>
                <c:pt idx="1352">
                  <c:v>474.71499633789063</c:v>
                </c:pt>
                <c:pt idx="1353">
                  <c:v>471.3590087890625</c:v>
                </c:pt>
                <c:pt idx="1354">
                  <c:v>463.739013671875</c:v>
                </c:pt>
                <c:pt idx="1355">
                  <c:v>454.91400146484375</c:v>
                </c:pt>
                <c:pt idx="1356">
                  <c:v>421.45901489257813</c:v>
                </c:pt>
                <c:pt idx="1357">
                  <c:v>391.94400024414063</c:v>
                </c:pt>
                <c:pt idx="1358">
                  <c:v>406.82501220703125</c:v>
                </c:pt>
                <c:pt idx="1359">
                  <c:v>396.56698608398438</c:v>
                </c:pt>
                <c:pt idx="1360">
                  <c:v>398.885009765625</c:v>
                </c:pt>
                <c:pt idx="1361">
                  <c:v>435.37799072265625</c:v>
                </c:pt>
                <c:pt idx="1362">
                  <c:v>422.29800415039063</c:v>
                </c:pt>
                <c:pt idx="1363">
                  <c:v>408.79800415039063</c:v>
                </c:pt>
                <c:pt idx="1364">
                  <c:v>401.92001342773438</c:v>
                </c:pt>
                <c:pt idx="1365">
                  <c:v>398.35699462890625</c:v>
                </c:pt>
                <c:pt idx="1366">
                  <c:v>376.197998046875</c:v>
                </c:pt>
                <c:pt idx="1367">
                  <c:v>374.7340087890625</c:v>
                </c:pt>
                <c:pt idx="1368">
                  <c:v>386.26901245117188</c:v>
                </c:pt>
                <c:pt idx="1369">
                  <c:v>381.33200073242188</c:v>
                </c:pt>
                <c:pt idx="1370">
                  <c:v>371.98599243164063</c:v>
                </c:pt>
                <c:pt idx="1371">
                  <c:v>356.5570068359375</c:v>
                </c:pt>
                <c:pt idx="1372">
                  <c:v>325.49200439453125</c:v>
                </c:pt>
                <c:pt idx="1373">
                  <c:v>319.6409912109375</c:v>
                </c:pt>
                <c:pt idx="1374">
                  <c:v>328.45901489257813</c:v>
                </c:pt>
                <c:pt idx="1375">
                  <c:v>334.09100341796875</c:v>
                </c:pt>
                <c:pt idx="1376">
                  <c:v>352.78900146484375</c:v>
                </c:pt>
                <c:pt idx="1377">
                  <c:v>363.77499389648438</c:v>
                </c:pt>
                <c:pt idx="1378">
                  <c:v>358.68600463867188</c:v>
                </c:pt>
                <c:pt idx="1379">
                  <c:v>359.2030029296875</c:v>
                </c:pt>
                <c:pt idx="1380">
                  <c:v>376.18899536132813</c:v>
                </c:pt>
                <c:pt idx="1381">
                  <c:v>388.37701416015625</c:v>
                </c:pt>
                <c:pt idx="1382">
                  <c:v>398.70700073242188</c:v>
                </c:pt>
                <c:pt idx="1383">
                  <c:v>391.84298706054688</c:v>
                </c:pt>
                <c:pt idx="1384">
                  <c:v>380.07998657226563</c:v>
                </c:pt>
                <c:pt idx="1385">
                  <c:v>380.4219970703125</c:v>
                </c:pt>
                <c:pt idx="1386">
                  <c:v>388.96200561523438</c:v>
                </c:pt>
                <c:pt idx="1387">
                  <c:v>386.5889892578125</c:v>
                </c:pt>
                <c:pt idx="1388">
                  <c:v>379.37100219726563</c:v>
                </c:pt>
                <c:pt idx="1389">
                  <c:v>382.37701416015625</c:v>
                </c:pt>
                <c:pt idx="1390">
                  <c:v>379.09600830078125</c:v>
                </c:pt>
                <c:pt idx="1391">
                  <c:v>355.86099243164063</c:v>
                </c:pt>
                <c:pt idx="1392">
                  <c:v>355.16900634765625</c:v>
                </c:pt>
                <c:pt idx="1393">
                  <c:v>346.11300659179688</c:v>
                </c:pt>
                <c:pt idx="1394">
                  <c:v>351.54098510742188</c:v>
                </c:pt>
                <c:pt idx="1395">
                  <c:v>348.96099853515625</c:v>
                </c:pt>
                <c:pt idx="1396">
                  <c:v>351.89700317382813</c:v>
                </c:pt>
                <c:pt idx="1397">
                  <c:v>333.37899780273438</c:v>
                </c:pt>
                <c:pt idx="1398">
                  <c:v>343.78298950195313</c:v>
                </c:pt>
                <c:pt idx="1399">
                  <c:v>336.79901123046875</c:v>
                </c:pt>
                <c:pt idx="1400">
                  <c:v>325.38699340820313</c:v>
                </c:pt>
                <c:pt idx="1401">
                  <c:v>323.74301147460938</c:v>
                </c:pt>
                <c:pt idx="1402">
                  <c:v>324.23001098632813</c:v>
                </c:pt>
                <c:pt idx="1403">
                  <c:v>328.28298950195313</c:v>
                </c:pt>
                <c:pt idx="1404">
                  <c:v>337.13900756835938</c:v>
                </c:pt>
                <c:pt idx="1405">
                  <c:v>348.2349853515625</c:v>
                </c:pt>
                <c:pt idx="1406">
                  <c:v>341.07901000976563</c:v>
                </c:pt>
                <c:pt idx="1407">
                  <c:v>344.03399658203125</c:v>
                </c:pt>
                <c:pt idx="1408">
                  <c:v>363.30599975585938</c:v>
                </c:pt>
                <c:pt idx="1409">
                  <c:v>365.29000854492188</c:v>
                </c:pt>
                <c:pt idx="1410">
                  <c:v>366.99301147460938</c:v>
                </c:pt>
                <c:pt idx="1411">
                  <c:v>427.239990234375</c:v>
                </c:pt>
                <c:pt idx="1412">
                  <c:v>417.15301513671875</c:v>
                </c:pt>
                <c:pt idx="1413">
                  <c:v>398.427001953125</c:v>
                </c:pt>
                <c:pt idx="1414">
                  <c:v>375.12899780273438</c:v>
                </c:pt>
                <c:pt idx="1415">
                  <c:v>388.55398559570313</c:v>
                </c:pt>
                <c:pt idx="1416">
                  <c:v>385.8590087890625</c:v>
                </c:pt>
                <c:pt idx="1417">
                  <c:v>372.37701416015625</c:v>
                </c:pt>
                <c:pt idx="1418">
                  <c:v>377.23699951171875</c:v>
                </c:pt>
                <c:pt idx="1419">
                  <c:v>356.13900756835938</c:v>
                </c:pt>
                <c:pt idx="1420">
                  <c:v>348.86199951171875</c:v>
                </c:pt>
                <c:pt idx="1421">
                  <c:v>352.0419921875</c:v>
                </c:pt>
                <c:pt idx="1422">
                  <c:v>366.76901245117188</c:v>
                </c:pt>
                <c:pt idx="1423">
                  <c:v>375.23599243164063</c:v>
                </c:pt>
                <c:pt idx="1424">
                  <c:v>375.71701049804688</c:v>
                </c:pt>
                <c:pt idx="1425">
                  <c:v>368.510009765625</c:v>
                </c:pt>
                <c:pt idx="1426">
                  <c:v>369.14300537109375</c:v>
                </c:pt>
                <c:pt idx="1427">
                  <c:v>375.8489990234375</c:v>
                </c:pt>
                <c:pt idx="1428">
                  <c:v>375.22299194335938</c:v>
                </c:pt>
                <c:pt idx="1429">
                  <c:v>377.08999633789063</c:v>
                </c:pt>
                <c:pt idx="1430">
                  <c:v>378.64401245117188</c:v>
                </c:pt>
                <c:pt idx="1431">
                  <c:v>381.5360107421875</c:v>
                </c:pt>
                <c:pt idx="1432">
                  <c:v>374.97299194335938</c:v>
                </c:pt>
                <c:pt idx="1433">
                  <c:v>369.15499877929688</c:v>
                </c:pt>
                <c:pt idx="1434">
                  <c:v>376.0360107421875</c:v>
                </c:pt>
                <c:pt idx="1435">
                  <c:v>374.01998901367188</c:v>
                </c:pt>
                <c:pt idx="1436">
                  <c:v>374.25601196289063</c:v>
                </c:pt>
                <c:pt idx="1437">
                  <c:v>360.94198608398438</c:v>
                </c:pt>
                <c:pt idx="1438">
                  <c:v>351.26901245117188</c:v>
                </c:pt>
                <c:pt idx="1439">
                  <c:v>344.61700439453125</c:v>
                </c:pt>
                <c:pt idx="1440">
                  <c:v>347.13299560546875</c:v>
                </c:pt>
                <c:pt idx="1441">
                  <c:v>350.94100952148438</c:v>
                </c:pt>
                <c:pt idx="1442">
                  <c:v>347.47100830078125</c:v>
                </c:pt>
                <c:pt idx="1443">
                  <c:v>351.14401245117188</c:v>
                </c:pt>
                <c:pt idx="1444">
                  <c:v>345.09600830078125</c:v>
                </c:pt>
                <c:pt idx="1445">
                  <c:v>326.08200073242188</c:v>
                </c:pt>
                <c:pt idx="1446">
                  <c:v>319.17098999023438</c:v>
                </c:pt>
                <c:pt idx="1447">
                  <c:v>310.74600219726563</c:v>
                </c:pt>
                <c:pt idx="1448">
                  <c:v>317.00601196289063</c:v>
                </c:pt>
                <c:pt idx="1449">
                  <c:v>329.57400512695313</c:v>
                </c:pt>
                <c:pt idx="1450">
                  <c:v>319.24099731445313</c:v>
                </c:pt>
                <c:pt idx="1451">
                  <c:v>330.67098999023438</c:v>
                </c:pt>
                <c:pt idx="1452">
                  <c:v>334.0469970703125</c:v>
                </c:pt>
                <c:pt idx="1453">
                  <c:v>321.88400268554688</c:v>
                </c:pt>
                <c:pt idx="1454">
                  <c:v>318.61199951171875</c:v>
                </c:pt>
                <c:pt idx="1455">
                  <c:v>327.15798950195313</c:v>
                </c:pt>
                <c:pt idx="1456">
                  <c:v>315.1669921875</c:v>
                </c:pt>
                <c:pt idx="1457">
                  <c:v>316.79598999023438</c:v>
                </c:pt>
                <c:pt idx="1458">
                  <c:v>312.44100952148438</c:v>
                </c:pt>
                <c:pt idx="1459">
                  <c:v>309.87100219726563</c:v>
                </c:pt>
                <c:pt idx="1460">
                  <c:v>319.69601440429688</c:v>
                </c:pt>
                <c:pt idx="1461">
                  <c:v>313.92498779296875</c:v>
                </c:pt>
                <c:pt idx="1462">
                  <c:v>314.59201049804688</c:v>
                </c:pt>
                <c:pt idx="1463">
                  <c:v>279.85101318359375</c:v>
                </c:pt>
                <c:pt idx="1464">
                  <c:v>263.63400268554688</c:v>
                </c:pt>
                <c:pt idx="1465">
                  <c:v>272.94900512695313</c:v>
                </c:pt>
                <c:pt idx="1466">
                  <c:v>285.57598876953125</c:v>
                </c:pt>
                <c:pt idx="1467">
                  <c:v>294.87799072265625</c:v>
                </c:pt>
                <c:pt idx="1468">
                  <c:v>283.25100708007813</c:v>
                </c:pt>
                <c:pt idx="1469">
                  <c:v>288.843994140625</c:v>
                </c:pt>
                <c:pt idx="1470">
                  <c:v>274.06698608398438</c:v>
                </c:pt>
                <c:pt idx="1471">
                  <c:v>265.36898803710938</c:v>
                </c:pt>
                <c:pt idx="1472">
                  <c:v>267.08700561523438</c:v>
                </c:pt>
                <c:pt idx="1473">
                  <c:v>226.98199462890625</c:v>
                </c:pt>
                <c:pt idx="1474">
                  <c:v>177.27900695800781</c:v>
                </c:pt>
                <c:pt idx="1475">
                  <c:v>210.46400451660156</c:v>
                </c:pt>
                <c:pt idx="1476">
                  <c:v>207.2239990234375</c:v>
                </c:pt>
                <c:pt idx="1477">
                  <c:v>199.625</c:v>
                </c:pt>
                <c:pt idx="1478">
                  <c:v>209.9320068359375</c:v>
                </c:pt>
                <c:pt idx="1479">
                  <c:v>213.97799682617188</c:v>
                </c:pt>
                <c:pt idx="1480">
                  <c:v>210.48199462890625</c:v>
                </c:pt>
                <c:pt idx="1481">
                  <c:v>225.98199462890625</c:v>
                </c:pt>
                <c:pt idx="1482">
                  <c:v>232.66200256347656</c:v>
                </c:pt>
                <c:pt idx="1483">
                  <c:v>232.96699523925781</c:v>
                </c:pt>
                <c:pt idx="1484">
                  <c:v>247.98599243164063</c:v>
                </c:pt>
                <c:pt idx="1485">
                  <c:v>254.50700378417969</c:v>
                </c:pt>
                <c:pt idx="1486">
                  <c:v>271.94900512695313</c:v>
                </c:pt>
                <c:pt idx="1487">
                  <c:v>262.05999755859375</c:v>
                </c:pt>
                <c:pt idx="1488">
                  <c:v>233.20899963378906</c:v>
                </c:pt>
                <c:pt idx="1489">
                  <c:v>232.40499877929688</c:v>
                </c:pt>
                <c:pt idx="1490">
                  <c:v>226.50300598144531</c:v>
                </c:pt>
                <c:pt idx="1491">
                  <c:v>216.91400146484375</c:v>
                </c:pt>
                <c:pt idx="1492">
                  <c:v>226.39599609375</c:v>
                </c:pt>
                <c:pt idx="1493">
                  <c:v>237.54100036621094</c:v>
                </c:pt>
                <c:pt idx="1494">
                  <c:v>226.95700073242188</c:v>
                </c:pt>
                <c:pt idx="1495">
                  <c:v>226.72900390625</c:v>
                </c:pt>
                <c:pt idx="1496">
                  <c:v>216.77099609375</c:v>
                </c:pt>
                <c:pt idx="1497">
                  <c:v>222.48199462890625</c:v>
                </c:pt>
                <c:pt idx="1498">
                  <c:v>227.32699584960938</c:v>
                </c:pt>
                <c:pt idx="1499">
                  <c:v>222.86799621582031</c:v>
                </c:pt>
                <c:pt idx="1500">
                  <c:v>220.17399597167969</c:v>
                </c:pt>
                <c:pt idx="1501">
                  <c:v>220.08299255371094</c:v>
                </c:pt>
                <c:pt idx="1502">
                  <c:v>219.49200439453125</c:v>
                </c:pt>
                <c:pt idx="1503">
                  <c:v>221.85099792480469</c:v>
                </c:pt>
                <c:pt idx="1504">
                  <c:v>235.78700256347656</c:v>
                </c:pt>
                <c:pt idx="1505">
                  <c:v>257.4739990234375</c:v>
                </c:pt>
                <c:pt idx="1506">
                  <c:v>234.32899475097656</c:v>
                </c:pt>
                <c:pt idx="1507">
                  <c:v>233.56199645996094</c:v>
                </c:pt>
                <c:pt idx="1508">
                  <c:v>243.59800720214844</c:v>
                </c:pt>
                <c:pt idx="1509">
                  <c:v>236.21400451660156</c:v>
                </c:pt>
                <c:pt idx="1510">
                  <c:v>239.83500671386719</c:v>
                </c:pt>
                <c:pt idx="1511">
                  <c:v>243.7760009765625</c:v>
                </c:pt>
                <c:pt idx="1512">
                  <c:v>244.25599670410156</c:v>
                </c:pt>
                <c:pt idx="1513">
                  <c:v>235.52999877929688</c:v>
                </c:pt>
                <c:pt idx="1514">
                  <c:v>238.08500671386719</c:v>
                </c:pt>
                <c:pt idx="1515">
                  <c:v>238.75999450683594</c:v>
                </c:pt>
                <c:pt idx="1516">
                  <c:v>237.25100708007813</c:v>
                </c:pt>
                <c:pt idx="1517">
                  <c:v>236.09500122070313</c:v>
                </c:pt>
                <c:pt idx="1518">
                  <c:v>252.51100158691406</c:v>
                </c:pt>
                <c:pt idx="1519">
                  <c:v>253.52799987792969</c:v>
                </c:pt>
                <c:pt idx="1520">
                  <c:v>258.74200439453125</c:v>
                </c:pt>
                <c:pt idx="1521">
                  <c:v>271.35299682617188</c:v>
                </c:pt>
                <c:pt idx="1522">
                  <c:v>281.45001220703125</c:v>
                </c:pt>
                <c:pt idx="1523">
                  <c:v>271.9219970703125</c:v>
                </c:pt>
                <c:pt idx="1524">
                  <c:v>274.864990234375</c:v>
                </c:pt>
                <c:pt idx="1525">
                  <c:v>272.21099853515625</c:v>
                </c:pt>
                <c:pt idx="1526">
                  <c:v>275.8900146484375</c:v>
                </c:pt>
                <c:pt idx="1527">
                  <c:v>274.47500610351563</c:v>
                </c:pt>
                <c:pt idx="1528">
                  <c:v>288.5159912109375</c:v>
                </c:pt>
                <c:pt idx="1529">
                  <c:v>290.51199340820313</c:v>
                </c:pt>
                <c:pt idx="1530">
                  <c:v>295.82998657226563</c:v>
                </c:pt>
                <c:pt idx="1531">
                  <c:v>293.86700439453125</c:v>
                </c:pt>
                <c:pt idx="1532">
                  <c:v>284.28399658203125</c:v>
                </c:pt>
                <c:pt idx="1533">
                  <c:v>281.36199951171875</c:v>
                </c:pt>
                <c:pt idx="1534">
                  <c:v>285.34100341796875</c:v>
                </c:pt>
                <c:pt idx="1535">
                  <c:v>290.37600708007813</c:v>
                </c:pt>
                <c:pt idx="1536">
                  <c:v>284.45498657226563</c:v>
                </c:pt>
                <c:pt idx="1537">
                  <c:v>255.36599731445313</c:v>
                </c:pt>
                <c:pt idx="1538">
                  <c:v>259.739990234375</c:v>
                </c:pt>
                <c:pt idx="1539">
                  <c:v>260.8380126953125</c:v>
                </c:pt>
                <c:pt idx="1540">
                  <c:v>259.61599731445313</c:v>
                </c:pt>
                <c:pt idx="1541">
                  <c:v>267.7969970703125</c:v>
                </c:pt>
                <c:pt idx="1542">
                  <c:v>265.9429931640625</c:v>
                </c:pt>
                <c:pt idx="1543">
                  <c:v>245.44200134277344</c:v>
                </c:pt>
                <c:pt idx="1544">
                  <c:v>246.13400268554688</c:v>
                </c:pt>
                <c:pt idx="1545">
                  <c:v>247.64799499511719</c:v>
                </c:pt>
                <c:pt idx="1546">
                  <c:v>246.58099365234375</c:v>
                </c:pt>
                <c:pt idx="1547">
                  <c:v>252.25199890136719</c:v>
                </c:pt>
                <c:pt idx="1548">
                  <c:v>242.01600646972656</c:v>
                </c:pt>
                <c:pt idx="1549">
                  <c:v>246.85200500488281</c:v>
                </c:pt>
                <c:pt idx="1550">
                  <c:v>243.38900756835938</c:v>
                </c:pt>
                <c:pt idx="1551">
                  <c:v>246.55499267578125</c:v>
                </c:pt>
                <c:pt idx="1552">
                  <c:v>252.25700378417969</c:v>
                </c:pt>
                <c:pt idx="1553">
                  <c:v>253.54400634765625</c:v>
                </c:pt>
                <c:pt idx="1554">
                  <c:v>253.12100219726563</c:v>
                </c:pt>
                <c:pt idx="1555">
                  <c:v>259.94500732421875</c:v>
                </c:pt>
                <c:pt idx="1556">
                  <c:v>254.51899719238281</c:v>
                </c:pt>
                <c:pt idx="1557">
                  <c:v>252.79600524902344</c:v>
                </c:pt>
                <c:pt idx="1558">
                  <c:v>244.36000061035156</c:v>
                </c:pt>
                <c:pt idx="1559">
                  <c:v>243.25999450683594</c:v>
                </c:pt>
                <c:pt idx="1560">
                  <c:v>235.22000122070313</c:v>
                </c:pt>
                <c:pt idx="1561">
                  <c:v>236.11700439453125</c:v>
                </c:pt>
                <c:pt idx="1562">
                  <c:v>235.63499450683594</c:v>
                </c:pt>
                <c:pt idx="1563">
                  <c:v>223.406005859375</c:v>
                </c:pt>
                <c:pt idx="1564">
                  <c:v>218.27400207519531</c:v>
                </c:pt>
                <c:pt idx="1565">
                  <c:v>223.56599426269531</c:v>
                </c:pt>
                <c:pt idx="1566">
                  <c:v>228.10699462890625</c:v>
                </c:pt>
                <c:pt idx="1567">
                  <c:v>222.23199462890625</c:v>
                </c:pt>
                <c:pt idx="1568">
                  <c:v>222.84300231933594</c:v>
                </c:pt>
                <c:pt idx="1569">
                  <c:v>221.69099426269531</c:v>
                </c:pt>
                <c:pt idx="1570">
                  <c:v>224.30799865722656</c:v>
                </c:pt>
                <c:pt idx="1571">
                  <c:v>235.81500244140625</c:v>
                </c:pt>
                <c:pt idx="1572">
                  <c:v>233.92300415039063</c:v>
                </c:pt>
                <c:pt idx="1573">
                  <c:v>235.56199645996094</c:v>
                </c:pt>
                <c:pt idx="1574">
                  <c:v>230.78599548339844</c:v>
                </c:pt>
                <c:pt idx="1575">
                  <c:v>225.85299682617188</c:v>
                </c:pt>
                <c:pt idx="1576">
                  <c:v>218.81500244140625</c:v>
                </c:pt>
                <c:pt idx="1577">
                  <c:v>228.49899291992188</c:v>
                </c:pt>
                <c:pt idx="1578">
                  <c:v>225.67599487304688</c:v>
                </c:pt>
                <c:pt idx="1579">
                  <c:v>225.97599792480469</c:v>
                </c:pt>
                <c:pt idx="1580">
                  <c:v>236.57000732421875</c:v>
                </c:pt>
                <c:pt idx="1581">
                  <c:v>232.12399291992188</c:v>
                </c:pt>
                <c:pt idx="1582">
                  <c:v>234.90400695800781</c:v>
                </c:pt>
                <c:pt idx="1583">
                  <c:v>240.1199951171875</c:v>
                </c:pt>
                <c:pt idx="1584">
                  <c:v>238.76899719238281</c:v>
                </c:pt>
                <c:pt idx="1585">
                  <c:v>236.55299377441406</c:v>
                </c:pt>
                <c:pt idx="1586">
                  <c:v>230.04800415039063</c:v>
                </c:pt>
                <c:pt idx="1587">
                  <c:v>237.78300476074219</c:v>
                </c:pt>
                <c:pt idx="1588">
                  <c:v>243.39500427246094</c:v>
                </c:pt>
                <c:pt idx="1589">
                  <c:v>240.48199462890625</c:v>
                </c:pt>
                <c:pt idx="1590">
                  <c:v>239.63099670410156</c:v>
                </c:pt>
                <c:pt idx="1591">
                  <c:v>241.85400390625</c:v>
                </c:pt>
                <c:pt idx="1592">
                  <c:v>240.99000549316406</c:v>
                </c:pt>
                <c:pt idx="1593">
                  <c:v>235.79800415039063</c:v>
                </c:pt>
                <c:pt idx="1594">
                  <c:v>236.73899841308594</c:v>
                </c:pt>
                <c:pt idx="1595">
                  <c:v>237.30999755859375</c:v>
                </c:pt>
                <c:pt idx="1596">
                  <c:v>235.72700500488281</c:v>
                </c:pt>
                <c:pt idx="1597">
                  <c:v>236.10000610351563</c:v>
                </c:pt>
                <c:pt idx="1598">
                  <c:v>232.86500549316406</c:v>
                </c:pt>
                <c:pt idx="1599">
                  <c:v>231.9429931640625</c:v>
                </c:pt>
                <c:pt idx="1600">
                  <c:v>234.2449951171875</c:v>
                </c:pt>
                <c:pt idx="1601">
                  <c:v>235.30499267578125</c:v>
                </c:pt>
                <c:pt idx="1602">
                  <c:v>240.51899719238281</c:v>
                </c:pt>
                <c:pt idx="1603">
                  <c:v>239.03300476074219</c:v>
                </c:pt>
                <c:pt idx="1604">
                  <c:v>241.18600463867188</c:v>
                </c:pt>
                <c:pt idx="1605">
                  <c:v>237.48800659179688</c:v>
                </c:pt>
                <c:pt idx="1606">
                  <c:v>237.32699584960938</c:v>
                </c:pt>
                <c:pt idx="1607">
                  <c:v>237.18499755859375</c:v>
                </c:pt>
                <c:pt idx="1608">
                  <c:v>237.47200012207031</c:v>
                </c:pt>
                <c:pt idx="1609">
                  <c:v>237.10499572753906</c:v>
                </c:pt>
                <c:pt idx="1610">
                  <c:v>233.29400634765625</c:v>
                </c:pt>
                <c:pt idx="1611">
                  <c:v>229.99899291992188</c:v>
                </c:pt>
                <c:pt idx="1612">
                  <c:v>223.30900573730469</c:v>
                </c:pt>
                <c:pt idx="1613">
                  <c:v>225.74600219726563</c:v>
                </c:pt>
                <c:pt idx="1614">
                  <c:v>225.64500427246094</c:v>
                </c:pt>
                <c:pt idx="1615">
                  <c:v>224.37100219726563</c:v>
                </c:pt>
                <c:pt idx="1616">
                  <c:v>225.03599548339844</c:v>
                </c:pt>
                <c:pt idx="1617">
                  <c:v>225.67900085449219</c:v>
                </c:pt>
                <c:pt idx="1618">
                  <c:v>223.38999938964844</c:v>
                </c:pt>
                <c:pt idx="1619">
                  <c:v>228.64500427246094</c:v>
                </c:pt>
                <c:pt idx="1620">
                  <c:v>229.33299255371094</c:v>
                </c:pt>
                <c:pt idx="1621">
                  <c:v>228.95199584960938</c:v>
                </c:pt>
                <c:pt idx="1622">
                  <c:v>230.01899719238281</c:v>
                </c:pt>
                <c:pt idx="1623">
                  <c:v>230.20399475097656</c:v>
                </c:pt>
                <c:pt idx="1624">
                  <c:v>232.75300598144531</c:v>
                </c:pt>
                <c:pt idx="1625">
                  <c:v>233.85400390625</c:v>
                </c:pt>
                <c:pt idx="1626">
                  <c:v>237.30999755859375</c:v>
                </c:pt>
                <c:pt idx="1627">
                  <c:v>250.89799499511719</c:v>
                </c:pt>
                <c:pt idx="1628">
                  <c:v>249.16799926757813</c:v>
                </c:pt>
                <c:pt idx="1629">
                  <c:v>248.87300109863281</c:v>
                </c:pt>
                <c:pt idx="1630">
                  <c:v>243.5469970703125</c:v>
                </c:pt>
                <c:pt idx="1631">
                  <c:v>245.26100158691406</c:v>
                </c:pt>
                <c:pt idx="1632">
                  <c:v>244.00999450683594</c:v>
                </c:pt>
                <c:pt idx="1633">
                  <c:v>246.77000427246094</c:v>
                </c:pt>
                <c:pt idx="1634">
                  <c:v>243.98599243164063</c:v>
                </c:pt>
                <c:pt idx="1635">
                  <c:v>240.21499633789063</c:v>
                </c:pt>
                <c:pt idx="1636">
                  <c:v>242.4219970703125</c:v>
                </c:pt>
                <c:pt idx="1637">
                  <c:v>242.64199829101563</c:v>
                </c:pt>
                <c:pt idx="1638">
                  <c:v>250.70700073242188</c:v>
                </c:pt>
                <c:pt idx="1639">
                  <c:v>248.06700134277344</c:v>
                </c:pt>
                <c:pt idx="1640">
                  <c:v>256.48699951171875</c:v>
                </c:pt>
                <c:pt idx="1641">
                  <c:v>262.4840087890625</c:v>
                </c:pt>
                <c:pt idx="1642">
                  <c:v>257.66000366210938</c:v>
                </c:pt>
                <c:pt idx="1643">
                  <c:v>254.35000610351563</c:v>
                </c:pt>
                <c:pt idx="1644">
                  <c:v>255.59599304199219</c:v>
                </c:pt>
                <c:pt idx="1645">
                  <c:v>260.3489990234375</c:v>
                </c:pt>
                <c:pt idx="1646">
                  <c:v>271.0150146484375</c:v>
                </c:pt>
                <c:pt idx="1647">
                  <c:v>268.49301147460938</c:v>
                </c:pt>
                <c:pt idx="1648">
                  <c:v>264.95700073242188</c:v>
                </c:pt>
                <c:pt idx="1649">
                  <c:v>269.64599609375</c:v>
                </c:pt>
                <c:pt idx="1650">
                  <c:v>268.11300659179688</c:v>
                </c:pt>
                <c:pt idx="1651">
                  <c:v>283.88101196289063</c:v>
                </c:pt>
                <c:pt idx="1652">
                  <c:v>291.68701171875</c:v>
                </c:pt>
                <c:pt idx="1653">
                  <c:v>309.97799682617188</c:v>
                </c:pt>
                <c:pt idx="1654">
                  <c:v>290.88101196289063</c:v>
                </c:pt>
                <c:pt idx="1655">
                  <c:v>286.18600463867188</c:v>
                </c:pt>
                <c:pt idx="1656">
                  <c:v>283.822998046875</c:v>
                </c:pt>
                <c:pt idx="1657">
                  <c:v>277.82699584960938</c:v>
                </c:pt>
                <c:pt idx="1658">
                  <c:v>278.48800659179688</c:v>
                </c:pt>
                <c:pt idx="1659">
                  <c:v>274.49398803710938</c:v>
                </c:pt>
                <c:pt idx="1660">
                  <c:v>272.489013671875</c:v>
                </c:pt>
                <c:pt idx="1661">
                  <c:v>278.41400146484375</c:v>
                </c:pt>
                <c:pt idx="1662">
                  <c:v>275.0989990234375</c:v>
                </c:pt>
                <c:pt idx="1663">
                  <c:v>276.61700439453125</c:v>
                </c:pt>
                <c:pt idx="1664">
                  <c:v>275.62701416015625</c:v>
                </c:pt>
                <c:pt idx="1665">
                  <c:v>287.9739990234375</c:v>
                </c:pt>
                <c:pt idx="1666">
                  <c:v>288.13400268554688</c:v>
                </c:pt>
                <c:pt idx="1667">
                  <c:v>291.63699340820313</c:v>
                </c:pt>
                <c:pt idx="1668">
                  <c:v>292.73098754882813</c:v>
                </c:pt>
                <c:pt idx="1669">
                  <c:v>293.78500366210938</c:v>
                </c:pt>
                <c:pt idx="1670">
                  <c:v>288.76800537109375</c:v>
                </c:pt>
                <c:pt idx="1671">
                  <c:v>287.29000854492188</c:v>
                </c:pt>
                <c:pt idx="1672">
                  <c:v>283.94198608398438</c:v>
                </c:pt>
                <c:pt idx="1673">
                  <c:v>280.0369873046875</c:v>
                </c:pt>
                <c:pt idx="1674">
                  <c:v>281.64999389648438</c:v>
                </c:pt>
                <c:pt idx="1675">
                  <c:v>280.48001098632813</c:v>
                </c:pt>
                <c:pt idx="1676">
                  <c:v>284.50299072265625</c:v>
                </c:pt>
                <c:pt idx="1677">
                  <c:v>281.37799072265625</c:v>
                </c:pt>
                <c:pt idx="1678">
                  <c:v>278.25201416015625</c:v>
                </c:pt>
                <c:pt idx="1679">
                  <c:v>279.02999877929688</c:v>
                </c:pt>
                <c:pt idx="1680">
                  <c:v>260.20001220703125</c:v>
                </c:pt>
                <c:pt idx="1681">
                  <c:v>264.43899536132813</c:v>
                </c:pt>
                <c:pt idx="1682">
                  <c:v>263.76199340820313</c:v>
                </c:pt>
                <c:pt idx="1683">
                  <c:v>270.9169921875</c:v>
                </c:pt>
                <c:pt idx="1684">
                  <c:v>265.64199829101563</c:v>
                </c:pt>
                <c:pt idx="1685">
                  <c:v>263.33700561523438</c:v>
                </c:pt>
                <c:pt idx="1686">
                  <c:v>264.86898803710938</c:v>
                </c:pt>
                <c:pt idx="1687">
                  <c:v>260.7340087890625</c:v>
                </c:pt>
                <c:pt idx="1688">
                  <c:v>257.67300415039063</c:v>
                </c:pt>
                <c:pt idx="1689">
                  <c:v>256.9840087890625</c:v>
                </c:pt>
                <c:pt idx="1690">
                  <c:v>219.0050048828125</c:v>
                </c:pt>
                <c:pt idx="1691">
                  <c:v>225.39399719238281</c:v>
                </c:pt>
                <c:pt idx="1692">
                  <c:v>234.68699645996094</c:v>
                </c:pt>
                <c:pt idx="1693">
                  <c:v>231.94099426269531</c:v>
                </c:pt>
                <c:pt idx="1694">
                  <c:v>229.74400329589844</c:v>
                </c:pt>
                <c:pt idx="1695">
                  <c:v>227.58900451660156</c:v>
                </c:pt>
                <c:pt idx="1696">
                  <c:v>209.13200378417969</c:v>
                </c:pt>
                <c:pt idx="1697">
                  <c:v>221.71200561523438</c:v>
                </c:pt>
                <c:pt idx="1698">
                  <c:v>225.3800048828125</c:v>
                </c:pt>
                <c:pt idx="1699">
                  <c:v>224.26100158691406</c:v>
                </c:pt>
                <c:pt idx="1700">
                  <c:v>230.98199462890625</c:v>
                </c:pt>
                <c:pt idx="1701">
                  <c:v>229.75599670410156</c:v>
                </c:pt>
                <c:pt idx="1702">
                  <c:v>228.60899353027344</c:v>
                </c:pt>
                <c:pt idx="1703">
                  <c:v>230.01699829101563</c:v>
                </c:pt>
                <c:pt idx="1704">
                  <c:v>227.34700012207031</c:v>
                </c:pt>
                <c:pt idx="1705">
                  <c:v>228.85499572753906</c:v>
                </c:pt>
                <c:pt idx="1706">
                  <c:v>226.76499938964844</c:v>
                </c:pt>
                <c:pt idx="1707">
                  <c:v>230.08500671386719</c:v>
                </c:pt>
                <c:pt idx="1708">
                  <c:v>234.677001953125</c:v>
                </c:pt>
                <c:pt idx="1709">
                  <c:v>239.43800354003906</c:v>
                </c:pt>
                <c:pt idx="1710">
                  <c:v>240.02000427246094</c:v>
                </c:pt>
                <c:pt idx="1711">
                  <c:v>243.5469970703125</c:v>
                </c:pt>
                <c:pt idx="1712">
                  <c:v>238.29200744628906</c:v>
                </c:pt>
                <c:pt idx="1713">
                  <c:v>238.58999633789063</c:v>
                </c:pt>
                <c:pt idx="1714">
                  <c:v>240.08399963378906</c:v>
                </c:pt>
                <c:pt idx="1715">
                  <c:v>234.8179931640625</c:v>
                </c:pt>
                <c:pt idx="1716">
                  <c:v>230.3280029296875</c:v>
                </c:pt>
                <c:pt idx="1717">
                  <c:v>230.24099731445313</c:v>
                </c:pt>
                <c:pt idx="1718">
                  <c:v>229.92399597167969</c:v>
                </c:pt>
                <c:pt idx="1719">
                  <c:v>228.79800415039063</c:v>
                </c:pt>
                <c:pt idx="1720">
                  <c:v>232.79200744628906</c:v>
                </c:pt>
                <c:pt idx="1721">
                  <c:v>232.71699523925781</c:v>
                </c:pt>
                <c:pt idx="1722">
                  <c:v>231.23800659179688</c:v>
                </c:pt>
                <c:pt idx="1723">
                  <c:v>230.86099243164063</c:v>
                </c:pt>
                <c:pt idx="1724">
                  <c:v>226.60600280761719</c:v>
                </c:pt>
                <c:pt idx="1725">
                  <c:v>230.52400207519531</c:v>
                </c:pt>
                <c:pt idx="1726">
                  <c:v>229.95599365234375</c:v>
                </c:pt>
                <c:pt idx="1727">
                  <c:v>234.28300476074219</c:v>
                </c:pt>
                <c:pt idx="1728">
                  <c:v>234.83799743652344</c:v>
                </c:pt>
                <c:pt idx="1729">
                  <c:v>234.20799255371094</c:v>
                </c:pt>
                <c:pt idx="1730">
                  <c:v>232.8489990234375</c:v>
                </c:pt>
                <c:pt idx="1731">
                  <c:v>239.34300231933594</c:v>
                </c:pt>
                <c:pt idx="1732">
                  <c:v>236.62100219726563</c:v>
                </c:pt>
                <c:pt idx="1733">
                  <c:v>236.2449951171875</c:v>
                </c:pt>
                <c:pt idx="1734">
                  <c:v>237.57000732421875</c:v>
                </c:pt>
                <c:pt idx="1735">
                  <c:v>237.40199279785156</c:v>
                </c:pt>
                <c:pt idx="1736">
                  <c:v>239.08900451660156</c:v>
                </c:pt>
                <c:pt idx="1737">
                  <c:v>238.68699645996094</c:v>
                </c:pt>
                <c:pt idx="1738">
                  <c:v>240.58700561523438</c:v>
                </c:pt>
                <c:pt idx="1739">
                  <c:v>246.4219970703125</c:v>
                </c:pt>
                <c:pt idx="1740">
                  <c:v>243.26600646972656</c:v>
                </c:pt>
                <c:pt idx="1741">
                  <c:v>242.69099426269531</c:v>
                </c:pt>
                <c:pt idx="1742">
                  <c:v>244.32099914550781</c:v>
                </c:pt>
                <c:pt idx="1743">
                  <c:v>245.33099365234375</c:v>
                </c:pt>
                <c:pt idx="1744">
                  <c:v>247.52499389648438</c:v>
                </c:pt>
                <c:pt idx="1745">
                  <c:v>245.58599853515625</c:v>
                </c:pt>
                <c:pt idx="1746">
                  <c:v>249.93499755859375</c:v>
                </c:pt>
                <c:pt idx="1747">
                  <c:v>252.59500122070313</c:v>
                </c:pt>
                <c:pt idx="1748">
                  <c:v>254.81300354003906</c:v>
                </c:pt>
                <c:pt idx="1749">
                  <c:v>262.93499755859375</c:v>
                </c:pt>
                <c:pt idx="1750">
                  <c:v>271.20401000976563</c:v>
                </c:pt>
                <c:pt idx="1751">
                  <c:v>262.89999389648438</c:v>
                </c:pt>
                <c:pt idx="1752">
                  <c:v>264.41598510742188</c:v>
                </c:pt>
                <c:pt idx="1753">
                  <c:v>270.218994140625</c:v>
                </c:pt>
                <c:pt idx="1754">
                  <c:v>267.32699584960938</c:v>
                </c:pt>
                <c:pt idx="1755">
                  <c:v>274.4110107421875</c:v>
                </c:pt>
                <c:pt idx="1756">
                  <c:v>277.45498657226563</c:v>
                </c:pt>
                <c:pt idx="1757">
                  <c:v>282.66000366210938</c:v>
                </c:pt>
                <c:pt idx="1758">
                  <c:v>283.07199096679688</c:v>
                </c:pt>
                <c:pt idx="1759">
                  <c:v>286.13299560546875</c:v>
                </c:pt>
                <c:pt idx="1760">
                  <c:v>294.39999389648438</c:v>
                </c:pt>
                <c:pt idx="1761">
                  <c:v>303.88699340820313</c:v>
                </c:pt>
                <c:pt idx="1762">
                  <c:v>313.58599853515625</c:v>
                </c:pt>
                <c:pt idx="1763">
                  <c:v>326.00399780273438</c:v>
                </c:pt>
                <c:pt idx="1764">
                  <c:v>312.4320068359375</c:v>
                </c:pt>
                <c:pt idx="1765">
                  <c:v>325.08200073242188</c:v>
                </c:pt>
                <c:pt idx="1766">
                  <c:v>359.35198974609375</c:v>
                </c:pt>
                <c:pt idx="1767">
                  <c:v>400.70599365234375</c:v>
                </c:pt>
                <c:pt idx="1768">
                  <c:v>408.74099731445313</c:v>
                </c:pt>
                <c:pt idx="1769">
                  <c:v>387.510009765625</c:v>
                </c:pt>
                <c:pt idx="1770">
                  <c:v>374.95001220703125</c:v>
                </c:pt>
                <c:pt idx="1771">
                  <c:v>384.79998779296875</c:v>
                </c:pt>
                <c:pt idx="1772">
                  <c:v>373.48699951171875</c:v>
                </c:pt>
                <c:pt idx="1773">
                  <c:v>380.04299926757813</c:v>
                </c:pt>
                <c:pt idx="1774">
                  <c:v>337.9320068359375</c:v>
                </c:pt>
                <c:pt idx="1775">
                  <c:v>312.5780029296875</c:v>
                </c:pt>
                <c:pt idx="1776">
                  <c:v>336.85598754882813</c:v>
                </c:pt>
                <c:pt idx="1777">
                  <c:v>337.2919921875</c:v>
                </c:pt>
                <c:pt idx="1778">
                  <c:v>333.55300903320313</c:v>
                </c:pt>
                <c:pt idx="1779">
                  <c:v>319.92800903320313</c:v>
                </c:pt>
                <c:pt idx="1780">
                  <c:v>331.58999633789063</c:v>
                </c:pt>
                <c:pt idx="1781">
                  <c:v>335.76998901367188</c:v>
                </c:pt>
                <c:pt idx="1782">
                  <c:v>334.97299194335938</c:v>
                </c:pt>
                <c:pt idx="1783">
                  <c:v>326.31500244140625</c:v>
                </c:pt>
                <c:pt idx="1784">
                  <c:v>321.98800659179688</c:v>
                </c:pt>
                <c:pt idx="1785">
                  <c:v>327.17401123046875</c:v>
                </c:pt>
                <c:pt idx="1786">
                  <c:v>324.343994140625</c:v>
                </c:pt>
                <c:pt idx="1787">
                  <c:v>323.25698852539063</c:v>
                </c:pt>
                <c:pt idx="1788">
                  <c:v>320.1610107421875</c:v>
                </c:pt>
                <c:pt idx="1789">
                  <c:v>328.98300170898438</c:v>
                </c:pt>
                <c:pt idx="1790">
                  <c:v>353.30398559570313</c:v>
                </c:pt>
                <c:pt idx="1791">
                  <c:v>358.18499755859375</c:v>
                </c:pt>
                <c:pt idx="1792">
                  <c:v>357.66299438476563</c:v>
                </c:pt>
                <c:pt idx="1793">
                  <c:v>371.864013671875</c:v>
                </c:pt>
                <c:pt idx="1794">
                  <c:v>376.90701293945313</c:v>
                </c:pt>
                <c:pt idx="1795">
                  <c:v>362.72900390625</c:v>
                </c:pt>
                <c:pt idx="1796">
                  <c:v>359.42999267578125</c:v>
                </c:pt>
                <c:pt idx="1797">
                  <c:v>361.30801391601563</c:v>
                </c:pt>
                <c:pt idx="1798">
                  <c:v>363.48300170898438</c:v>
                </c:pt>
                <c:pt idx="1799">
                  <c:v>388.86099243164063</c:v>
                </c:pt>
                <c:pt idx="1800">
                  <c:v>388.4580078125</c:v>
                </c:pt>
                <c:pt idx="1801">
                  <c:v>395.864990234375</c:v>
                </c:pt>
                <c:pt idx="1802">
                  <c:v>418.135986328125</c:v>
                </c:pt>
                <c:pt idx="1803">
                  <c:v>418.0360107421875</c:v>
                </c:pt>
                <c:pt idx="1804">
                  <c:v>415.25201416015625</c:v>
                </c:pt>
                <c:pt idx="1805">
                  <c:v>453.89999389648438</c:v>
                </c:pt>
                <c:pt idx="1806">
                  <c:v>435.89700317382813</c:v>
                </c:pt>
                <c:pt idx="1807">
                  <c:v>433.5369873046875</c:v>
                </c:pt>
                <c:pt idx="1808">
                  <c:v>443.8389892578125</c:v>
                </c:pt>
                <c:pt idx="1809">
                  <c:v>465.50201416015625</c:v>
                </c:pt>
                <c:pt idx="1810">
                  <c:v>455.375</c:v>
                </c:pt>
                <c:pt idx="1811">
                  <c:v>455.98699951171875</c:v>
                </c:pt>
                <c:pt idx="1812">
                  <c:v>463.843994140625</c:v>
                </c:pt>
                <c:pt idx="1813">
                  <c:v>462.22601318359375</c:v>
                </c:pt>
                <c:pt idx="1814">
                  <c:v>442.49600219726563</c:v>
                </c:pt>
                <c:pt idx="1815">
                  <c:v>437.760986328125</c:v>
                </c:pt>
                <c:pt idx="1816">
                  <c:v>435.5</c:v>
                </c:pt>
                <c:pt idx="1817">
                  <c:v>442.8389892578125</c:v>
                </c:pt>
                <c:pt idx="1818">
                  <c:v>454.84799194335938</c:v>
                </c:pt>
                <c:pt idx="1819">
                  <c:v>455.31201171875</c:v>
                </c:pt>
                <c:pt idx="1820">
                  <c:v>417.21600341796875</c:v>
                </c:pt>
                <c:pt idx="1821">
                  <c:v>422.52301025390625</c:v>
                </c:pt>
                <c:pt idx="1822">
                  <c:v>421.2650146484375</c:v>
                </c:pt>
                <c:pt idx="1823">
                  <c:v>432.61801147460938</c:v>
                </c:pt>
                <c:pt idx="1824">
                  <c:v>426.14498901367188</c:v>
                </c:pt>
                <c:pt idx="1825">
                  <c:v>430.04998779296875</c:v>
                </c:pt>
                <c:pt idx="1826">
                  <c:v>434.4630126953125</c:v>
                </c:pt>
                <c:pt idx="1827">
                  <c:v>433.58599853515625</c:v>
                </c:pt>
                <c:pt idx="1828">
                  <c:v>430.36099243164063</c:v>
                </c:pt>
                <c:pt idx="1829">
                  <c:v>433.49301147460938</c:v>
                </c:pt>
                <c:pt idx="1830">
                  <c:v>432.25299072265625</c:v>
                </c:pt>
                <c:pt idx="1831">
                  <c:v>429.4639892578125</c:v>
                </c:pt>
                <c:pt idx="1832">
                  <c:v>458.27999877929688</c:v>
                </c:pt>
                <c:pt idx="1833">
                  <c:v>453.3699951171875</c:v>
                </c:pt>
                <c:pt idx="1834">
                  <c:v>449.14300537109375</c:v>
                </c:pt>
                <c:pt idx="1835">
                  <c:v>448.9639892578125</c:v>
                </c:pt>
                <c:pt idx="1836">
                  <c:v>448.385009765625</c:v>
                </c:pt>
                <c:pt idx="1837">
                  <c:v>432.88400268554688</c:v>
                </c:pt>
                <c:pt idx="1838">
                  <c:v>432.04000854492188</c:v>
                </c:pt>
                <c:pt idx="1839">
                  <c:v>429.72900390625</c:v>
                </c:pt>
                <c:pt idx="1840">
                  <c:v>358.7659912109375</c:v>
                </c:pt>
                <c:pt idx="1841">
                  <c:v>387.66500854492188</c:v>
                </c:pt>
                <c:pt idx="1842">
                  <c:v>380.2080078125</c:v>
                </c:pt>
                <c:pt idx="1843">
                  <c:v>385.843994140625</c:v>
                </c:pt>
                <c:pt idx="1844">
                  <c:v>377.7449951171875</c:v>
                </c:pt>
                <c:pt idx="1845">
                  <c:v>418.74200439453125</c:v>
                </c:pt>
                <c:pt idx="1846">
                  <c:v>409.94500732421875</c:v>
                </c:pt>
                <c:pt idx="1847">
                  <c:v>381.760986328125</c:v>
                </c:pt>
                <c:pt idx="1848">
                  <c:v>386.19100952148438</c:v>
                </c:pt>
                <c:pt idx="1849">
                  <c:v>402.6099853515625</c:v>
                </c:pt>
                <c:pt idx="1850">
                  <c:v>390.66299438476563</c:v>
                </c:pt>
                <c:pt idx="1851">
                  <c:v>391.42999267578125</c:v>
                </c:pt>
                <c:pt idx="1852">
                  <c:v>394.62899780273438</c:v>
                </c:pt>
                <c:pt idx="1853">
                  <c:v>379.38400268554688</c:v>
                </c:pt>
                <c:pt idx="1854">
                  <c:v>378.20001220703125</c:v>
                </c:pt>
                <c:pt idx="1855">
                  <c:v>376.93701171875</c:v>
                </c:pt>
                <c:pt idx="1856">
                  <c:v>367.135009765625</c:v>
                </c:pt>
                <c:pt idx="1857">
                  <c:v>371.24798583984375</c:v>
                </c:pt>
                <c:pt idx="1858">
                  <c:v>372.87701416015625</c:v>
                </c:pt>
                <c:pt idx="1859">
                  <c:v>368.93301391601563</c:v>
                </c:pt>
                <c:pt idx="1860">
                  <c:v>388.61199951171875</c:v>
                </c:pt>
                <c:pt idx="1861">
                  <c:v>385.3380126953125</c:v>
                </c:pt>
                <c:pt idx="1862">
                  <c:v>375.40499877929688</c:v>
                </c:pt>
                <c:pt idx="1863">
                  <c:v>375.28399658203125</c:v>
                </c:pt>
                <c:pt idx="1864">
                  <c:v>371.10101318359375</c:v>
                </c:pt>
                <c:pt idx="1865">
                  <c:v>373.32101440429688</c:v>
                </c:pt>
                <c:pt idx="1866">
                  <c:v>379.95999145507813</c:v>
                </c:pt>
                <c:pt idx="1867">
                  <c:v>377.72000122070313</c:v>
                </c:pt>
                <c:pt idx="1868">
                  <c:v>383.12600708007813</c:v>
                </c:pt>
                <c:pt idx="1869">
                  <c:v>392.1820068359375</c:v>
                </c:pt>
                <c:pt idx="1870">
                  <c:v>406.73800659179688</c:v>
                </c:pt>
                <c:pt idx="1871">
                  <c:v>399.4849853515625</c:v>
                </c:pt>
                <c:pt idx="1872">
                  <c:v>407.36099243164063</c:v>
                </c:pt>
                <c:pt idx="1873">
                  <c:v>415.56100463867188</c:v>
                </c:pt>
                <c:pt idx="1874">
                  <c:v>421.63699340820313</c:v>
                </c:pt>
                <c:pt idx="1875">
                  <c:v>420.33401489257813</c:v>
                </c:pt>
                <c:pt idx="1876">
                  <c:v>436.51699829101563</c:v>
                </c:pt>
                <c:pt idx="1877">
                  <c:v>438.9849853515625</c:v>
                </c:pt>
                <c:pt idx="1878">
                  <c:v>438.07199096679688</c:v>
                </c:pt>
                <c:pt idx="1879">
                  <c:v>419.98098754882813</c:v>
                </c:pt>
                <c:pt idx="1880">
                  <c:v>424.36199951171875</c:v>
                </c:pt>
                <c:pt idx="1881">
                  <c:v>423.51699829101563</c:v>
                </c:pt>
                <c:pt idx="1882">
                  <c:v>432.06399536132813</c:v>
                </c:pt>
                <c:pt idx="1883">
                  <c:v>432.13800048828125</c:v>
                </c:pt>
                <c:pt idx="1884">
                  <c:v>432.6400146484375</c:v>
                </c:pt>
                <c:pt idx="1885">
                  <c:v>436.60800170898438</c:v>
                </c:pt>
                <c:pt idx="1886">
                  <c:v>433.63699340820313</c:v>
                </c:pt>
                <c:pt idx="1887">
                  <c:v>421.59799194335938</c:v>
                </c:pt>
                <c:pt idx="1888">
                  <c:v>419.46600341796875</c:v>
                </c:pt>
                <c:pt idx="1889">
                  <c:v>407.98199462890625</c:v>
                </c:pt>
                <c:pt idx="1890">
                  <c:v>397.8330078125</c:v>
                </c:pt>
                <c:pt idx="1891">
                  <c:v>404.54998779296875</c:v>
                </c:pt>
                <c:pt idx="1892">
                  <c:v>412.98199462890625</c:v>
                </c:pt>
                <c:pt idx="1893">
                  <c:v>411.75799560546875</c:v>
                </c:pt>
                <c:pt idx="1894">
                  <c:v>412.61801147460938</c:v>
                </c:pt>
                <c:pt idx="1895">
                  <c:v>416.16000366210938</c:v>
                </c:pt>
                <c:pt idx="1896">
                  <c:v>419.88699340820313</c:v>
                </c:pt>
                <c:pt idx="1897">
                  <c:v>410.13198852539063</c:v>
                </c:pt>
                <c:pt idx="1898">
                  <c:v>412.29098510742188</c:v>
                </c:pt>
                <c:pt idx="1899">
                  <c:v>415.09100341796875</c:v>
                </c:pt>
                <c:pt idx="1900">
                  <c:v>415.38299560546875</c:v>
                </c:pt>
                <c:pt idx="1901">
                  <c:v>416.25299072265625</c:v>
                </c:pt>
                <c:pt idx="1902">
                  <c:v>418.45199584960938</c:v>
                </c:pt>
                <c:pt idx="1903">
                  <c:v>408.0360107421875</c:v>
                </c:pt>
                <c:pt idx="1904">
                  <c:v>408.51998901367188</c:v>
                </c:pt>
                <c:pt idx="1905">
                  <c:v>410.75100708007813</c:v>
                </c:pt>
                <c:pt idx="1906">
                  <c:v>411.42300415039063</c:v>
                </c:pt>
                <c:pt idx="1907">
                  <c:v>416.92599487304688</c:v>
                </c:pt>
                <c:pt idx="1908">
                  <c:v>417.385986328125</c:v>
                </c:pt>
                <c:pt idx="1909">
                  <c:v>414.34100341796875</c:v>
                </c:pt>
                <c:pt idx="1910">
                  <c:v>415.68701171875</c:v>
                </c:pt>
                <c:pt idx="1911">
                  <c:v>416.73001098632813</c:v>
                </c:pt>
                <c:pt idx="1912">
                  <c:v>425.37799072265625</c:v>
                </c:pt>
                <c:pt idx="1913">
                  <c:v>422.75601196289063</c:v>
                </c:pt>
                <c:pt idx="1914">
                  <c:v>415.55300903320313</c:v>
                </c:pt>
                <c:pt idx="1915">
                  <c:v>412.69000244140625</c:v>
                </c:pt>
                <c:pt idx="1916">
                  <c:v>415.1610107421875</c:v>
                </c:pt>
                <c:pt idx="1917">
                  <c:v>417.00900268554688</c:v>
                </c:pt>
                <c:pt idx="1918">
                  <c:v>419.68600463867188</c:v>
                </c:pt>
                <c:pt idx="1919">
                  <c:v>419.385009765625</c:v>
                </c:pt>
                <c:pt idx="1920">
                  <c:v>419.41598510742188</c:v>
                </c:pt>
                <c:pt idx="1921">
                  <c:v>422.65301513671875</c:v>
                </c:pt>
                <c:pt idx="1922">
                  <c:v>421.70001220703125</c:v>
                </c:pt>
                <c:pt idx="1923">
                  <c:v>421.20401000976563</c:v>
                </c:pt>
                <c:pt idx="1924">
                  <c:v>418.0889892578125</c:v>
                </c:pt>
                <c:pt idx="1925">
                  <c:v>418.41900634765625</c:v>
                </c:pt>
                <c:pt idx="1926">
                  <c:v>421.11099243164063</c:v>
                </c:pt>
                <c:pt idx="1927">
                  <c:v>422.989990234375</c:v>
                </c:pt>
                <c:pt idx="1928">
                  <c:v>425.989990234375</c:v>
                </c:pt>
                <c:pt idx="1929">
                  <c:v>424.4010009765625</c:v>
                </c:pt>
                <c:pt idx="1930">
                  <c:v>425.10598754882813</c:v>
                </c:pt>
                <c:pt idx="1931">
                  <c:v>429.98001098632813</c:v>
                </c:pt>
                <c:pt idx="1932">
                  <c:v>430.83700561523438</c:v>
                </c:pt>
                <c:pt idx="1933">
                  <c:v>427.86199951171875</c:v>
                </c:pt>
                <c:pt idx="1934">
                  <c:v>429.05398559570313</c:v>
                </c:pt>
                <c:pt idx="1935">
                  <c:v>436.10501098632813</c:v>
                </c:pt>
                <c:pt idx="1936">
                  <c:v>442.156005859375</c:v>
                </c:pt>
                <c:pt idx="1937">
                  <c:v>451.10198974609375</c:v>
                </c:pt>
                <c:pt idx="1938">
                  <c:v>447.635986328125</c:v>
                </c:pt>
                <c:pt idx="1939">
                  <c:v>452.58401489257813</c:v>
                </c:pt>
                <c:pt idx="1940">
                  <c:v>460.32699584960938</c:v>
                </c:pt>
                <c:pt idx="1941">
                  <c:v>462.510009765625</c:v>
                </c:pt>
                <c:pt idx="1942">
                  <c:v>467.80300903320313</c:v>
                </c:pt>
                <c:pt idx="1943">
                  <c:v>445.01199340820313</c:v>
                </c:pt>
                <c:pt idx="1944">
                  <c:v>449.85598754882813</c:v>
                </c:pt>
                <c:pt idx="1945">
                  <c:v>456.35000610351563</c:v>
                </c:pt>
                <c:pt idx="1946">
                  <c:v>449.3330078125</c:v>
                </c:pt>
                <c:pt idx="1947">
                  <c:v>453.0419921875</c:v>
                </c:pt>
                <c:pt idx="1948">
                  <c:v>444.51300048828125</c:v>
                </c:pt>
                <c:pt idx="1949">
                  <c:v>450.27398681640625</c:v>
                </c:pt>
                <c:pt idx="1950">
                  <c:v>446.96200561523438</c:v>
                </c:pt>
                <c:pt idx="1951">
                  <c:v>448.52700805664063</c:v>
                </c:pt>
                <c:pt idx="1952">
                  <c:v>460.37399291992188</c:v>
                </c:pt>
                <c:pt idx="1953">
                  <c:v>459.46499633789063</c:v>
                </c:pt>
                <c:pt idx="1954">
                  <c:v>459.43701171875</c:v>
                </c:pt>
                <c:pt idx="1955">
                  <c:v>461.49099731445313</c:v>
                </c:pt>
                <c:pt idx="1956">
                  <c:v>450.98699951171875</c:v>
                </c:pt>
                <c:pt idx="1957">
                  <c:v>452.11300659179688</c:v>
                </c:pt>
                <c:pt idx="1958">
                  <c:v>454.8179931640625</c:v>
                </c:pt>
                <c:pt idx="1959">
                  <c:v>455.7349853515625</c:v>
                </c:pt>
                <c:pt idx="1960">
                  <c:v>455.75299072265625</c:v>
                </c:pt>
                <c:pt idx="1961">
                  <c:v>457.84799194335938</c:v>
                </c:pt>
                <c:pt idx="1962">
                  <c:v>453.41000366210938</c:v>
                </c:pt>
                <c:pt idx="1963">
                  <c:v>452.74600219726563</c:v>
                </c:pt>
                <c:pt idx="1964">
                  <c:v>453.37799072265625</c:v>
                </c:pt>
                <c:pt idx="1965">
                  <c:v>436.72900390625</c:v>
                </c:pt>
                <c:pt idx="1966">
                  <c:v>442.9530029296875</c:v>
                </c:pt>
                <c:pt idx="1967">
                  <c:v>443.135009765625</c:v>
                </c:pt>
                <c:pt idx="1968">
                  <c:v>438.77301025390625</c:v>
                </c:pt>
                <c:pt idx="1969">
                  <c:v>443.7340087890625</c:v>
                </c:pt>
                <c:pt idx="1970">
                  <c:v>445.1300048828125</c:v>
                </c:pt>
                <c:pt idx="1971">
                  <c:v>449.2340087890625</c:v>
                </c:pt>
                <c:pt idx="1972">
                  <c:v>453.81900024414063</c:v>
                </c:pt>
                <c:pt idx="1973">
                  <c:v>473.46701049804688</c:v>
                </c:pt>
                <c:pt idx="1974">
                  <c:v>525.4329833984375</c:v>
                </c:pt>
                <c:pt idx="1975">
                  <c:v>524.0830078125</c:v>
                </c:pt>
                <c:pt idx="1976">
                  <c:v>532.58599853515625</c:v>
                </c:pt>
                <c:pt idx="1977">
                  <c:v>531.7969970703125</c:v>
                </c:pt>
                <c:pt idx="1978">
                  <c:v>536.42401123046875</c:v>
                </c:pt>
                <c:pt idx="1979">
                  <c:v>538.14501953125</c:v>
                </c:pt>
                <c:pt idx="1980">
                  <c:v>570.47100830078125</c:v>
                </c:pt>
                <c:pt idx="1981">
                  <c:v>573.45001220703125</c:v>
                </c:pt>
                <c:pt idx="1982">
                  <c:v>574.10601806640625</c:v>
                </c:pt>
                <c:pt idx="1983">
                  <c:v>585.531005859375</c:v>
                </c:pt>
                <c:pt idx="1984">
                  <c:v>577.85601806640625</c:v>
                </c:pt>
                <c:pt idx="1985">
                  <c:v>583.10498046875</c:v>
                </c:pt>
                <c:pt idx="1986">
                  <c:v>576.4539794921875</c:v>
                </c:pt>
                <c:pt idx="1987">
                  <c:v>579.1309814453125</c:v>
                </c:pt>
                <c:pt idx="1988">
                  <c:v>611.7769775390625</c:v>
                </c:pt>
                <c:pt idx="1989">
                  <c:v>675.343017578125</c:v>
                </c:pt>
                <c:pt idx="1990">
                  <c:v>705.6190185546875</c:v>
                </c:pt>
                <c:pt idx="1991">
                  <c:v>685.989013671875</c:v>
                </c:pt>
                <c:pt idx="1992">
                  <c:v>696.322998046875</c:v>
                </c:pt>
                <c:pt idx="1993">
                  <c:v>768.24200439453125</c:v>
                </c:pt>
                <c:pt idx="1994">
                  <c:v>747.55401611328125</c:v>
                </c:pt>
                <c:pt idx="1995">
                  <c:v>755.68402099609375</c:v>
                </c:pt>
                <c:pt idx="1996">
                  <c:v>764.04498291015625</c:v>
                </c:pt>
                <c:pt idx="1997">
                  <c:v>727.948974609375</c:v>
                </c:pt>
                <c:pt idx="1998">
                  <c:v>665.8759765625</c:v>
                </c:pt>
                <c:pt idx="1999">
                  <c:v>602.88702392578125</c:v>
                </c:pt>
                <c:pt idx="2000">
                  <c:v>625.4949951171875</c:v>
                </c:pt>
                <c:pt idx="2001">
                  <c:v>665.1619873046875</c:v>
                </c:pt>
                <c:pt idx="2002">
                  <c:v>665.3289794921875</c:v>
                </c:pt>
                <c:pt idx="2003">
                  <c:v>630.2459716796875</c:v>
                </c:pt>
                <c:pt idx="2004">
                  <c:v>658.39898681640625</c:v>
                </c:pt>
                <c:pt idx="2005">
                  <c:v>646.30401611328125</c:v>
                </c:pt>
                <c:pt idx="2006">
                  <c:v>639.08197021484375</c:v>
                </c:pt>
                <c:pt idx="2007">
                  <c:v>672.4849853515625</c:v>
                </c:pt>
                <c:pt idx="2008">
                  <c:v>676.52301025390625</c:v>
                </c:pt>
                <c:pt idx="2009">
                  <c:v>703.68597412109375</c:v>
                </c:pt>
                <c:pt idx="2010">
                  <c:v>659.68798828125</c:v>
                </c:pt>
                <c:pt idx="2011">
                  <c:v>681.6300048828125</c:v>
                </c:pt>
                <c:pt idx="2012">
                  <c:v>668.09197998046875</c:v>
                </c:pt>
                <c:pt idx="2013">
                  <c:v>676.11297607421875</c:v>
                </c:pt>
                <c:pt idx="2014">
                  <c:v>639.760986328125</c:v>
                </c:pt>
                <c:pt idx="2015">
                  <c:v>664.74298095703125</c:v>
                </c:pt>
                <c:pt idx="2016">
                  <c:v>650.62701416015625</c:v>
                </c:pt>
                <c:pt idx="2017">
                  <c:v>649.96197509765625</c:v>
                </c:pt>
                <c:pt idx="2018">
                  <c:v>649.0269775390625</c:v>
                </c:pt>
                <c:pt idx="2019">
                  <c:v>664.8389892578125</c:v>
                </c:pt>
                <c:pt idx="2020">
                  <c:v>653.93402099609375</c:v>
                </c:pt>
                <c:pt idx="2021">
                  <c:v>659.635986328125</c:v>
                </c:pt>
                <c:pt idx="2022">
                  <c:v>664.8759765625</c:v>
                </c:pt>
                <c:pt idx="2023">
                  <c:v>663.541015625</c:v>
                </c:pt>
                <c:pt idx="2024">
                  <c:v>679.051025390625</c:v>
                </c:pt>
                <c:pt idx="2025">
                  <c:v>673.593994140625</c:v>
                </c:pt>
                <c:pt idx="2026">
                  <c:v>673.843017578125</c:v>
                </c:pt>
                <c:pt idx="2027">
                  <c:v>666.17999267578125</c:v>
                </c:pt>
                <c:pt idx="2028">
                  <c:v>665.0989990234375</c:v>
                </c:pt>
                <c:pt idx="2029">
                  <c:v>650.822021484375</c:v>
                </c:pt>
                <c:pt idx="2030">
                  <c:v>654.86199951171875</c:v>
                </c:pt>
                <c:pt idx="2031">
                  <c:v>661.04998779296875</c:v>
                </c:pt>
                <c:pt idx="2032">
                  <c:v>655.135009765625</c:v>
                </c:pt>
                <c:pt idx="2033">
                  <c:v>651.0770263671875</c:v>
                </c:pt>
                <c:pt idx="2034">
                  <c:v>655.4420166015625</c:v>
                </c:pt>
                <c:pt idx="2035">
                  <c:v>655.62701416015625</c:v>
                </c:pt>
                <c:pt idx="2036">
                  <c:v>656.66900634765625</c:v>
                </c:pt>
                <c:pt idx="2037">
                  <c:v>654.97601318359375</c:v>
                </c:pt>
                <c:pt idx="2038">
                  <c:v>625.8809814453125</c:v>
                </c:pt>
                <c:pt idx="2039">
                  <c:v>607.3740234375</c:v>
                </c:pt>
                <c:pt idx="2040">
                  <c:v>552.82098388671875</c:v>
                </c:pt>
                <c:pt idx="2041">
                  <c:v>565.26397705078125</c:v>
                </c:pt>
                <c:pt idx="2042">
                  <c:v>578.32098388671875</c:v>
                </c:pt>
                <c:pt idx="2043">
                  <c:v>574.95599365234375</c:v>
                </c:pt>
                <c:pt idx="2044">
                  <c:v>588.4219970703125</c:v>
                </c:pt>
                <c:pt idx="2045">
                  <c:v>592.780029296875</c:v>
                </c:pt>
                <c:pt idx="2046">
                  <c:v>590.62200927734375</c:v>
                </c:pt>
                <c:pt idx="2047">
                  <c:v>584.75897216796875</c:v>
                </c:pt>
                <c:pt idx="2048">
                  <c:v>592.89300537109375</c:v>
                </c:pt>
                <c:pt idx="2049">
                  <c:v>586.5250244140625</c:v>
                </c:pt>
                <c:pt idx="2050">
                  <c:v>586.0260009765625</c:v>
                </c:pt>
                <c:pt idx="2051">
                  <c:v>585.08099365234375</c:v>
                </c:pt>
                <c:pt idx="2052">
                  <c:v>571.4439697265625</c:v>
                </c:pt>
                <c:pt idx="2053">
                  <c:v>567.2030029296875</c:v>
                </c:pt>
                <c:pt idx="2054">
                  <c:v>576.2490234375</c:v>
                </c:pt>
                <c:pt idx="2055">
                  <c:v>571.7449951171875</c:v>
                </c:pt>
                <c:pt idx="2056">
                  <c:v>572.50299072265625</c:v>
                </c:pt>
                <c:pt idx="2057">
                  <c:v>573.66400146484375</c:v>
                </c:pt>
                <c:pt idx="2058">
                  <c:v>580.7030029296875</c:v>
                </c:pt>
                <c:pt idx="2059">
                  <c:v>580.69000244140625</c:v>
                </c:pt>
                <c:pt idx="2060">
                  <c:v>584.73199462890625</c:v>
                </c:pt>
                <c:pt idx="2061">
                  <c:v>581.281005859375</c:v>
                </c:pt>
                <c:pt idx="2062">
                  <c:v>577.9949951171875</c:v>
                </c:pt>
                <c:pt idx="2063">
                  <c:v>575.7340087890625</c:v>
                </c:pt>
                <c:pt idx="2064">
                  <c:v>578.156005859375</c:v>
                </c:pt>
                <c:pt idx="2065">
                  <c:v>568.666015625</c:v>
                </c:pt>
                <c:pt idx="2066">
                  <c:v>573.55499267578125</c:v>
                </c:pt>
                <c:pt idx="2067">
                  <c:v>572.36102294921875</c:v>
                </c:pt>
                <c:pt idx="2068">
                  <c:v>575.9990234375</c:v>
                </c:pt>
                <c:pt idx="2069">
                  <c:v>572.333984375</c:v>
                </c:pt>
                <c:pt idx="2070">
                  <c:v>571.6939697265625</c:v>
                </c:pt>
                <c:pt idx="2071">
                  <c:v>574.14801025390625</c:v>
                </c:pt>
                <c:pt idx="2072">
                  <c:v>598.38397216796875</c:v>
                </c:pt>
                <c:pt idx="2073">
                  <c:v>608.9169921875</c:v>
                </c:pt>
                <c:pt idx="2074">
                  <c:v>606.02801513671875</c:v>
                </c:pt>
                <c:pt idx="2075">
                  <c:v>611.07000732421875</c:v>
                </c:pt>
                <c:pt idx="2076">
                  <c:v>614.7869873046875</c:v>
                </c:pt>
                <c:pt idx="2077">
                  <c:v>624.948974609375</c:v>
                </c:pt>
                <c:pt idx="2078">
                  <c:v>621.7960205078125</c:v>
                </c:pt>
                <c:pt idx="2079">
                  <c:v>622.2130126953125</c:v>
                </c:pt>
                <c:pt idx="2080">
                  <c:v>605.80902099609375</c:v>
                </c:pt>
                <c:pt idx="2081">
                  <c:v>606.3070068359375</c:v>
                </c:pt>
                <c:pt idx="2082">
                  <c:v>606.9210205078125</c:v>
                </c:pt>
                <c:pt idx="2083">
                  <c:v>608.219970703125</c:v>
                </c:pt>
                <c:pt idx="2084">
                  <c:v>605.21002197265625</c:v>
                </c:pt>
                <c:pt idx="2085">
                  <c:v>606.333984375</c:v>
                </c:pt>
                <c:pt idx="2086">
                  <c:v>605.29400634765625</c:v>
                </c:pt>
                <c:pt idx="2087">
                  <c:v>608.698974609375</c:v>
                </c:pt>
                <c:pt idx="2088">
                  <c:v>608.52801513671875</c:v>
                </c:pt>
                <c:pt idx="2089">
                  <c:v>599.4739990234375</c:v>
                </c:pt>
                <c:pt idx="2090">
                  <c:v>595.79901123046875</c:v>
                </c:pt>
                <c:pt idx="2091">
                  <c:v>595.03497314453125</c:v>
                </c:pt>
                <c:pt idx="2092">
                  <c:v>601.7139892578125</c:v>
                </c:pt>
                <c:pt idx="2093">
                  <c:v>601.34100341796875</c:v>
                </c:pt>
                <c:pt idx="2094">
                  <c:v>599.176025390625</c:v>
                </c:pt>
                <c:pt idx="2095">
                  <c:v>606.81201171875</c:v>
                </c:pt>
                <c:pt idx="2096">
                  <c:v>604.76300048828125</c:v>
                </c:pt>
                <c:pt idx="2097">
                  <c:v>603.51898193359375</c:v>
                </c:pt>
                <c:pt idx="2098">
                  <c:v>605.05902099609375</c:v>
                </c:pt>
                <c:pt idx="2099">
                  <c:v>608.43798828125</c:v>
                </c:pt>
                <c:pt idx="2100">
                  <c:v>613.93402099609375</c:v>
                </c:pt>
                <c:pt idx="2101">
                  <c:v>610.291015625</c:v>
                </c:pt>
                <c:pt idx="2102">
                  <c:v>612.3380126953125</c:v>
                </c:pt>
                <c:pt idx="2103">
                  <c:v>609.375</c:v>
                </c:pt>
                <c:pt idx="2104">
                  <c:v>610.885009765625</c:v>
                </c:pt>
                <c:pt idx="2105">
                  <c:v>610.9000244140625</c:v>
                </c:pt>
                <c:pt idx="2106">
                  <c:v>616.489013671875</c:v>
                </c:pt>
                <c:pt idx="2107">
                  <c:v>616.59600830078125</c:v>
                </c:pt>
                <c:pt idx="2108">
                  <c:v>614.6240234375</c:v>
                </c:pt>
                <c:pt idx="2109">
                  <c:v>617.4219970703125</c:v>
                </c:pt>
                <c:pt idx="2110">
                  <c:v>639.3740234375</c:v>
                </c:pt>
                <c:pt idx="2111">
                  <c:v>635.08099365234375</c:v>
                </c:pt>
                <c:pt idx="2112">
                  <c:v>635.02001953125</c:v>
                </c:pt>
                <c:pt idx="2113">
                  <c:v>638.36700439453125</c:v>
                </c:pt>
                <c:pt idx="2114">
                  <c:v>637.3709716796875</c:v>
                </c:pt>
                <c:pt idx="2115">
                  <c:v>639.8280029296875</c:v>
                </c:pt>
                <c:pt idx="2116">
                  <c:v>636.91998291015625</c:v>
                </c:pt>
                <c:pt idx="2117">
                  <c:v>635.50897216796875</c:v>
                </c:pt>
                <c:pt idx="2118">
                  <c:v>628.15399169921875</c:v>
                </c:pt>
                <c:pt idx="2119">
                  <c:v>628.62200927734375</c:v>
                </c:pt>
                <c:pt idx="2120">
                  <c:v>630.15399169921875</c:v>
                </c:pt>
                <c:pt idx="2121">
                  <c:v>652.71502685546875</c:v>
                </c:pt>
                <c:pt idx="2122">
                  <c:v>649.2449951171875</c:v>
                </c:pt>
                <c:pt idx="2123">
                  <c:v>648.39898681640625</c:v>
                </c:pt>
                <c:pt idx="2124">
                  <c:v>652.89501953125</c:v>
                </c:pt>
                <c:pt idx="2125">
                  <c:v>674.35699462890625</c:v>
                </c:pt>
                <c:pt idx="2126">
                  <c:v>686.52001953125</c:v>
                </c:pt>
                <c:pt idx="2127">
                  <c:v>688.09600830078125</c:v>
                </c:pt>
                <c:pt idx="2128">
                  <c:v>712.8699951171875</c:v>
                </c:pt>
                <c:pt idx="2129">
                  <c:v>696.35400390625</c:v>
                </c:pt>
                <c:pt idx="2130">
                  <c:v>697.3690185546875</c:v>
                </c:pt>
                <c:pt idx="2131">
                  <c:v>729.27099609375</c:v>
                </c:pt>
                <c:pt idx="2132">
                  <c:v>742.46502685546875</c:v>
                </c:pt>
                <c:pt idx="2133">
                  <c:v>687.50799560546875</c:v>
                </c:pt>
                <c:pt idx="2134">
                  <c:v>702.5369873046875</c:v>
                </c:pt>
                <c:pt idx="2135">
                  <c:v>704.16400146484375</c:v>
                </c:pt>
                <c:pt idx="2136">
                  <c:v>712.23602294921875</c:v>
                </c:pt>
                <c:pt idx="2137">
                  <c:v>704.01898193359375</c:v>
                </c:pt>
                <c:pt idx="2138">
                  <c:v>709.15301513671875</c:v>
                </c:pt>
                <c:pt idx="2139">
                  <c:v>721.19097900390625</c:v>
                </c:pt>
                <c:pt idx="2140">
                  <c:v>713.6669921875</c:v>
                </c:pt>
                <c:pt idx="2141">
                  <c:v>716.5560302734375</c:v>
                </c:pt>
                <c:pt idx="2142">
                  <c:v>703.5460205078125</c:v>
                </c:pt>
                <c:pt idx="2143">
                  <c:v>702.5040283203125</c:v>
                </c:pt>
                <c:pt idx="2144">
                  <c:v>706.39501953125</c:v>
                </c:pt>
                <c:pt idx="2145">
                  <c:v>711.95599365234375</c:v>
                </c:pt>
                <c:pt idx="2146">
                  <c:v>742.07000732421875</c:v>
                </c:pt>
                <c:pt idx="2147">
                  <c:v>735.406005859375</c:v>
                </c:pt>
                <c:pt idx="2148">
                  <c:v>749.677001953125</c:v>
                </c:pt>
                <c:pt idx="2149">
                  <c:v>750.63299560546875</c:v>
                </c:pt>
                <c:pt idx="2150">
                  <c:v>728.60699462890625</c:v>
                </c:pt>
                <c:pt idx="2151">
                  <c:v>736.71600341796875</c:v>
                </c:pt>
                <c:pt idx="2152">
                  <c:v>748.2249755859375</c:v>
                </c:pt>
                <c:pt idx="2153">
                  <c:v>741.59600830078125</c:v>
                </c:pt>
                <c:pt idx="2154">
                  <c:v>736.39898681640625</c:v>
                </c:pt>
                <c:pt idx="2155">
                  <c:v>738.27801513671875</c:v>
                </c:pt>
                <c:pt idx="2156">
                  <c:v>732.823974609375</c:v>
                </c:pt>
                <c:pt idx="2157">
                  <c:v>728.42498779296875</c:v>
                </c:pt>
                <c:pt idx="2158">
                  <c:v>731.7459716796875</c:v>
                </c:pt>
                <c:pt idx="2159">
                  <c:v>731.7650146484375</c:v>
                </c:pt>
                <c:pt idx="2160">
                  <c:v>742.00799560546875</c:v>
                </c:pt>
                <c:pt idx="2161">
                  <c:v>753.2550048828125</c:v>
                </c:pt>
                <c:pt idx="2162">
                  <c:v>771.406982421875</c:v>
                </c:pt>
                <c:pt idx="2163">
                  <c:v>764.97198486328125</c:v>
                </c:pt>
                <c:pt idx="2164">
                  <c:v>766.4639892578125</c:v>
                </c:pt>
                <c:pt idx="2165">
                  <c:v>750.708984375</c:v>
                </c:pt>
                <c:pt idx="2166">
                  <c:v>758.80999755859375</c:v>
                </c:pt>
                <c:pt idx="2167">
                  <c:v>763.89801025390625</c:v>
                </c:pt>
                <c:pt idx="2168">
                  <c:v>766.7509765625</c:v>
                </c:pt>
                <c:pt idx="2169">
                  <c:v>770.41497802734375</c:v>
                </c:pt>
                <c:pt idx="2170">
                  <c:v>773.21099853515625</c:v>
                </c:pt>
                <c:pt idx="2171">
                  <c:v>768.6209716796875</c:v>
                </c:pt>
                <c:pt idx="2172">
                  <c:v>777.9110107421875</c:v>
                </c:pt>
                <c:pt idx="2173">
                  <c:v>775.25</c:v>
                </c:pt>
                <c:pt idx="2174">
                  <c:v>776.635986328125</c:v>
                </c:pt>
                <c:pt idx="2175">
                  <c:v>775.47998046875</c:v>
                </c:pt>
                <c:pt idx="2176">
                  <c:v>780.8499755859375</c:v>
                </c:pt>
                <c:pt idx="2177">
                  <c:v>788.57598876953125</c:v>
                </c:pt>
                <c:pt idx="2178">
                  <c:v>788.5889892578125</c:v>
                </c:pt>
                <c:pt idx="2179">
                  <c:v>790.156005859375</c:v>
                </c:pt>
                <c:pt idx="2180">
                  <c:v>798.78497314453125</c:v>
                </c:pt>
                <c:pt idx="2181">
                  <c:v>833.10198974609375</c:v>
                </c:pt>
                <c:pt idx="2182">
                  <c:v>858.73602294921875</c:v>
                </c:pt>
                <c:pt idx="2183">
                  <c:v>916.7869873046875</c:v>
                </c:pt>
                <c:pt idx="2184">
                  <c:v>894.2030029296875</c:v>
                </c:pt>
                <c:pt idx="2185">
                  <c:v>894.48199462890625</c:v>
                </c:pt>
                <c:pt idx="2186">
                  <c:v>902.55401611328125</c:v>
                </c:pt>
                <c:pt idx="2187">
                  <c:v>931.114013671875</c:v>
                </c:pt>
                <c:pt idx="2188">
                  <c:v>978.00897216796875</c:v>
                </c:pt>
                <c:pt idx="2189">
                  <c:v>969.625</c:v>
                </c:pt>
                <c:pt idx="2190">
                  <c:v>960.47100830078125</c:v>
                </c:pt>
                <c:pt idx="2191">
                  <c:v>968.22698974609375</c:v>
                </c:pt>
                <c:pt idx="2192">
                  <c:v>997.68902587890625</c:v>
                </c:pt>
                <c:pt idx="2193">
                  <c:v>1018.0499877929688</c:v>
                </c:pt>
                <c:pt idx="2194">
                  <c:v>1030.8199462890625</c:v>
                </c:pt>
                <c:pt idx="2195">
                  <c:v>1129.8699951171875</c:v>
                </c:pt>
                <c:pt idx="2196">
                  <c:v>1005.8200073242188</c:v>
                </c:pt>
                <c:pt idx="2197">
                  <c:v>895.66998291015625</c:v>
                </c:pt>
                <c:pt idx="2198">
                  <c:v>905.16998291015625</c:v>
                </c:pt>
                <c:pt idx="2199">
                  <c:v>913.52398681640625</c:v>
                </c:pt>
                <c:pt idx="2200">
                  <c:v>899.3499755859375</c:v>
                </c:pt>
                <c:pt idx="2201">
                  <c:v>904.7919921875</c:v>
                </c:pt>
                <c:pt idx="2202">
                  <c:v>775.98101806640625</c:v>
                </c:pt>
                <c:pt idx="2203">
                  <c:v>802.8289794921875</c:v>
                </c:pt>
                <c:pt idx="2204">
                  <c:v>826.1209716796875</c:v>
                </c:pt>
                <c:pt idx="2205">
                  <c:v>818.63897705078125</c:v>
                </c:pt>
                <c:pt idx="2206">
                  <c:v>822.4219970703125</c:v>
                </c:pt>
                <c:pt idx="2207">
                  <c:v>830.26397705078125</c:v>
                </c:pt>
                <c:pt idx="2208">
                  <c:v>904.4539794921875</c:v>
                </c:pt>
                <c:pt idx="2209">
                  <c:v>884.2509765625</c:v>
                </c:pt>
                <c:pt idx="2210">
                  <c:v>898.02099609375</c:v>
                </c:pt>
                <c:pt idx="2211">
                  <c:v>891.6240234375</c:v>
                </c:pt>
                <c:pt idx="2212">
                  <c:v>920.010986328125</c:v>
                </c:pt>
                <c:pt idx="2213">
                  <c:v>925.33099365234375</c:v>
                </c:pt>
                <c:pt idx="2214">
                  <c:v>912.68798828125</c:v>
                </c:pt>
                <c:pt idx="2215">
                  <c:v>885.64801025390625</c:v>
                </c:pt>
                <c:pt idx="2216">
                  <c:v>894.1099853515625</c:v>
                </c:pt>
                <c:pt idx="2217">
                  <c:v>915.0999755859375</c:v>
                </c:pt>
                <c:pt idx="2218">
                  <c:v>918.56201171875</c:v>
                </c:pt>
                <c:pt idx="2219">
                  <c:v>920.280029296875</c:v>
                </c:pt>
                <c:pt idx="2220">
                  <c:v>914.04400634765625</c:v>
                </c:pt>
                <c:pt idx="2221">
                  <c:v>920.24102783203125</c:v>
                </c:pt>
                <c:pt idx="2222">
                  <c:v>967.6669921875</c:v>
                </c:pt>
                <c:pt idx="2223">
                  <c:v>987.34600830078125</c:v>
                </c:pt>
                <c:pt idx="2224">
                  <c:v>1007.7899780273438</c:v>
                </c:pt>
                <c:pt idx="2225">
                  <c:v>1018.1099853515625</c:v>
                </c:pt>
                <c:pt idx="2226">
                  <c:v>1033.6500244140625</c:v>
                </c:pt>
                <c:pt idx="2227">
                  <c:v>1013.989990234375</c:v>
                </c:pt>
                <c:pt idx="2228">
                  <c:v>1024.6099853515625</c:v>
                </c:pt>
                <c:pt idx="2229">
                  <c:v>1052.5400390625</c:v>
                </c:pt>
                <c:pt idx="2230">
                  <c:v>1054.3399658203125</c:v>
                </c:pt>
                <c:pt idx="2231">
                  <c:v>988.947998046875</c:v>
                </c:pt>
                <c:pt idx="2232">
                  <c:v>993.0789794921875</c:v>
                </c:pt>
                <c:pt idx="2233">
                  <c:v>1010</c:v>
                </c:pt>
                <c:pt idx="2234">
                  <c:v>999.51300048828125</c:v>
                </c:pt>
                <c:pt idx="2235">
                  <c:v>996.85699462890625</c:v>
                </c:pt>
                <c:pt idx="2236">
                  <c:v>1009.25</c:v>
                </c:pt>
                <c:pt idx="2237">
                  <c:v>1009.1199951171875</c:v>
                </c:pt>
                <c:pt idx="2238">
                  <c:v>1034.0799560546875</c:v>
                </c:pt>
                <c:pt idx="2239">
                  <c:v>1053.1199951171875</c:v>
                </c:pt>
                <c:pt idx="2240">
                  <c:v>1058.4100341796875</c:v>
                </c:pt>
                <c:pt idx="2241">
                  <c:v>1052.8199462890625</c:v>
                </c:pt>
                <c:pt idx="2242">
                  <c:v>1083.239990234375</c:v>
                </c:pt>
                <c:pt idx="2243">
                  <c:v>1123.6600341796875</c:v>
                </c:pt>
                <c:pt idx="2244">
                  <c:v>1122.18994140625</c:v>
                </c:pt>
                <c:pt idx="2245">
                  <c:v>1178.3800048828125</c:v>
                </c:pt>
                <c:pt idx="2246">
                  <c:v>1180.9200439453125</c:v>
                </c:pt>
                <c:pt idx="2247">
                  <c:v>1151.5799560546875</c:v>
                </c:pt>
                <c:pt idx="2248">
                  <c:v>1179.969970703125</c:v>
                </c:pt>
                <c:pt idx="2249">
                  <c:v>1194.280029296875</c:v>
                </c:pt>
                <c:pt idx="2250">
                  <c:v>1190.8900146484375</c:v>
                </c:pt>
                <c:pt idx="2251">
                  <c:v>1230.02001953125</c:v>
                </c:pt>
                <c:pt idx="2252">
                  <c:v>1260.9200439453125</c:v>
                </c:pt>
                <c:pt idx="2253">
                  <c:v>1290.7900390625</c:v>
                </c:pt>
                <c:pt idx="2254">
                  <c:v>1267.6800537109375</c:v>
                </c:pt>
                <c:pt idx="2255">
                  <c:v>1277.68994140625</c:v>
                </c:pt>
                <c:pt idx="2256">
                  <c:v>1280.8699951171875</c:v>
                </c:pt>
                <c:pt idx="2257">
                  <c:v>1232.4300537109375</c:v>
                </c:pt>
                <c:pt idx="2258">
                  <c:v>1150.47998046875</c:v>
                </c:pt>
                <c:pt idx="2259">
                  <c:v>1191.81005859375</c:v>
                </c:pt>
                <c:pt idx="2260">
                  <c:v>1117.030029296875</c:v>
                </c:pt>
                <c:pt idx="2261">
                  <c:v>1181.6500244140625</c:v>
                </c:pt>
                <c:pt idx="2262">
                  <c:v>1229.510009765625</c:v>
                </c:pt>
                <c:pt idx="2263">
                  <c:v>1243.239990234375</c:v>
                </c:pt>
                <c:pt idx="2264">
                  <c:v>1246.31005859375</c:v>
                </c:pt>
                <c:pt idx="2265">
                  <c:v>1259.5999755859375</c:v>
                </c:pt>
                <c:pt idx="2266">
                  <c:v>1172.9100341796875</c:v>
                </c:pt>
                <c:pt idx="2267">
                  <c:v>1070.1300048828125</c:v>
                </c:pt>
                <c:pt idx="2268">
                  <c:v>970.5980224609375</c:v>
                </c:pt>
                <c:pt idx="2269">
                  <c:v>1017.7999877929688</c:v>
                </c:pt>
                <c:pt idx="2270">
                  <c:v>1041.3399658203125</c:v>
                </c:pt>
                <c:pt idx="2271">
                  <c:v>1115.0400390625</c:v>
                </c:pt>
                <c:pt idx="2272">
                  <c:v>1037.43994140625</c:v>
                </c:pt>
                <c:pt idx="2273">
                  <c:v>1029.949951171875</c:v>
                </c:pt>
                <c:pt idx="2274">
                  <c:v>935.94598388671875</c:v>
                </c:pt>
                <c:pt idx="2275">
                  <c:v>964.6920166015625</c:v>
                </c:pt>
                <c:pt idx="2276">
                  <c:v>965.22900390625</c:v>
                </c:pt>
                <c:pt idx="2277">
                  <c:v>1040.489990234375</c:v>
                </c:pt>
                <c:pt idx="2278">
                  <c:v>1044.25</c:v>
                </c:pt>
                <c:pt idx="2279">
                  <c:v>1040.3900146484375</c:v>
                </c:pt>
                <c:pt idx="2280">
                  <c:v>1037.530029296875</c:v>
                </c:pt>
                <c:pt idx="2281">
                  <c:v>1079.75</c:v>
                </c:pt>
                <c:pt idx="2282">
                  <c:v>1089.510009765625</c:v>
                </c:pt>
                <c:pt idx="2283">
                  <c:v>1098.780029296875</c:v>
                </c:pt>
                <c:pt idx="2284">
                  <c:v>1147.6300048828125</c:v>
                </c:pt>
                <c:pt idx="2285">
                  <c:v>1143.75</c:v>
                </c:pt>
                <c:pt idx="2286">
                  <c:v>1135</c:v>
                </c:pt>
                <c:pt idx="2287">
                  <c:v>1190.5999755859375</c:v>
                </c:pt>
                <c:pt idx="2288">
                  <c:v>1193.02001953125</c:v>
                </c:pt>
                <c:pt idx="2289">
                  <c:v>1184.8199462890625</c:v>
                </c:pt>
                <c:pt idx="2290">
                  <c:v>1210.06005859375</c:v>
                </c:pt>
                <c:pt idx="2291">
                  <c:v>1213.3399658203125</c:v>
                </c:pt>
                <c:pt idx="2292">
                  <c:v>1224.77001953125</c:v>
                </c:pt>
                <c:pt idx="2293">
                  <c:v>1216.510009765625</c:v>
                </c:pt>
                <c:pt idx="2294">
                  <c:v>1178.530029296875</c:v>
                </c:pt>
                <c:pt idx="2295">
                  <c:v>1183.43994140625</c:v>
                </c:pt>
                <c:pt idx="2296">
                  <c:v>1180.699951171875</c:v>
                </c:pt>
                <c:pt idx="2297">
                  <c:v>1184.7900390625</c:v>
                </c:pt>
                <c:pt idx="2298">
                  <c:v>1203.72998046875</c:v>
                </c:pt>
                <c:pt idx="2299">
                  <c:v>1217.5999755859375</c:v>
                </c:pt>
                <c:pt idx="2300">
                  <c:v>1226.93994140625</c:v>
                </c:pt>
                <c:pt idx="2301">
                  <c:v>1255.4000244140625</c:v>
                </c:pt>
                <c:pt idx="2302">
                  <c:v>1257.1400146484375</c:v>
                </c:pt>
                <c:pt idx="2303">
                  <c:v>1244.3800048828125</c:v>
                </c:pt>
                <c:pt idx="2304">
                  <c:v>1248.219970703125</c:v>
                </c:pt>
                <c:pt idx="2305">
                  <c:v>1248.3199462890625</c:v>
                </c:pt>
                <c:pt idx="2306">
                  <c:v>1263.550048828125</c:v>
                </c:pt>
                <c:pt idx="2307">
                  <c:v>1284.8399658203125</c:v>
                </c:pt>
                <c:pt idx="2308">
                  <c:v>1329.18994140625</c:v>
                </c:pt>
                <c:pt idx="2309">
                  <c:v>1320.050048828125</c:v>
                </c:pt>
                <c:pt idx="2310">
                  <c:v>1327.0400390625</c:v>
                </c:pt>
                <c:pt idx="2311">
                  <c:v>1347.9599609375</c:v>
                </c:pt>
                <c:pt idx="2312">
                  <c:v>1402.0799560546875</c:v>
                </c:pt>
                <c:pt idx="2313">
                  <c:v>1443.6800537109375</c:v>
                </c:pt>
                <c:pt idx="2314">
                  <c:v>1492</c:v>
                </c:pt>
                <c:pt idx="2315">
                  <c:v>1515.6300048828125</c:v>
                </c:pt>
                <c:pt idx="2316">
                  <c:v>1512.2099609375</c:v>
                </c:pt>
                <c:pt idx="2317">
                  <c:v>1548.2900390625</c:v>
                </c:pt>
                <c:pt idx="2318">
                  <c:v>1555.469970703125</c:v>
                </c:pt>
                <c:pt idx="2319">
                  <c:v>1639.3199462890625</c:v>
                </c:pt>
                <c:pt idx="2320">
                  <c:v>1706.9300537109375</c:v>
                </c:pt>
                <c:pt idx="2321">
                  <c:v>1756.800048828125</c:v>
                </c:pt>
                <c:pt idx="2322">
                  <c:v>1807.3699951171875</c:v>
                </c:pt>
                <c:pt idx="2323">
                  <c:v>1676.989990234375</c:v>
                </c:pt>
                <c:pt idx="2324">
                  <c:v>1759.9599609375</c:v>
                </c:pt>
                <c:pt idx="2325">
                  <c:v>1772.4200439453125</c:v>
                </c:pt>
                <c:pt idx="2326">
                  <c:v>1697.3800048828125</c:v>
                </c:pt>
                <c:pt idx="2327">
                  <c:v>1718.199951171875</c:v>
                </c:pt>
                <c:pt idx="2328">
                  <c:v>1802.1600341796875</c:v>
                </c:pt>
                <c:pt idx="2329">
                  <c:v>1887.3299560546875</c:v>
                </c:pt>
                <c:pt idx="2330">
                  <c:v>1968.0999755859375</c:v>
                </c:pt>
                <c:pt idx="2331">
                  <c:v>2051.739990234375</c:v>
                </c:pt>
                <c:pt idx="2332">
                  <c:v>2055.6201171875</c:v>
                </c:pt>
                <c:pt idx="2333">
                  <c:v>2139.030029296875</c:v>
                </c:pt>
                <c:pt idx="2334">
                  <c:v>2291.47998046875</c:v>
                </c:pt>
                <c:pt idx="2335">
                  <c:v>2476.300048828125</c:v>
                </c:pt>
                <c:pt idx="2336">
                  <c:v>2357.5</c:v>
                </c:pt>
                <c:pt idx="2337">
                  <c:v>2247.47998046875</c:v>
                </c:pt>
                <c:pt idx="2338">
                  <c:v>2106.31005859375</c:v>
                </c:pt>
                <c:pt idx="2339">
                  <c:v>2207.580078125</c:v>
                </c:pt>
                <c:pt idx="2340">
                  <c:v>2289.8701171875</c:v>
                </c:pt>
                <c:pt idx="2341">
                  <c:v>2197.22998046875</c:v>
                </c:pt>
                <c:pt idx="2342">
                  <c:v>2330.22998046875</c:v>
                </c:pt>
                <c:pt idx="2343">
                  <c:v>2452.179931640625</c:v>
                </c:pt>
                <c:pt idx="2344">
                  <c:v>2517.409912109375</c:v>
                </c:pt>
                <c:pt idx="2345">
                  <c:v>2555.64990234375</c:v>
                </c:pt>
                <c:pt idx="2346">
                  <c:v>2552.81005859375</c:v>
                </c:pt>
                <c:pt idx="2347">
                  <c:v>2736.590087890625</c:v>
                </c:pt>
                <c:pt idx="2348">
                  <c:v>2914.080078125</c:v>
                </c:pt>
                <c:pt idx="2349">
                  <c:v>2694.219970703125</c:v>
                </c:pt>
                <c:pt idx="2350">
                  <c:v>2825.030029296875</c:v>
                </c:pt>
                <c:pt idx="2351">
                  <c:v>2826.699951171875</c:v>
                </c:pt>
                <c:pt idx="2352">
                  <c:v>2942.340087890625</c:v>
                </c:pt>
                <c:pt idx="2353">
                  <c:v>3018.5400390625</c:v>
                </c:pt>
                <c:pt idx="2354">
                  <c:v>2682.590087890625</c:v>
                </c:pt>
                <c:pt idx="2355">
                  <c:v>2738.929931640625</c:v>
                </c:pt>
                <c:pt idx="2356">
                  <c:v>2494.489990234375</c:v>
                </c:pt>
                <c:pt idx="2357">
                  <c:v>2456.919921875</c:v>
                </c:pt>
                <c:pt idx="2358">
                  <c:v>2528.10009765625</c:v>
                </c:pt>
                <c:pt idx="2359">
                  <c:v>2664</c:v>
                </c:pt>
                <c:pt idx="2360">
                  <c:v>2576.169921875</c:v>
                </c:pt>
                <c:pt idx="2361">
                  <c:v>2641.669921875</c:v>
                </c:pt>
                <c:pt idx="2362">
                  <c:v>2778.830078125</c:v>
                </c:pt>
                <c:pt idx="2363">
                  <c:v>2712.159912109375</c:v>
                </c:pt>
                <c:pt idx="2364">
                  <c:v>2740.7900390625</c:v>
                </c:pt>
                <c:pt idx="2365">
                  <c:v>2738.22998046875</c:v>
                </c:pt>
                <c:pt idx="2366">
                  <c:v>2619.1201171875</c:v>
                </c:pt>
                <c:pt idx="2367">
                  <c:v>2594.449951171875</c:v>
                </c:pt>
                <c:pt idx="2368">
                  <c:v>2485.360107421875</c:v>
                </c:pt>
                <c:pt idx="2369">
                  <c:v>2593.169921875</c:v>
                </c:pt>
                <c:pt idx="2370">
                  <c:v>2584.56005859375</c:v>
                </c:pt>
                <c:pt idx="2371">
                  <c:v>2561.56005859375</c:v>
                </c:pt>
                <c:pt idx="2372">
                  <c:v>2499.97998046875</c:v>
                </c:pt>
                <c:pt idx="2373">
                  <c:v>2460.199951171875</c:v>
                </c:pt>
                <c:pt idx="2374">
                  <c:v>2529.780029296875</c:v>
                </c:pt>
                <c:pt idx="2375">
                  <c:v>2581.070068359375</c:v>
                </c:pt>
                <c:pt idx="2376">
                  <c:v>2625.070068359375</c:v>
                </c:pt>
                <c:pt idx="2377">
                  <c:v>2629.27001953125</c:v>
                </c:pt>
                <c:pt idx="2378">
                  <c:v>2619.110107421875</c:v>
                </c:pt>
                <c:pt idx="2379">
                  <c:v>2521.239990234375</c:v>
                </c:pt>
                <c:pt idx="2380">
                  <c:v>2579.929931640625</c:v>
                </c:pt>
                <c:pt idx="2381">
                  <c:v>2525.679931640625</c:v>
                </c:pt>
                <c:pt idx="2382">
                  <c:v>2371.9599609375</c:v>
                </c:pt>
                <c:pt idx="2383">
                  <c:v>2332.18994140625</c:v>
                </c:pt>
                <c:pt idx="2384">
                  <c:v>2423.159912109375</c:v>
                </c:pt>
                <c:pt idx="2385">
                  <c:v>2364.52001953125</c:v>
                </c:pt>
                <c:pt idx="2386">
                  <c:v>2232.659912109375</c:v>
                </c:pt>
                <c:pt idx="2387">
                  <c:v>1993.260009765625</c:v>
                </c:pt>
                <c:pt idx="2388">
                  <c:v>1938.93994140625</c:v>
                </c:pt>
                <c:pt idx="2389">
                  <c:v>2244.260009765625</c:v>
                </c:pt>
                <c:pt idx="2390">
                  <c:v>2327.89990234375</c:v>
                </c:pt>
                <c:pt idx="2391">
                  <c:v>2294.409912109375</c:v>
                </c:pt>
                <c:pt idx="2392">
                  <c:v>2877.389892578125</c:v>
                </c:pt>
                <c:pt idx="2393">
                  <c:v>2694.2900390625</c:v>
                </c:pt>
                <c:pt idx="2394">
                  <c:v>2838.81005859375</c:v>
                </c:pt>
                <c:pt idx="2395">
                  <c:v>2762.6298828125</c:v>
                </c:pt>
                <c:pt idx="2396">
                  <c:v>2779.0400390625</c:v>
                </c:pt>
                <c:pt idx="2397">
                  <c:v>2591.219970703125</c:v>
                </c:pt>
                <c:pt idx="2398">
                  <c:v>2550.179931640625</c:v>
                </c:pt>
                <c:pt idx="2399">
                  <c:v>2697.469970703125</c:v>
                </c:pt>
                <c:pt idx="2400">
                  <c:v>2805.179931640625</c:v>
                </c:pt>
                <c:pt idx="2401">
                  <c:v>2720.080078125</c:v>
                </c:pt>
                <c:pt idx="2402">
                  <c:v>2746.330078125</c:v>
                </c:pt>
                <c:pt idx="2403">
                  <c:v>2873.830078125</c:v>
                </c:pt>
                <c:pt idx="2404">
                  <c:v>2735.590087890625</c:v>
                </c:pt>
                <c:pt idx="2405">
                  <c:v>2723.580078125</c:v>
                </c:pt>
                <c:pt idx="2406">
                  <c:v>2814.360107421875</c:v>
                </c:pt>
                <c:pt idx="2407">
                  <c:v>2883.679931640625</c:v>
                </c:pt>
                <c:pt idx="2408">
                  <c:v>3301.760009765625</c:v>
                </c:pt>
                <c:pt idx="2409">
                  <c:v>3255</c:v>
                </c:pt>
                <c:pt idx="2410">
                  <c:v>3431.969970703125</c:v>
                </c:pt>
                <c:pt idx="2411">
                  <c:v>3453.159912109375</c:v>
                </c:pt>
                <c:pt idx="2412">
                  <c:v>3377.5400390625</c:v>
                </c:pt>
                <c:pt idx="2413">
                  <c:v>3445.280029296875</c:v>
                </c:pt>
                <c:pt idx="2414">
                  <c:v>3679.610107421875</c:v>
                </c:pt>
                <c:pt idx="2415">
                  <c:v>3917.64990234375</c:v>
                </c:pt>
                <c:pt idx="2416">
                  <c:v>4111.2001953125</c:v>
                </c:pt>
                <c:pt idx="2417">
                  <c:v>4382.740234375</c:v>
                </c:pt>
                <c:pt idx="2418">
                  <c:v>4204.43017578125</c:v>
                </c:pt>
                <c:pt idx="2419">
                  <c:v>4425.2998046875</c:v>
                </c:pt>
                <c:pt idx="2420">
                  <c:v>4316.33984375</c:v>
                </c:pt>
                <c:pt idx="2421">
                  <c:v>4159.4599609375</c:v>
                </c:pt>
                <c:pt idx="2422">
                  <c:v>4206.1298828125</c:v>
                </c:pt>
                <c:pt idx="2423">
                  <c:v>4111.22021484375</c:v>
                </c:pt>
                <c:pt idx="2424">
                  <c:v>4054.93994140625</c:v>
                </c:pt>
                <c:pt idx="2425">
                  <c:v>4137.669921875</c:v>
                </c:pt>
                <c:pt idx="2426">
                  <c:v>4191.22021484375</c:v>
                </c:pt>
                <c:pt idx="2427">
                  <c:v>4362.47998046875</c:v>
                </c:pt>
                <c:pt idx="2428">
                  <c:v>4408.31982421875</c:v>
                </c:pt>
                <c:pt idx="2429">
                  <c:v>4387.4599609375</c:v>
                </c:pt>
                <c:pt idx="2430">
                  <c:v>4394.52001953125</c:v>
                </c:pt>
                <c:pt idx="2431">
                  <c:v>4439.66015625</c:v>
                </c:pt>
                <c:pt idx="2432">
                  <c:v>4648.1298828125</c:v>
                </c:pt>
                <c:pt idx="2433">
                  <c:v>4630.72998046875</c:v>
                </c:pt>
                <c:pt idx="2434">
                  <c:v>4764.8701171875</c:v>
                </c:pt>
                <c:pt idx="2435">
                  <c:v>4950.72021484375</c:v>
                </c:pt>
                <c:pt idx="2436">
                  <c:v>4643.97998046875</c:v>
                </c:pt>
                <c:pt idx="2437">
                  <c:v>4631.68994140625</c:v>
                </c:pt>
                <c:pt idx="2438">
                  <c:v>4319.72021484375</c:v>
                </c:pt>
                <c:pt idx="2439">
                  <c:v>4422.1201171875</c:v>
                </c:pt>
                <c:pt idx="2440">
                  <c:v>4626.72021484375</c:v>
                </c:pt>
                <c:pt idx="2441">
                  <c:v>4638.10009765625</c:v>
                </c:pt>
                <c:pt idx="2442">
                  <c:v>4317.5400390625</c:v>
                </c:pt>
                <c:pt idx="2443">
                  <c:v>4291.8798828125</c:v>
                </c:pt>
                <c:pt idx="2444">
                  <c:v>4191.169921875</c:v>
                </c:pt>
                <c:pt idx="2445">
                  <c:v>4188.85009765625</c:v>
                </c:pt>
                <c:pt idx="2446">
                  <c:v>4148.27001953125</c:v>
                </c:pt>
                <c:pt idx="2447">
                  <c:v>3874.260009765625</c:v>
                </c:pt>
                <c:pt idx="2448">
                  <c:v>3226.409912109375</c:v>
                </c:pt>
                <c:pt idx="2449">
                  <c:v>3686.89990234375</c:v>
                </c:pt>
                <c:pt idx="2450">
                  <c:v>3678.739990234375</c:v>
                </c:pt>
                <c:pt idx="2451">
                  <c:v>3672.570068359375</c:v>
                </c:pt>
                <c:pt idx="2452">
                  <c:v>4067.080078125</c:v>
                </c:pt>
                <c:pt idx="2453">
                  <c:v>3897</c:v>
                </c:pt>
                <c:pt idx="2454">
                  <c:v>3858.090087890625</c:v>
                </c:pt>
                <c:pt idx="2455">
                  <c:v>3612.679931640625</c:v>
                </c:pt>
                <c:pt idx="2456">
                  <c:v>3603.31005859375</c:v>
                </c:pt>
                <c:pt idx="2457">
                  <c:v>3777.2900390625</c:v>
                </c:pt>
                <c:pt idx="2458">
                  <c:v>3662.1201171875</c:v>
                </c:pt>
                <c:pt idx="2459">
                  <c:v>3927.5</c:v>
                </c:pt>
                <c:pt idx="2460">
                  <c:v>3895.510009765625</c:v>
                </c:pt>
                <c:pt idx="2461">
                  <c:v>4208.56005859375</c:v>
                </c:pt>
                <c:pt idx="2462">
                  <c:v>4185.2900390625</c:v>
                </c:pt>
                <c:pt idx="2463">
                  <c:v>4164.10009765625</c:v>
                </c:pt>
                <c:pt idx="2464">
                  <c:v>4353.0498046875</c:v>
                </c:pt>
                <c:pt idx="2465">
                  <c:v>4394.64013671875</c:v>
                </c:pt>
                <c:pt idx="2466">
                  <c:v>4404.10009765625</c:v>
                </c:pt>
                <c:pt idx="2467">
                  <c:v>4320.08984375</c:v>
                </c:pt>
                <c:pt idx="2468">
                  <c:v>4225.919921875</c:v>
                </c:pt>
                <c:pt idx="2469">
                  <c:v>4322.75</c:v>
                </c:pt>
                <c:pt idx="2470">
                  <c:v>4370.25</c:v>
                </c:pt>
                <c:pt idx="2471">
                  <c:v>4437.02978515625</c:v>
                </c:pt>
                <c:pt idx="2472">
                  <c:v>4596.9599609375</c:v>
                </c:pt>
                <c:pt idx="2473">
                  <c:v>4772.97998046875</c:v>
                </c:pt>
                <c:pt idx="2474">
                  <c:v>4754.7001953125</c:v>
                </c:pt>
                <c:pt idx="2475">
                  <c:v>4830.77001953125</c:v>
                </c:pt>
                <c:pt idx="2476">
                  <c:v>5439.1298828125</c:v>
                </c:pt>
                <c:pt idx="2477">
                  <c:v>5640.1298828125</c:v>
                </c:pt>
                <c:pt idx="2478">
                  <c:v>5809.68994140625</c:v>
                </c:pt>
                <c:pt idx="2479">
                  <c:v>5697.39013671875</c:v>
                </c:pt>
                <c:pt idx="2480">
                  <c:v>5754.22021484375</c:v>
                </c:pt>
                <c:pt idx="2481">
                  <c:v>5595.22998046875</c:v>
                </c:pt>
                <c:pt idx="2482">
                  <c:v>5572.2001953125</c:v>
                </c:pt>
                <c:pt idx="2483">
                  <c:v>5699.580078125</c:v>
                </c:pt>
                <c:pt idx="2484">
                  <c:v>5984.08984375</c:v>
                </c:pt>
                <c:pt idx="2485">
                  <c:v>6013.22998046875</c:v>
                </c:pt>
                <c:pt idx="2486">
                  <c:v>5984.9599609375</c:v>
                </c:pt>
                <c:pt idx="2487">
                  <c:v>5895.2998046875</c:v>
                </c:pt>
                <c:pt idx="2488">
                  <c:v>5518.85009765625</c:v>
                </c:pt>
                <c:pt idx="2489">
                  <c:v>5733.89990234375</c:v>
                </c:pt>
                <c:pt idx="2490">
                  <c:v>5888.14990234375</c:v>
                </c:pt>
                <c:pt idx="2491">
                  <c:v>5767.68017578125</c:v>
                </c:pt>
                <c:pt idx="2492">
                  <c:v>5732.830078125</c:v>
                </c:pt>
                <c:pt idx="2493">
                  <c:v>6140.52978515625</c:v>
                </c:pt>
                <c:pt idx="2494">
                  <c:v>6121.7998046875</c:v>
                </c:pt>
                <c:pt idx="2495">
                  <c:v>6447.669921875</c:v>
                </c:pt>
                <c:pt idx="2496">
                  <c:v>6750.169921875</c:v>
                </c:pt>
                <c:pt idx="2497">
                  <c:v>7030</c:v>
                </c:pt>
                <c:pt idx="2498">
                  <c:v>7161.4501953125</c:v>
                </c:pt>
                <c:pt idx="2499">
                  <c:v>7387</c:v>
                </c:pt>
                <c:pt idx="2500">
                  <c:v>7382.4501953125</c:v>
                </c:pt>
                <c:pt idx="2501">
                  <c:v>6958.2099609375</c:v>
                </c:pt>
                <c:pt idx="2502">
                  <c:v>7118.7998046875</c:v>
                </c:pt>
                <c:pt idx="2503">
                  <c:v>7458.7900390625</c:v>
                </c:pt>
                <c:pt idx="2504">
                  <c:v>7146.77978515625</c:v>
                </c:pt>
                <c:pt idx="2505">
                  <c:v>6570.31005859375</c:v>
                </c:pt>
                <c:pt idx="2506">
                  <c:v>6337</c:v>
                </c:pt>
                <c:pt idx="2507">
                  <c:v>5857.31982421875</c:v>
                </c:pt>
                <c:pt idx="2508">
                  <c:v>6517.68017578125</c:v>
                </c:pt>
                <c:pt idx="2509">
                  <c:v>6598.77001953125</c:v>
                </c:pt>
                <c:pt idx="2510">
                  <c:v>7279</c:v>
                </c:pt>
                <c:pt idx="2511">
                  <c:v>7843.93994140625</c:v>
                </c:pt>
                <c:pt idx="2512">
                  <c:v>7689.91015625</c:v>
                </c:pt>
                <c:pt idx="2513">
                  <c:v>7776.93994140625</c:v>
                </c:pt>
                <c:pt idx="2514">
                  <c:v>8033.93994140625</c:v>
                </c:pt>
                <c:pt idx="2515">
                  <c:v>8238.2001953125</c:v>
                </c:pt>
                <c:pt idx="2516">
                  <c:v>8095.58984375</c:v>
                </c:pt>
                <c:pt idx="2517">
                  <c:v>8230.6904296875</c:v>
                </c:pt>
                <c:pt idx="2518">
                  <c:v>8002.64013671875</c:v>
                </c:pt>
                <c:pt idx="2519">
                  <c:v>8201.4599609375</c:v>
                </c:pt>
                <c:pt idx="2520">
                  <c:v>8763.7900390625</c:v>
                </c:pt>
                <c:pt idx="2521">
                  <c:v>9326.58984375</c:v>
                </c:pt>
                <c:pt idx="2522">
                  <c:v>9739.0498046875</c:v>
                </c:pt>
                <c:pt idx="2523">
                  <c:v>9908.23046875</c:v>
                </c:pt>
                <c:pt idx="2524">
                  <c:v>9816.349609375</c:v>
                </c:pt>
                <c:pt idx="2525">
                  <c:v>9916.5400390625</c:v>
                </c:pt>
                <c:pt idx="2526">
                  <c:v>10859.599609375</c:v>
                </c:pt>
                <c:pt idx="2527">
                  <c:v>10895</c:v>
                </c:pt>
                <c:pt idx="2528">
                  <c:v>11180.900390625</c:v>
                </c:pt>
                <c:pt idx="2529">
                  <c:v>11616.900390625</c:v>
                </c:pt>
                <c:pt idx="2530">
                  <c:v>11696.099609375</c:v>
                </c:pt>
                <c:pt idx="2531">
                  <c:v>13709</c:v>
                </c:pt>
                <c:pt idx="2532">
                  <c:v>16858</c:v>
                </c:pt>
                <c:pt idx="2533">
                  <c:v>16057.099609375</c:v>
                </c:pt>
                <c:pt idx="2534">
                  <c:v>14913.400390625</c:v>
                </c:pt>
                <c:pt idx="2535">
                  <c:v>15037</c:v>
                </c:pt>
                <c:pt idx="2536">
                  <c:v>16699.69921875</c:v>
                </c:pt>
                <c:pt idx="2537">
                  <c:v>17178.099609375</c:v>
                </c:pt>
                <c:pt idx="2538">
                  <c:v>16407.19921875</c:v>
                </c:pt>
                <c:pt idx="2539">
                  <c:v>16531.099609375</c:v>
                </c:pt>
                <c:pt idx="2540">
                  <c:v>17601.900390625</c:v>
                </c:pt>
                <c:pt idx="2541">
                  <c:v>19343</c:v>
                </c:pt>
                <c:pt idx="2542">
                  <c:v>19086.599609375</c:v>
                </c:pt>
                <c:pt idx="2543">
                  <c:v>18960.5</c:v>
                </c:pt>
                <c:pt idx="2544">
                  <c:v>17608.30078125</c:v>
                </c:pt>
                <c:pt idx="2545">
                  <c:v>16454.69921875</c:v>
                </c:pt>
                <c:pt idx="2546">
                  <c:v>15561</c:v>
                </c:pt>
                <c:pt idx="2547">
                  <c:v>13857.099609375</c:v>
                </c:pt>
                <c:pt idx="2548">
                  <c:v>14548.7001953125</c:v>
                </c:pt>
                <c:pt idx="2549">
                  <c:v>13975.400390625</c:v>
                </c:pt>
                <c:pt idx="2550">
                  <c:v>13917</c:v>
                </c:pt>
                <c:pt idx="2551">
                  <c:v>15745.2998046875</c:v>
                </c:pt>
                <c:pt idx="2552">
                  <c:v>15378.2998046875</c:v>
                </c:pt>
                <c:pt idx="2553">
                  <c:v>14428.7998046875</c:v>
                </c:pt>
                <c:pt idx="2554">
                  <c:v>14427.900390625</c:v>
                </c:pt>
                <c:pt idx="2555">
                  <c:v>12629.7998046875</c:v>
                </c:pt>
                <c:pt idx="2556">
                  <c:v>13860.099609375</c:v>
                </c:pt>
                <c:pt idx="2557">
                  <c:v>13412.400390625</c:v>
                </c:pt>
                <c:pt idx="2558">
                  <c:v>14740.7998046875</c:v>
                </c:pt>
                <c:pt idx="2559">
                  <c:v>15134.7001953125</c:v>
                </c:pt>
                <c:pt idx="2560">
                  <c:v>15155.2001953125</c:v>
                </c:pt>
                <c:pt idx="2561">
                  <c:v>16937.19921875</c:v>
                </c:pt>
                <c:pt idx="2562">
                  <c:v>17135.80078125</c:v>
                </c:pt>
                <c:pt idx="2563">
                  <c:v>16178.5</c:v>
                </c:pt>
                <c:pt idx="2564">
                  <c:v>14970.400390625</c:v>
                </c:pt>
                <c:pt idx="2565">
                  <c:v>14439.5</c:v>
                </c:pt>
                <c:pt idx="2566">
                  <c:v>14890.7001953125</c:v>
                </c:pt>
                <c:pt idx="2567">
                  <c:v>13287.2998046875</c:v>
                </c:pt>
                <c:pt idx="2568">
                  <c:v>13812.7001953125</c:v>
                </c:pt>
                <c:pt idx="2569">
                  <c:v>14188.7998046875</c:v>
                </c:pt>
                <c:pt idx="2570">
                  <c:v>13619</c:v>
                </c:pt>
                <c:pt idx="2571">
                  <c:v>13585.900390625</c:v>
                </c:pt>
                <c:pt idx="2572">
                  <c:v>11348</c:v>
                </c:pt>
                <c:pt idx="2573">
                  <c:v>11141.2001953125</c:v>
                </c:pt>
                <c:pt idx="2574">
                  <c:v>11250.599609375</c:v>
                </c:pt>
                <c:pt idx="2575">
                  <c:v>11514.900390625</c:v>
                </c:pt>
                <c:pt idx="2576">
                  <c:v>12759.599609375</c:v>
                </c:pt>
                <c:pt idx="2577">
                  <c:v>11522.900390625</c:v>
                </c:pt>
                <c:pt idx="2578">
                  <c:v>10772.2001953125</c:v>
                </c:pt>
                <c:pt idx="2579">
                  <c:v>10839.7998046875</c:v>
                </c:pt>
                <c:pt idx="2580">
                  <c:v>11399.5</c:v>
                </c:pt>
                <c:pt idx="2581">
                  <c:v>11137.2001953125</c:v>
                </c:pt>
                <c:pt idx="2582">
                  <c:v>11090.099609375</c:v>
                </c:pt>
                <c:pt idx="2583">
                  <c:v>11407.2001953125</c:v>
                </c:pt>
                <c:pt idx="2584">
                  <c:v>11694.5</c:v>
                </c:pt>
                <c:pt idx="2585">
                  <c:v>11158.400390625</c:v>
                </c:pt>
                <c:pt idx="2586">
                  <c:v>10035</c:v>
                </c:pt>
                <c:pt idx="2587">
                  <c:v>10166.5</c:v>
                </c:pt>
                <c:pt idx="2588">
                  <c:v>9052.580078125</c:v>
                </c:pt>
                <c:pt idx="2589">
                  <c:v>8827.6298828125</c:v>
                </c:pt>
                <c:pt idx="2590">
                  <c:v>9224.3896484375</c:v>
                </c:pt>
                <c:pt idx="2591">
                  <c:v>8186.64990234375</c:v>
                </c:pt>
                <c:pt idx="2592">
                  <c:v>6914.259765625</c:v>
                </c:pt>
                <c:pt idx="2593">
                  <c:v>7700.39013671875</c:v>
                </c:pt>
                <c:pt idx="2594">
                  <c:v>7581.7998046875</c:v>
                </c:pt>
                <c:pt idx="2595">
                  <c:v>8237.240234375</c:v>
                </c:pt>
                <c:pt idx="2596">
                  <c:v>8689.83984375</c:v>
                </c:pt>
                <c:pt idx="2597">
                  <c:v>8556.6103515625</c:v>
                </c:pt>
                <c:pt idx="2598">
                  <c:v>8070.7998046875</c:v>
                </c:pt>
                <c:pt idx="2599">
                  <c:v>8891.2099609375</c:v>
                </c:pt>
                <c:pt idx="2600">
                  <c:v>8516.240234375</c:v>
                </c:pt>
                <c:pt idx="2601">
                  <c:v>9477.83984375</c:v>
                </c:pt>
                <c:pt idx="2602">
                  <c:v>10016.5</c:v>
                </c:pt>
                <c:pt idx="2603">
                  <c:v>10178.7001953125</c:v>
                </c:pt>
                <c:pt idx="2604">
                  <c:v>11092.099609375</c:v>
                </c:pt>
                <c:pt idx="2605">
                  <c:v>10396.599609375</c:v>
                </c:pt>
                <c:pt idx="2606">
                  <c:v>11159.7001953125</c:v>
                </c:pt>
                <c:pt idx="2607">
                  <c:v>11228.2001953125</c:v>
                </c:pt>
                <c:pt idx="2608">
                  <c:v>10456.2001953125</c:v>
                </c:pt>
                <c:pt idx="2609">
                  <c:v>9830.4296875</c:v>
                </c:pt>
                <c:pt idx="2610">
                  <c:v>10149.5</c:v>
                </c:pt>
                <c:pt idx="2611">
                  <c:v>9682.3798828125</c:v>
                </c:pt>
                <c:pt idx="2612">
                  <c:v>9586.4599609375</c:v>
                </c:pt>
                <c:pt idx="2613">
                  <c:v>10313.099609375</c:v>
                </c:pt>
                <c:pt idx="2614">
                  <c:v>10564.400390625</c:v>
                </c:pt>
                <c:pt idx="2615">
                  <c:v>10309.599609375</c:v>
                </c:pt>
                <c:pt idx="2616">
                  <c:v>10907.599609375</c:v>
                </c:pt>
                <c:pt idx="2617">
                  <c:v>11019.5</c:v>
                </c:pt>
                <c:pt idx="2618">
                  <c:v>11438.7001953125</c:v>
                </c:pt>
                <c:pt idx="2619">
                  <c:v>11479.7001953125</c:v>
                </c:pt>
                <c:pt idx="2620">
                  <c:v>11433</c:v>
                </c:pt>
                <c:pt idx="2621">
                  <c:v>10709.5</c:v>
                </c:pt>
                <c:pt idx="2622">
                  <c:v>9906.7998046875</c:v>
                </c:pt>
                <c:pt idx="2623">
                  <c:v>9299.2802734375</c:v>
                </c:pt>
                <c:pt idx="2624">
                  <c:v>9237.0498046875</c:v>
                </c:pt>
                <c:pt idx="2625">
                  <c:v>8787.16015625</c:v>
                </c:pt>
                <c:pt idx="2626">
                  <c:v>9532.740234375</c:v>
                </c:pt>
                <c:pt idx="2627">
                  <c:v>9118.26953125</c:v>
                </c:pt>
                <c:pt idx="2628">
                  <c:v>9144.150390625</c:v>
                </c:pt>
                <c:pt idx="2629">
                  <c:v>8196.900390625</c:v>
                </c:pt>
                <c:pt idx="2630">
                  <c:v>8256.990234375</c:v>
                </c:pt>
                <c:pt idx="2631">
                  <c:v>8269.330078125</c:v>
                </c:pt>
                <c:pt idx="2632">
                  <c:v>7862.10986328125</c:v>
                </c:pt>
                <c:pt idx="2633">
                  <c:v>8196.01953125</c:v>
                </c:pt>
                <c:pt idx="2634">
                  <c:v>8594.1904296875</c:v>
                </c:pt>
                <c:pt idx="2635">
                  <c:v>8915.900390625</c:v>
                </c:pt>
                <c:pt idx="2636">
                  <c:v>8895.400390625</c:v>
                </c:pt>
                <c:pt idx="2637">
                  <c:v>8712.8896484375</c:v>
                </c:pt>
                <c:pt idx="2638">
                  <c:v>8918.740234375</c:v>
                </c:pt>
                <c:pt idx="2639">
                  <c:v>8535.8896484375</c:v>
                </c:pt>
                <c:pt idx="2640">
                  <c:v>8449.830078125</c:v>
                </c:pt>
                <c:pt idx="2641">
                  <c:v>8138.33984375</c:v>
                </c:pt>
                <c:pt idx="2642">
                  <c:v>7790.16015625</c:v>
                </c:pt>
                <c:pt idx="2643">
                  <c:v>7937.2099609375</c:v>
                </c:pt>
                <c:pt idx="2644">
                  <c:v>7086.490234375</c:v>
                </c:pt>
                <c:pt idx="2645">
                  <c:v>6844.31982421875</c:v>
                </c:pt>
                <c:pt idx="2646">
                  <c:v>6926.02001953125</c:v>
                </c:pt>
                <c:pt idx="2647">
                  <c:v>6816.740234375</c:v>
                </c:pt>
                <c:pt idx="2648">
                  <c:v>7049.7900390625</c:v>
                </c:pt>
                <c:pt idx="2649">
                  <c:v>7417.89013671875</c:v>
                </c:pt>
                <c:pt idx="2650">
                  <c:v>6789.2998046875</c:v>
                </c:pt>
                <c:pt idx="2651">
                  <c:v>6774.75</c:v>
                </c:pt>
                <c:pt idx="2652">
                  <c:v>6620.41015625</c:v>
                </c:pt>
                <c:pt idx="2653">
                  <c:v>6896.27978515625</c:v>
                </c:pt>
                <c:pt idx="2654">
                  <c:v>7022.7099609375</c:v>
                </c:pt>
                <c:pt idx="2655">
                  <c:v>6773.93994140625</c:v>
                </c:pt>
                <c:pt idx="2656">
                  <c:v>6830.89990234375</c:v>
                </c:pt>
                <c:pt idx="2657">
                  <c:v>6939.5498046875</c:v>
                </c:pt>
                <c:pt idx="2658">
                  <c:v>7916.3701171875</c:v>
                </c:pt>
                <c:pt idx="2659">
                  <c:v>7889.22998046875</c:v>
                </c:pt>
                <c:pt idx="2660">
                  <c:v>8003.68017578125</c:v>
                </c:pt>
                <c:pt idx="2661">
                  <c:v>8357.0400390625</c:v>
                </c:pt>
                <c:pt idx="2662">
                  <c:v>8051.35009765625</c:v>
                </c:pt>
                <c:pt idx="2663">
                  <c:v>7890.14990234375</c:v>
                </c:pt>
                <c:pt idx="2664">
                  <c:v>8163.68994140625</c:v>
                </c:pt>
                <c:pt idx="2665">
                  <c:v>8273.740234375</c:v>
                </c:pt>
                <c:pt idx="2666">
                  <c:v>8863.5</c:v>
                </c:pt>
                <c:pt idx="2667">
                  <c:v>8917.599609375</c:v>
                </c:pt>
                <c:pt idx="2668">
                  <c:v>8792.830078125</c:v>
                </c:pt>
                <c:pt idx="2669">
                  <c:v>8938.2998046875</c:v>
                </c:pt>
                <c:pt idx="2670">
                  <c:v>9652.16015625</c:v>
                </c:pt>
                <c:pt idx="2671">
                  <c:v>8864.08984375</c:v>
                </c:pt>
                <c:pt idx="2672">
                  <c:v>9279</c:v>
                </c:pt>
                <c:pt idx="2673">
                  <c:v>8978.330078125</c:v>
                </c:pt>
                <c:pt idx="2674">
                  <c:v>9342.4697265625</c:v>
                </c:pt>
                <c:pt idx="2675">
                  <c:v>9392.0302734375</c:v>
                </c:pt>
                <c:pt idx="2676">
                  <c:v>9244.3203125</c:v>
                </c:pt>
                <c:pt idx="2677">
                  <c:v>9067.7099609375</c:v>
                </c:pt>
                <c:pt idx="2678">
                  <c:v>9219.8603515625</c:v>
                </c:pt>
                <c:pt idx="2679">
                  <c:v>9734.669921875</c:v>
                </c:pt>
                <c:pt idx="2680">
                  <c:v>9692.7197265625</c:v>
                </c:pt>
                <c:pt idx="2681">
                  <c:v>9826.599609375</c:v>
                </c:pt>
                <c:pt idx="2682">
                  <c:v>9619.1396484375</c:v>
                </c:pt>
                <c:pt idx="2683">
                  <c:v>9362.5302734375</c:v>
                </c:pt>
                <c:pt idx="2684">
                  <c:v>9180.16015625</c:v>
                </c:pt>
                <c:pt idx="2685">
                  <c:v>9306</c:v>
                </c:pt>
                <c:pt idx="2686">
                  <c:v>9014.6201171875</c:v>
                </c:pt>
                <c:pt idx="2687">
                  <c:v>8406.169921875</c:v>
                </c:pt>
                <c:pt idx="2688">
                  <c:v>8467.66015625</c:v>
                </c:pt>
                <c:pt idx="2689">
                  <c:v>8688.0302734375</c:v>
                </c:pt>
                <c:pt idx="2690">
                  <c:v>8675.2099609375</c:v>
                </c:pt>
                <c:pt idx="2691">
                  <c:v>8474.240234375</c:v>
                </c:pt>
                <c:pt idx="2692">
                  <c:v>8340.2998046875</c:v>
                </c:pt>
                <c:pt idx="2693">
                  <c:v>8058.60009765625</c:v>
                </c:pt>
                <c:pt idx="2694">
                  <c:v>8240.7197265625</c:v>
                </c:pt>
                <c:pt idx="2695">
                  <c:v>8234.150390625</c:v>
                </c:pt>
                <c:pt idx="2696">
                  <c:v>8520.8095703125</c:v>
                </c:pt>
                <c:pt idx="2697">
                  <c:v>8395.23046875</c:v>
                </c:pt>
                <c:pt idx="2698">
                  <c:v>7983.52001953125</c:v>
                </c:pt>
                <c:pt idx="2699">
                  <c:v>7502.56005859375</c:v>
                </c:pt>
                <c:pt idx="2700">
                  <c:v>7578.68994140625</c:v>
                </c:pt>
                <c:pt idx="2701">
                  <c:v>7460.68994140625</c:v>
                </c:pt>
                <c:pt idx="2702">
                  <c:v>7334.16015625</c:v>
                </c:pt>
                <c:pt idx="2703">
                  <c:v>7344.97021484375</c:v>
                </c:pt>
                <c:pt idx="2704">
                  <c:v>7105.669921875</c:v>
                </c:pt>
                <c:pt idx="2705">
                  <c:v>7460.580078125</c:v>
                </c:pt>
                <c:pt idx="2706">
                  <c:v>7375.669921875</c:v>
                </c:pt>
                <c:pt idx="2707">
                  <c:v>7487.18994140625</c:v>
                </c:pt>
                <c:pt idx="2708">
                  <c:v>7518.25</c:v>
                </c:pt>
                <c:pt idx="2709">
                  <c:v>7636.18994140625</c:v>
                </c:pt>
                <c:pt idx="2710">
                  <c:v>7711.3701171875</c:v>
                </c:pt>
                <c:pt idx="2711">
                  <c:v>7490.58984375</c:v>
                </c:pt>
                <c:pt idx="2712">
                  <c:v>7616.89013671875</c:v>
                </c:pt>
                <c:pt idx="2713">
                  <c:v>7655.97998046875</c:v>
                </c:pt>
                <c:pt idx="2714">
                  <c:v>7688</c:v>
                </c:pt>
                <c:pt idx="2715">
                  <c:v>7616.10009765625</c:v>
                </c:pt>
                <c:pt idx="2716">
                  <c:v>7497.33984375</c:v>
                </c:pt>
                <c:pt idx="2717">
                  <c:v>6765.7998046875</c:v>
                </c:pt>
                <c:pt idx="2718">
                  <c:v>6877.18017578125</c:v>
                </c:pt>
                <c:pt idx="2719">
                  <c:v>6548.330078125</c:v>
                </c:pt>
                <c:pt idx="2720">
                  <c:v>6299.52001953125</c:v>
                </c:pt>
                <c:pt idx="2721">
                  <c:v>6637.740234375</c:v>
                </c:pt>
                <c:pt idx="2722">
                  <c:v>6410.72021484375</c:v>
                </c:pt>
                <c:pt idx="2723">
                  <c:v>6485.8701171875</c:v>
                </c:pt>
                <c:pt idx="2724">
                  <c:v>6443.669921875</c:v>
                </c:pt>
                <c:pt idx="2725">
                  <c:v>6709.47998046875</c:v>
                </c:pt>
                <c:pt idx="2726">
                  <c:v>6737.41015625</c:v>
                </c:pt>
                <c:pt idx="2727">
                  <c:v>6758.3798828125</c:v>
                </c:pt>
                <c:pt idx="2728">
                  <c:v>6717.2001953125</c:v>
                </c:pt>
                <c:pt idx="2729">
                  <c:v>6053.89990234375</c:v>
                </c:pt>
                <c:pt idx="2730">
                  <c:v>6170.56005859375</c:v>
                </c:pt>
                <c:pt idx="2731">
                  <c:v>6150.18994140625</c:v>
                </c:pt>
                <c:pt idx="2732">
                  <c:v>6247.47021484375</c:v>
                </c:pt>
                <c:pt idx="2733">
                  <c:v>6074.919921875</c:v>
                </c:pt>
                <c:pt idx="2734">
                  <c:v>6132.56005859375</c:v>
                </c:pt>
                <c:pt idx="2735">
                  <c:v>5848.259765625</c:v>
                </c:pt>
                <c:pt idx="2736">
                  <c:v>6203.89990234375</c:v>
                </c:pt>
                <c:pt idx="2737">
                  <c:v>6387.31005859375</c:v>
                </c:pt>
                <c:pt idx="2738">
                  <c:v>6347.85986328125</c:v>
                </c:pt>
                <c:pt idx="2739">
                  <c:v>6613.27001953125</c:v>
                </c:pt>
                <c:pt idx="2740">
                  <c:v>6504.93017578125</c:v>
                </c:pt>
                <c:pt idx="2741">
                  <c:v>6584.77001953125</c:v>
                </c:pt>
                <c:pt idx="2742">
                  <c:v>6531.2001953125</c:v>
                </c:pt>
                <c:pt idx="2743">
                  <c:v>6600.990234375</c:v>
                </c:pt>
                <c:pt idx="2744">
                  <c:v>6755.56005859375</c:v>
                </c:pt>
                <c:pt idx="2745">
                  <c:v>6704.18017578125</c:v>
                </c:pt>
                <c:pt idx="2746">
                  <c:v>6664.2099609375</c:v>
                </c:pt>
                <c:pt idx="2747">
                  <c:v>6302.490234375</c:v>
                </c:pt>
                <c:pt idx="2748">
                  <c:v>6381.8701171875</c:v>
                </c:pt>
                <c:pt idx="2749">
                  <c:v>6245.6298828125</c:v>
                </c:pt>
                <c:pt idx="2750">
                  <c:v>6217.60986328125</c:v>
                </c:pt>
                <c:pt idx="2751">
                  <c:v>6247.22998046875</c:v>
                </c:pt>
                <c:pt idx="2752">
                  <c:v>6349.0400390625</c:v>
                </c:pt>
                <c:pt idx="2753">
                  <c:v>6726.39990234375</c:v>
                </c:pt>
                <c:pt idx="2754">
                  <c:v>7314.93994140625</c:v>
                </c:pt>
                <c:pt idx="2755">
                  <c:v>7378.759765625</c:v>
                </c:pt>
                <c:pt idx="2756">
                  <c:v>7470.830078125</c:v>
                </c:pt>
                <c:pt idx="2757">
                  <c:v>7330.5400390625</c:v>
                </c:pt>
                <c:pt idx="2758">
                  <c:v>7404.2900390625</c:v>
                </c:pt>
                <c:pt idx="2759">
                  <c:v>7396.2900390625</c:v>
                </c:pt>
                <c:pt idx="2760">
                  <c:v>7717.5</c:v>
                </c:pt>
                <c:pt idx="2761">
                  <c:v>8397.6298828125</c:v>
                </c:pt>
                <c:pt idx="2762">
                  <c:v>8166.759765625</c:v>
                </c:pt>
                <c:pt idx="2763">
                  <c:v>7929.60986328125</c:v>
                </c:pt>
                <c:pt idx="2764">
                  <c:v>8183.02001953125</c:v>
                </c:pt>
                <c:pt idx="2765">
                  <c:v>8229.9599609375</c:v>
                </c:pt>
                <c:pt idx="2766">
                  <c:v>8215.5595703125</c:v>
                </c:pt>
                <c:pt idx="2767">
                  <c:v>8168</c:v>
                </c:pt>
                <c:pt idx="2768">
                  <c:v>7726.89013671875</c:v>
                </c:pt>
                <c:pt idx="2769">
                  <c:v>7603.75</c:v>
                </c:pt>
                <c:pt idx="2770">
                  <c:v>7535.02001953125</c:v>
                </c:pt>
                <c:pt idx="2771">
                  <c:v>7415.56005859375</c:v>
                </c:pt>
                <c:pt idx="2772">
                  <c:v>7009.08984375</c:v>
                </c:pt>
                <c:pt idx="2773">
                  <c:v>7026.990234375</c:v>
                </c:pt>
                <c:pt idx="2774">
                  <c:v>6937.06982421875</c:v>
                </c:pt>
                <c:pt idx="2775">
                  <c:v>6717.2099609375</c:v>
                </c:pt>
                <c:pt idx="2776">
                  <c:v>6280.580078125</c:v>
                </c:pt>
                <c:pt idx="2777">
                  <c:v>6537.89990234375</c:v>
                </c:pt>
                <c:pt idx="2778">
                  <c:v>6143.31005859375</c:v>
                </c:pt>
                <c:pt idx="2779">
                  <c:v>6233.3798828125</c:v>
                </c:pt>
                <c:pt idx="2780">
                  <c:v>6312.830078125</c:v>
                </c:pt>
                <c:pt idx="2781">
                  <c:v>6252.3701171875</c:v>
                </c:pt>
                <c:pt idx="2782">
                  <c:v>6192.31005859375</c:v>
                </c:pt>
                <c:pt idx="2783">
                  <c:v>6270.0400390625</c:v>
                </c:pt>
                <c:pt idx="2784">
                  <c:v>6314.240234375</c:v>
                </c:pt>
                <c:pt idx="2785">
                  <c:v>6583.240234375</c:v>
                </c:pt>
                <c:pt idx="2786">
                  <c:v>6395.35009765625</c:v>
                </c:pt>
                <c:pt idx="2787">
                  <c:v>6485.75</c:v>
                </c:pt>
                <c:pt idx="2788">
                  <c:v>6256.60986328125</c:v>
                </c:pt>
                <c:pt idx="2789">
                  <c:v>6477.3798828125</c:v>
                </c:pt>
                <c:pt idx="2790">
                  <c:v>6357.58984375</c:v>
                </c:pt>
                <c:pt idx="2791">
                  <c:v>6525.60986328125</c:v>
                </c:pt>
                <c:pt idx="2792">
                  <c:v>6692.6201171875</c:v>
                </c:pt>
                <c:pt idx="2793">
                  <c:v>6732.5</c:v>
                </c:pt>
                <c:pt idx="2794">
                  <c:v>6707.6298828125</c:v>
                </c:pt>
                <c:pt idx="2795">
                  <c:v>6907.66015625</c:v>
                </c:pt>
                <c:pt idx="2796">
                  <c:v>7076.75</c:v>
                </c:pt>
                <c:pt idx="2797">
                  <c:v>7035.81005859375</c:v>
                </c:pt>
                <c:pt idx="2798">
                  <c:v>6982.39990234375</c:v>
                </c:pt>
                <c:pt idx="2799">
                  <c:v>7013.97021484375</c:v>
                </c:pt>
                <c:pt idx="2800">
                  <c:v>7192.2998046875</c:v>
                </c:pt>
                <c:pt idx="2801">
                  <c:v>7295.1298828125</c:v>
                </c:pt>
                <c:pt idx="2802">
                  <c:v>7261.490234375</c:v>
                </c:pt>
                <c:pt idx="2803">
                  <c:v>7358.5</c:v>
                </c:pt>
                <c:pt idx="2804">
                  <c:v>6687.009765625</c:v>
                </c:pt>
                <c:pt idx="2805">
                  <c:v>6498.6201171875</c:v>
                </c:pt>
                <c:pt idx="2806">
                  <c:v>6396.27001953125</c:v>
                </c:pt>
                <c:pt idx="2807">
                  <c:v>6183.3798828125</c:v>
                </c:pt>
                <c:pt idx="2808">
                  <c:v>6238.5400390625</c:v>
                </c:pt>
                <c:pt idx="2809">
                  <c:v>6305.56982421875</c:v>
                </c:pt>
                <c:pt idx="2810">
                  <c:v>6282.919921875</c:v>
                </c:pt>
                <c:pt idx="2811">
                  <c:v>6328.93017578125</c:v>
                </c:pt>
                <c:pt idx="2812">
                  <c:v>6486.6201171875</c:v>
                </c:pt>
                <c:pt idx="2813">
                  <c:v>6492.3798828125</c:v>
                </c:pt>
                <c:pt idx="2814">
                  <c:v>6515.89990234375</c:v>
                </c:pt>
                <c:pt idx="2815">
                  <c:v>6497.3701171875</c:v>
                </c:pt>
                <c:pt idx="2816">
                  <c:v>6251.16015625</c:v>
                </c:pt>
                <c:pt idx="2817">
                  <c:v>6334.2001953125</c:v>
                </c:pt>
                <c:pt idx="2818">
                  <c:v>6388.97998046875</c:v>
                </c:pt>
                <c:pt idx="2819">
                  <c:v>6491.64013671875</c:v>
                </c:pt>
                <c:pt idx="2820">
                  <c:v>6753.18017578125</c:v>
                </c:pt>
                <c:pt idx="2821">
                  <c:v>6712.169921875</c:v>
                </c:pt>
                <c:pt idx="2822">
                  <c:v>6701.2998046875</c:v>
                </c:pt>
                <c:pt idx="2823">
                  <c:v>6581.509765625</c:v>
                </c:pt>
                <c:pt idx="2824">
                  <c:v>6434.64990234375</c:v>
                </c:pt>
                <c:pt idx="2825">
                  <c:v>6458.64990234375</c:v>
                </c:pt>
                <c:pt idx="2826">
                  <c:v>6684.1298828125</c:v>
                </c:pt>
                <c:pt idx="2827">
                  <c:v>6621.669921875</c:v>
                </c:pt>
                <c:pt idx="2828">
                  <c:v>6583.77001953125</c:v>
                </c:pt>
                <c:pt idx="2829">
                  <c:v>6606.080078125</c:v>
                </c:pt>
                <c:pt idx="2830">
                  <c:v>6578.7900390625</c:v>
                </c:pt>
                <c:pt idx="2831">
                  <c:v>6506.66015625</c:v>
                </c:pt>
                <c:pt idx="2832">
                  <c:v>6470.7099609375</c:v>
                </c:pt>
                <c:pt idx="2833">
                  <c:v>6555.8798828125</c:v>
                </c:pt>
                <c:pt idx="2834">
                  <c:v>6589.39990234375</c:v>
                </c:pt>
                <c:pt idx="2835">
                  <c:v>6563.419921875</c:v>
                </c:pt>
                <c:pt idx="2836">
                  <c:v>6582.39990234375</c:v>
                </c:pt>
                <c:pt idx="2837">
                  <c:v>6622.39990234375</c:v>
                </c:pt>
                <c:pt idx="2838">
                  <c:v>6606.8798828125</c:v>
                </c:pt>
                <c:pt idx="2839">
                  <c:v>6550.72998046875</c:v>
                </c:pt>
                <c:pt idx="2840">
                  <c:v>6177.22998046875</c:v>
                </c:pt>
                <c:pt idx="2841">
                  <c:v>6211.669921875</c:v>
                </c:pt>
                <c:pt idx="2842">
                  <c:v>6227.509765625</c:v>
                </c:pt>
                <c:pt idx="2843">
                  <c:v>6222.2099609375</c:v>
                </c:pt>
                <c:pt idx="2844">
                  <c:v>6513.3798828125</c:v>
                </c:pt>
                <c:pt idx="2845">
                  <c:v>6531.35986328125</c:v>
                </c:pt>
                <c:pt idx="2846">
                  <c:v>6514.64013671875</c:v>
                </c:pt>
                <c:pt idx="2847">
                  <c:v>6450.7900390625</c:v>
                </c:pt>
                <c:pt idx="2848">
                  <c:v>6418.85009765625</c:v>
                </c:pt>
                <c:pt idx="2849">
                  <c:v>6455.47998046875</c:v>
                </c:pt>
                <c:pt idx="2850">
                  <c:v>6453.81982421875</c:v>
                </c:pt>
                <c:pt idx="2851">
                  <c:v>6448.10009765625</c:v>
                </c:pt>
                <c:pt idx="2852">
                  <c:v>6434.25</c:v>
                </c:pt>
                <c:pt idx="2853">
                  <c:v>6450.31005859375</c:v>
                </c:pt>
                <c:pt idx="2854">
                  <c:v>6427.39990234375</c:v>
                </c:pt>
                <c:pt idx="2855">
                  <c:v>6436.97021484375</c:v>
                </c:pt>
                <c:pt idx="2856">
                  <c:v>6431.08984375</c:v>
                </c:pt>
                <c:pt idx="2857">
                  <c:v>6426.5498046875</c:v>
                </c:pt>
                <c:pt idx="2858">
                  <c:v>6285.22998046875</c:v>
                </c:pt>
                <c:pt idx="2859">
                  <c:v>6283.52978515625</c:v>
                </c:pt>
                <c:pt idx="2860">
                  <c:v>6320.4599609375</c:v>
                </c:pt>
                <c:pt idx="2861">
                  <c:v>6358.39990234375</c:v>
                </c:pt>
                <c:pt idx="2862">
                  <c:v>6368.85009765625</c:v>
                </c:pt>
                <c:pt idx="2863">
                  <c:v>6346.81005859375</c:v>
                </c:pt>
                <c:pt idx="2864">
                  <c:v>6439.47998046875</c:v>
                </c:pt>
                <c:pt idx="2865">
                  <c:v>6420.8701171875</c:v>
                </c:pt>
                <c:pt idx="2866">
                  <c:v>6465.990234375</c:v>
                </c:pt>
                <c:pt idx="2867">
                  <c:v>6520.10986328125</c:v>
                </c:pt>
                <c:pt idx="2868">
                  <c:v>6425.259765625</c:v>
                </c:pt>
                <c:pt idx="2869">
                  <c:v>6353.8798828125</c:v>
                </c:pt>
                <c:pt idx="2870">
                  <c:v>6368.669921875</c:v>
                </c:pt>
                <c:pt idx="2871">
                  <c:v>6380.81005859375</c:v>
                </c:pt>
                <c:pt idx="2872">
                  <c:v>6356.02001953125</c:v>
                </c:pt>
                <c:pt idx="2873">
                  <c:v>6307.25</c:v>
                </c:pt>
                <c:pt idx="2874">
                  <c:v>5681.97998046875</c:v>
                </c:pt>
                <c:pt idx="2875">
                  <c:v>5620.8798828125</c:v>
                </c:pt>
                <c:pt idx="2876">
                  <c:v>5548.22998046875</c:v>
                </c:pt>
                <c:pt idx="2877">
                  <c:v>5536.06982421875</c:v>
                </c:pt>
                <c:pt idx="2878">
                  <c:v>5582.7001953125</c:v>
                </c:pt>
                <c:pt idx="2879">
                  <c:v>4785.14990234375</c:v>
                </c:pt>
                <c:pt idx="2880">
                  <c:v>4413.7998046875</c:v>
                </c:pt>
                <c:pt idx="2881">
                  <c:v>4574.35986328125</c:v>
                </c:pt>
                <c:pt idx="2882">
                  <c:v>4289.68994140625</c:v>
                </c:pt>
                <c:pt idx="2883">
                  <c:v>4319.990234375</c:v>
                </c:pt>
                <c:pt idx="2884">
                  <c:v>3815.919921875</c:v>
                </c:pt>
                <c:pt idx="2885">
                  <c:v>3976.570068359375</c:v>
                </c:pt>
                <c:pt idx="2886">
                  <c:v>3761.419921875</c:v>
                </c:pt>
                <c:pt idx="2887">
                  <c:v>3800.199951171875</c:v>
                </c:pt>
                <c:pt idx="2888">
                  <c:v>4241.580078125</c:v>
                </c:pt>
                <c:pt idx="2889">
                  <c:v>4263.8798828125</c:v>
                </c:pt>
                <c:pt idx="2890">
                  <c:v>3992.159912109375</c:v>
                </c:pt>
                <c:pt idx="2891">
                  <c:v>4165.60986328125</c:v>
                </c:pt>
                <c:pt idx="2892">
                  <c:v>4116.60986328125</c:v>
                </c:pt>
                <c:pt idx="2893">
                  <c:v>3855.679931640625</c:v>
                </c:pt>
                <c:pt idx="2894">
                  <c:v>3929.6298828125</c:v>
                </c:pt>
                <c:pt idx="2895">
                  <c:v>3722.389892578125</c:v>
                </c:pt>
                <c:pt idx="2896">
                  <c:v>3466.14990234375</c:v>
                </c:pt>
                <c:pt idx="2897">
                  <c:v>3404.4599609375</c:v>
                </c:pt>
                <c:pt idx="2898">
                  <c:v>3433.360107421875</c:v>
                </c:pt>
                <c:pt idx="2899">
                  <c:v>3566.340087890625</c:v>
                </c:pt>
                <c:pt idx="2900">
                  <c:v>3447.340087890625</c:v>
                </c:pt>
                <c:pt idx="2901">
                  <c:v>3378.110107421875</c:v>
                </c:pt>
                <c:pt idx="2902">
                  <c:v>3465.340087890625</c:v>
                </c:pt>
                <c:pt idx="2903">
                  <c:v>3292.090087890625</c:v>
                </c:pt>
                <c:pt idx="2904">
                  <c:v>3223.760009765625</c:v>
                </c:pt>
                <c:pt idx="2905">
                  <c:v>3214.389892578125</c:v>
                </c:pt>
                <c:pt idx="2906">
                  <c:v>3229.169921875</c:v>
                </c:pt>
                <c:pt idx="2907">
                  <c:v>3540.199951171875</c:v>
                </c:pt>
                <c:pt idx="2908">
                  <c:v>3703.800048828125</c:v>
                </c:pt>
                <c:pt idx="2909">
                  <c:v>3724.989990234375</c:v>
                </c:pt>
                <c:pt idx="2910">
                  <c:v>4107.68994140625</c:v>
                </c:pt>
                <c:pt idx="2911">
                  <c:v>3886.300048828125</c:v>
                </c:pt>
                <c:pt idx="2912">
                  <c:v>4031.89990234375</c:v>
                </c:pt>
                <c:pt idx="2913">
                  <c:v>3987.8798828125</c:v>
                </c:pt>
                <c:pt idx="2914">
                  <c:v>4069.81005859375</c:v>
                </c:pt>
                <c:pt idx="2915">
                  <c:v>3823.06005859375</c:v>
                </c:pt>
                <c:pt idx="2916">
                  <c:v>3809.18994140625</c:v>
                </c:pt>
                <c:pt idx="2917">
                  <c:v>3632.679931640625</c:v>
                </c:pt>
                <c:pt idx="2918">
                  <c:v>3937.050048828125</c:v>
                </c:pt>
                <c:pt idx="2919">
                  <c:v>3779.7099609375</c:v>
                </c:pt>
                <c:pt idx="2920">
                  <c:v>3880.909912109375</c:v>
                </c:pt>
                <c:pt idx="2921">
                  <c:v>3740.5</c:v>
                </c:pt>
                <c:pt idx="2922">
                  <c:v>3869.469970703125</c:v>
                </c:pt>
                <c:pt idx="2923">
                  <c:v>3941.219970703125</c:v>
                </c:pt>
                <c:pt idx="2924">
                  <c:v>3832.159912109375</c:v>
                </c:pt>
                <c:pt idx="2925">
                  <c:v>3863.6298828125</c:v>
                </c:pt>
                <c:pt idx="2926">
                  <c:v>3835.60009765625</c:v>
                </c:pt>
                <c:pt idx="2927">
                  <c:v>4083.169921875</c:v>
                </c:pt>
                <c:pt idx="2928">
                  <c:v>4041.4599609375</c:v>
                </c:pt>
                <c:pt idx="2929">
                  <c:v>4029.989990234375</c:v>
                </c:pt>
                <c:pt idx="2930">
                  <c:v>4028.2900390625</c:v>
                </c:pt>
                <c:pt idx="2931">
                  <c:v>3669.580078125</c:v>
                </c:pt>
                <c:pt idx="2932">
                  <c:v>3660.9599609375</c:v>
                </c:pt>
                <c:pt idx="2933">
                  <c:v>3658.669921875</c:v>
                </c:pt>
                <c:pt idx="2934">
                  <c:v>3540.159912109375</c:v>
                </c:pt>
                <c:pt idx="2935">
                  <c:v>3706.169921875</c:v>
                </c:pt>
                <c:pt idx="2936">
                  <c:v>3604.1298828125</c:v>
                </c:pt>
                <c:pt idx="2937">
                  <c:v>3630.260009765625</c:v>
                </c:pt>
                <c:pt idx="2938">
                  <c:v>3665.409912109375</c:v>
                </c:pt>
                <c:pt idx="2939">
                  <c:v>3630.780029296875</c:v>
                </c:pt>
                <c:pt idx="2940">
                  <c:v>3708.9599609375</c:v>
                </c:pt>
                <c:pt idx="2941">
                  <c:v>3552.889892578125</c:v>
                </c:pt>
                <c:pt idx="2942">
                  <c:v>3548.68994140625</c:v>
                </c:pt>
                <c:pt idx="2943">
                  <c:v>3598.219970703125</c:v>
                </c:pt>
                <c:pt idx="2944">
                  <c:v>3576.010009765625</c:v>
                </c:pt>
                <c:pt idx="2945">
                  <c:v>3598.27001953125</c:v>
                </c:pt>
                <c:pt idx="2946">
                  <c:v>3582.199951171875</c:v>
                </c:pt>
                <c:pt idx="2947">
                  <c:v>3580.77001953125</c:v>
                </c:pt>
                <c:pt idx="2948">
                  <c:v>3553.010009765625</c:v>
                </c:pt>
                <c:pt idx="2949">
                  <c:v>3454.47998046875</c:v>
                </c:pt>
                <c:pt idx="2950">
                  <c:v>3421.1201171875</c:v>
                </c:pt>
                <c:pt idx="2951">
                  <c:v>3482.300048828125</c:v>
                </c:pt>
                <c:pt idx="2952">
                  <c:v>3441.989990234375</c:v>
                </c:pt>
                <c:pt idx="2953">
                  <c:v>3468.25</c:v>
                </c:pt>
                <c:pt idx="2954">
                  <c:v>3466.219970703125</c:v>
                </c:pt>
                <c:pt idx="2955">
                  <c:v>3443.169921875</c:v>
                </c:pt>
                <c:pt idx="2956">
                  <c:v>3451.110107421875</c:v>
                </c:pt>
                <c:pt idx="2957">
                  <c:v>3472.030029296875</c:v>
                </c:pt>
                <c:pt idx="2958">
                  <c:v>3393.669921875</c:v>
                </c:pt>
                <c:pt idx="2959">
                  <c:v>3385.969970703125</c:v>
                </c:pt>
                <c:pt idx="2960">
                  <c:v>3657.39990234375</c:v>
                </c:pt>
                <c:pt idx="2961">
                  <c:v>3654.300048828125</c:v>
                </c:pt>
                <c:pt idx="2962">
                  <c:v>3681.050048828125</c:v>
                </c:pt>
                <c:pt idx="2963">
                  <c:v>3621.030029296875</c:v>
                </c:pt>
                <c:pt idx="2964">
                  <c:v>3622.7099609375</c:v>
                </c:pt>
                <c:pt idx="2965">
                  <c:v>3605.31005859375</c:v>
                </c:pt>
                <c:pt idx="2966">
                  <c:v>3592.909912109375</c:v>
                </c:pt>
                <c:pt idx="2967">
                  <c:v>3601.06005859375</c:v>
                </c:pt>
                <c:pt idx="2968">
                  <c:v>3611.97998046875</c:v>
                </c:pt>
                <c:pt idx="2969">
                  <c:v>3661.739990234375</c:v>
                </c:pt>
                <c:pt idx="2970">
                  <c:v>3905.739990234375</c:v>
                </c:pt>
                <c:pt idx="2971">
                  <c:v>3922.10009765625</c:v>
                </c:pt>
                <c:pt idx="2972">
                  <c:v>3976.7900390625</c:v>
                </c:pt>
                <c:pt idx="2973">
                  <c:v>3936.340087890625</c:v>
                </c:pt>
                <c:pt idx="2974">
                  <c:v>3980</c:v>
                </c:pt>
                <c:pt idx="2975">
                  <c:v>4145.43994140625</c:v>
                </c:pt>
                <c:pt idx="2976">
                  <c:v>3767.300048828125</c:v>
                </c:pt>
                <c:pt idx="2977">
                  <c:v>3852.159912109375</c:v>
                </c:pt>
                <c:pt idx="2978">
                  <c:v>3830.669921875</c:v>
                </c:pt>
                <c:pt idx="2979">
                  <c:v>3832.260009765625</c:v>
                </c:pt>
                <c:pt idx="2980">
                  <c:v>3826.02001953125</c:v>
                </c:pt>
                <c:pt idx="2981">
                  <c:v>3850.070068359375</c:v>
                </c:pt>
                <c:pt idx="2982">
                  <c:v>3845.110107421875</c:v>
                </c:pt>
                <c:pt idx="2983">
                  <c:v>3820.14990234375</c:v>
                </c:pt>
                <c:pt idx="2984">
                  <c:v>3732.570068359375</c:v>
                </c:pt>
                <c:pt idx="2985">
                  <c:v>3880.800048828125</c:v>
                </c:pt>
                <c:pt idx="2986">
                  <c:v>3885</c:v>
                </c:pt>
                <c:pt idx="2987">
                  <c:v>3891.72998046875</c:v>
                </c:pt>
                <c:pt idx="2988">
                  <c:v>3875.469970703125</c:v>
                </c:pt>
                <c:pt idx="2989">
                  <c:v>3950.610107421875</c:v>
                </c:pt>
                <c:pt idx="2990">
                  <c:v>3932.0400390625</c:v>
                </c:pt>
                <c:pt idx="2991">
                  <c:v>3882.610107421875</c:v>
                </c:pt>
                <c:pt idx="2992">
                  <c:v>3891.35009765625</c:v>
                </c:pt>
                <c:pt idx="2993">
                  <c:v>3882.800048828125</c:v>
                </c:pt>
                <c:pt idx="2994">
                  <c:v>3885.989990234375</c:v>
                </c:pt>
                <c:pt idx="2995">
                  <c:v>3935.419921875</c:v>
                </c:pt>
                <c:pt idx="2996">
                  <c:v>4022.5400390625</c:v>
                </c:pt>
                <c:pt idx="2997">
                  <c:v>3999.659912109375</c:v>
                </c:pt>
                <c:pt idx="2998">
                  <c:v>4004.81005859375</c:v>
                </c:pt>
                <c:pt idx="2999">
                  <c:v>4033.719970703125</c:v>
                </c:pt>
                <c:pt idx="3000">
                  <c:v>4064.090087890625</c:v>
                </c:pt>
                <c:pt idx="3001">
                  <c:v>3999.320068359375</c:v>
                </c:pt>
                <c:pt idx="3002">
                  <c:v>4003.550048828125</c:v>
                </c:pt>
                <c:pt idx="3003">
                  <c:v>4009.469970703125</c:v>
                </c:pt>
                <c:pt idx="3004">
                  <c:v>3994.030029296875</c:v>
                </c:pt>
                <c:pt idx="3005">
                  <c:v>3929.31005859375</c:v>
                </c:pt>
                <c:pt idx="3006">
                  <c:v>3945.320068359375</c:v>
                </c:pt>
                <c:pt idx="3007">
                  <c:v>4051.89990234375</c:v>
                </c:pt>
                <c:pt idx="3008">
                  <c:v>4039</c:v>
                </c:pt>
                <c:pt idx="3009">
                  <c:v>4119.02001953125</c:v>
                </c:pt>
                <c:pt idx="3010">
                  <c:v>4117.85009765625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A-496C-9A4C-7306659AC711}"/>
            </c:ext>
          </c:extLst>
        </c:ser>
        <c:ser>
          <c:idx val="2"/>
          <c:order val="1"/>
          <c:tx>
            <c:v>btc cost @$0/kwh w/ GasEngine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'MP2'!$C$725:$C$3735</c:f>
              <c:numCache>
                <c:formatCode>General</c:formatCode>
                <c:ptCount val="3011"/>
                <c:pt idx="0">
                  <c:v>3.3314132434237781E-2</c:v>
                </c:pt>
                <c:pt idx="1">
                  <c:v>3.3427751802357963E-2</c:v>
                </c:pt>
                <c:pt idx="2">
                  <c:v>3.3469899833476729E-2</c:v>
                </c:pt>
                <c:pt idx="3">
                  <c:v>3.4292612171586717E-2</c:v>
                </c:pt>
                <c:pt idx="4">
                  <c:v>3.3578459395407295E-2</c:v>
                </c:pt>
                <c:pt idx="5">
                  <c:v>3.3799002347934745E-2</c:v>
                </c:pt>
                <c:pt idx="6">
                  <c:v>3.5300654179400585E-2</c:v>
                </c:pt>
                <c:pt idx="7">
                  <c:v>3.5474184613316424E-2</c:v>
                </c:pt>
                <c:pt idx="8">
                  <c:v>3.5789198752639924E-2</c:v>
                </c:pt>
                <c:pt idx="9">
                  <c:v>3.6170769209427169E-2</c:v>
                </c:pt>
                <c:pt idx="10">
                  <c:v>3.6184233474100241E-2</c:v>
                </c:pt>
                <c:pt idx="11">
                  <c:v>3.5492992636543701E-2</c:v>
                </c:pt>
                <c:pt idx="12">
                  <c:v>3.5425189070674407E-2</c:v>
                </c:pt>
                <c:pt idx="13">
                  <c:v>4.3806915899854013E-2</c:v>
                </c:pt>
                <c:pt idx="14">
                  <c:v>4.3192400189764404E-2</c:v>
                </c:pt>
                <c:pt idx="15">
                  <c:v>4.2823725847246759E-2</c:v>
                </c:pt>
                <c:pt idx="16">
                  <c:v>3.8956583821609894E-2</c:v>
                </c:pt>
                <c:pt idx="17">
                  <c:v>3.6419874897813363E-2</c:v>
                </c:pt>
                <c:pt idx="18">
                  <c:v>3.5670417287206789E-2</c:v>
                </c:pt>
                <c:pt idx="19">
                  <c:v>4.2970938706954592E-2</c:v>
                </c:pt>
                <c:pt idx="20">
                  <c:v>4.6239452163459774E-2</c:v>
                </c:pt>
                <c:pt idx="21">
                  <c:v>4.8911043840341478E-2</c:v>
                </c:pt>
                <c:pt idx="22">
                  <c:v>4.8393831763687271E-2</c:v>
                </c:pt>
                <c:pt idx="23">
                  <c:v>4.5729266838934524E-2</c:v>
                </c:pt>
                <c:pt idx="24">
                  <c:v>4.513520698151495E-2</c:v>
                </c:pt>
                <c:pt idx="25">
                  <c:v>4.5283853637616063E-2</c:v>
                </c:pt>
                <c:pt idx="26">
                  <c:v>4.7034576806796902E-2</c:v>
                </c:pt>
                <c:pt idx="27">
                  <c:v>4.9577093476406146E-2</c:v>
                </c:pt>
                <c:pt idx="28">
                  <c:v>4.8478838694195558E-2</c:v>
                </c:pt>
                <c:pt idx="29">
                  <c:v>5.2693062152641156E-2</c:v>
                </c:pt>
                <c:pt idx="30">
                  <c:v>5.6316921797576178E-2</c:v>
                </c:pt>
                <c:pt idx="31">
                  <c:v>7.4474836874286854E-2</c:v>
                </c:pt>
                <c:pt idx="32">
                  <c:v>7.6594516630623541E-2</c:v>
                </c:pt>
                <c:pt idx="33">
                  <c:v>7.393199918590744E-2</c:v>
                </c:pt>
                <c:pt idx="34">
                  <c:v>8.5870710072728451E-2</c:v>
                </c:pt>
                <c:pt idx="35">
                  <c:v>9.7147604913501745E-2</c:v>
                </c:pt>
                <c:pt idx="36">
                  <c:v>9.4764780318997419E-2</c:v>
                </c:pt>
                <c:pt idx="37">
                  <c:v>9.318063345307015E-2</c:v>
                </c:pt>
                <c:pt idx="38">
                  <c:v>9.7638145707787241E-2</c:v>
                </c:pt>
                <c:pt idx="39">
                  <c:v>0.11410845198387613</c:v>
                </c:pt>
                <c:pt idx="40">
                  <c:v>0.10382392852325049</c:v>
                </c:pt>
                <c:pt idx="41">
                  <c:v>0.11276875269617372</c:v>
                </c:pt>
                <c:pt idx="42">
                  <c:v>0.11349328202540254</c:v>
                </c:pt>
                <c:pt idx="43">
                  <c:v>0.11044796487479476</c:v>
                </c:pt>
                <c:pt idx="44">
                  <c:v>0.11236279614079818</c:v>
                </c:pt>
                <c:pt idx="45">
                  <c:v>0.10967282260141785</c:v>
                </c:pt>
                <c:pt idx="46">
                  <c:v>0.11012804703975156</c:v>
                </c:pt>
                <c:pt idx="47">
                  <c:v>0.10962807917106775</c:v>
                </c:pt>
                <c:pt idx="48">
                  <c:v>9.7931522617115491E-2</c:v>
                </c:pt>
                <c:pt idx="49">
                  <c:v>0.10548863608343256</c:v>
                </c:pt>
                <c:pt idx="50">
                  <c:v>9.246175506607561E-2</c:v>
                </c:pt>
                <c:pt idx="51">
                  <c:v>9.1065429806588966E-2</c:v>
                </c:pt>
                <c:pt idx="52">
                  <c:v>9.4915900103243384E-2</c:v>
                </c:pt>
                <c:pt idx="53">
                  <c:v>9.6826456310900075E-2</c:v>
                </c:pt>
                <c:pt idx="54">
                  <c:v>0.10782938851835892</c:v>
                </c:pt>
                <c:pt idx="55">
                  <c:v>9.8552112605714393E-2</c:v>
                </c:pt>
                <c:pt idx="56">
                  <c:v>0.10288530666406151</c:v>
                </c:pt>
                <c:pt idx="57">
                  <c:v>9.7014153032441666E-2</c:v>
                </c:pt>
                <c:pt idx="58">
                  <c:v>9.9224689312749595E-2</c:v>
                </c:pt>
                <c:pt idx="59">
                  <c:v>0.10721412065084239</c:v>
                </c:pt>
                <c:pt idx="60">
                  <c:v>0.10588838365707026</c:v>
                </c:pt>
                <c:pt idx="61">
                  <c:v>0.10464926922386804</c:v>
                </c:pt>
                <c:pt idx="62">
                  <c:v>0.10070502848463306</c:v>
                </c:pt>
                <c:pt idx="63">
                  <c:v>9.9490127959435112E-2</c:v>
                </c:pt>
                <c:pt idx="64">
                  <c:v>0.1015918297846132</c:v>
                </c:pt>
                <c:pt idx="65">
                  <c:v>0.10349921832166693</c:v>
                </c:pt>
                <c:pt idx="66">
                  <c:v>9.9099493341912454E-2</c:v>
                </c:pt>
                <c:pt idx="67">
                  <c:v>0.10059148140313856</c:v>
                </c:pt>
                <c:pt idx="68">
                  <c:v>0.11059995222521923</c:v>
                </c:pt>
                <c:pt idx="69">
                  <c:v>0.10263801915823428</c:v>
                </c:pt>
                <c:pt idx="70">
                  <c:v>0.10746079175826512</c:v>
                </c:pt>
                <c:pt idx="71">
                  <c:v>0.10790920410622262</c:v>
                </c:pt>
                <c:pt idx="72">
                  <c:v>0.10613633723412798</c:v>
                </c:pt>
                <c:pt idx="73">
                  <c:v>0.10364622387468767</c:v>
                </c:pt>
                <c:pt idx="74">
                  <c:v>0.10303597184806172</c:v>
                </c:pt>
                <c:pt idx="75">
                  <c:v>9.8972985276556624E-2</c:v>
                </c:pt>
                <c:pt idx="76">
                  <c:v>9.9900276311348235E-2</c:v>
                </c:pt>
                <c:pt idx="77">
                  <c:v>9.546465844997129E-2</c:v>
                </c:pt>
                <c:pt idx="78">
                  <c:v>8.8527377890447942E-2</c:v>
                </c:pt>
                <c:pt idx="79">
                  <c:v>8.9235045755589271E-2</c:v>
                </c:pt>
                <c:pt idx="80">
                  <c:v>9.7538150999098766E-2</c:v>
                </c:pt>
                <c:pt idx="81">
                  <c:v>9.7574378908134779E-2</c:v>
                </c:pt>
                <c:pt idx="82">
                  <c:v>0.10241447377061076</c:v>
                </c:pt>
                <c:pt idx="83">
                  <c:v>0.10214538723431614</c:v>
                </c:pt>
                <c:pt idx="84">
                  <c:v>0.10001113012592132</c:v>
                </c:pt>
                <c:pt idx="85">
                  <c:v>9.5981276343429581E-2</c:v>
                </c:pt>
                <c:pt idx="86">
                  <c:v>9.3605864508374728E-2</c:v>
                </c:pt>
                <c:pt idx="87">
                  <c:v>9.3377761915938648E-2</c:v>
                </c:pt>
                <c:pt idx="88">
                  <c:v>9.3096241903274299E-2</c:v>
                </c:pt>
                <c:pt idx="89">
                  <c:v>8.9380258088778392E-2</c:v>
                </c:pt>
                <c:pt idx="90">
                  <c:v>9.1400417330554845E-2</c:v>
                </c:pt>
                <c:pt idx="91">
                  <c:v>9.1880628757779803E-2</c:v>
                </c:pt>
                <c:pt idx="92">
                  <c:v>9.1271001693520232E-2</c:v>
                </c:pt>
                <c:pt idx="93">
                  <c:v>8.1143645704146589E-2</c:v>
                </c:pt>
                <c:pt idx="94">
                  <c:v>8.5588512115698956E-2</c:v>
                </c:pt>
                <c:pt idx="95">
                  <c:v>9.3042756901357132E-2</c:v>
                </c:pt>
                <c:pt idx="96">
                  <c:v>9.3740336639071775E-2</c:v>
                </c:pt>
                <c:pt idx="97">
                  <c:v>9.1257376114754943E-2</c:v>
                </c:pt>
                <c:pt idx="98">
                  <c:v>8.9909657737056267E-2</c:v>
                </c:pt>
                <c:pt idx="99">
                  <c:v>8.893699143845675E-2</c:v>
                </c:pt>
                <c:pt idx="100">
                  <c:v>9.2674614571597744E-2</c:v>
                </c:pt>
                <c:pt idx="101">
                  <c:v>0.10161080800760715</c:v>
                </c:pt>
                <c:pt idx="102">
                  <c:v>0.10937199799092824</c:v>
                </c:pt>
                <c:pt idx="103">
                  <c:v>0.12073235683125655</c:v>
                </c:pt>
                <c:pt idx="104">
                  <c:v>0.11532916257396691</c:v>
                </c:pt>
                <c:pt idx="105">
                  <c:v>0.11783395020576438</c:v>
                </c:pt>
                <c:pt idx="106">
                  <c:v>0.12750941630622764</c:v>
                </c:pt>
                <c:pt idx="107">
                  <c:v>0.1359160308342513</c:v>
                </c:pt>
                <c:pt idx="108">
                  <c:v>0.13661750355374405</c:v>
                </c:pt>
                <c:pt idx="109">
                  <c:v>0.13220136601158969</c:v>
                </c:pt>
                <c:pt idx="110">
                  <c:v>0.14155291901427336</c:v>
                </c:pt>
                <c:pt idx="111">
                  <c:v>0.15806389763331305</c:v>
                </c:pt>
                <c:pt idx="112">
                  <c:v>0.18810504591134311</c:v>
                </c:pt>
                <c:pt idx="113">
                  <c:v>0.1821417979904999</c:v>
                </c:pt>
                <c:pt idx="114">
                  <c:v>0.17375010419611805</c:v>
                </c:pt>
                <c:pt idx="115">
                  <c:v>0.19707219513914986</c:v>
                </c:pt>
                <c:pt idx="116">
                  <c:v>0.20885051712130848</c:v>
                </c:pt>
                <c:pt idx="117">
                  <c:v>0.24209856817477643</c:v>
                </c:pt>
                <c:pt idx="118">
                  <c:v>0.306342529583914</c:v>
                </c:pt>
                <c:pt idx="119">
                  <c:v>0.36932678351834852</c:v>
                </c:pt>
                <c:pt idx="120">
                  <c:v>0.32682044058619542</c:v>
                </c:pt>
                <c:pt idx="121">
                  <c:v>0.34137896444471522</c:v>
                </c:pt>
                <c:pt idx="122">
                  <c:v>0.36360496014443933</c:v>
                </c:pt>
                <c:pt idx="123">
                  <c:v>0.36309671044626535</c:v>
                </c:pt>
                <c:pt idx="124">
                  <c:v>0.35557477089552963</c:v>
                </c:pt>
                <c:pt idx="125">
                  <c:v>0.36729342260490239</c:v>
                </c:pt>
                <c:pt idx="126">
                  <c:v>0.38591525658947268</c:v>
                </c:pt>
                <c:pt idx="127">
                  <c:v>0.40790617672908214</c:v>
                </c:pt>
                <c:pt idx="128">
                  <c:v>0.40211640029905438</c:v>
                </c:pt>
                <c:pt idx="129">
                  <c:v>0.6098847208381174</c:v>
                </c:pt>
                <c:pt idx="130">
                  <c:v>0.57983421054650641</c:v>
                </c:pt>
                <c:pt idx="131">
                  <c:v>0.66360649409657013</c:v>
                </c:pt>
                <c:pt idx="132">
                  <c:v>0.8492664586147568</c:v>
                </c:pt>
                <c:pt idx="133">
                  <c:v>0.74497254982650007</c:v>
                </c:pt>
                <c:pt idx="134">
                  <c:v>0.73002050979144995</c:v>
                </c:pt>
                <c:pt idx="135">
                  <c:v>0.83129166912631602</c:v>
                </c:pt>
                <c:pt idx="136">
                  <c:v>0.74958281678812422</c:v>
                </c:pt>
                <c:pt idx="137">
                  <c:v>0.71517803860622275</c:v>
                </c:pt>
                <c:pt idx="138">
                  <c:v>0.72988904307308178</c:v>
                </c:pt>
                <c:pt idx="139">
                  <c:v>0.59744077589967659</c:v>
                </c:pt>
                <c:pt idx="140">
                  <c:v>0.65697169754054852</c:v>
                </c:pt>
                <c:pt idx="141">
                  <c:v>0.70831366877126734</c:v>
                </c:pt>
                <c:pt idx="142">
                  <c:v>0.76003784298232624</c:v>
                </c:pt>
                <c:pt idx="143">
                  <c:v>0.78491805123407576</c:v>
                </c:pt>
                <c:pt idx="144">
                  <c:v>0.88403566854590365</c:v>
                </c:pt>
                <c:pt idx="145">
                  <c:v>0.925499416260403</c:v>
                </c:pt>
                <c:pt idx="146">
                  <c:v>0.94747285586877839</c:v>
                </c:pt>
                <c:pt idx="147">
                  <c:v>0.93499255786684399</c:v>
                </c:pt>
                <c:pt idx="148">
                  <c:v>0.9219982405585142</c:v>
                </c:pt>
                <c:pt idx="149">
                  <c:v>0.971915438986931</c:v>
                </c:pt>
                <c:pt idx="150">
                  <c:v>0.95590178391691549</c:v>
                </c:pt>
                <c:pt idx="151">
                  <c:v>1.0222736509832229</c:v>
                </c:pt>
                <c:pt idx="152">
                  <c:v>1.1415066553700985</c:v>
                </c:pt>
                <c:pt idx="153">
                  <c:v>1.5056560857906323</c:v>
                </c:pt>
                <c:pt idx="154">
                  <c:v>1.9675656769575856</c:v>
                </c:pt>
                <c:pt idx="155">
                  <c:v>1.7543414633758052</c:v>
                </c:pt>
                <c:pt idx="156">
                  <c:v>1.968635948519974</c:v>
                </c:pt>
                <c:pt idx="157">
                  <c:v>2.5479616143372041</c:v>
                </c:pt>
                <c:pt idx="158">
                  <c:v>3.0641433855732028</c:v>
                </c:pt>
                <c:pt idx="159">
                  <c:v>2.9787638567069448</c:v>
                </c:pt>
                <c:pt idx="160">
                  <c:v>2.5018118280977286</c:v>
                </c:pt>
                <c:pt idx="161">
                  <c:v>1.5593635025340782</c:v>
                </c:pt>
                <c:pt idx="162">
                  <c:v>1.961885948830363</c:v>
                </c:pt>
                <c:pt idx="163">
                  <c:v>2.094145004282808</c:v>
                </c:pt>
                <c:pt idx="164">
                  <c:v>2.0233685085784003</c:v>
                </c:pt>
                <c:pt idx="165">
                  <c:v>2.0334349283942377</c:v>
                </c:pt>
                <c:pt idx="166">
                  <c:v>1.8806196529753749</c:v>
                </c:pt>
                <c:pt idx="167">
                  <c:v>1.7422837572600878</c:v>
                </c:pt>
                <c:pt idx="168">
                  <c:v>1.854350344736504</c:v>
                </c:pt>
                <c:pt idx="169">
                  <c:v>1.8971525235481668</c:v>
                </c:pt>
                <c:pt idx="170">
                  <c:v>1.91047034668219</c:v>
                </c:pt>
                <c:pt idx="171">
                  <c:v>1.8985411152172624</c:v>
                </c:pt>
                <c:pt idx="172">
                  <c:v>1.9180942937770598</c:v>
                </c:pt>
                <c:pt idx="173">
                  <c:v>1.9313809299171358</c:v>
                </c:pt>
                <c:pt idx="174">
                  <c:v>2.0310962996084574</c:v>
                </c:pt>
                <c:pt idx="175">
                  <c:v>2.1733435539437163</c:v>
                </c:pt>
                <c:pt idx="176">
                  <c:v>1.9057909519625393</c:v>
                </c:pt>
                <c:pt idx="177">
                  <c:v>1.9049848329144632</c:v>
                </c:pt>
                <c:pt idx="178">
                  <c:v>1.9349247268756362</c:v>
                </c:pt>
                <c:pt idx="179">
                  <c:v>1.9069251969494221</c:v>
                </c:pt>
                <c:pt idx="180">
                  <c:v>1.8471665412892673</c:v>
                </c:pt>
                <c:pt idx="181">
                  <c:v>1.8013520121087714</c:v>
                </c:pt>
                <c:pt idx="182">
                  <c:v>1.7981307107300917</c:v>
                </c:pt>
                <c:pt idx="183">
                  <c:v>1.808471850980182</c:v>
                </c:pt>
                <c:pt idx="184">
                  <c:v>1.6264480840859921</c:v>
                </c:pt>
                <c:pt idx="185">
                  <c:v>1.5834581435453103</c:v>
                </c:pt>
                <c:pt idx="186">
                  <c:v>1.7250422507335987</c:v>
                </c:pt>
                <c:pt idx="187">
                  <c:v>1.7732731771263353</c:v>
                </c:pt>
                <c:pt idx="188">
                  <c:v>1.6813064247680014</c:v>
                </c:pt>
                <c:pt idx="189">
                  <c:v>1.7147040497814861</c:v>
                </c:pt>
                <c:pt idx="190">
                  <c:v>1.7847738647247222</c:v>
                </c:pt>
                <c:pt idx="191">
                  <c:v>1.6771914326036264</c:v>
                </c:pt>
                <c:pt idx="192">
                  <c:v>1.6863258153525775</c:v>
                </c:pt>
                <c:pt idx="193">
                  <c:v>1.6058301760281137</c:v>
                </c:pt>
                <c:pt idx="194">
                  <c:v>1.6967620479137948</c:v>
                </c:pt>
                <c:pt idx="195">
                  <c:v>1.6456370408086649</c:v>
                </c:pt>
                <c:pt idx="196">
                  <c:v>1.6540068262629177</c:v>
                </c:pt>
                <c:pt idx="197">
                  <c:v>1.5755918143734846</c:v>
                </c:pt>
                <c:pt idx="198">
                  <c:v>1.597773002016263</c:v>
                </c:pt>
                <c:pt idx="199">
                  <c:v>1.6838730145543999</c:v>
                </c:pt>
                <c:pt idx="200">
                  <c:v>1.6560814488626701</c:v>
                </c:pt>
                <c:pt idx="201">
                  <c:v>1.6425401449120998</c:v>
                </c:pt>
                <c:pt idx="202">
                  <c:v>1.6527727520224154</c:v>
                </c:pt>
                <c:pt idx="203">
                  <c:v>1.6601089762679193</c:v>
                </c:pt>
                <c:pt idx="204">
                  <c:v>1.7141510578726953</c:v>
                </c:pt>
                <c:pt idx="205">
                  <c:v>1.7227698640111491</c:v>
                </c:pt>
                <c:pt idx="206">
                  <c:v>1.6736218158021685</c:v>
                </c:pt>
                <c:pt idx="207">
                  <c:v>1.6825941158642221</c:v>
                </c:pt>
                <c:pt idx="208">
                  <c:v>1.6692282469686752</c:v>
                </c:pt>
                <c:pt idx="209">
                  <c:v>1.6514421175910885</c:v>
                </c:pt>
                <c:pt idx="210">
                  <c:v>1.6492562908049575</c:v>
                </c:pt>
                <c:pt idx="211">
                  <c:v>1.5922873713538652</c:v>
                </c:pt>
                <c:pt idx="212">
                  <c:v>1.659115387480296</c:v>
                </c:pt>
                <c:pt idx="213">
                  <c:v>1.579617558339792</c:v>
                </c:pt>
                <c:pt idx="214">
                  <c:v>1.2598366056011419</c:v>
                </c:pt>
                <c:pt idx="215">
                  <c:v>1.4798101657285396</c:v>
                </c:pt>
                <c:pt idx="216">
                  <c:v>1.3038255716445206</c:v>
                </c:pt>
                <c:pt idx="217">
                  <c:v>1.0254910445092875</c:v>
                </c:pt>
                <c:pt idx="218">
                  <c:v>1.1251390099865968</c:v>
                </c:pt>
                <c:pt idx="219">
                  <c:v>1.0904458614278905</c:v>
                </c:pt>
                <c:pt idx="220">
                  <c:v>1.2970278280558167</c:v>
                </c:pt>
                <c:pt idx="221">
                  <c:v>1.2833223145538086</c:v>
                </c:pt>
                <c:pt idx="222">
                  <c:v>1.2676931682750738</c:v>
                </c:pt>
                <c:pt idx="223">
                  <c:v>1.2822531319821266</c:v>
                </c:pt>
                <c:pt idx="224">
                  <c:v>1.33317085875306</c:v>
                </c:pt>
                <c:pt idx="225">
                  <c:v>1.3946331605175784</c:v>
                </c:pt>
                <c:pt idx="226">
                  <c:v>1.4751697318388013</c:v>
                </c:pt>
                <c:pt idx="227">
                  <c:v>1.4114533330775707</c:v>
                </c:pt>
                <c:pt idx="228">
                  <c:v>1.3883395809899324</c:v>
                </c:pt>
                <c:pt idx="229">
                  <c:v>1.3605059081396085</c:v>
                </c:pt>
                <c:pt idx="230">
                  <c:v>1.483020110861281</c:v>
                </c:pt>
                <c:pt idx="231">
                  <c:v>1.419513302881078</c:v>
                </c:pt>
                <c:pt idx="232">
                  <c:v>1.4109289947221166</c:v>
                </c:pt>
                <c:pt idx="233">
                  <c:v>1.3534438753767513</c:v>
                </c:pt>
                <c:pt idx="234">
                  <c:v>1.4313990382331516</c:v>
                </c:pt>
                <c:pt idx="235">
                  <c:v>1.4751787900879314</c:v>
                </c:pt>
                <c:pt idx="236">
                  <c:v>1.2563847168701727</c:v>
                </c:pt>
                <c:pt idx="237">
                  <c:v>1.084961601377938</c:v>
                </c:pt>
                <c:pt idx="238">
                  <c:v>1.1882393172925609</c:v>
                </c:pt>
                <c:pt idx="239">
                  <c:v>1.2520949723623573</c:v>
                </c:pt>
                <c:pt idx="240">
                  <c:v>1.1736866004914264</c:v>
                </c:pt>
                <c:pt idx="241">
                  <c:v>1.1406016318687804</c:v>
                </c:pt>
                <c:pt idx="242">
                  <c:v>1.1120436163908527</c:v>
                </c:pt>
                <c:pt idx="243">
                  <c:v>1.1719270067501852</c:v>
                </c:pt>
                <c:pt idx="244">
                  <c:v>1.1753262678338801</c:v>
                </c:pt>
                <c:pt idx="245">
                  <c:v>1.1819300257329248</c:v>
                </c:pt>
                <c:pt idx="246">
                  <c:v>1.0985794362646801</c:v>
                </c:pt>
                <c:pt idx="247">
                  <c:v>1.0024159051644372</c:v>
                </c:pt>
                <c:pt idx="248">
                  <c:v>0.98208986658075326</c:v>
                </c:pt>
                <c:pt idx="249">
                  <c:v>1.0469657310607952</c:v>
                </c:pt>
                <c:pt idx="250">
                  <c:v>0.9415892859315772</c:v>
                </c:pt>
                <c:pt idx="251">
                  <c:v>0.74386329464860446</c:v>
                </c:pt>
                <c:pt idx="252">
                  <c:v>0.79650440261472921</c:v>
                </c:pt>
                <c:pt idx="253">
                  <c:v>0.92597555082637495</c:v>
                </c:pt>
                <c:pt idx="254">
                  <c:v>0.89693576842524614</c:v>
                </c:pt>
                <c:pt idx="255">
                  <c:v>0.85087040444754292</c:v>
                </c:pt>
                <c:pt idx="256">
                  <c:v>0.86610863853277187</c:v>
                </c:pt>
                <c:pt idx="257">
                  <c:v>0.76761289219297235</c:v>
                </c:pt>
                <c:pt idx="258">
                  <c:v>0.79022986686791807</c:v>
                </c:pt>
                <c:pt idx="259">
                  <c:v>0.75074416243228626</c:v>
                </c:pt>
                <c:pt idx="260">
                  <c:v>0.82671402592250554</c:v>
                </c:pt>
                <c:pt idx="261">
                  <c:v>0.92748609526209058</c:v>
                </c:pt>
                <c:pt idx="262">
                  <c:v>0.89922656849546245</c:v>
                </c:pt>
                <c:pt idx="263">
                  <c:v>0.83648855541292899</c:v>
                </c:pt>
                <c:pt idx="264">
                  <c:v>0.83596115673680449</c:v>
                </c:pt>
                <c:pt idx="265">
                  <c:v>0.88071644948113859</c:v>
                </c:pt>
                <c:pt idx="266">
                  <c:v>0.82382633912244729</c:v>
                </c:pt>
                <c:pt idx="267">
                  <c:v>0.79396478808237969</c:v>
                </c:pt>
                <c:pt idx="268">
                  <c:v>0.78176471508429179</c:v>
                </c:pt>
                <c:pt idx="269">
                  <c:v>0.78751490757788278</c:v>
                </c:pt>
                <c:pt idx="270">
                  <c:v>0.73722724578969123</c:v>
                </c:pt>
                <c:pt idx="271">
                  <c:v>0.78368968736455735</c:v>
                </c:pt>
                <c:pt idx="272">
                  <c:v>0.79189010068061461</c:v>
                </c:pt>
                <c:pt idx="273">
                  <c:v>0.74033238713895644</c:v>
                </c:pt>
                <c:pt idx="274">
                  <c:v>0.80111852076446011</c:v>
                </c:pt>
                <c:pt idx="275">
                  <c:v>0.7504325839236875</c:v>
                </c:pt>
                <c:pt idx="276">
                  <c:v>0.81485029389905195</c:v>
                </c:pt>
                <c:pt idx="277">
                  <c:v>0.73331131107133574</c:v>
                </c:pt>
                <c:pt idx="278">
                  <c:v>0.7577709866950828</c:v>
                </c:pt>
                <c:pt idx="279">
                  <c:v>0.69117655428095248</c:v>
                </c:pt>
                <c:pt idx="280">
                  <c:v>0.69759786136128066</c:v>
                </c:pt>
                <c:pt idx="281">
                  <c:v>0.68756086992104193</c:v>
                </c:pt>
                <c:pt idx="282">
                  <c:v>0.67185443282498747</c:v>
                </c:pt>
                <c:pt idx="283">
                  <c:v>0.73920243561870769</c:v>
                </c:pt>
                <c:pt idx="284">
                  <c:v>0.68473683726298729</c:v>
                </c:pt>
                <c:pt idx="285">
                  <c:v>0.73828750719305603</c:v>
                </c:pt>
                <c:pt idx="286">
                  <c:v>0.65912672259191873</c:v>
                </c:pt>
                <c:pt idx="287">
                  <c:v>0.65338575598090476</c:v>
                </c:pt>
                <c:pt idx="288">
                  <c:v>0.59931191924202731</c:v>
                </c:pt>
                <c:pt idx="289">
                  <c:v>0.50162996742380284</c:v>
                </c:pt>
                <c:pt idx="290">
                  <c:v>0.49055074631920181</c:v>
                </c:pt>
                <c:pt idx="291">
                  <c:v>0.45134527685310483</c:v>
                </c:pt>
                <c:pt idx="292">
                  <c:v>0.44511158120915667</c:v>
                </c:pt>
                <c:pt idx="293">
                  <c:v>0.45636186598332179</c:v>
                </c:pt>
                <c:pt idx="294">
                  <c:v>0.54049290934507976</c:v>
                </c:pt>
                <c:pt idx="295">
                  <c:v>0.52081447898283428</c:v>
                </c:pt>
                <c:pt idx="296">
                  <c:v>0.48057707915608755</c:v>
                </c:pt>
                <c:pt idx="297">
                  <c:v>0.49959925244571984</c:v>
                </c:pt>
                <c:pt idx="298">
                  <c:v>0.49477237080428316</c:v>
                </c:pt>
                <c:pt idx="299">
                  <c:v>0.55763112294818484</c:v>
                </c:pt>
                <c:pt idx="300">
                  <c:v>0.54503013618195428</c:v>
                </c:pt>
                <c:pt idx="301">
                  <c:v>0.56813141099134867</c:v>
                </c:pt>
                <c:pt idx="302">
                  <c:v>0.52968359475516658</c:v>
                </c:pt>
                <c:pt idx="303">
                  <c:v>0.49655960064355126</c:v>
                </c:pt>
                <c:pt idx="304">
                  <c:v>0.50003472136346472</c:v>
                </c:pt>
                <c:pt idx="305">
                  <c:v>0.50512873836830285</c:v>
                </c:pt>
                <c:pt idx="306">
                  <c:v>0.50777076751804928</c:v>
                </c:pt>
                <c:pt idx="307">
                  <c:v>0.47465652919566687</c:v>
                </c:pt>
                <c:pt idx="308">
                  <c:v>0.49111055648016977</c:v>
                </c:pt>
                <c:pt idx="309">
                  <c:v>0.49279955118681668</c:v>
                </c:pt>
                <c:pt idx="310">
                  <c:v>0.48817739626184442</c:v>
                </c:pt>
                <c:pt idx="311">
                  <c:v>0.46907728471899807</c:v>
                </c:pt>
                <c:pt idx="312">
                  <c:v>0.49271613278113058</c:v>
                </c:pt>
                <c:pt idx="313">
                  <c:v>0.50973586681236061</c:v>
                </c:pt>
                <c:pt idx="314">
                  <c:v>0.50051080223452526</c:v>
                </c:pt>
                <c:pt idx="315">
                  <c:v>0.46330233117420161</c:v>
                </c:pt>
                <c:pt idx="316">
                  <c:v>0.49137116422927779</c:v>
                </c:pt>
                <c:pt idx="317">
                  <c:v>0.41441983184783515</c:v>
                </c:pt>
                <c:pt idx="318">
                  <c:v>0.42737764401709172</c:v>
                </c:pt>
                <c:pt idx="319">
                  <c:v>0.49368589865207479</c:v>
                </c:pt>
                <c:pt idx="320">
                  <c:v>0.41787706884224102</c:v>
                </c:pt>
                <c:pt idx="321">
                  <c:v>0.40655951883102531</c:v>
                </c:pt>
                <c:pt idx="322">
                  <c:v>0.4134863692428154</c:v>
                </c:pt>
                <c:pt idx="323">
                  <c:v>0.38625281044753068</c:v>
                </c:pt>
                <c:pt idx="324">
                  <c:v>0.44026410965404283</c:v>
                </c:pt>
                <c:pt idx="325">
                  <c:v>0.41062703920629473</c:v>
                </c:pt>
                <c:pt idx="326">
                  <c:v>0.41282686143004138</c:v>
                </c:pt>
                <c:pt idx="327">
                  <c:v>0.45616779559854265</c:v>
                </c:pt>
                <c:pt idx="328">
                  <c:v>0.42751577200077662</c:v>
                </c:pt>
                <c:pt idx="329">
                  <c:v>0.44543765223282744</c:v>
                </c:pt>
                <c:pt idx="330">
                  <c:v>0.43116760752877575</c:v>
                </c:pt>
                <c:pt idx="331">
                  <c:v>0.41942156648214268</c:v>
                </c:pt>
                <c:pt idx="332">
                  <c:v>0.4589227391521889</c:v>
                </c:pt>
                <c:pt idx="333">
                  <c:v>0.45369632212952671</c:v>
                </c:pt>
                <c:pt idx="334">
                  <c:v>0.47577352606612494</c:v>
                </c:pt>
                <c:pt idx="335">
                  <c:v>0.5224673719133478</c:v>
                </c:pt>
                <c:pt idx="336">
                  <c:v>0.44369696139425663</c:v>
                </c:pt>
                <c:pt idx="337">
                  <c:v>0.466471965714224</c:v>
                </c:pt>
                <c:pt idx="338">
                  <c:v>0.45609851640502108</c:v>
                </c:pt>
                <c:pt idx="339">
                  <c:v>0.4583193801481445</c:v>
                </c:pt>
                <c:pt idx="340">
                  <c:v>0.47581209828348997</c:v>
                </c:pt>
                <c:pt idx="341">
                  <c:v>0.44636104263306614</c:v>
                </c:pt>
                <c:pt idx="342">
                  <c:v>0.46700925720514808</c:v>
                </c:pt>
                <c:pt idx="343">
                  <c:v>0.47855299665404377</c:v>
                </c:pt>
                <c:pt idx="344">
                  <c:v>0.47814461301355871</c:v>
                </c:pt>
                <c:pt idx="345">
                  <c:v>0.49684661044814094</c:v>
                </c:pt>
                <c:pt idx="346">
                  <c:v>0.49571733616884561</c:v>
                </c:pt>
                <c:pt idx="347">
                  <c:v>0.46186397473931684</c:v>
                </c:pt>
                <c:pt idx="348">
                  <c:v>0.51112448846121339</c:v>
                </c:pt>
                <c:pt idx="349">
                  <c:v>0.50157641181462276</c:v>
                </c:pt>
                <c:pt idx="350">
                  <c:v>0.48904376993891613</c:v>
                </c:pt>
                <c:pt idx="351">
                  <c:v>0.49538599338801309</c:v>
                </c:pt>
                <c:pt idx="352">
                  <c:v>0.51694024558146989</c:v>
                </c:pt>
                <c:pt idx="353">
                  <c:v>0.59002975889755094</c:v>
                </c:pt>
                <c:pt idx="354">
                  <c:v>0.56909809779699427</c:v>
                </c:pt>
                <c:pt idx="355">
                  <c:v>0.57034379955983228</c:v>
                </c:pt>
                <c:pt idx="356">
                  <c:v>0.57947847757269866</c:v>
                </c:pt>
                <c:pt idx="357">
                  <c:v>0.57498649338711261</c:v>
                </c:pt>
                <c:pt idx="358">
                  <c:v>0.5951471777076498</c:v>
                </c:pt>
                <c:pt idx="359">
                  <c:v>0.57100739989696814</c:v>
                </c:pt>
                <c:pt idx="360">
                  <c:v>0.59653393568224689</c:v>
                </c:pt>
                <c:pt idx="361">
                  <c:v>0.59585726066480516</c:v>
                </c:pt>
                <c:pt idx="362">
                  <c:v>0.59139414323565853</c:v>
                </c:pt>
                <c:pt idx="363">
                  <c:v>0.59469333744145481</c:v>
                </c:pt>
                <c:pt idx="364">
                  <c:v>0.65592261201213276</c:v>
                </c:pt>
                <c:pt idx="365">
                  <c:v>0.70756180543774982</c:v>
                </c:pt>
                <c:pt idx="366">
                  <c:v>0.69457932914406173</c:v>
                </c:pt>
                <c:pt idx="367">
                  <c:v>0.65229021596861214</c:v>
                </c:pt>
                <c:pt idx="368">
                  <c:v>0.73417212951649813</c:v>
                </c:pt>
                <c:pt idx="369">
                  <c:v>0.87415938386917091</c:v>
                </c:pt>
                <c:pt idx="370">
                  <c:v>0.83993676947721652</c:v>
                </c:pt>
                <c:pt idx="371">
                  <c:v>0.83879314178303321</c:v>
                </c:pt>
                <c:pt idx="372">
                  <c:v>0.88005724170547672</c:v>
                </c:pt>
                <c:pt idx="373">
                  <c:v>0.80018490014600752</c:v>
                </c:pt>
                <c:pt idx="374">
                  <c:v>0.82609001981252639</c:v>
                </c:pt>
                <c:pt idx="375">
                  <c:v>0.86517199935116962</c:v>
                </c:pt>
                <c:pt idx="376">
                  <c:v>0.87570348447542123</c:v>
                </c:pt>
                <c:pt idx="377">
                  <c:v>0.85787997494973123</c:v>
                </c:pt>
                <c:pt idx="378">
                  <c:v>0.87004570474225063</c:v>
                </c:pt>
                <c:pt idx="379">
                  <c:v>0.910613528804332</c:v>
                </c:pt>
                <c:pt idx="380">
                  <c:v>0.83240693532878751</c:v>
                </c:pt>
                <c:pt idx="381">
                  <c:v>0.74361414379484159</c:v>
                </c:pt>
                <c:pt idx="382">
                  <c:v>0.79426286402877266</c:v>
                </c:pt>
                <c:pt idx="383">
                  <c:v>0.80773605705054174</c:v>
                </c:pt>
                <c:pt idx="384">
                  <c:v>0.82170458334009233</c:v>
                </c:pt>
                <c:pt idx="385">
                  <c:v>0.77114644822661271</c:v>
                </c:pt>
                <c:pt idx="386">
                  <c:v>0.81235437022706491</c:v>
                </c:pt>
                <c:pt idx="387">
                  <c:v>0.78068637630847315</c:v>
                </c:pt>
                <c:pt idx="388">
                  <c:v>0.81312346689607973</c:v>
                </c:pt>
                <c:pt idx="389">
                  <c:v>0.74748306882774695</c:v>
                </c:pt>
                <c:pt idx="390">
                  <c:v>0.71209731348468663</c:v>
                </c:pt>
                <c:pt idx="391">
                  <c:v>0.70318406875097983</c:v>
                </c:pt>
                <c:pt idx="392">
                  <c:v>0.76423276531583528</c:v>
                </c:pt>
                <c:pt idx="393">
                  <c:v>0.70878008106789192</c:v>
                </c:pt>
                <c:pt idx="394">
                  <c:v>0.73059415223195867</c:v>
                </c:pt>
                <c:pt idx="395">
                  <c:v>0.75644603294746016</c:v>
                </c:pt>
                <c:pt idx="396">
                  <c:v>0.78762637287071202</c:v>
                </c:pt>
                <c:pt idx="397">
                  <c:v>0.7695541457316003</c:v>
                </c:pt>
                <c:pt idx="398">
                  <c:v>0.78579013860682068</c:v>
                </c:pt>
                <c:pt idx="399">
                  <c:v>0.77836172360071409</c:v>
                </c:pt>
                <c:pt idx="400">
                  <c:v>0.75836801474982307</c:v>
                </c:pt>
                <c:pt idx="401">
                  <c:v>0.72911910100268329</c:v>
                </c:pt>
                <c:pt idx="402">
                  <c:v>0.77484340642775684</c:v>
                </c:pt>
                <c:pt idx="403">
                  <c:v>0.75453807968250897</c:v>
                </c:pt>
                <c:pt idx="404">
                  <c:v>0.77827460960995765</c:v>
                </c:pt>
                <c:pt idx="405">
                  <c:v>0.79652633294350028</c:v>
                </c:pt>
                <c:pt idx="406">
                  <c:v>0.74104500678526419</c:v>
                </c:pt>
                <c:pt idx="407">
                  <c:v>0.72281237567396672</c:v>
                </c:pt>
                <c:pt idx="408">
                  <c:v>0.73643354566529351</c:v>
                </c:pt>
                <c:pt idx="409">
                  <c:v>0.65489164277586998</c:v>
                </c:pt>
                <c:pt idx="410">
                  <c:v>0.63971690345720966</c:v>
                </c:pt>
                <c:pt idx="411">
                  <c:v>0.62848417083359975</c:v>
                </c:pt>
                <c:pt idx="412">
                  <c:v>0.62374848248489478</c:v>
                </c:pt>
                <c:pt idx="413">
                  <c:v>0.58419478517402812</c:v>
                </c:pt>
                <c:pt idx="414">
                  <c:v>0.63205501563240718</c:v>
                </c:pt>
                <c:pt idx="415">
                  <c:v>0.65434337306773405</c:v>
                </c:pt>
                <c:pt idx="416">
                  <c:v>0.61972263618765944</c:v>
                </c:pt>
                <c:pt idx="417">
                  <c:v>0.5986836983355468</c:v>
                </c:pt>
                <c:pt idx="418">
                  <c:v>0.69784949688216991</c:v>
                </c:pt>
                <c:pt idx="419">
                  <c:v>0.72101638653294009</c:v>
                </c:pt>
                <c:pt idx="420">
                  <c:v>0.67315344707736169</c:v>
                </c:pt>
                <c:pt idx="421">
                  <c:v>0.70762187479253724</c:v>
                </c:pt>
                <c:pt idx="422">
                  <c:v>0.69350519300180979</c:v>
                </c:pt>
                <c:pt idx="423">
                  <c:v>0.67733187582269283</c:v>
                </c:pt>
                <c:pt idx="424">
                  <c:v>0.68650804978321389</c:v>
                </c:pt>
                <c:pt idx="425">
                  <c:v>0.72903057335620991</c:v>
                </c:pt>
                <c:pt idx="426">
                  <c:v>0.67817001502121277</c:v>
                </c:pt>
                <c:pt idx="427">
                  <c:v>0.70776221994679189</c:v>
                </c:pt>
                <c:pt idx="428">
                  <c:v>0.67997876092344856</c:v>
                </c:pt>
                <c:pt idx="429">
                  <c:v>0.68548343806892997</c:v>
                </c:pt>
                <c:pt idx="430">
                  <c:v>0.72440330806854802</c:v>
                </c:pt>
                <c:pt idx="431">
                  <c:v>0.69373760710252785</c:v>
                </c:pt>
                <c:pt idx="432">
                  <c:v>0.70111457681459299</c:v>
                </c:pt>
                <c:pt idx="433">
                  <c:v>0.6793457984269573</c:v>
                </c:pt>
                <c:pt idx="434">
                  <c:v>0.70089346246942996</c:v>
                </c:pt>
                <c:pt idx="435">
                  <c:v>0.75893296773478514</c:v>
                </c:pt>
                <c:pt idx="436">
                  <c:v>0.70028956341143878</c:v>
                </c:pt>
                <c:pt idx="437">
                  <c:v>0.74538368623797369</c:v>
                </c:pt>
                <c:pt idx="438">
                  <c:v>0.74639938460423338</c:v>
                </c:pt>
                <c:pt idx="439">
                  <c:v>0.76865413672558924</c:v>
                </c:pt>
                <c:pt idx="440">
                  <c:v>0.72731389806047819</c:v>
                </c:pt>
                <c:pt idx="441">
                  <c:v>0.69534893390174668</c:v>
                </c:pt>
                <c:pt idx="442">
                  <c:v>0.7293463106813961</c:v>
                </c:pt>
                <c:pt idx="443">
                  <c:v>0.69407548853746692</c:v>
                </c:pt>
                <c:pt idx="444">
                  <c:v>0.67430159493549136</c:v>
                </c:pt>
                <c:pt idx="445">
                  <c:v>0.67444657722842527</c:v>
                </c:pt>
                <c:pt idx="446">
                  <c:v>0.67325723872172039</c:v>
                </c:pt>
                <c:pt idx="447">
                  <c:v>0.72287756059405939</c:v>
                </c:pt>
                <c:pt idx="448">
                  <c:v>0.65940156950183548</c:v>
                </c:pt>
                <c:pt idx="449">
                  <c:v>0.67933525402345707</c:v>
                </c:pt>
                <c:pt idx="450">
                  <c:v>0.6681238096580554</c:v>
                </c:pt>
                <c:pt idx="451">
                  <c:v>0.68071669225220255</c:v>
                </c:pt>
                <c:pt idx="452">
                  <c:v>0.69530965403994582</c:v>
                </c:pt>
                <c:pt idx="453">
                  <c:v>0.71117494368980805</c:v>
                </c:pt>
                <c:pt idx="454">
                  <c:v>0.70199980481207913</c:v>
                </c:pt>
                <c:pt idx="455">
                  <c:v>0.68601298497577379</c:v>
                </c:pt>
                <c:pt idx="456">
                  <c:v>0.71632068269289118</c:v>
                </c:pt>
                <c:pt idx="457">
                  <c:v>0.78333162306153881</c:v>
                </c:pt>
                <c:pt idx="458">
                  <c:v>0.70741783104451972</c:v>
                </c:pt>
                <c:pt idx="459">
                  <c:v>0.69704055012458122</c:v>
                </c:pt>
                <c:pt idx="460">
                  <c:v>0.71616090760140616</c:v>
                </c:pt>
                <c:pt idx="461">
                  <c:v>0.6874209422085219</c:v>
                </c:pt>
                <c:pt idx="462">
                  <c:v>0.69378413615029222</c:v>
                </c:pt>
                <c:pt idx="463">
                  <c:v>0.67281588512709234</c:v>
                </c:pt>
                <c:pt idx="464">
                  <c:v>0.71406693443938873</c:v>
                </c:pt>
                <c:pt idx="465">
                  <c:v>0.70890823054176544</c:v>
                </c:pt>
                <c:pt idx="466">
                  <c:v>0.71521820755606347</c:v>
                </c:pt>
                <c:pt idx="467">
                  <c:v>0.73819051846765094</c:v>
                </c:pt>
                <c:pt idx="468">
                  <c:v>0.71137515523364814</c:v>
                </c:pt>
                <c:pt idx="469">
                  <c:v>0.6882834495307717</c:v>
                </c:pt>
                <c:pt idx="470">
                  <c:v>0.72829028519476058</c:v>
                </c:pt>
                <c:pt idx="471">
                  <c:v>0.65824852673449008</c:v>
                </c:pt>
                <c:pt idx="472">
                  <c:v>0.72011905510982988</c:v>
                </c:pt>
                <c:pt idx="473">
                  <c:v>0.74225593194781858</c:v>
                </c:pt>
                <c:pt idx="474">
                  <c:v>0.72346867335022069</c:v>
                </c:pt>
                <c:pt idx="475">
                  <c:v>0.74874214257567007</c:v>
                </c:pt>
                <c:pt idx="476">
                  <c:v>0.72694117555997184</c:v>
                </c:pt>
                <c:pt idx="477">
                  <c:v>0.74136275703534438</c:v>
                </c:pt>
                <c:pt idx="478">
                  <c:v>0.72677009289475192</c:v>
                </c:pt>
                <c:pt idx="479">
                  <c:v>0.73489927776204367</c:v>
                </c:pt>
                <c:pt idx="480">
                  <c:v>0.74124613686795471</c:v>
                </c:pt>
                <c:pt idx="481">
                  <c:v>0.69649119473858767</c:v>
                </c:pt>
                <c:pt idx="482">
                  <c:v>0.70629316658415464</c:v>
                </c:pt>
                <c:pt idx="483">
                  <c:v>0.67145633937771354</c:v>
                </c:pt>
                <c:pt idx="484">
                  <c:v>0.67611336434821567</c:v>
                </c:pt>
                <c:pt idx="485">
                  <c:v>0.68006784874242665</c:v>
                </c:pt>
                <c:pt idx="486">
                  <c:v>0.71018182949578457</c:v>
                </c:pt>
                <c:pt idx="487">
                  <c:v>0.74554480398520506</c:v>
                </c:pt>
                <c:pt idx="488">
                  <c:v>0.72380103482029579</c:v>
                </c:pt>
                <c:pt idx="489">
                  <c:v>0.71186373613654486</c:v>
                </c:pt>
                <c:pt idx="490">
                  <c:v>0.69364362390683099</c:v>
                </c:pt>
                <c:pt idx="491">
                  <c:v>0.69384279553579009</c:v>
                </c:pt>
                <c:pt idx="492">
                  <c:v>0.70556841181658358</c:v>
                </c:pt>
                <c:pt idx="493">
                  <c:v>0.69779985977791004</c:v>
                </c:pt>
                <c:pt idx="494">
                  <c:v>0.72894467433290389</c:v>
                </c:pt>
                <c:pt idx="495">
                  <c:v>0.77408402326092574</c:v>
                </c:pt>
                <c:pt idx="496">
                  <c:v>0.69151934272446358</c:v>
                </c:pt>
                <c:pt idx="497">
                  <c:v>0.71247927763227903</c:v>
                </c:pt>
                <c:pt idx="498">
                  <c:v>0.70676402557677309</c:v>
                </c:pt>
                <c:pt idx="499">
                  <c:v>0.71539558410593085</c:v>
                </c:pt>
                <c:pt idx="500">
                  <c:v>0.73103352330841986</c:v>
                </c:pt>
                <c:pt idx="501">
                  <c:v>0.75356863250267392</c:v>
                </c:pt>
                <c:pt idx="502">
                  <c:v>0.73992681783754521</c:v>
                </c:pt>
                <c:pt idx="503">
                  <c:v>0.69521376313001571</c:v>
                </c:pt>
                <c:pt idx="504">
                  <c:v>0.73037136838146133</c:v>
                </c:pt>
                <c:pt idx="505">
                  <c:v>0.7473176291005279</c:v>
                </c:pt>
                <c:pt idx="506">
                  <c:v>0.74530215250667564</c:v>
                </c:pt>
                <c:pt idx="507">
                  <c:v>0.76793894613633185</c:v>
                </c:pt>
                <c:pt idx="508">
                  <c:v>0.72307852586443955</c:v>
                </c:pt>
                <c:pt idx="509">
                  <c:v>0.72876966805832344</c:v>
                </c:pt>
                <c:pt idx="510">
                  <c:v>0.71170340721405401</c:v>
                </c:pt>
                <c:pt idx="511">
                  <c:v>0.67848253071247122</c:v>
                </c:pt>
                <c:pt idx="512">
                  <c:v>0.72567361207985692</c:v>
                </c:pt>
                <c:pt idx="513">
                  <c:v>0.75057922893190121</c:v>
                </c:pt>
                <c:pt idx="514">
                  <c:v>0.73650448212015773</c:v>
                </c:pt>
                <c:pt idx="515">
                  <c:v>0.72595822359406281</c:v>
                </c:pt>
                <c:pt idx="516">
                  <c:v>0.73475108117565724</c:v>
                </c:pt>
                <c:pt idx="517">
                  <c:v>0.72419042969612857</c:v>
                </c:pt>
                <c:pt idx="518">
                  <c:v>0.72431188963679416</c:v>
                </c:pt>
                <c:pt idx="519">
                  <c:v>0.72870751748665419</c:v>
                </c:pt>
                <c:pt idx="520">
                  <c:v>0.72528719039692524</c:v>
                </c:pt>
                <c:pt idx="521">
                  <c:v>0.75287917626302314</c:v>
                </c:pt>
                <c:pt idx="522">
                  <c:v>0.77120076095086965</c:v>
                </c:pt>
                <c:pt idx="523">
                  <c:v>0.80658468523064586</c:v>
                </c:pt>
                <c:pt idx="524">
                  <c:v>0.77656609670639309</c:v>
                </c:pt>
                <c:pt idx="525">
                  <c:v>0.73179485771953878</c:v>
                </c:pt>
                <c:pt idx="526">
                  <c:v>0.75372531011418475</c:v>
                </c:pt>
                <c:pt idx="527">
                  <c:v>0.80226792300459937</c:v>
                </c:pt>
                <c:pt idx="528">
                  <c:v>0.75113178321662366</c:v>
                </c:pt>
                <c:pt idx="529">
                  <c:v>0.78059907145495144</c:v>
                </c:pt>
                <c:pt idx="530">
                  <c:v>0.78316188110725049</c:v>
                </c:pt>
                <c:pt idx="531">
                  <c:v>0.8343447689661545</c:v>
                </c:pt>
                <c:pt idx="532">
                  <c:v>0.84604752139593076</c:v>
                </c:pt>
                <c:pt idx="533">
                  <c:v>0.81193595254865747</c:v>
                </c:pt>
                <c:pt idx="534">
                  <c:v>0.81083551984327951</c:v>
                </c:pt>
                <c:pt idx="535">
                  <c:v>0.86391717959862246</c:v>
                </c:pt>
                <c:pt idx="536">
                  <c:v>0.87155788514401078</c:v>
                </c:pt>
                <c:pt idx="537">
                  <c:v>0.88574993928784562</c:v>
                </c:pt>
                <c:pt idx="538">
                  <c:v>0.87761598762841708</c:v>
                </c:pt>
                <c:pt idx="539">
                  <c:v>0.83003836681177279</c:v>
                </c:pt>
                <c:pt idx="540">
                  <c:v>0.8676623089264256</c:v>
                </c:pt>
                <c:pt idx="541">
                  <c:v>0.82842197234546888</c:v>
                </c:pt>
                <c:pt idx="542">
                  <c:v>0.85760098952446639</c:v>
                </c:pt>
                <c:pt idx="543">
                  <c:v>0.86187355159112622</c:v>
                </c:pt>
                <c:pt idx="544">
                  <c:v>0.87456043012207518</c:v>
                </c:pt>
                <c:pt idx="545">
                  <c:v>0.86541016173284979</c:v>
                </c:pt>
                <c:pt idx="546">
                  <c:v>0.90204558789135914</c:v>
                </c:pt>
                <c:pt idx="547">
                  <c:v>0.87969645453331025</c:v>
                </c:pt>
                <c:pt idx="548">
                  <c:v>0.9048122051305344</c:v>
                </c:pt>
                <c:pt idx="549">
                  <c:v>0.86255118482647486</c:v>
                </c:pt>
                <c:pt idx="550">
                  <c:v>0.88344447611523413</c:v>
                </c:pt>
                <c:pt idx="551">
                  <c:v>0.90851374230359416</c:v>
                </c:pt>
                <c:pt idx="552">
                  <c:v>0.88064036395393863</c:v>
                </c:pt>
                <c:pt idx="553">
                  <c:v>0.87712669471443716</c:v>
                </c:pt>
                <c:pt idx="554">
                  <c:v>0.89956336571890072</c:v>
                </c:pt>
                <c:pt idx="555">
                  <c:v>0.90824500652520801</c:v>
                </c:pt>
                <c:pt idx="556">
                  <c:v>0.93930998266263621</c:v>
                </c:pt>
                <c:pt idx="557">
                  <c:v>0.95997636607633197</c:v>
                </c:pt>
                <c:pt idx="558">
                  <c:v>0.99551723145337268</c:v>
                </c:pt>
                <c:pt idx="559">
                  <c:v>0.96812227731617773</c:v>
                </c:pt>
                <c:pt idx="560">
                  <c:v>0.95509282033233356</c:v>
                </c:pt>
                <c:pt idx="561">
                  <c:v>0.99297327102121291</c:v>
                </c:pt>
                <c:pt idx="562">
                  <c:v>1.0639286592677319</c:v>
                </c:pt>
                <c:pt idx="563">
                  <c:v>1.0662278168318673</c:v>
                </c:pt>
                <c:pt idx="564">
                  <c:v>1.1354188168811981</c:v>
                </c:pt>
                <c:pt idx="565">
                  <c:v>1.1447958975937691</c:v>
                </c:pt>
                <c:pt idx="566">
                  <c:v>1.0674821769371929</c:v>
                </c:pt>
                <c:pt idx="567">
                  <c:v>1.1112318230441365</c:v>
                </c:pt>
                <c:pt idx="568">
                  <c:v>1.0472715136112833</c:v>
                </c:pt>
                <c:pt idx="569">
                  <c:v>1.0706368217719844</c:v>
                </c:pt>
                <c:pt idx="570">
                  <c:v>1.0895695027471743</c:v>
                </c:pt>
                <c:pt idx="571">
                  <c:v>1.1110266770626804</c:v>
                </c:pt>
                <c:pt idx="572">
                  <c:v>1.1311566605963372</c:v>
                </c:pt>
                <c:pt idx="573">
                  <c:v>1.119014088492593</c:v>
                </c:pt>
                <c:pt idx="574">
                  <c:v>1.1430785037036524</c:v>
                </c:pt>
                <c:pt idx="575">
                  <c:v>1.1049169133173193</c:v>
                </c:pt>
                <c:pt idx="576">
                  <c:v>1.1717516318771517</c:v>
                </c:pt>
                <c:pt idx="577">
                  <c:v>1.2892984359151296</c:v>
                </c:pt>
                <c:pt idx="578">
                  <c:v>1.2164251900850498</c:v>
                </c:pt>
                <c:pt idx="579">
                  <c:v>1.2654086068793917</c:v>
                </c:pt>
                <c:pt idx="580">
                  <c:v>1.3622664019733244</c:v>
                </c:pt>
                <c:pt idx="581">
                  <c:v>1.3734582164367708</c:v>
                </c:pt>
                <c:pt idx="582">
                  <c:v>1.3453237941131104</c:v>
                </c:pt>
                <c:pt idx="583">
                  <c:v>1.3420311483121861</c:v>
                </c:pt>
                <c:pt idx="584">
                  <c:v>1.3347460190656939</c:v>
                </c:pt>
                <c:pt idx="585">
                  <c:v>1.3266803539663088</c:v>
                </c:pt>
                <c:pt idx="586">
                  <c:v>1.3375359226365739</c:v>
                </c:pt>
                <c:pt idx="587">
                  <c:v>1.3893031626952863</c:v>
                </c:pt>
                <c:pt idx="588">
                  <c:v>1.3831076019255202</c:v>
                </c:pt>
                <c:pt idx="589">
                  <c:v>1.4076510335402479</c:v>
                </c:pt>
                <c:pt idx="590">
                  <c:v>1.4567456508017373</c:v>
                </c:pt>
                <c:pt idx="591">
                  <c:v>1.4769737977464366</c:v>
                </c:pt>
                <c:pt idx="592">
                  <c:v>1.5956727478462065</c:v>
                </c:pt>
                <c:pt idx="593">
                  <c:v>1.6429221973283337</c:v>
                </c:pt>
                <c:pt idx="594">
                  <c:v>1.4315024883646732</c:v>
                </c:pt>
                <c:pt idx="595">
                  <c:v>1.4111410487653737</c:v>
                </c:pt>
                <c:pt idx="596">
                  <c:v>1.0287526189619354</c:v>
                </c:pt>
                <c:pt idx="597">
                  <c:v>1.2490844657627496</c:v>
                </c:pt>
                <c:pt idx="598">
                  <c:v>1.2670621755746023</c:v>
                </c:pt>
                <c:pt idx="599">
                  <c:v>1.2855066318343822</c:v>
                </c:pt>
                <c:pt idx="600">
                  <c:v>1.2728288003830315</c:v>
                </c:pt>
                <c:pt idx="601">
                  <c:v>1.3529959432292298</c:v>
                </c:pt>
                <c:pt idx="602">
                  <c:v>1.32940321752399</c:v>
                </c:pt>
                <c:pt idx="603">
                  <c:v>1.2748114592992936</c:v>
                </c:pt>
                <c:pt idx="604">
                  <c:v>1.3947115014471243</c:v>
                </c:pt>
                <c:pt idx="605">
                  <c:v>1.3812979290262628</c:v>
                </c:pt>
                <c:pt idx="606">
                  <c:v>1.3795063927131961</c:v>
                </c:pt>
                <c:pt idx="607">
                  <c:v>1.3913995281434497</c:v>
                </c:pt>
                <c:pt idx="608">
                  <c:v>1.3123752537037647</c:v>
                </c:pt>
                <c:pt idx="609">
                  <c:v>1.2542496531019671</c:v>
                </c:pt>
                <c:pt idx="610">
                  <c:v>1.2912759359385113</c:v>
                </c:pt>
                <c:pt idx="611">
                  <c:v>1.3351031644178006</c:v>
                </c:pt>
                <c:pt idx="612">
                  <c:v>1.2807513494812506</c:v>
                </c:pt>
                <c:pt idx="613">
                  <c:v>1.3061073623577264</c:v>
                </c:pt>
                <c:pt idx="614">
                  <c:v>1.4652901990591551</c:v>
                </c:pt>
                <c:pt idx="615">
                  <c:v>1.4536054551396764</c:v>
                </c:pt>
                <c:pt idx="616">
                  <c:v>1.4118596412949183</c:v>
                </c:pt>
                <c:pt idx="617">
                  <c:v>1.3824382574931062</c:v>
                </c:pt>
                <c:pt idx="618">
                  <c:v>1.4226246861095224</c:v>
                </c:pt>
                <c:pt idx="619">
                  <c:v>1.4489160811728705</c:v>
                </c:pt>
                <c:pt idx="620">
                  <c:v>1.425568999515529</c:v>
                </c:pt>
                <c:pt idx="621">
                  <c:v>1.4844413571468758</c:v>
                </c:pt>
                <c:pt idx="622">
                  <c:v>1.4848284341232521</c:v>
                </c:pt>
                <c:pt idx="623">
                  <c:v>1.5318710306209362</c:v>
                </c:pt>
                <c:pt idx="624">
                  <c:v>1.4826090592958254</c:v>
                </c:pt>
                <c:pt idx="625">
                  <c:v>1.472317692022598</c:v>
                </c:pt>
                <c:pt idx="626">
                  <c:v>1.5412668870310378</c:v>
                </c:pt>
                <c:pt idx="627">
                  <c:v>1.6317022946406416</c:v>
                </c:pt>
                <c:pt idx="628">
                  <c:v>1.5535263592974033</c:v>
                </c:pt>
                <c:pt idx="629">
                  <c:v>1.5283460835293865</c:v>
                </c:pt>
                <c:pt idx="630">
                  <c:v>1.5915449188554187</c:v>
                </c:pt>
                <c:pt idx="631">
                  <c:v>1.5846350608773285</c:v>
                </c:pt>
                <c:pt idx="632">
                  <c:v>1.5508713581224218</c:v>
                </c:pt>
                <c:pt idx="633">
                  <c:v>1.5955122408239426</c:v>
                </c:pt>
                <c:pt idx="634">
                  <c:v>1.5687856032848526</c:v>
                </c:pt>
                <c:pt idx="635">
                  <c:v>1.5276322902484047</c:v>
                </c:pt>
                <c:pt idx="636">
                  <c:v>1.5839829718699705</c:v>
                </c:pt>
                <c:pt idx="637">
                  <c:v>1.5625483105731202</c:v>
                </c:pt>
                <c:pt idx="638">
                  <c:v>1.5588157375027278</c:v>
                </c:pt>
                <c:pt idx="639">
                  <c:v>1.6265386253188394</c:v>
                </c:pt>
                <c:pt idx="640">
                  <c:v>1.593812480212518</c:v>
                </c:pt>
                <c:pt idx="641">
                  <c:v>1.6287751602368059</c:v>
                </c:pt>
                <c:pt idx="642">
                  <c:v>1.6413530498530748</c:v>
                </c:pt>
                <c:pt idx="643">
                  <c:v>1.6175690474620488</c:v>
                </c:pt>
                <c:pt idx="644">
                  <c:v>1.5743627986064435</c:v>
                </c:pt>
                <c:pt idx="645">
                  <c:v>1.5810530265596807</c:v>
                </c:pt>
                <c:pt idx="646">
                  <c:v>1.5074323164309167</c:v>
                </c:pt>
                <c:pt idx="647">
                  <c:v>1.6014933582295776</c:v>
                </c:pt>
                <c:pt idx="648">
                  <c:v>1.5645971844940916</c:v>
                </c:pt>
                <c:pt idx="649">
                  <c:v>1.5836567925406531</c:v>
                </c:pt>
                <c:pt idx="650">
                  <c:v>1.5566448313000765</c:v>
                </c:pt>
                <c:pt idx="651">
                  <c:v>1.5451174280075832</c:v>
                </c:pt>
                <c:pt idx="652">
                  <c:v>1.5563112088636</c:v>
                </c:pt>
                <c:pt idx="653">
                  <c:v>1.4705618912058478</c:v>
                </c:pt>
                <c:pt idx="654">
                  <c:v>1.5291336140699572</c:v>
                </c:pt>
                <c:pt idx="655">
                  <c:v>1.5543496980687217</c:v>
                </c:pt>
                <c:pt idx="656">
                  <c:v>1.5420147093205512</c:v>
                </c:pt>
                <c:pt idx="657">
                  <c:v>1.5786925989607363</c:v>
                </c:pt>
                <c:pt idx="658">
                  <c:v>1.4818598172980617</c:v>
                </c:pt>
                <c:pt idx="659">
                  <c:v>1.4643067433071602</c:v>
                </c:pt>
                <c:pt idx="660">
                  <c:v>1.5424986257614408</c:v>
                </c:pt>
                <c:pt idx="661">
                  <c:v>1.6136342479055887</c:v>
                </c:pt>
                <c:pt idx="662">
                  <c:v>1.5027517358840663</c:v>
                </c:pt>
                <c:pt idx="663">
                  <c:v>1.4689026608555968</c:v>
                </c:pt>
                <c:pt idx="664">
                  <c:v>1.3594437157992061</c:v>
                </c:pt>
                <c:pt idx="665">
                  <c:v>1.3483786622709539</c:v>
                </c:pt>
                <c:pt idx="666">
                  <c:v>1.4266549853976809</c:v>
                </c:pt>
                <c:pt idx="667">
                  <c:v>1.4344635243509489</c:v>
                </c:pt>
                <c:pt idx="668">
                  <c:v>1.4797459181260775</c:v>
                </c:pt>
                <c:pt idx="669">
                  <c:v>1.4786445058814095</c:v>
                </c:pt>
                <c:pt idx="670">
                  <c:v>1.4269081133218502</c:v>
                </c:pt>
                <c:pt idx="671">
                  <c:v>1.4001636522610488</c:v>
                </c:pt>
                <c:pt idx="672">
                  <c:v>1.4312226785617634</c:v>
                </c:pt>
                <c:pt idx="673">
                  <c:v>1.4212994717843594</c:v>
                </c:pt>
                <c:pt idx="674">
                  <c:v>1.4320324970634817</c:v>
                </c:pt>
                <c:pt idx="675">
                  <c:v>1.5130392897155875</c:v>
                </c:pt>
                <c:pt idx="676">
                  <c:v>1.4653886333139006</c:v>
                </c:pt>
                <c:pt idx="677">
                  <c:v>1.4724665981776928</c:v>
                </c:pt>
                <c:pt idx="678">
                  <c:v>1.4372985292107712</c:v>
                </c:pt>
                <c:pt idx="679">
                  <c:v>1.4644010148103559</c:v>
                </c:pt>
                <c:pt idx="680">
                  <c:v>1.4210875339385249</c:v>
                </c:pt>
                <c:pt idx="681">
                  <c:v>1.4728737547231578</c:v>
                </c:pt>
                <c:pt idx="682">
                  <c:v>1.4635260637506133</c:v>
                </c:pt>
                <c:pt idx="683">
                  <c:v>1.4547575672475654</c:v>
                </c:pt>
                <c:pt idx="684">
                  <c:v>1.497504034307269</c:v>
                </c:pt>
                <c:pt idx="685">
                  <c:v>1.5292661424754872</c:v>
                </c:pt>
                <c:pt idx="686">
                  <c:v>1.558839324670575</c:v>
                </c:pt>
                <c:pt idx="687">
                  <c:v>1.5294611759996548</c:v>
                </c:pt>
                <c:pt idx="688">
                  <c:v>1.4977619659688226</c:v>
                </c:pt>
                <c:pt idx="689">
                  <c:v>1.4881786840508819</c:v>
                </c:pt>
                <c:pt idx="690">
                  <c:v>1.5582073841348942</c:v>
                </c:pt>
                <c:pt idx="691">
                  <c:v>1.6449815552836728</c:v>
                </c:pt>
                <c:pt idx="692">
                  <c:v>1.5687175578948238</c:v>
                </c:pt>
                <c:pt idx="693">
                  <c:v>1.6020638982966957</c:v>
                </c:pt>
                <c:pt idx="694">
                  <c:v>1.6107699106932543</c:v>
                </c:pt>
                <c:pt idx="695">
                  <c:v>1.5611734489521714</c:v>
                </c:pt>
                <c:pt idx="696">
                  <c:v>1.6099729098897566</c:v>
                </c:pt>
                <c:pt idx="697">
                  <c:v>1.6417943352703153</c:v>
                </c:pt>
                <c:pt idx="698">
                  <c:v>2.0010999983270583</c:v>
                </c:pt>
                <c:pt idx="699">
                  <c:v>2.2605395714587395</c:v>
                </c:pt>
                <c:pt idx="700">
                  <c:v>1.9855875073034077</c:v>
                </c:pt>
                <c:pt idx="701">
                  <c:v>2.1016609616200466</c:v>
                </c:pt>
                <c:pt idx="702">
                  <c:v>2.044048026805636</c:v>
                </c:pt>
                <c:pt idx="703">
                  <c:v>2.3545697132021717</c:v>
                </c:pt>
                <c:pt idx="704">
                  <c:v>2.0815674041104466</c:v>
                </c:pt>
                <c:pt idx="705">
                  <c:v>1.9919437718468846</c:v>
                </c:pt>
                <c:pt idx="706">
                  <c:v>2.0776458437416672</c:v>
                </c:pt>
                <c:pt idx="707">
                  <c:v>2.0207442860161215</c:v>
                </c:pt>
                <c:pt idx="708">
                  <c:v>2.117955900806114</c:v>
                </c:pt>
                <c:pt idx="709">
                  <c:v>2.0292619744937097</c:v>
                </c:pt>
                <c:pt idx="710">
                  <c:v>2.0985185396814918</c:v>
                </c:pt>
                <c:pt idx="711">
                  <c:v>2.1926542859531124</c:v>
                </c:pt>
                <c:pt idx="712">
                  <c:v>2.1320592399931981</c:v>
                </c:pt>
                <c:pt idx="713">
                  <c:v>2.3012382437939847</c:v>
                </c:pt>
                <c:pt idx="714">
                  <c:v>2.0980298971548073</c:v>
                </c:pt>
                <c:pt idx="715">
                  <c:v>2.1114952145105428</c:v>
                </c:pt>
                <c:pt idx="716">
                  <c:v>2.0148026358342461</c:v>
                </c:pt>
                <c:pt idx="717">
                  <c:v>2.0672480976085956</c:v>
                </c:pt>
                <c:pt idx="718">
                  <c:v>2.0986980586681176</c:v>
                </c:pt>
                <c:pt idx="719">
                  <c:v>2.3381299762236556</c:v>
                </c:pt>
                <c:pt idx="720">
                  <c:v>2.0516681845915175</c:v>
                </c:pt>
                <c:pt idx="721">
                  <c:v>1.9155778209889331</c:v>
                </c:pt>
                <c:pt idx="722">
                  <c:v>2.1570277013583938</c:v>
                </c:pt>
                <c:pt idx="723">
                  <c:v>2.1026380365683632</c:v>
                </c:pt>
                <c:pt idx="724">
                  <c:v>2.0611976957309479</c:v>
                </c:pt>
                <c:pt idx="725">
                  <c:v>1.93019467934137</c:v>
                </c:pt>
                <c:pt idx="726">
                  <c:v>2.0074262840505241</c:v>
                </c:pt>
                <c:pt idx="727">
                  <c:v>1.9565814333303653</c:v>
                </c:pt>
                <c:pt idx="728">
                  <c:v>1.9392157588223797</c:v>
                </c:pt>
                <c:pt idx="729">
                  <c:v>1.8647278379886765</c:v>
                </c:pt>
                <c:pt idx="730">
                  <c:v>2.03712873443525</c:v>
                </c:pt>
                <c:pt idx="731">
                  <c:v>1.9980751471881799</c:v>
                </c:pt>
                <c:pt idx="732">
                  <c:v>1.983071083851957</c:v>
                </c:pt>
                <c:pt idx="733">
                  <c:v>1.9579075907537871</c:v>
                </c:pt>
                <c:pt idx="734">
                  <c:v>1.939809551979164</c:v>
                </c:pt>
                <c:pt idx="735">
                  <c:v>1.9847494702801474</c:v>
                </c:pt>
                <c:pt idx="736">
                  <c:v>1.9724408173469459</c:v>
                </c:pt>
                <c:pt idx="737">
                  <c:v>1.899348144331688</c:v>
                </c:pt>
                <c:pt idx="738">
                  <c:v>2.1285852439661568</c:v>
                </c:pt>
                <c:pt idx="739">
                  <c:v>2.148453069209896</c:v>
                </c:pt>
                <c:pt idx="740">
                  <c:v>2.0832416743262518</c:v>
                </c:pt>
                <c:pt idx="741">
                  <c:v>2.2770847380213981</c:v>
                </c:pt>
                <c:pt idx="742">
                  <c:v>2.1002566661989861</c:v>
                </c:pt>
                <c:pt idx="743">
                  <c:v>2.0310042319804475</c:v>
                </c:pt>
                <c:pt idx="744">
                  <c:v>2.1109927040789875</c:v>
                </c:pt>
                <c:pt idx="745">
                  <c:v>2.3066698589205648</c:v>
                </c:pt>
                <c:pt idx="746">
                  <c:v>2.1210775654376781</c:v>
                </c:pt>
                <c:pt idx="747">
                  <c:v>2.3140477337589966</c:v>
                </c:pt>
                <c:pt idx="748">
                  <c:v>2.2836545750095341</c:v>
                </c:pt>
                <c:pt idx="749">
                  <c:v>2.1183892108317273</c:v>
                </c:pt>
                <c:pt idx="750">
                  <c:v>2.2710257942950691</c:v>
                </c:pt>
                <c:pt idx="751">
                  <c:v>2.3712120047030623</c:v>
                </c:pt>
                <c:pt idx="752">
                  <c:v>2.3390778784896513</c:v>
                </c:pt>
                <c:pt idx="753">
                  <c:v>2.4471284018784871</c:v>
                </c:pt>
                <c:pt idx="754">
                  <c:v>2.3424533827349987</c:v>
                </c:pt>
                <c:pt idx="755">
                  <c:v>2.4812090154101019</c:v>
                </c:pt>
                <c:pt idx="756">
                  <c:v>2.3906138366220553</c:v>
                </c:pt>
                <c:pt idx="757">
                  <c:v>2.4041682909888236</c:v>
                </c:pt>
                <c:pt idx="758">
                  <c:v>2.5020686531889584</c:v>
                </c:pt>
                <c:pt idx="759">
                  <c:v>2.5381741044717634</c:v>
                </c:pt>
                <c:pt idx="760">
                  <c:v>2.5645344685796769</c:v>
                </c:pt>
                <c:pt idx="761">
                  <c:v>2.5109399022684649</c:v>
                </c:pt>
                <c:pt idx="762">
                  <c:v>2.6981664319394074</c:v>
                </c:pt>
                <c:pt idx="763">
                  <c:v>2.5827329954891716</c:v>
                </c:pt>
                <c:pt idx="764">
                  <c:v>2.6119999234282161</c:v>
                </c:pt>
                <c:pt idx="765">
                  <c:v>2.6702949686197326</c:v>
                </c:pt>
                <c:pt idx="766">
                  <c:v>2.7691074929759472</c:v>
                </c:pt>
                <c:pt idx="767">
                  <c:v>2.9284300696428427</c:v>
                </c:pt>
                <c:pt idx="768">
                  <c:v>2.8736524033923465</c:v>
                </c:pt>
                <c:pt idx="769">
                  <c:v>2.9374488886208021</c:v>
                </c:pt>
                <c:pt idx="770">
                  <c:v>3.0154123479856056</c:v>
                </c:pt>
                <c:pt idx="771">
                  <c:v>2.9754727273495072</c:v>
                </c:pt>
                <c:pt idx="772">
                  <c:v>3.1491285431104168</c:v>
                </c:pt>
                <c:pt idx="773">
                  <c:v>3.2965956077945546</c:v>
                </c:pt>
                <c:pt idx="774">
                  <c:v>3.046258297855593</c:v>
                </c:pt>
                <c:pt idx="775">
                  <c:v>3.4323906270710847</c:v>
                </c:pt>
                <c:pt idx="776">
                  <c:v>3.3794680241388635</c:v>
                </c:pt>
                <c:pt idx="777">
                  <c:v>3.3569166343972676</c:v>
                </c:pt>
                <c:pt idx="778">
                  <c:v>3.356992700555034</c:v>
                </c:pt>
                <c:pt idx="779">
                  <c:v>3.4811890302014827</c:v>
                </c:pt>
                <c:pt idx="780">
                  <c:v>3.7333270795761067</c:v>
                </c:pt>
                <c:pt idx="781">
                  <c:v>3.6174785732710122</c:v>
                </c:pt>
                <c:pt idx="782">
                  <c:v>3.8216152151965157</c:v>
                </c:pt>
                <c:pt idx="783">
                  <c:v>3.9005576772919368</c:v>
                </c:pt>
                <c:pt idx="784">
                  <c:v>3.7273086884900613</c:v>
                </c:pt>
                <c:pt idx="785">
                  <c:v>3.7731430714896663</c:v>
                </c:pt>
                <c:pt idx="786">
                  <c:v>3.76070383912809</c:v>
                </c:pt>
                <c:pt idx="787">
                  <c:v>3.9951151912090839</c:v>
                </c:pt>
                <c:pt idx="788">
                  <c:v>3.882867250221584</c:v>
                </c:pt>
                <c:pt idx="789">
                  <c:v>4.2458870234424815</c:v>
                </c:pt>
                <c:pt idx="790">
                  <c:v>4.3812047534859344</c:v>
                </c:pt>
                <c:pt idx="791">
                  <c:v>4.4027531926993273</c:v>
                </c:pt>
                <c:pt idx="792">
                  <c:v>4.299607867264486</c:v>
                </c:pt>
                <c:pt idx="793">
                  <c:v>4.3784873947294125</c:v>
                </c:pt>
                <c:pt idx="794">
                  <c:v>4.9986481460408898</c:v>
                </c:pt>
                <c:pt idx="795">
                  <c:v>4.9465090278072008</c:v>
                </c:pt>
                <c:pt idx="796">
                  <c:v>5.0495660830659714</c:v>
                </c:pt>
                <c:pt idx="797">
                  <c:v>5.268739418513376</c:v>
                </c:pt>
                <c:pt idx="798">
                  <c:v>5.5854303297624917</c:v>
                </c:pt>
                <c:pt idx="799">
                  <c:v>5.4306725352574503</c:v>
                </c:pt>
                <c:pt idx="800">
                  <c:v>5.8532623500298842</c:v>
                </c:pt>
                <c:pt idx="801">
                  <c:v>5.65077612055532</c:v>
                </c:pt>
                <c:pt idx="802">
                  <c:v>5.5672612307603808</c:v>
                </c:pt>
                <c:pt idx="803">
                  <c:v>5.4843232696208739</c:v>
                </c:pt>
                <c:pt idx="804">
                  <c:v>5.6701469637371886</c:v>
                </c:pt>
                <c:pt idx="805">
                  <c:v>5.6659993405849258</c:v>
                </c:pt>
                <c:pt idx="806">
                  <c:v>5.7049169190342761</c:v>
                </c:pt>
                <c:pt idx="807">
                  <c:v>6.2194099399529765</c:v>
                </c:pt>
                <c:pt idx="808">
                  <c:v>7.0582961580169394</c:v>
                </c:pt>
                <c:pt idx="809">
                  <c:v>7.373599134374369</c:v>
                </c:pt>
                <c:pt idx="810">
                  <c:v>8.0958895407633023</c:v>
                </c:pt>
                <c:pt idx="811">
                  <c:v>7.946404549082791</c:v>
                </c:pt>
                <c:pt idx="812">
                  <c:v>7.3889839485327569</c:v>
                </c:pt>
                <c:pt idx="813">
                  <c:v>8.2465062115780547</c:v>
                </c:pt>
                <c:pt idx="814">
                  <c:v>8.642634435087146</c:v>
                </c:pt>
                <c:pt idx="815">
                  <c:v>9.0710382374095495</c:v>
                </c:pt>
                <c:pt idx="816">
                  <c:v>10.18787333398112</c:v>
                </c:pt>
                <c:pt idx="817">
                  <c:v>9.5501893090709142</c:v>
                </c:pt>
                <c:pt idx="818">
                  <c:v>10.462409403354835</c:v>
                </c:pt>
                <c:pt idx="819">
                  <c:v>10.6383707655066</c:v>
                </c:pt>
                <c:pt idx="820">
                  <c:v>10.561300476581367</c:v>
                </c:pt>
                <c:pt idx="821">
                  <c:v>11.474074098350698</c:v>
                </c:pt>
                <c:pt idx="822">
                  <c:v>13.101445561257284</c:v>
                </c:pt>
                <c:pt idx="823">
                  <c:v>14.844617641845106</c:v>
                </c:pt>
                <c:pt idx="824">
                  <c:v>14.601172597553802</c:v>
                </c:pt>
                <c:pt idx="825">
                  <c:v>15.593510415024976</c:v>
                </c:pt>
                <c:pt idx="826">
                  <c:v>15.858392185249624</c:v>
                </c:pt>
                <c:pt idx="827">
                  <c:v>17.806764270129335</c:v>
                </c:pt>
                <c:pt idx="828">
                  <c:v>20.430164175618103</c:v>
                </c:pt>
                <c:pt idx="829">
                  <c:v>24.480776595517224</c:v>
                </c:pt>
                <c:pt idx="830">
                  <c:v>17.97913663215785</c:v>
                </c:pt>
                <c:pt idx="831">
                  <c:v>14.25172713518924</c:v>
                </c:pt>
                <c:pt idx="832">
                  <c:v>13.236166799970899</c:v>
                </c:pt>
                <c:pt idx="833">
                  <c:v>10.893470237869025</c:v>
                </c:pt>
                <c:pt idx="834">
                  <c:v>10.631776190381233</c:v>
                </c:pt>
                <c:pt idx="835">
                  <c:v>9.7547097566413541</c:v>
                </c:pt>
                <c:pt idx="836">
                  <c:v>8.4193796508047587</c:v>
                </c:pt>
                <c:pt idx="837">
                  <c:v>10.93463427886903</c:v>
                </c:pt>
                <c:pt idx="838">
                  <c:v>12.888053582534754</c:v>
                </c:pt>
                <c:pt idx="839">
                  <c:v>13.966175274241685</c:v>
                </c:pt>
                <c:pt idx="840">
                  <c:v>14.344745384492485</c:v>
                </c:pt>
                <c:pt idx="841">
                  <c:v>13.399367899408389</c:v>
                </c:pt>
                <c:pt idx="842">
                  <c:v>14.628677682959522</c:v>
                </c:pt>
                <c:pt idx="843">
                  <c:v>16.063425446761354</c:v>
                </c:pt>
                <c:pt idx="844">
                  <c:v>17.340663214757189</c:v>
                </c:pt>
                <c:pt idx="845">
                  <c:v>15.978742341880087</c:v>
                </c:pt>
                <c:pt idx="846">
                  <c:v>15.485266735113653</c:v>
                </c:pt>
                <c:pt idx="847">
                  <c:v>14.88605972831737</c:v>
                </c:pt>
                <c:pt idx="848">
                  <c:v>15.128485281725418</c:v>
                </c:pt>
                <c:pt idx="849">
                  <c:v>16.107867114880356</c:v>
                </c:pt>
                <c:pt idx="850">
                  <c:v>15.91716873128129</c:v>
                </c:pt>
                <c:pt idx="851">
                  <c:v>13.604910979248752</c:v>
                </c:pt>
                <c:pt idx="852">
                  <c:v>12.756835003796761</c:v>
                </c:pt>
                <c:pt idx="853">
                  <c:v>11.900116489221336</c:v>
                </c:pt>
                <c:pt idx="854">
                  <c:v>13.21551536189148</c:v>
                </c:pt>
                <c:pt idx="855">
                  <c:v>13.458320549105903</c:v>
                </c:pt>
                <c:pt idx="856">
                  <c:v>13.174652249697859</c:v>
                </c:pt>
                <c:pt idx="857">
                  <c:v>12.885700228140355</c:v>
                </c:pt>
                <c:pt idx="858">
                  <c:v>13.27783758993829</c:v>
                </c:pt>
                <c:pt idx="859">
                  <c:v>13.242964539911901</c:v>
                </c:pt>
                <c:pt idx="860">
                  <c:v>13.685975361953767</c:v>
                </c:pt>
                <c:pt idx="861">
                  <c:v>13.37718701070515</c:v>
                </c:pt>
                <c:pt idx="862">
                  <c:v>13.575856796903915</c:v>
                </c:pt>
                <c:pt idx="863">
                  <c:v>13.815666210223199</c:v>
                </c:pt>
                <c:pt idx="864">
                  <c:v>13.227250930381119</c:v>
                </c:pt>
                <c:pt idx="865">
                  <c:v>13.696643006597544</c:v>
                </c:pt>
                <c:pt idx="866">
                  <c:v>13.94648349033724</c:v>
                </c:pt>
                <c:pt idx="867">
                  <c:v>14.317629985868358</c:v>
                </c:pt>
                <c:pt idx="868">
                  <c:v>14.48322394796695</c:v>
                </c:pt>
                <c:pt idx="869">
                  <c:v>14.308028036236122</c:v>
                </c:pt>
                <c:pt idx="870">
                  <c:v>14.535202245485129</c:v>
                </c:pt>
                <c:pt idx="871">
                  <c:v>14.284540973947314</c:v>
                </c:pt>
                <c:pt idx="872">
                  <c:v>14.697815317143574</c:v>
                </c:pt>
                <c:pt idx="873">
                  <c:v>14.707656813786484</c:v>
                </c:pt>
                <c:pt idx="874">
                  <c:v>15.400762995185881</c:v>
                </c:pt>
                <c:pt idx="875">
                  <c:v>15.335765372274068</c:v>
                </c:pt>
                <c:pt idx="876">
                  <c:v>15.694353885260485</c:v>
                </c:pt>
                <c:pt idx="877">
                  <c:v>15.140946276921701</c:v>
                </c:pt>
                <c:pt idx="878">
                  <c:v>15.314066361199581</c:v>
                </c:pt>
                <c:pt idx="879">
                  <c:v>15.498630983973156</c:v>
                </c:pt>
                <c:pt idx="880">
                  <c:v>15.109995976136403</c:v>
                </c:pt>
                <c:pt idx="881">
                  <c:v>15.15877039002477</c:v>
                </c:pt>
                <c:pt idx="882">
                  <c:v>15.127627105662068</c:v>
                </c:pt>
                <c:pt idx="883">
                  <c:v>14.597408618039447</c:v>
                </c:pt>
                <c:pt idx="884">
                  <c:v>14.381262628085405</c:v>
                </c:pt>
                <c:pt idx="885">
                  <c:v>14.449563372399153</c:v>
                </c:pt>
                <c:pt idx="886">
                  <c:v>15.498570285602895</c:v>
                </c:pt>
                <c:pt idx="887">
                  <c:v>15.266972467211287</c:v>
                </c:pt>
                <c:pt idx="888">
                  <c:v>14.117793686753087</c:v>
                </c:pt>
                <c:pt idx="889">
                  <c:v>13.472319198547504</c:v>
                </c:pt>
                <c:pt idx="890">
                  <c:v>13.209207136427105</c:v>
                </c:pt>
                <c:pt idx="891">
                  <c:v>13.530888245325963</c:v>
                </c:pt>
                <c:pt idx="892">
                  <c:v>13.84243944552812</c:v>
                </c:pt>
                <c:pt idx="893">
                  <c:v>13.487275353557482</c:v>
                </c:pt>
                <c:pt idx="894">
                  <c:v>13.516934382124703</c:v>
                </c:pt>
                <c:pt idx="895">
                  <c:v>13.228418960832034</c:v>
                </c:pt>
                <c:pt idx="896">
                  <c:v>13.038524349324762</c:v>
                </c:pt>
                <c:pt idx="897">
                  <c:v>12.852601317979348</c:v>
                </c:pt>
                <c:pt idx="898">
                  <c:v>14.141967505763118</c:v>
                </c:pt>
                <c:pt idx="899">
                  <c:v>14.812467299965352</c:v>
                </c:pt>
                <c:pt idx="900">
                  <c:v>14.231378641653771</c:v>
                </c:pt>
                <c:pt idx="901">
                  <c:v>14.1160154357833</c:v>
                </c:pt>
                <c:pt idx="902">
                  <c:v>14.76178305405822</c:v>
                </c:pt>
                <c:pt idx="903">
                  <c:v>14.449908820836042</c:v>
                </c:pt>
                <c:pt idx="904">
                  <c:v>14.74725969385984</c:v>
                </c:pt>
                <c:pt idx="905">
                  <c:v>14.542883326554657</c:v>
                </c:pt>
                <c:pt idx="906">
                  <c:v>13.821174102781917</c:v>
                </c:pt>
                <c:pt idx="907">
                  <c:v>13.545427320117394</c:v>
                </c:pt>
                <c:pt idx="908">
                  <c:v>13.849379126247133</c:v>
                </c:pt>
                <c:pt idx="909">
                  <c:v>13.083768969336578</c:v>
                </c:pt>
                <c:pt idx="910">
                  <c:v>13.392415641719788</c:v>
                </c:pt>
                <c:pt idx="911">
                  <c:v>14.034471839057167</c:v>
                </c:pt>
                <c:pt idx="912">
                  <c:v>12.433362622423076</c:v>
                </c:pt>
                <c:pt idx="913">
                  <c:v>12.82942252481037</c:v>
                </c:pt>
                <c:pt idx="914">
                  <c:v>11.558757009621742</c:v>
                </c:pt>
                <c:pt idx="915">
                  <c:v>12.085870145158015</c:v>
                </c:pt>
                <c:pt idx="916">
                  <c:v>10.502611115108508</c:v>
                </c:pt>
                <c:pt idx="917">
                  <c:v>10.528345653449412</c:v>
                </c:pt>
                <c:pt idx="918">
                  <c:v>11.342088787712997</c:v>
                </c:pt>
                <c:pt idx="919">
                  <c:v>11.408418682810305</c:v>
                </c:pt>
                <c:pt idx="920">
                  <c:v>11.820127010968381</c:v>
                </c:pt>
                <c:pt idx="921">
                  <c:v>12.632308967024532</c:v>
                </c:pt>
                <c:pt idx="922">
                  <c:v>14.59557284361625</c:v>
                </c:pt>
                <c:pt idx="923">
                  <c:v>15.019842823711167</c:v>
                </c:pt>
                <c:pt idx="924">
                  <c:v>13.898483253548756</c:v>
                </c:pt>
                <c:pt idx="925">
                  <c:v>13.395643110536092</c:v>
                </c:pt>
                <c:pt idx="926">
                  <c:v>14.480065765508561</c:v>
                </c:pt>
                <c:pt idx="927">
                  <c:v>14.423288157424482</c:v>
                </c:pt>
                <c:pt idx="928">
                  <c:v>13.596460178740044</c:v>
                </c:pt>
                <c:pt idx="929">
                  <c:v>13.714070741236872</c:v>
                </c:pt>
                <c:pt idx="930">
                  <c:v>13.467517966331487</c:v>
                </c:pt>
                <c:pt idx="931">
                  <c:v>13.062153912146469</c:v>
                </c:pt>
                <c:pt idx="932">
                  <c:v>13.386229027227142</c:v>
                </c:pt>
                <c:pt idx="933">
                  <c:v>14.427292980287994</c:v>
                </c:pt>
                <c:pt idx="934">
                  <c:v>14.754068496489863</c:v>
                </c:pt>
                <c:pt idx="935">
                  <c:v>14.09436540750723</c:v>
                </c:pt>
                <c:pt idx="936">
                  <c:v>14.442871250693443</c:v>
                </c:pt>
                <c:pt idx="937">
                  <c:v>13.982218842808201</c:v>
                </c:pt>
                <c:pt idx="938">
                  <c:v>14.256019221949275</c:v>
                </c:pt>
                <c:pt idx="939">
                  <c:v>14.978175932184499</c:v>
                </c:pt>
                <c:pt idx="940">
                  <c:v>14.800590755313761</c:v>
                </c:pt>
                <c:pt idx="941">
                  <c:v>14.560765903546695</c:v>
                </c:pt>
                <c:pt idx="942">
                  <c:v>15.902561619731308</c:v>
                </c:pt>
                <c:pt idx="943">
                  <c:v>16.212727781481505</c:v>
                </c:pt>
                <c:pt idx="944">
                  <c:v>15.511600025702471</c:v>
                </c:pt>
                <c:pt idx="945">
                  <c:v>16.201597455148704</c:v>
                </c:pt>
                <c:pt idx="946">
                  <c:v>16.33746141333684</c:v>
                </c:pt>
                <c:pt idx="947">
                  <c:v>16.011423615346313</c:v>
                </c:pt>
                <c:pt idx="948">
                  <c:v>16.641332624290619</c:v>
                </c:pt>
                <c:pt idx="949">
                  <c:v>16.782984359643663</c:v>
                </c:pt>
                <c:pt idx="950">
                  <c:v>16.321861705215778</c:v>
                </c:pt>
                <c:pt idx="951">
                  <c:v>16.53548564722977</c:v>
                </c:pt>
                <c:pt idx="952">
                  <c:v>15.936661337957011</c:v>
                </c:pt>
                <c:pt idx="953">
                  <c:v>15.825770684773529</c:v>
                </c:pt>
                <c:pt idx="954">
                  <c:v>16.894431948825282</c:v>
                </c:pt>
                <c:pt idx="955">
                  <c:v>18.492407451062185</c:v>
                </c:pt>
                <c:pt idx="956">
                  <c:v>18.407385625714518</c:v>
                </c:pt>
                <c:pt idx="957">
                  <c:v>18.227937811871225</c:v>
                </c:pt>
                <c:pt idx="958">
                  <c:v>19.444685511848892</c:v>
                </c:pt>
                <c:pt idx="959">
                  <c:v>18.482257688786227</c:v>
                </c:pt>
                <c:pt idx="960">
                  <c:v>19.416062077282415</c:v>
                </c:pt>
                <c:pt idx="961">
                  <c:v>20.66129822495899</c:v>
                </c:pt>
                <c:pt idx="962">
                  <c:v>19.446448330607474</c:v>
                </c:pt>
                <c:pt idx="963">
                  <c:v>19.821383100795227</c:v>
                </c:pt>
                <c:pt idx="964">
                  <c:v>20.015413243469503</c:v>
                </c:pt>
                <c:pt idx="965">
                  <c:v>20.703942079022301</c:v>
                </c:pt>
                <c:pt idx="966">
                  <c:v>23.209858691061854</c:v>
                </c:pt>
                <c:pt idx="967">
                  <c:v>26.106831181349154</c:v>
                </c:pt>
                <c:pt idx="968">
                  <c:v>23.078909713297644</c:v>
                </c:pt>
                <c:pt idx="969">
                  <c:v>23.394683151527261</c:v>
                </c:pt>
                <c:pt idx="970">
                  <c:v>22.564977659143274</c:v>
                </c:pt>
                <c:pt idx="971">
                  <c:v>22.444678093326587</c:v>
                </c:pt>
                <c:pt idx="972">
                  <c:v>23.742622950648602</c:v>
                </c:pt>
                <c:pt idx="973">
                  <c:v>23.474533809785733</c:v>
                </c:pt>
                <c:pt idx="974">
                  <c:v>24.973711980989552</c:v>
                </c:pt>
                <c:pt idx="975">
                  <c:v>25.16996363524051</c:v>
                </c:pt>
                <c:pt idx="976">
                  <c:v>24.269044603891938</c:v>
                </c:pt>
                <c:pt idx="977">
                  <c:v>25.728242817763956</c:v>
                </c:pt>
                <c:pt idx="978">
                  <c:v>26.546192369485777</c:v>
                </c:pt>
                <c:pt idx="979">
                  <c:v>25.655619159112362</c:v>
                </c:pt>
                <c:pt idx="980">
                  <c:v>29.773051931717877</c:v>
                </c:pt>
                <c:pt idx="981">
                  <c:v>28.162991440106211</c:v>
                </c:pt>
                <c:pt idx="982">
                  <c:v>27.124539121534728</c:v>
                </c:pt>
                <c:pt idx="983">
                  <c:v>28.199568228375711</c:v>
                </c:pt>
                <c:pt idx="984">
                  <c:v>28.525307860508715</c:v>
                </c:pt>
                <c:pt idx="985">
                  <c:v>27.563101168365595</c:v>
                </c:pt>
                <c:pt idx="986">
                  <c:v>28.995355677076873</c:v>
                </c:pt>
                <c:pt idx="987">
                  <c:v>27.709130108279297</c:v>
                </c:pt>
                <c:pt idx="988">
                  <c:v>33.214560786989544</c:v>
                </c:pt>
                <c:pt idx="989">
                  <c:v>36.746648107376302</c:v>
                </c:pt>
                <c:pt idx="990">
                  <c:v>31.691976814888996</c:v>
                </c:pt>
                <c:pt idx="991">
                  <c:v>34.185383190163002</c:v>
                </c:pt>
                <c:pt idx="992">
                  <c:v>33.140347796647553</c:v>
                </c:pt>
                <c:pt idx="993">
                  <c:v>32.247418715811939</c:v>
                </c:pt>
                <c:pt idx="994">
                  <c:v>32.511372500237798</c:v>
                </c:pt>
                <c:pt idx="995">
                  <c:v>31.090253500003765</c:v>
                </c:pt>
                <c:pt idx="996">
                  <c:v>33.678847742154261</c:v>
                </c:pt>
                <c:pt idx="997">
                  <c:v>33.544508448512204</c:v>
                </c:pt>
                <c:pt idx="998">
                  <c:v>40.318600849530817</c:v>
                </c:pt>
                <c:pt idx="999">
                  <c:v>47.897907667565988</c:v>
                </c:pt>
                <c:pt idx="1000">
                  <c:v>38.649929766318849</c:v>
                </c:pt>
                <c:pt idx="1001">
                  <c:v>39.20788663140268</c:v>
                </c:pt>
                <c:pt idx="1002">
                  <c:v>39.081882911095079</c:v>
                </c:pt>
                <c:pt idx="1003">
                  <c:v>40.007750427584284</c:v>
                </c:pt>
                <c:pt idx="1004">
                  <c:v>40.607832533484157</c:v>
                </c:pt>
                <c:pt idx="1005">
                  <c:v>37.452618930066429</c:v>
                </c:pt>
                <c:pt idx="1006">
                  <c:v>39.690702600154921</c:v>
                </c:pt>
                <c:pt idx="1007">
                  <c:v>43.095611924983643</c:v>
                </c:pt>
                <c:pt idx="1008">
                  <c:v>37.951712128475691</c:v>
                </c:pt>
                <c:pt idx="1009">
                  <c:v>42.760265227272619</c:v>
                </c:pt>
                <c:pt idx="1010">
                  <c:v>45.597482391725642</c:v>
                </c:pt>
                <c:pt idx="1011">
                  <c:v>44.803008637535385</c:v>
                </c:pt>
                <c:pt idx="1012">
                  <c:v>47.321765566361748</c:v>
                </c:pt>
                <c:pt idx="1013">
                  <c:v>44.906937671873088</c:v>
                </c:pt>
                <c:pt idx="1014">
                  <c:v>45.061519249969784</c:v>
                </c:pt>
                <c:pt idx="1015">
                  <c:v>40.726618556103773</c:v>
                </c:pt>
                <c:pt idx="1016">
                  <c:v>48.16471692393948</c:v>
                </c:pt>
                <c:pt idx="1017">
                  <c:v>44.361504526508739</c:v>
                </c:pt>
                <c:pt idx="1018">
                  <c:v>46.184225111603965</c:v>
                </c:pt>
                <c:pt idx="1019">
                  <c:v>53.564338894339976</c:v>
                </c:pt>
                <c:pt idx="1020">
                  <c:v>65.409522189171</c:v>
                </c:pt>
                <c:pt idx="1021">
                  <c:v>59.470448855011597</c:v>
                </c:pt>
                <c:pt idx="1022">
                  <c:v>62.853257492768591</c:v>
                </c:pt>
                <c:pt idx="1023">
                  <c:v>68.871776726261217</c:v>
                </c:pt>
                <c:pt idx="1024">
                  <c:v>62.855044934251296</c:v>
                </c:pt>
                <c:pt idx="1025">
                  <c:v>57.461077878197734</c:v>
                </c:pt>
                <c:pt idx="1026">
                  <c:v>65.468034320325316</c:v>
                </c:pt>
                <c:pt idx="1027">
                  <c:v>64.934327223326491</c:v>
                </c:pt>
                <c:pt idx="1028">
                  <c:v>66.275503991808066</c:v>
                </c:pt>
                <c:pt idx="1029">
                  <c:v>80.223679652495449</c:v>
                </c:pt>
                <c:pt idx="1030">
                  <c:v>86.799169858499567</c:v>
                </c:pt>
                <c:pt idx="1031">
                  <c:v>88.851229766511636</c:v>
                </c:pt>
                <c:pt idx="1032">
                  <c:v>87.693000486415301</c:v>
                </c:pt>
                <c:pt idx="1033">
                  <c:v>75.285555395933685</c:v>
                </c:pt>
                <c:pt idx="1034">
                  <c:v>88.414234351577178</c:v>
                </c:pt>
                <c:pt idx="1035">
                  <c:v>89.359587002623996</c:v>
                </c:pt>
                <c:pt idx="1036">
                  <c:v>94.550780599871004</c:v>
                </c:pt>
                <c:pt idx="1037">
                  <c:v>98.668836268967283</c:v>
                </c:pt>
                <c:pt idx="1038">
                  <c:v>93.06943366135306</c:v>
                </c:pt>
                <c:pt idx="1039">
                  <c:v>102.97487916657821</c:v>
                </c:pt>
                <c:pt idx="1040">
                  <c:v>112.39732449357768</c:v>
                </c:pt>
                <c:pt idx="1041">
                  <c:v>126.84523246607182</c:v>
                </c:pt>
                <c:pt idx="1042">
                  <c:v>119.61270792844084</c:v>
                </c:pt>
                <c:pt idx="1043">
                  <c:v>113.75706996802809</c:v>
                </c:pt>
                <c:pt idx="1044">
                  <c:v>119.19163137712641</c:v>
                </c:pt>
                <c:pt idx="1045">
                  <c:v>113.52899469960958</c:v>
                </c:pt>
                <c:pt idx="1046">
                  <c:v>119.5323219053281</c:v>
                </c:pt>
                <c:pt idx="1047">
                  <c:v>140.44247663567481</c:v>
                </c:pt>
                <c:pt idx="1048">
                  <c:v>124.11103908476343</c:v>
                </c:pt>
                <c:pt idx="1049">
                  <c:v>132.37765423427615</c:v>
                </c:pt>
                <c:pt idx="1050">
                  <c:v>133.75725584736949</c:v>
                </c:pt>
                <c:pt idx="1051">
                  <c:v>142.34376606507945</c:v>
                </c:pt>
                <c:pt idx="1052">
                  <c:v>179.58622991667607</c:v>
                </c:pt>
                <c:pt idx="1053">
                  <c:v>162.75471365403325</c:v>
                </c:pt>
                <c:pt idx="1054">
                  <c:v>163.38010861749927</c:v>
                </c:pt>
                <c:pt idx="1055">
                  <c:v>185.29377803099297</c:v>
                </c:pt>
                <c:pt idx="1056">
                  <c:v>177.6825951999451</c:v>
                </c:pt>
                <c:pt idx="1057">
                  <c:v>181.86448081181706</c:v>
                </c:pt>
                <c:pt idx="1058">
                  <c:v>184.27458156511966</c:v>
                </c:pt>
                <c:pt idx="1059">
                  <c:v>183.81254688185896</c:v>
                </c:pt>
                <c:pt idx="1060">
                  <c:v>199.63331887159217</c:v>
                </c:pt>
                <c:pt idx="1061">
                  <c:v>195.43018966858963</c:v>
                </c:pt>
                <c:pt idx="1062">
                  <c:v>210.49676637242752</c:v>
                </c:pt>
                <c:pt idx="1063">
                  <c:v>223.78016543105767</c:v>
                </c:pt>
                <c:pt idx="1064">
                  <c:v>224.41146910669397</c:v>
                </c:pt>
                <c:pt idx="1065">
                  <c:v>195.88471593331758</c:v>
                </c:pt>
                <c:pt idx="1066">
                  <c:v>230.08408257218096</c:v>
                </c:pt>
                <c:pt idx="1067">
                  <c:v>207.18226974527602</c:v>
                </c:pt>
                <c:pt idx="1068">
                  <c:v>242.02990697817535</c:v>
                </c:pt>
                <c:pt idx="1069">
                  <c:v>232.2019153062416</c:v>
                </c:pt>
                <c:pt idx="1070">
                  <c:v>208.09385705490826</c:v>
                </c:pt>
                <c:pt idx="1071">
                  <c:v>201.92345709082892</c:v>
                </c:pt>
                <c:pt idx="1072">
                  <c:v>192.5251810384305</c:v>
                </c:pt>
                <c:pt idx="1073">
                  <c:v>214.57484568493268</c:v>
                </c:pt>
                <c:pt idx="1074">
                  <c:v>263.95090068103798</c:v>
                </c:pt>
                <c:pt idx="1075">
                  <c:v>280.15787480222184</c:v>
                </c:pt>
                <c:pt idx="1076">
                  <c:v>247.78012013982647</c:v>
                </c:pt>
                <c:pt idx="1077">
                  <c:v>239.90453841652243</c:v>
                </c:pt>
                <c:pt idx="1078">
                  <c:v>245.80956965381236</c:v>
                </c:pt>
                <c:pt idx="1079">
                  <c:v>265.55092717753149</c:v>
                </c:pt>
                <c:pt idx="1080">
                  <c:v>222.0954965764171</c:v>
                </c:pt>
                <c:pt idx="1081">
                  <c:v>217.76204415873462</c:v>
                </c:pt>
                <c:pt idx="1082">
                  <c:v>217.61371087980643</c:v>
                </c:pt>
                <c:pt idx="1083">
                  <c:v>215.59683227385321</c:v>
                </c:pt>
                <c:pt idx="1084">
                  <c:v>240.16073500924145</c:v>
                </c:pt>
                <c:pt idx="1085">
                  <c:v>257.32291754247296</c:v>
                </c:pt>
                <c:pt idx="1086">
                  <c:v>261.78037751837093</c:v>
                </c:pt>
                <c:pt idx="1087">
                  <c:v>264.95256486504337</c:v>
                </c:pt>
                <c:pt idx="1088">
                  <c:v>266.38531229782694</c:v>
                </c:pt>
                <c:pt idx="1089">
                  <c:v>276.94609887822924</c:v>
                </c:pt>
                <c:pt idx="1090">
                  <c:v>278.59992421153112</c:v>
                </c:pt>
                <c:pt idx="1091">
                  <c:v>272.07514727012506</c:v>
                </c:pt>
                <c:pt idx="1092">
                  <c:v>294.80657109354127</c:v>
                </c:pt>
                <c:pt idx="1093">
                  <c:v>272.43654343799568</c:v>
                </c:pt>
                <c:pt idx="1094">
                  <c:v>302.62302743061429</c:v>
                </c:pt>
                <c:pt idx="1095">
                  <c:v>289.38587527336915</c:v>
                </c:pt>
                <c:pt idx="1096">
                  <c:v>274.83546175962965</c:v>
                </c:pt>
                <c:pt idx="1097">
                  <c:v>382.18474003759491</c:v>
                </c:pt>
                <c:pt idx="1098">
                  <c:v>328.72878766077019</c:v>
                </c:pt>
                <c:pt idx="1099">
                  <c:v>366.46375787786297</c:v>
                </c:pt>
                <c:pt idx="1100">
                  <c:v>320.10615521918498</c:v>
                </c:pt>
                <c:pt idx="1101">
                  <c:v>328.9381194836613</c:v>
                </c:pt>
                <c:pt idx="1102">
                  <c:v>337.02015468273379</c:v>
                </c:pt>
                <c:pt idx="1103">
                  <c:v>320.47080563363778</c:v>
                </c:pt>
                <c:pt idx="1104">
                  <c:v>297.78882418048926</c:v>
                </c:pt>
                <c:pt idx="1105">
                  <c:v>322.75951201648479</c:v>
                </c:pt>
                <c:pt idx="1106">
                  <c:v>331.36502999383703</c:v>
                </c:pt>
                <c:pt idx="1107">
                  <c:v>329.06619967419795</c:v>
                </c:pt>
                <c:pt idx="1108">
                  <c:v>451.92586694190499</c:v>
                </c:pt>
                <c:pt idx="1109">
                  <c:v>466.04804246628453</c:v>
                </c:pt>
                <c:pt idx="1110">
                  <c:v>370.02808165990746</c:v>
                </c:pt>
                <c:pt idx="1111">
                  <c:v>365.98971556982406</c:v>
                </c:pt>
                <c:pt idx="1112">
                  <c:v>388.27539770731698</c:v>
                </c:pt>
                <c:pt idx="1113">
                  <c:v>351.45717036827256</c:v>
                </c:pt>
                <c:pt idx="1114">
                  <c:v>418.63989657897167</c:v>
                </c:pt>
                <c:pt idx="1115">
                  <c:v>373.16218816965045</c:v>
                </c:pt>
                <c:pt idx="1116">
                  <c:v>401.34860352529682</c:v>
                </c:pt>
                <c:pt idx="1117">
                  <c:v>357.98957548169864</c:v>
                </c:pt>
                <c:pt idx="1118">
                  <c:v>389.58566138233635</c:v>
                </c:pt>
                <c:pt idx="1119">
                  <c:v>367.51146461579526</c:v>
                </c:pt>
                <c:pt idx="1120">
                  <c:v>434.80616575302281</c:v>
                </c:pt>
                <c:pt idx="1121">
                  <c:v>465.7264747714276</c:v>
                </c:pt>
                <c:pt idx="1122">
                  <c:v>424.17882059899927</c:v>
                </c:pt>
                <c:pt idx="1123">
                  <c:v>470.40462330856536</c:v>
                </c:pt>
                <c:pt idx="1124">
                  <c:v>467.96232129614521</c:v>
                </c:pt>
                <c:pt idx="1125">
                  <c:v>416.56242812464706</c:v>
                </c:pt>
                <c:pt idx="1126">
                  <c:v>454.58663744836764</c:v>
                </c:pt>
                <c:pt idx="1127">
                  <c:v>444.92228803076432</c:v>
                </c:pt>
                <c:pt idx="1128">
                  <c:v>438.97556241572005</c:v>
                </c:pt>
                <c:pt idx="1129">
                  <c:v>447.86569894951521</c:v>
                </c:pt>
                <c:pt idx="1130">
                  <c:v>446.21603740579985</c:v>
                </c:pt>
                <c:pt idx="1131">
                  <c:v>452.72853057571876</c:v>
                </c:pt>
                <c:pt idx="1132">
                  <c:v>482.32657439643214</c:v>
                </c:pt>
                <c:pt idx="1133">
                  <c:v>543.58257197767682</c:v>
                </c:pt>
                <c:pt idx="1134">
                  <c:v>490.54791747627092</c:v>
                </c:pt>
                <c:pt idx="1135">
                  <c:v>625.66066700434283</c:v>
                </c:pt>
                <c:pt idx="1136">
                  <c:v>498.27116733263375</c:v>
                </c:pt>
                <c:pt idx="1137">
                  <c:v>476.32079555923985</c:v>
                </c:pt>
                <c:pt idx="1138">
                  <c:v>471.56181595208704</c:v>
                </c:pt>
                <c:pt idx="1139">
                  <c:v>408.61704910318457</c:v>
                </c:pt>
                <c:pt idx="1140">
                  <c:v>390.80398349247127</c:v>
                </c:pt>
                <c:pt idx="1141">
                  <c:v>360.00381815018096</c:v>
                </c:pt>
                <c:pt idx="1142">
                  <c:v>318.83599402995941</c:v>
                </c:pt>
                <c:pt idx="1143">
                  <c:v>355.85838330738568</c:v>
                </c:pt>
                <c:pt idx="1144">
                  <c:v>327.33538698918881</c:v>
                </c:pt>
                <c:pt idx="1145">
                  <c:v>261.36964119062981</c:v>
                </c:pt>
                <c:pt idx="1146">
                  <c:v>269.5654798646604</c:v>
                </c:pt>
                <c:pt idx="1147">
                  <c:v>289.79156287088165</c:v>
                </c:pt>
                <c:pt idx="1148">
                  <c:v>237.45862039929176</c:v>
                </c:pt>
                <c:pt idx="1149">
                  <c:v>238.90578679531089</c:v>
                </c:pt>
                <c:pt idx="1150">
                  <c:v>218.98896384139852</c:v>
                </c:pt>
                <c:pt idx="1151">
                  <c:v>238.08019790538211</c:v>
                </c:pt>
                <c:pt idx="1152">
                  <c:v>213.88383954836473</c:v>
                </c:pt>
                <c:pt idx="1153">
                  <c:v>199.81110137427822</c:v>
                </c:pt>
                <c:pt idx="1154">
                  <c:v>233.1421891898064</c:v>
                </c:pt>
                <c:pt idx="1155">
                  <c:v>271.31011279112982</c:v>
                </c:pt>
                <c:pt idx="1156">
                  <c:v>224.01367411580239</c:v>
                </c:pt>
                <c:pt idx="1157">
                  <c:v>218.42124281451757</c:v>
                </c:pt>
                <c:pt idx="1158">
                  <c:v>202.06398612584533</c:v>
                </c:pt>
                <c:pt idx="1159">
                  <c:v>191.11653444017253</c:v>
                </c:pt>
                <c:pt idx="1160">
                  <c:v>192.52152610099924</c:v>
                </c:pt>
                <c:pt idx="1161">
                  <c:v>190.0273264205567</c:v>
                </c:pt>
                <c:pt idx="1162">
                  <c:v>193.09719285489777</c:v>
                </c:pt>
                <c:pt idx="1163">
                  <c:v>182.82533349680361</c:v>
                </c:pt>
                <c:pt idx="1164">
                  <c:v>193.50557154154288</c:v>
                </c:pt>
                <c:pt idx="1165">
                  <c:v>175.57431071483953</c:v>
                </c:pt>
                <c:pt idx="1166">
                  <c:v>165.92793432559907</c:v>
                </c:pt>
                <c:pt idx="1167">
                  <c:v>175.99743398528574</c:v>
                </c:pt>
                <c:pt idx="1168">
                  <c:v>185.04035175475369</c:v>
                </c:pt>
                <c:pt idx="1169">
                  <c:v>159.47819050983014</c:v>
                </c:pt>
                <c:pt idx="1170">
                  <c:v>165.68804008151722</c:v>
                </c:pt>
                <c:pt idx="1171">
                  <c:v>168.28014364601103</c:v>
                </c:pt>
                <c:pt idx="1172">
                  <c:v>166.17052753224513</c:v>
                </c:pt>
                <c:pt idx="1173">
                  <c:v>154.12048521572893</c:v>
                </c:pt>
                <c:pt idx="1174">
                  <c:v>153.44479465168459</c:v>
                </c:pt>
                <c:pt idx="1175">
                  <c:v>145.17414051975007</c:v>
                </c:pt>
                <c:pt idx="1176">
                  <c:v>155.61975819603779</c:v>
                </c:pt>
                <c:pt idx="1177">
                  <c:v>133.32840115333391</c:v>
                </c:pt>
                <c:pt idx="1178">
                  <c:v>155.75249772009755</c:v>
                </c:pt>
                <c:pt idx="1179">
                  <c:v>171.94955471247042</c:v>
                </c:pt>
                <c:pt idx="1180">
                  <c:v>160.7361345748327</c:v>
                </c:pt>
                <c:pt idx="1181">
                  <c:v>140.45287950604714</c:v>
                </c:pt>
                <c:pt idx="1182">
                  <c:v>154.82490968121201</c:v>
                </c:pt>
                <c:pt idx="1183">
                  <c:v>151.32278997256273</c:v>
                </c:pt>
                <c:pt idx="1184">
                  <c:v>147.91869285334815</c:v>
                </c:pt>
                <c:pt idx="1185">
                  <c:v>123.50458335793383</c:v>
                </c:pt>
                <c:pt idx="1186">
                  <c:v>144.24610642254643</c:v>
                </c:pt>
                <c:pt idx="1187">
                  <c:v>125.9005242427402</c:v>
                </c:pt>
                <c:pt idx="1188">
                  <c:v>137.05615079069574</c:v>
                </c:pt>
                <c:pt idx="1189">
                  <c:v>137.93432487125315</c:v>
                </c:pt>
                <c:pt idx="1190">
                  <c:v>156.18366031027068</c:v>
                </c:pt>
                <c:pt idx="1191">
                  <c:v>168.18007668347565</c:v>
                </c:pt>
                <c:pt idx="1192">
                  <c:v>142.46054416997472</c:v>
                </c:pt>
                <c:pt idx="1193">
                  <c:v>153.4202200762702</c:v>
                </c:pt>
                <c:pt idx="1194">
                  <c:v>132.10134856799561</c:v>
                </c:pt>
                <c:pt idx="1195">
                  <c:v>126.24175741789942</c:v>
                </c:pt>
                <c:pt idx="1196">
                  <c:v>125.68227744649036</c:v>
                </c:pt>
                <c:pt idx="1197">
                  <c:v>128.63954438426362</c:v>
                </c:pt>
                <c:pt idx="1198">
                  <c:v>139.54030777467767</c:v>
                </c:pt>
                <c:pt idx="1199">
                  <c:v>139.25169777579316</c:v>
                </c:pt>
                <c:pt idx="1200">
                  <c:v>147.68718114762896</c:v>
                </c:pt>
                <c:pt idx="1201">
                  <c:v>160.84766646063051</c:v>
                </c:pt>
                <c:pt idx="1202">
                  <c:v>151.2972838459834</c:v>
                </c:pt>
                <c:pt idx="1203">
                  <c:v>142.00940157316882</c:v>
                </c:pt>
                <c:pt idx="1204">
                  <c:v>129.06657148677763</c:v>
                </c:pt>
                <c:pt idx="1205">
                  <c:v>112.58878746024216</c:v>
                </c:pt>
                <c:pt idx="1206">
                  <c:v>119.62902109437478</c:v>
                </c:pt>
                <c:pt idx="1207">
                  <c:v>125.68623998303175</c:v>
                </c:pt>
                <c:pt idx="1208">
                  <c:v>119.31795275010492</c:v>
                </c:pt>
                <c:pt idx="1209">
                  <c:v>126.43070602073699</c:v>
                </c:pt>
                <c:pt idx="1210">
                  <c:v>104.86342785307708</c:v>
                </c:pt>
                <c:pt idx="1211">
                  <c:v>110.81670728404805</c:v>
                </c:pt>
                <c:pt idx="1212">
                  <c:v>103.51830690946505</c:v>
                </c:pt>
                <c:pt idx="1213">
                  <c:v>113.52175449286212</c:v>
                </c:pt>
                <c:pt idx="1214">
                  <c:v>102.62974700382379</c:v>
                </c:pt>
                <c:pt idx="1215">
                  <c:v>116.5217934808288</c:v>
                </c:pt>
                <c:pt idx="1216">
                  <c:v>113.36426145688741</c:v>
                </c:pt>
                <c:pt idx="1217">
                  <c:v>118.02217053208464</c:v>
                </c:pt>
                <c:pt idx="1218">
                  <c:v>114.36349509589614</c:v>
                </c:pt>
                <c:pt idx="1219">
                  <c:v>109.30440420951369</c:v>
                </c:pt>
                <c:pt idx="1220">
                  <c:v>111.36143771183738</c:v>
                </c:pt>
                <c:pt idx="1221">
                  <c:v>86.441554007294343</c:v>
                </c:pt>
                <c:pt idx="1222">
                  <c:v>112.68077313380844</c:v>
                </c:pt>
                <c:pt idx="1223">
                  <c:v>108.67240375577563</c:v>
                </c:pt>
                <c:pt idx="1224">
                  <c:v>109.42019621213254</c:v>
                </c:pt>
                <c:pt idx="1225">
                  <c:v>106.19830601873605</c:v>
                </c:pt>
                <c:pt idx="1226">
                  <c:v>114.79490797292657</c:v>
                </c:pt>
                <c:pt idx="1227">
                  <c:v>109.18691766276463</c:v>
                </c:pt>
                <c:pt idx="1228">
                  <c:v>118.12575787937462</c:v>
                </c:pt>
                <c:pt idx="1229">
                  <c:v>123.85421325546116</c:v>
                </c:pt>
                <c:pt idx="1230">
                  <c:v>112.15468753891969</c:v>
                </c:pt>
                <c:pt idx="1231">
                  <c:v>108.005723639316</c:v>
                </c:pt>
                <c:pt idx="1232">
                  <c:v>117.33926712852742</c:v>
                </c:pt>
                <c:pt idx="1233">
                  <c:v>117.04941756400603</c:v>
                </c:pt>
                <c:pt idx="1234">
                  <c:v>115.68983119246067</c:v>
                </c:pt>
                <c:pt idx="1235">
                  <c:v>115.68130551224756</c:v>
                </c:pt>
                <c:pt idx="1236">
                  <c:v>116.65450272471192</c:v>
                </c:pt>
                <c:pt idx="1237">
                  <c:v>121.00436300886496</c:v>
                </c:pt>
                <c:pt idx="1238">
                  <c:v>114.71327836581563</c:v>
                </c:pt>
                <c:pt idx="1239">
                  <c:v>119.3716750149444</c:v>
                </c:pt>
                <c:pt idx="1240">
                  <c:v>128.63327767910096</c:v>
                </c:pt>
                <c:pt idx="1241">
                  <c:v>130.58556435625533</c:v>
                </c:pt>
                <c:pt idx="1242">
                  <c:v>128.27500002174074</c:v>
                </c:pt>
                <c:pt idx="1243">
                  <c:v>114.43471793318338</c:v>
                </c:pt>
                <c:pt idx="1244">
                  <c:v>125.41451851950241</c:v>
                </c:pt>
                <c:pt idx="1245">
                  <c:v>119.4123864982744</c:v>
                </c:pt>
                <c:pt idx="1246">
                  <c:v>137.94563940181931</c:v>
                </c:pt>
                <c:pt idx="1247">
                  <c:v>125.98956348507582</c:v>
                </c:pt>
                <c:pt idx="1248">
                  <c:v>132.77747070839533</c:v>
                </c:pt>
                <c:pt idx="1249">
                  <c:v>138.56640733742722</c:v>
                </c:pt>
                <c:pt idx="1250">
                  <c:v>135.59117520522071</c:v>
                </c:pt>
                <c:pt idx="1251">
                  <c:v>150.60586329705382</c:v>
                </c:pt>
                <c:pt idx="1252">
                  <c:v>148.52203654779828</c:v>
                </c:pt>
                <c:pt idx="1253">
                  <c:v>140.12644748300565</c:v>
                </c:pt>
                <c:pt idx="1254">
                  <c:v>151.22496188322347</c:v>
                </c:pt>
                <c:pt idx="1255">
                  <c:v>138.87340368825917</c:v>
                </c:pt>
                <c:pt idx="1256">
                  <c:v>146.38887461655389</c:v>
                </c:pt>
                <c:pt idx="1257">
                  <c:v>155.27264921280528</c:v>
                </c:pt>
                <c:pt idx="1258">
                  <c:v>126.48342863688845</c:v>
                </c:pt>
                <c:pt idx="1259">
                  <c:v>131.36474079463713</c:v>
                </c:pt>
                <c:pt idx="1260">
                  <c:v>131.22228148155486</c:v>
                </c:pt>
                <c:pt idx="1261">
                  <c:v>128.13391856323145</c:v>
                </c:pt>
                <c:pt idx="1262">
                  <c:v>138.61269775454937</c:v>
                </c:pt>
                <c:pt idx="1263">
                  <c:v>141.75816155444019</c:v>
                </c:pt>
                <c:pt idx="1264">
                  <c:v>150.34766144879734</c:v>
                </c:pt>
                <c:pt idx="1265">
                  <c:v>143.75465910254357</c:v>
                </c:pt>
                <c:pt idx="1266">
                  <c:v>140.97310632266792</c:v>
                </c:pt>
                <c:pt idx="1267">
                  <c:v>140.74700881060249</c:v>
                </c:pt>
                <c:pt idx="1268">
                  <c:v>147.36247525887904</c:v>
                </c:pt>
                <c:pt idx="1269">
                  <c:v>147.61656408993048</c:v>
                </c:pt>
                <c:pt idx="1270">
                  <c:v>142.36398361096309</c:v>
                </c:pt>
                <c:pt idx="1271">
                  <c:v>140.98829134064306</c:v>
                </c:pt>
                <c:pt idx="1272">
                  <c:v>137.54959831235024</c:v>
                </c:pt>
                <c:pt idx="1273">
                  <c:v>128.79529179908485</c:v>
                </c:pt>
                <c:pt idx="1274">
                  <c:v>140.06260946798486</c:v>
                </c:pt>
                <c:pt idx="1275">
                  <c:v>153.03431041333661</c:v>
                </c:pt>
                <c:pt idx="1276">
                  <c:v>155.81469169369493</c:v>
                </c:pt>
                <c:pt idx="1277">
                  <c:v>154.18875741016137</c:v>
                </c:pt>
                <c:pt idx="1278">
                  <c:v>162.03138914004245</c:v>
                </c:pt>
                <c:pt idx="1279">
                  <c:v>159.47175212169603</c:v>
                </c:pt>
                <c:pt idx="1280">
                  <c:v>154.19391715692103</c:v>
                </c:pt>
                <c:pt idx="1281">
                  <c:v>162.21928983582856</c:v>
                </c:pt>
                <c:pt idx="1282">
                  <c:v>161.64379260936073</c:v>
                </c:pt>
                <c:pt idx="1283">
                  <c:v>154.46343262526156</c:v>
                </c:pt>
                <c:pt idx="1284">
                  <c:v>162.18328361111324</c:v>
                </c:pt>
                <c:pt idx="1285">
                  <c:v>152.1033931348623</c:v>
                </c:pt>
                <c:pt idx="1286">
                  <c:v>156.33800698786536</c:v>
                </c:pt>
                <c:pt idx="1287">
                  <c:v>153.21434648750005</c:v>
                </c:pt>
                <c:pt idx="1288">
                  <c:v>158.89701734020829</c:v>
                </c:pt>
                <c:pt idx="1289">
                  <c:v>155.89833587444002</c:v>
                </c:pt>
                <c:pt idx="1290">
                  <c:v>161.18416364180499</c:v>
                </c:pt>
                <c:pt idx="1291">
                  <c:v>145.86300338016466</c:v>
                </c:pt>
                <c:pt idx="1292">
                  <c:v>166.37456088721837</c:v>
                </c:pt>
                <c:pt idx="1293">
                  <c:v>149.64961460893849</c:v>
                </c:pt>
                <c:pt idx="1294">
                  <c:v>146.5840674062691</c:v>
                </c:pt>
                <c:pt idx="1295">
                  <c:v>143.58587394462856</c:v>
                </c:pt>
                <c:pt idx="1296">
                  <c:v>160.527398709799</c:v>
                </c:pt>
                <c:pt idx="1297">
                  <c:v>159.84069141809451</c:v>
                </c:pt>
                <c:pt idx="1298">
                  <c:v>151.20198060713318</c:v>
                </c:pt>
                <c:pt idx="1299">
                  <c:v>148.2454888050213</c:v>
                </c:pt>
                <c:pt idx="1300">
                  <c:v>151.50373408436118</c:v>
                </c:pt>
                <c:pt idx="1301">
                  <c:v>139.89830294945796</c:v>
                </c:pt>
                <c:pt idx="1302">
                  <c:v>157.58200488952929</c:v>
                </c:pt>
                <c:pt idx="1303">
                  <c:v>144.2604466892908</c:v>
                </c:pt>
                <c:pt idx="1304">
                  <c:v>138.8040619349197</c:v>
                </c:pt>
                <c:pt idx="1305">
                  <c:v>135.41565930648028</c:v>
                </c:pt>
                <c:pt idx="1306">
                  <c:v>138.76359974196282</c:v>
                </c:pt>
                <c:pt idx="1307">
                  <c:v>146.2213480738576</c:v>
                </c:pt>
                <c:pt idx="1308">
                  <c:v>132.04233644235921</c:v>
                </c:pt>
                <c:pt idx="1309">
                  <c:v>125.94885554747185</c:v>
                </c:pt>
                <c:pt idx="1310">
                  <c:v>126.60684838744061</c:v>
                </c:pt>
                <c:pt idx="1311">
                  <c:v>137.53384388400565</c:v>
                </c:pt>
                <c:pt idx="1312">
                  <c:v>120.99549592931275</c:v>
                </c:pt>
                <c:pt idx="1313">
                  <c:v>108.20196804984987</c:v>
                </c:pt>
                <c:pt idx="1314">
                  <c:v>119.39851036113282</c:v>
                </c:pt>
                <c:pt idx="1315">
                  <c:v>120.27138159007008</c:v>
                </c:pt>
                <c:pt idx="1316">
                  <c:v>120.31986290623226</c:v>
                </c:pt>
                <c:pt idx="1317">
                  <c:v>121.97389215875565</c:v>
                </c:pt>
                <c:pt idx="1318">
                  <c:v>121.57488929788269</c:v>
                </c:pt>
                <c:pt idx="1319">
                  <c:v>123.78695948758032</c:v>
                </c:pt>
                <c:pt idx="1320">
                  <c:v>123.51415194652066</c:v>
                </c:pt>
                <c:pt idx="1321">
                  <c:v>106.34385529532437</c:v>
                </c:pt>
                <c:pt idx="1322">
                  <c:v>112.29157274619502</c:v>
                </c:pt>
                <c:pt idx="1323">
                  <c:v>117.1518836892313</c:v>
                </c:pt>
                <c:pt idx="1324">
                  <c:v>110.07766715112372</c:v>
                </c:pt>
                <c:pt idx="1325">
                  <c:v>98.419419276984343</c:v>
                </c:pt>
                <c:pt idx="1326">
                  <c:v>118.00330809597006</c:v>
                </c:pt>
                <c:pt idx="1327">
                  <c:v>127.24719417012173</c:v>
                </c:pt>
                <c:pt idx="1328">
                  <c:v>128.15608992178278</c:v>
                </c:pt>
                <c:pt idx="1329">
                  <c:v>131.58233116630552</c:v>
                </c:pt>
                <c:pt idx="1330">
                  <c:v>122.16162893137214</c:v>
                </c:pt>
                <c:pt idx="1331">
                  <c:v>130.9550077824228</c:v>
                </c:pt>
                <c:pt idx="1332">
                  <c:v>122.62138497101358</c:v>
                </c:pt>
                <c:pt idx="1333">
                  <c:v>108.66953227791105</c:v>
                </c:pt>
                <c:pt idx="1334">
                  <c:v>121.32166935153437</c:v>
                </c:pt>
                <c:pt idx="1335">
                  <c:v>119.16429723557221</c:v>
                </c:pt>
                <c:pt idx="1336">
                  <c:v>122.45113190049744</c:v>
                </c:pt>
                <c:pt idx="1337">
                  <c:v>116.83096370606772</c:v>
                </c:pt>
                <c:pt idx="1338">
                  <c:v>123.44642585380859</c:v>
                </c:pt>
                <c:pt idx="1339">
                  <c:v>151.51593604567395</c:v>
                </c:pt>
                <c:pt idx="1340">
                  <c:v>128.53259233970871</c:v>
                </c:pt>
                <c:pt idx="1341">
                  <c:v>117.73178099185752</c:v>
                </c:pt>
                <c:pt idx="1342">
                  <c:v>136.41134068328665</c:v>
                </c:pt>
                <c:pt idx="1343">
                  <c:v>143.08897560301483</c:v>
                </c:pt>
                <c:pt idx="1344">
                  <c:v>125.50661470125792</c:v>
                </c:pt>
                <c:pt idx="1345">
                  <c:v>136.66678135558931</c:v>
                </c:pt>
                <c:pt idx="1346">
                  <c:v>134.07136770293329</c:v>
                </c:pt>
                <c:pt idx="1347">
                  <c:v>132.52543072483647</c:v>
                </c:pt>
                <c:pt idx="1348">
                  <c:v>128.50599280198361</c:v>
                </c:pt>
                <c:pt idx="1349">
                  <c:v>122.05332854871783</c:v>
                </c:pt>
                <c:pt idx="1350">
                  <c:v>131.88270171317319</c:v>
                </c:pt>
                <c:pt idx="1351">
                  <c:v>119.43886485885045</c:v>
                </c:pt>
                <c:pt idx="1352">
                  <c:v>141.48559489626157</c:v>
                </c:pt>
                <c:pt idx="1353">
                  <c:v>140.84986734009979</c:v>
                </c:pt>
                <c:pt idx="1354">
                  <c:v>132.17925463745985</c:v>
                </c:pt>
                <c:pt idx="1355">
                  <c:v>124.20259749638205</c:v>
                </c:pt>
                <c:pt idx="1356">
                  <c:v>131.40659178881648</c:v>
                </c:pt>
                <c:pt idx="1357">
                  <c:v>132.38522637746354</c:v>
                </c:pt>
                <c:pt idx="1358">
                  <c:v>125.11987365728639</c:v>
                </c:pt>
                <c:pt idx="1359">
                  <c:v>130.01557039937526</c:v>
                </c:pt>
                <c:pt idx="1360">
                  <c:v>119.66697266242963</c:v>
                </c:pt>
                <c:pt idx="1361">
                  <c:v>132.57869396299725</c:v>
                </c:pt>
                <c:pt idx="1362">
                  <c:v>130.88358073996758</c:v>
                </c:pt>
                <c:pt idx="1363">
                  <c:v>121.06472063726311</c:v>
                </c:pt>
                <c:pt idx="1364">
                  <c:v>149.44529981200117</c:v>
                </c:pt>
                <c:pt idx="1365">
                  <c:v>149.99061904468468</c:v>
                </c:pt>
                <c:pt idx="1366">
                  <c:v>141.8251259920911</c:v>
                </c:pt>
                <c:pt idx="1367">
                  <c:v>136.0508680623046</c:v>
                </c:pt>
                <c:pt idx="1368">
                  <c:v>134.91617202079723</c:v>
                </c:pt>
                <c:pt idx="1369">
                  <c:v>132.89782512755176</c:v>
                </c:pt>
                <c:pt idx="1370">
                  <c:v>140.55318243256835</c:v>
                </c:pt>
                <c:pt idx="1371">
                  <c:v>133.09639481490771</c:v>
                </c:pt>
                <c:pt idx="1372">
                  <c:v>121.53788074643407</c:v>
                </c:pt>
                <c:pt idx="1373">
                  <c:v>112.86544797485737</c:v>
                </c:pt>
                <c:pt idx="1374">
                  <c:v>127.56966267854456</c:v>
                </c:pt>
                <c:pt idx="1375">
                  <c:v>146.80801596850665</c:v>
                </c:pt>
                <c:pt idx="1376">
                  <c:v>121.48184327774401</c:v>
                </c:pt>
                <c:pt idx="1377">
                  <c:v>119.99745064300726</c:v>
                </c:pt>
                <c:pt idx="1378">
                  <c:v>133.50210249532773</c:v>
                </c:pt>
                <c:pt idx="1379">
                  <c:v>140.77424242183113</c:v>
                </c:pt>
                <c:pt idx="1380">
                  <c:v>132.3131098142029</c:v>
                </c:pt>
                <c:pt idx="1381">
                  <c:v>128.97361527726204</c:v>
                </c:pt>
                <c:pt idx="1382">
                  <c:v>139.65630067044273</c:v>
                </c:pt>
                <c:pt idx="1383">
                  <c:v>126.23879387012403</c:v>
                </c:pt>
                <c:pt idx="1384">
                  <c:v>132.91809622544872</c:v>
                </c:pt>
                <c:pt idx="1385">
                  <c:v>136.6957893748897</c:v>
                </c:pt>
                <c:pt idx="1386">
                  <c:v>134.95148600558846</c:v>
                </c:pt>
                <c:pt idx="1387">
                  <c:v>156.7099292083827</c:v>
                </c:pt>
                <c:pt idx="1388">
                  <c:v>131.21314657451151</c:v>
                </c:pt>
                <c:pt idx="1389">
                  <c:v>121.56880720330282</c:v>
                </c:pt>
                <c:pt idx="1390">
                  <c:v>137.0288656205129</c:v>
                </c:pt>
                <c:pt idx="1391">
                  <c:v>139.65976345610875</c:v>
                </c:pt>
                <c:pt idx="1392">
                  <c:v>132.14802044547503</c:v>
                </c:pt>
                <c:pt idx="1393">
                  <c:v>133.4990344612346</c:v>
                </c:pt>
                <c:pt idx="1394">
                  <c:v>132.62247876974814</c:v>
                </c:pt>
                <c:pt idx="1395">
                  <c:v>111.33586175576026</c:v>
                </c:pt>
                <c:pt idx="1396">
                  <c:v>136.49808484927482</c:v>
                </c:pt>
                <c:pt idx="1397">
                  <c:v>123.31753180297618</c:v>
                </c:pt>
                <c:pt idx="1398">
                  <c:v>128.79205922008117</c:v>
                </c:pt>
                <c:pt idx="1399">
                  <c:v>118.87700008457114</c:v>
                </c:pt>
                <c:pt idx="1400">
                  <c:v>125.42514834066917</c:v>
                </c:pt>
                <c:pt idx="1401">
                  <c:v>127.40271617406275</c:v>
                </c:pt>
                <c:pt idx="1402">
                  <c:v>116.58311437069901</c:v>
                </c:pt>
                <c:pt idx="1403">
                  <c:v>120.45122432069309</c:v>
                </c:pt>
                <c:pt idx="1404">
                  <c:v>150.20660051498896</c:v>
                </c:pt>
                <c:pt idx="1405">
                  <c:v>138.96121370581673</c:v>
                </c:pt>
                <c:pt idx="1406">
                  <c:v>130.10223892630685</c:v>
                </c:pt>
                <c:pt idx="1407">
                  <c:v>128.34782961265421</c:v>
                </c:pt>
                <c:pt idx="1408">
                  <c:v>128.48296688128821</c:v>
                </c:pt>
                <c:pt idx="1409">
                  <c:v>130.35832604505086</c:v>
                </c:pt>
                <c:pt idx="1410">
                  <c:v>144.83304661455315</c:v>
                </c:pt>
                <c:pt idx="1411">
                  <c:v>137.38133823615175</c:v>
                </c:pt>
                <c:pt idx="1412">
                  <c:v>140.84653095634243</c:v>
                </c:pt>
                <c:pt idx="1413">
                  <c:v>132.99868169142144</c:v>
                </c:pt>
                <c:pt idx="1414">
                  <c:v>140.24585549591046</c:v>
                </c:pt>
                <c:pt idx="1415">
                  <c:v>132.46636650555561</c:v>
                </c:pt>
                <c:pt idx="1416">
                  <c:v>134.99417553780617</c:v>
                </c:pt>
                <c:pt idx="1417">
                  <c:v>125.40701668025831</c:v>
                </c:pt>
                <c:pt idx="1418">
                  <c:v>124.05339183822318</c:v>
                </c:pt>
                <c:pt idx="1419">
                  <c:v>121.89273105105902</c:v>
                </c:pt>
                <c:pt idx="1420">
                  <c:v>117.92301133071183</c:v>
                </c:pt>
                <c:pt idx="1421">
                  <c:v>102.33280052237937</c:v>
                </c:pt>
                <c:pt idx="1422">
                  <c:v>117.72987076524596</c:v>
                </c:pt>
                <c:pt idx="1423">
                  <c:v>114.23816355344626</c:v>
                </c:pt>
                <c:pt idx="1424">
                  <c:v>114.96198558431936</c:v>
                </c:pt>
                <c:pt idx="1425">
                  <c:v>111.27890576726723</c:v>
                </c:pt>
                <c:pt idx="1426">
                  <c:v>110.78953104638732</c:v>
                </c:pt>
                <c:pt idx="1427">
                  <c:v>107.84356015931006</c:v>
                </c:pt>
                <c:pt idx="1428">
                  <c:v>113.73905209878393</c:v>
                </c:pt>
                <c:pt idx="1429">
                  <c:v>112.32096989279465</c:v>
                </c:pt>
                <c:pt idx="1430">
                  <c:v>124.56443385561565</c:v>
                </c:pt>
                <c:pt idx="1431">
                  <c:v>113.18262209942435</c:v>
                </c:pt>
                <c:pt idx="1432">
                  <c:v>119.35455117610798</c:v>
                </c:pt>
                <c:pt idx="1433">
                  <c:v>101.86724072841407</c:v>
                </c:pt>
                <c:pt idx="1434">
                  <c:v>112.33335993472392</c:v>
                </c:pt>
                <c:pt idx="1435">
                  <c:v>122.32158228654728</c:v>
                </c:pt>
                <c:pt idx="1436">
                  <c:v>112.36222874796934</c:v>
                </c:pt>
                <c:pt idx="1437">
                  <c:v>93.8843848682383</c:v>
                </c:pt>
                <c:pt idx="1438">
                  <c:v>110.5851574805322</c:v>
                </c:pt>
                <c:pt idx="1439">
                  <c:v>109.25071784700161</c:v>
                </c:pt>
                <c:pt idx="1440">
                  <c:v>109.96859131767204</c:v>
                </c:pt>
                <c:pt idx="1441">
                  <c:v>113.92920255592553</c:v>
                </c:pt>
                <c:pt idx="1442">
                  <c:v>109.72074709246871</c:v>
                </c:pt>
                <c:pt idx="1443">
                  <c:v>112.55207230085136</c:v>
                </c:pt>
                <c:pt idx="1444">
                  <c:v>117.15519552204432</c:v>
                </c:pt>
                <c:pt idx="1445">
                  <c:v>113.92661976637534</c:v>
                </c:pt>
                <c:pt idx="1446">
                  <c:v>107.14186974360162</c:v>
                </c:pt>
                <c:pt idx="1447">
                  <c:v>105.60961999476534</c:v>
                </c:pt>
                <c:pt idx="1448">
                  <c:v>99.14979206362905</c:v>
                </c:pt>
                <c:pt idx="1449">
                  <c:v>101.83448801358578</c:v>
                </c:pt>
                <c:pt idx="1450">
                  <c:v>113.54615127527134</c:v>
                </c:pt>
                <c:pt idx="1451">
                  <c:v>98.639905725796723</c:v>
                </c:pt>
                <c:pt idx="1452">
                  <c:v>113.32295415476734</c:v>
                </c:pt>
                <c:pt idx="1453">
                  <c:v>110.45994071506141</c:v>
                </c:pt>
                <c:pt idx="1454">
                  <c:v>110.8248262052429</c:v>
                </c:pt>
                <c:pt idx="1455">
                  <c:v>114.42027620117048</c:v>
                </c:pt>
                <c:pt idx="1456">
                  <c:v>108.76803019304468</c:v>
                </c:pt>
                <c:pt idx="1457">
                  <c:v>101.14123949372701</c:v>
                </c:pt>
                <c:pt idx="1458">
                  <c:v>106.66236215995175</c:v>
                </c:pt>
                <c:pt idx="1459">
                  <c:v>110.63108968185998</c:v>
                </c:pt>
                <c:pt idx="1460">
                  <c:v>108.59308809595655</c:v>
                </c:pt>
                <c:pt idx="1461">
                  <c:v>101.92117636858663</c:v>
                </c:pt>
                <c:pt idx="1462">
                  <c:v>104.06180765924488</c:v>
                </c:pt>
                <c:pt idx="1463">
                  <c:v>101.79174004619287</c:v>
                </c:pt>
                <c:pt idx="1464">
                  <c:v>98.198708701761618</c:v>
                </c:pt>
                <c:pt idx="1465">
                  <c:v>106.42520822109762</c:v>
                </c:pt>
                <c:pt idx="1466">
                  <c:v>102.37860082807734</c:v>
                </c:pt>
                <c:pt idx="1467">
                  <c:v>112.61392361409567</c:v>
                </c:pt>
                <c:pt idx="1468">
                  <c:v>96.221714190443791</c:v>
                </c:pt>
                <c:pt idx="1469">
                  <c:v>100.05139480821397</c:v>
                </c:pt>
                <c:pt idx="1470">
                  <c:v>98.080986813738022</c:v>
                </c:pt>
                <c:pt idx="1471">
                  <c:v>93.485041360376329</c:v>
                </c:pt>
                <c:pt idx="1472">
                  <c:v>117.97837587198389</c:v>
                </c:pt>
                <c:pt idx="1473">
                  <c:v>125.00785198501842</c:v>
                </c:pt>
                <c:pt idx="1474">
                  <c:v>100.14052881487311</c:v>
                </c:pt>
                <c:pt idx="1475">
                  <c:v>100.0117706573846</c:v>
                </c:pt>
                <c:pt idx="1476">
                  <c:v>105.24712964319453</c:v>
                </c:pt>
                <c:pt idx="1477">
                  <c:v>104.97404880530839</c:v>
                </c:pt>
                <c:pt idx="1478">
                  <c:v>97.550275618788689</c:v>
                </c:pt>
                <c:pt idx="1479">
                  <c:v>102.56452617676517</c:v>
                </c:pt>
                <c:pt idx="1480">
                  <c:v>100.60729285117058</c:v>
                </c:pt>
                <c:pt idx="1481">
                  <c:v>85.571614223927995</c:v>
                </c:pt>
                <c:pt idx="1482">
                  <c:v>109.95843355122635</c:v>
                </c:pt>
                <c:pt idx="1483">
                  <c:v>117.46936480576639</c:v>
                </c:pt>
                <c:pt idx="1484">
                  <c:v>99.48111508729265</c:v>
                </c:pt>
                <c:pt idx="1485">
                  <c:v>100.55240074431671</c:v>
                </c:pt>
                <c:pt idx="1486">
                  <c:v>104.58087276792584</c:v>
                </c:pt>
                <c:pt idx="1487">
                  <c:v>92.132804417159434</c:v>
                </c:pt>
                <c:pt idx="1488">
                  <c:v>93.206314664724516</c:v>
                </c:pt>
                <c:pt idx="1489">
                  <c:v>92.991595319169036</c:v>
                </c:pt>
                <c:pt idx="1490">
                  <c:v>95.426878398424464</c:v>
                </c:pt>
                <c:pt idx="1491">
                  <c:v>82.09983802707805</c:v>
                </c:pt>
                <c:pt idx="1492">
                  <c:v>101.63448953109408</c:v>
                </c:pt>
                <c:pt idx="1493">
                  <c:v>100.60805557222298</c:v>
                </c:pt>
                <c:pt idx="1494">
                  <c:v>98.896330437152486</c:v>
                </c:pt>
                <c:pt idx="1495">
                  <c:v>83.488833059070444</c:v>
                </c:pt>
                <c:pt idx="1496">
                  <c:v>87.791199313663796</c:v>
                </c:pt>
                <c:pt idx="1497">
                  <c:v>81.558846370658088</c:v>
                </c:pt>
                <c:pt idx="1498">
                  <c:v>99.828125084726821</c:v>
                </c:pt>
                <c:pt idx="1499">
                  <c:v>114.93491344557395</c:v>
                </c:pt>
                <c:pt idx="1500">
                  <c:v>95.610056384231711</c:v>
                </c:pt>
                <c:pt idx="1501">
                  <c:v>104.12338203845394</c:v>
                </c:pt>
                <c:pt idx="1502">
                  <c:v>94.273224873830188</c:v>
                </c:pt>
                <c:pt idx="1503">
                  <c:v>117.99194410002731</c:v>
                </c:pt>
                <c:pt idx="1504">
                  <c:v>96.29631663765737</c:v>
                </c:pt>
                <c:pt idx="1505">
                  <c:v>92.055388564200612</c:v>
                </c:pt>
                <c:pt idx="1506">
                  <c:v>95.827183599829581</c:v>
                </c:pt>
                <c:pt idx="1507">
                  <c:v>87.803018594517397</c:v>
                </c:pt>
                <c:pt idx="1508">
                  <c:v>102.74600200706749</c:v>
                </c:pt>
                <c:pt idx="1509">
                  <c:v>93.488292167737711</c:v>
                </c:pt>
                <c:pt idx="1510">
                  <c:v>98.248941743402654</c:v>
                </c:pt>
                <c:pt idx="1511">
                  <c:v>102.22790822685617</c:v>
                </c:pt>
                <c:pt idx="1512">
                  <c:v>97.20398191025663</c:v>
                </c:pt>
                <c:pt idx="1513">
                  <c:v>91.9030184990782</c:v>
                </c:pt>
                <c:pt idx="1514">
                  <c:v>99.392027977306995</c:v>
                </c:pt>
                <c:pt idx="1515">
                  <c:v>106.90469257656362</c:v>
                </c:pt>
                <c:pt idx="1516">
                  <c:v>100.34940841269106</c:v>
                </c:pt>
                <c:pt idx="1517">
                  <c:v>104.70039883983704</c:v>
                </c:pt>
                <c:pt idx="1518">
                  <c:v>106.16238195326225</c:v>
                </c:pt>
                <c:pt idx="1519">
                  <c:v>111.81544127025479</c:v>
                </c:pt>
                <c:pt idx="1520">
                  <c:v>108.97660065918234</c:v>
                </c:pt>
                <c:pt idx="1521">
                  <c:v>100.65427510387788</c:v>
                </c:pt>
                <c:pt idx="1522">
                  <c:v>103.49370245609782</c:v>
                </c:pt>
                <c:pt idx="1523">
                  <c:v>112.07062269724693</c:v>
                </c:pt>
                <c:pt idx="1524">
                  <c:v>93.010579447436996</c:v>
                </c:pt>
                <c:pt idx="1525">
                  <c:v>84.717767823323243</c:v>
                </c:pt>
                <c:pt idx="1526">
                  <c:v>101.63254293346033</c:v>
                </c:pt>
                <c:pt idx="1527">
                  <c:v>92.881007293280931</c:v>
                </c:pt>
                <c:pt idx="1528">
                  <c:v>95.167843560165949</c:v>
                </c:pt>
                <c:pt idx="1529">
                  <c:v>90.945232771294442</c:v>
                </c:pt>
                <c:pt idx="1530">
                  <c:v>105.2667001235158</c:v>
                </c:pt>
                <c:pt idx="1531">
                  <c:v>117.02388298797325</c:v>
                </c:pt>
                <c:pt idx="1532">
                  <c:v>93.351514984553901</c:v>
                </c:pt>
                <c:pt idx="1533">
                  <c:v>99.4583649566991</c:v>
                </c:pt>
                <c:pt idx="1534">
                  <c:v>96.687208175066914</c:v>
                </c:pt>
                <c:pt idx="1535">
                  <c:v>98.108953975496178</c:v>
                </c:pt>
                <c:pt idx="1536">
                  <c:v>100.40828604918211</c:v>
                </c:pt>
                <c:pt idx="1537">
                  <c:v>84.953358751488949</c:v>
                </c:pt>
                <c:pt idx="1538">
                  <c:v>91.389726571798221</c:v>
                </c:pt>
                <c:pt idx="1539">
                  <c:v>91.118625451594667</c:v>
                </c:pt>
                <c:pt idx="1540">
                  <c:v>83.845762796312002</c:v>
                </c:pt>
                <c:pt idx="1541">
                  <c:v>87.531965470346876</c:v>
                </c:pt>
                <c:pt idx="1542">
                  <c:v>88.962441889333007</c:v>
                </c:pt>
                <c:pt idx="1543">
                  <c:v>76.251313946445194</c:v>
                </c:pt>
                <c:pt idx="1544">
                  <c:v>83.238577655609134</c:v>
                </c:pt>
                <c:pt idx="1545">
                  <c:v>88.150910240268033</c:v>
                </c:pt>
                <c:pt idx="1546">
                  <c:v>80.853418761293838</c:v>
                </c:pt>
                <c:pt idx="1547">
                  <c:v>89.37212828457811</c:v>
                </c:pt>
                <c:pt idx="1548">
                  <c:v>78.039009699110181</c:v>
                </c:pt>
                <c:pt idx="1549">
                  <c:v>81.960401682806662</c:v>
                </c:pt>
                <c:pt idx="1550">
                  <c:v>77.226728534253283</c:v>
                </c:pt>
                <c:pt idx="1551">
                  <c:v>84.027601986833304</c:v>
                </c:pt>
                <c:pt idx="1552">
                  <c:v>71.340834418559908</c:v>
                </c:pt>
                <c:pt idx="1553">
                  <c:v>77.187974305067314</c:v>
                </c:pt>
                <c:pt idx="1554">
                  <c:v>77.097809978136496</c:v>
                </c:pt>
                <c:pt idx="1555">
                  <c:v>79.448233090667216</c:v>
                </c:pt>
                <c:pt idx="1556">
                  <c:v>80.995804461689602</c:v>
                </c:pt>
                <c:pt idx="1557">
                  <c:v>71.316309518191332</c:v>
                </c:pt>
                <c:pt idx="1558">
                  <c:v>75.966851945916289</c:v>
                </c:pt>
                <c:pt idx="1559">
                  <c:v>72.679345782988079</c:v>
                </c:pt>
                <c:pt idx="1560">
                  <c:v>73.870848279933924</c:v>
                </c:pt>
                <c:pt idx="1561">
                  <c:v>78.355685275095709</c:v>
                </c:pt>
                <c:pt idx="1562">
                  <c:v>80.865965173000149</c:v>
                </c:pt>
                <c:pt idx="1563">
                  <c:v>69.30506375302231</c:v>
                </c:pt>
                <c:pt idx="1564">
                  <c:v>78.897274539983428</c:v>
                </c:pt>
                <c:pt idx="1565">
                  <c:v>91.926602564153498</c:v>
                </c:pt>
                <c:pt idx="1566">
                  <c:v>76.524306754875184</c:v>
                </c:pt>
                <c:pt idx="1567">
                  <c:v>80.953495281721061</c:v>
                </c:pt>
                <c:pt idx="1568">
                  <c:v>71.128571037258908</c:v>
                </c:pt>
                <c:pt idx="1569">
                  <c:v>71.299432430604398</c:v>
                </c:pt>
                <c:pt idx="1570">
                  <c:v>80.057071168419213</c:v>
                </c:pt>
                <c:pt idx="1571">
                  <c:v>81.54350804275235</c:v>
                </c:pt>
                <c:pt idx="1572">
                  <c:v>71.726513286577728</c:v>
                </c:pt>
                <c:pt idx="1573">
                  <c:v>79.968953757856639</c:v>
                </c:pt>
                <c:pt idx="1574">
                  <c:v>72.647061589358884</c:v>
                </c:pt>
                <c:pt idx="1575">
                  <c:v>59.541448070656031</c:v>
                </c:pt>
                <c:pt idx="1576">
                  <c:v>74.834419314818817</c:v>
                </c:pt>
                <c:pt idx="1577">
                  <c:v>78.400827185145687</c:v>
                </c:pt>
                <c:pt idx="1578">
                  <c:v>74.942376779846185</c:v>
                </c:pt>
                <c:pt idx="1579">
                  <c:v>85.55818539723748</c:v>
                </c:pt>
                <c:pt idx="1580">
                  <c:v>74.168550488431805</c:v>
                </c:pt>
                <c:pt idx="1581">
                  <c:v>68.954773336790822</c:v>
                </c:pt>
                <c:pt idx="1582">
                  <c:v>74.332182293567968</c:v>
                </c:pt>
                <c:pt idx="1583">
                  <c:v>76.976455303334831</c:v>
                </c:pt>
                <c:pt idx="1584">
                  <c:v>76.18319104005819</c:v>
                </c:pt>
                <c:pt idx="1585">
                  <c:v>67.105057771737791</c:v>
                </c:pt>
                <c:pt idx="1586">
                  <c:v>67.99477903240124</c:v>
                </c:pt>
                <c:pt idx="1587">
                  <c:v>75.063144362070148</c:v>
                </c:pt>
                <c:pt idx="1588">
                  <c:v>74.185224430309489</c:v>
                </c:pt>
                <c:pt idx="1589">
                  <c:v>81.962819639908133</c:v>
                </c:pt>
                <c:pt idx="1590">
                  <c:v>74.353942389534353</c:v>
                </c:pt>
                <c:pt idx="1591">
                  <c:v>65.301862499984097</c:v>
                </c:pt>
                <c:pt idx="1592">
                  <c:v>77.093496245124001</c:v>
                </c:pt>
                <c:pt idx="1593">
                  <c:v>72.619209765680495</c:v>
                </c:pt>
                <c:pt idx="1594">
                  <c:v>69.342861500806706</c:v>
                </c:pt>
                <c:pt idx="1595">
                  <c:v>71.50182007504263</c:v>
                </c:pt>
                <c:pt idx="1596">
                  <c:v>72.167203942575767</c:v>
                </c:pt>
                <c:pt idx="1597">
                  <c:v>61.116079654055596</c:v>
                </c:pt>
                <c:pt idx="1598">
                  <c:v>72.018129171993706</c:v>
                </c:pt>
                <c:pt idx="1599">
                  <c:v>77.078858484239447</c:v>
                </c:pt>
                <c:pt idx="1600">
                  <c:v>73.478963525000324</c:v>
                </c:pt>
                <c:pt idx="1601">
                  <c:v>70.325575783083607</c:v>
                </c:pt>
                <c:pt idx="1602">
                  <c:v>76.518859453354665</c:v>
                </c:pt>
                <c:pt idx="1603">
                  <c:v>88.474928619674273</c:v>
                </c:pt>
                <c:pt idx="1604">
                  <c:v>73.294279008511694</c:v>
                </c:pt>
                <c:pt idx="1605">
                  <c:v>74.579232834859326</c:v>
                </c:pt>
                <c:pt idx="1606">
                  <c:v>71.307479535461397</c:v>
                </c:pt>
                <c:pt idx="1607">
                  <c:v>73.328206004269958</c:v>
                </c:pt>
                <c:pt idx="1608">
                  <c:v>74.391812946623105</c:v>
                </c:pt>
                <c:pt idx="1609">
                  <c:v>67.087250909847327</c:v>
                </c:pt>
                <c:pt idx="1610">
                  <c:v>69.404652381249889</c:v>
                </c:pt>
                <c:pt idx="1611">
                  <c:v>65.058681533819012</c:v>
                </c:pt>
                <c:pt idx="1612">
                  <c:v>74.588561074949311</c:v>
                </c:pt>
                <c:pt idx="1613">
                  <c:v>68.588045667938914</c:v>
                </c:pt>
                <c:pt idx="1614">
                  <c:v>71.629371133928771</c:v>
                </c:pt>
                <c:pt idx="1615">
                  <c:v>71.813988924244541</c:v>
                </c:pt>
                <c:pt idx="1616">
                  <c:v>72.909353091521382</c:v>
                </c:pt>
                <c:pt idx="1617">
                  <c:v>61.66078016709524</c:v>
                </c:pt>
                <c:pt idx="1618">
                  <c:v>77.190609354144456</c:v>
                </c:pt>
                <c:pt idx="1619">
                  <c:v>74.818631845267802</c:v>
                </c:pt>
                <c:pt idx="1620">
                  <c:v>75.265991301443009</c:v>
                </c:pt>
                <c:pt idx="1621">
                  <c:v>69.602992351908625</c:v>
                </c:pt>
                <c:pt idx="1622">
                  <c:v>78.86574995916348</c:v>
                </c:pt>
                <c:pt idx="1623">
                  <c:v>76.0752490121384</c:v>
                </c:pt>
                <c:pt idx="1624">
                  <c:v>71.569428597170159</c:v>
                </c:pt>
                <c:pt idx="1625">
                  <c:v>75.212000218464141</c:v>
                </c:pt>
                <c:pt idx="1626">
                  <c:v>76.417360943236687</c:v>
                </c:pt>
                <c:pt idx="1627">
                  <c:v>89.235821910753458</c:v>
                </c:pt>
                <c:pt idx="1628">
                  <c:v>70.261989813052736</c:v>
                </c:pt>
                <c:pt idx="1629">
                  <c:v>70.717998669090534</c:v>
                </c:pt>
                <c:pt idx="1630">
                  <c:v>79.419264503185275</c:v>
                </c:pt>
                <c:pt idx="1631">
                  <c:v>85.041768731423545</c:v>
                </c:pt>
                <c:pt idx="1632">
                  <c:v>73.907231372600933</c:v>
                </c:pt>
                <c:pt idx="1633">
                  <c:v>64.649139819010415</c:v>
                </c:pt>
                <c:pt idx="1634">
                  <c:v>75.648540983382318</c:v>
                </c:pt>
                <c:pt idx="1635">
                  <c:v>70.021420687192986</c:v>
                </c:pt>
                <c:pt idx="1636">
                  <c:v>77.000824843373906</c:v>
                </c:pt>
                <c:pt idx="1637">
                  <c:v>76.267907211414922</c:v>
                </c:pt>
                <c:pt idx="1638">
                  <c:v>74.662230514184728</c:v>
                </c:pt>
                <c:pt idx="1639">
                  <c:v>70.168729786385811</c:v>
                </c:pt>
                <c:pt idx="1640">
                  <c:v>74.165058003888802</c:v>
                </c:pt>
                <c:pt idx="1641">
                  <c:v>72.909193147236181</c:v>
                </c:pt>
                <c:pt idx="1642">
                  <c:v>78.858871034785693</c:v>
                </c:pt>
                <c:pt idx="1643">
                  <c:v>71.930312732505158</c:v>
                </c:pt>
                <c:pt idx="1644">
                  <c:v>75.229333380787821</c:v>
                </c:pt>
                <c:pt idx="1645">
                  <c:v>78.643059246311964</c:v>
                </c:pt>
                <c:pt idx="1646">
                  <c:v>77.393975202246921</c:v>
                </c:pt>
                <c:pt idx="1647">
                  <c:v>66.188763004340345</c:v>
                </c:pt>
                <c:pt idx="1648">
                  <c:v>80.407987926668056</c:v>
                </c:pt>
                <c:pt idx="1649">
                  <c:v>71.803929489912136</c:v>
                </c:pt>
                <c:pt idx="1650">
                  <c:v>77.398924774294741</c:v>
                </c:pt>
                <c:pt idx="1651">
                  <c:v>72.1365671371736</c:v>
                </c:pt>
                <c:pt idx="1652">
                  <c:v>76.915839616414331</c:v>
                </c:pt>
                <c:pt idx="1653">
                  <c:v>83.152224601297533</c:v>
                </c:pt>
                <c:pt idx="1654">
                  <c:v>78.000111516985626</c:v>
                </c:pt>
                <c:pt idx="1655">
                  <c:v>78.42665057806876</c:v>
                </c:pt>
                <c:pt idx="1656">
                  <c:v>77.749451649445746</c:v>
                </c:pt>
                <c:pt idx="1657">
                  <c:v>83.533121632821675</c:v>
                </c:pt>
                <c:pt idx="1658">
                  <c:v>74.992757415365162</c:v>
                </c:pt>
                <c:pt idx="1659">
                  <c:v>73.287226198856374</c:v>
                </c:pt>
                <c:pt idx="1660">
                  <c:v>71.740078545523488</c:v>
                </c:pt>
                <c:pt idx="1661">
                  <c:v>70.573414494066242</c:v>
                </c:pt>
                <c:pt idx="1662">
                  <c:v>78.537391956938848</c:v>
                </c:pt>
                <c:pt idx="1663">
                  <c:v>69.400800185038079</c:v>
                </c:pt>
                <c:pt idx="1664">
                  <c:v>76.358905548462417</c:v>
                </c:pt>
                <c:pt idx="1665">
                  <c:v>69.267621023997947</c:v>
                </c:pt>
                <c:pt idx="1666">
                  <c:v>75.460284982932038</c:v>
                </c:pt>
                <c:pt idx="1667">
                  <c:v>78.973731454243023</c:v>
                </c:pt>
                <c:pt idx="1668">
                  <c:v>77.874675041473765</c:v>
                </c:pt>
                <c:pt idx="1669">
                  <c:v>82.588474558311901</c:v>
                </c:pt>
                <c:pt idx="1670">
                  <c:v>74.508310995708044</c:v>
                </c:pt>
                <c:pt idx="1671">
                  <c:v>80.448933444325235</c:v>
                </c:pt>
                <c:pt idx="1672">
                  <c:v>71.178783253442774</c:v>
                </c:pt>
                <c:pt idx="1673">
                  <c:v>69.711515767365711</c:v>
                </c:pt>
                <c:pt idx="1674">
                  <c:v>76.618459525444365</c:v>
                </c:pt>
                <c:pt idx="1675">
                  <c:v>74.543744183791176</c:v>
                </c:pt>
                <c:pt idx="1676">
                  <c:v>77.469066660585213</c:v>
                </c:pt>
                <c:pt idx="1677">
                  <c:v>78.224853747498784</c:v>
                </c:pt>
                <c:pt idx="1678">
                  <c:v>73.067571320486039</c:v>
                </c:pt>
                <c:pt idx="1679">
                  <c:v>75.226927907219078</c:v>
                </c:pt>
                <c:pt idx="1680">
                  <c:v>71.58176789336639</c:v>
                </c:pt>
                <c:pt idx="1681">
                  <c:v>78.067068851270989</c:v>
                </c:pt>
                <c:pt idx="1682">
                  <c:v>75.187622381858759</c:v>
                </c:pt>
                <c:pt idx="1683">
                  <c:v>77.384929303723396</c:v>
                </c:pt>
                <c:pt idx="1684">
                  <c:v>71.896664911206074</c:v>
                </c:pt>
                <c:pt idx="1685">
                  <c:v>65.209606284938488</c:v>
                </c:pt>
                <c:pt idx="1686">
                  <c:v>70.286636922272294</c:v>
                </c:pt>
                <c:pt idx="1687">
                  <c:v>71.469147613062461</c:v>
                </c:pt>
                <c:pt idx="1688">
                  <c:v>75.1870660714563</c:v>
                </c:pt>
                <c:pt idx="1689">
                  <c:v>72.009263903759901</c:v>
                </c:pt>
                <c:pt idx="1690">
                  <c:v>69.442311666267031</c:v>
                </c:pt>
                <c:pt idx="1691">
                  <c:v>65.5171081674047</c:v>
                </c:pt>
                <c:pt idx="1692">
                  <c:v>71.173537972483601</c:v>
                </c:pt>
                <c:pt idx="1693">
                  <c:v>66.577614575276172</c:v>
                </c:pt>
                <c:pt idx="1694">
                  <c:v>68.973899562359676</c:v>
                </c:pt>
                <c:pt idx="1695">
                  <c:v>76.922019205352299</c:v>
                </c:pt>
                <c:pt idx="1696">
                  <c:v>68.891794056291772</c:v>
                </c:pt>
                <c:pt idx="1697">
                  <c:v>77.170089294614641</c:v>
                </c:pt>
                <c:pt idx="1698">
                  <c:v>68.082778799490882</c:v>
                </c:pt>
                <c:pt idx="1699">
                  <c:v>75.864372642175752</c:v>
                </c:pt>
                <c:pt idx="1700">
                  <c:v>68.492299924650396</c:v>
                </c:pt>
                <c:pt idx="1701">
                  <c:v>66.954958037744234</c:v>
                </c:pt>
                <c:pt idx="1702">
                  <c:v>68.164250572829516</c:v>
                </c:pt>
                <c:pt idx="1703">
                  <c:v>66.169076640441759</c:v>
                </c:pt>
                <c:pt idx="1704">
                  <c:v>69.168367135884168</c:v>
                </c:pt>
                <c:pt idx="1705">
                  <c:v>67.234449838818435</c:v>
                </c:pt>
                <c:pt idx="1706">
                  <c:v>71.194265749251286</c:v>
                </c:pt>
                <c:pt idx="1707">
                  <c:v>68.431831788552955</c:v>
                </c:pt>
                <c:pt idx="1708">
                  <c:v>73.969929382103388</c:v>
                </c:pt>
                <c:pt idx="1709">
                  <c:v>75.530121009661713</c:v>
                </c:pt>
                <c:pt idx="1710">
                  <c:v>67.904254318748428</c:v>
                </c:pt>
                <c:pt idx="1711">
                  <c:v>73.392667289046329</c:v>
                </c:pt>
                <c:pt idx="1712">
                  <c:v>70.205250951436312</c:v>
                </c:pt>
                <c:pt idx="1713">
                  <c:v>64.265224950489198</c:v>
                </c:pt>
                <c:pt idx="1714">
                  <c:v>77.450381491314275</c:v>
                </c:pt>
                <c:pt idx="1715">
                  <c:v>86.037848177855722</c:v>
                </c:pt>
                <c:pt idx="1716">
                  <c:v>68.338200388657341</c:v>
                </c:pt>
                <c:pt idx="1717">
                  <c:v>67.92573995184064</c:v>
                </c:pt>
                <c:pt idx="1718">
                  <c:v>72.662625493093643</c:v>
                </c:pt>
                <c:pt idx="1719">
                  <c:v>78.790614297793965</c:v>
                </c:pt>
                <c:pt idx="1720">
                  <c:v>70.922321373830968</c:v>
                </c:pt>
                <c:pt idx="1721">
                  <c:v>69.930752489657522</c:v>
                </c:pt>
                <c:pt idx="1722">
                  <c:v>76.588259894296812</c:v>
                </c:pt>
                <c:pt idx="1723">
                  <c:v>75.268999758012228</c:v>
                </c:pt>
                <c:pt idx="1724">
                  <c:v>73.114494401386196</c:v>
                </c:pt>
                <c:pt idx="1725">
                  <c:v>65.504058769179267</c:v>
                </c:pt>
                <c:pt idx="1726">
                  <c:v>70.919557869082496</c:v>
                </c:pt>
                <c:pt idx="1727">
                  <c:v>77.442225566728084</c:v>
                </c:pt>
                <c:pt idx="1728">
                  <c:v>73.255220515514736</c:v>
                </c:pt>
                <c:pt idx="1729">
                  <c:v>78.889960243680648</c:v>
                </c:pt>
                <c:pt idx="1730">
                  <c:v>71.930854014166968</c:v>
                </c:pt>
                <c:pt idx="1731">
                  <c:v>74.504965318854133</c:v>
                </c:pt>
                <c:pt idx="1732">
                  <c:v>73.602763365994889</c:v>
                </c:pt>
                <c:pt idx="1733">
                  <c:v>82.233278779651613</c:v>
                </c:pt>
                <c:pt idx="1734">
                  <c:v>76.797800476167225</c:v>
                </c:pt>
                <c:pt idx="1735">
                  <c:v>80.97292461616199</c:v>
                </c:pt>
                <c:pt idx="1736">
                  <c:v>77.707098667429548</c:v>
                </c:pt>
                <c:pt idx="1737">
                  <c:v>74.857124802720421</c:v>
                </c:pt>
                <c:pt idx="1738">
                  <c:v>73.611957540506538</c:v>
                </c:pt>
                <c:pt idx="1739">
                  <c:v>77.926735569570212</c:v>
                </c:pt>
                <c:pt idx="1740">
                  <c:v>76.16339210934143</c:v>
                </c:pt>
                <c:pt idx="1741">
                  <c:v>73.464101105405845</c:v>
                </c:pt>
                <c:pt idx="1742">
                  <c:v>78.25608467321355</c:v>
                </c:pt>
                <c:pt idx="1743">
                  <c:v>66.931210258559929</c:v>
                </c:pt>
                <c:pt idx="1744">
                  <c:v>77.157582735795131</c:v>
                </c:pt>
                <c:pt idx="1745">
                  <c:v>78.294166506992084</c:v>
                </c:pt>
                <c:pt idx="1746">
                  <c:v>74.702180083730937</c:v>
                </c:pt>
                <c:pt idx="1747">
                  <c:v>70.030685773423329</c:v>
                </c:pt>
                <c:pt idx="1748">
                  <c:v>75.379667329634984</c:v>
                </c:pt>
                <c:pt idx="1749">
                  <c:v>83.707510026599067</c:v>
                </c:pt>
                <c:pt idx="1750">
                  <c:v>75.932773988228959</c:v>
                </c:pt>
                <c:pt idx="1751">
                  <c:v>72.108536230881683</c:v>
                </c:pt>
                <c:pt idx="1752">
                  <c:v>77.393298977422759</c:v>
                </c:pt>
                <c:pt idx="1753">
                  <c:v>92.450100637422935</c:v>
                </c:pt>
                <c:pt idx="1754">
                  <c:v>77.591522518099794</c:v>
                </c:pt>
                <c:pt idx="1755">
                  <c:v>76.880869468973899</c:v>
                </c:pt>
                <c:pt idx="1756">
                  <c:v>79.870068339375663</c:v>
                </c:pt>
                <c:pt idx="1757">
                  <c:v>81.799323689573669</c:v>
                </c:pt>
                <c:pt idx="1758">
                  <c:v>78.720260123733667</c:v>
                </c:pt>
                <c:pt idx="1759">
                  <c:v>76.215662601431688</c:v>
                </c:pt>
                <c:pt idx="1760">
                  <c:v>83.454740477594314</c:v>
                </c:pt>
                <c:pt idx="1761">
                  <c:v>87.421201620915951</c:v>
                </c:pt>
                <c:pt idx="1762">
                  <c:v>81.584393809264327</c:v>
                </c:pt>
                <c:pt idx="1763">
                  <c:v>76.980789155937046</c:v>
                </c:pt>
                <c:pt idx="1764">
                  <c:v>83.812483824445849</c:v>
                </c:pt>
                <c:pt idx="1765">
                  <c:v>82.632701667663653</c:v>
                </c:pt>
                <c:pt idx="1766">
                  <c:v>83.289555578435781</c:v>
                </c:pt>
                <c:pt idx="1767">
                  <c:v>86.429477096474443</c:v>
                </c:pt>
                <c:pt idx="1768">
                  <c:v>89.901026105484334</c:v>
                </c:pt>
                <c:pt idx="1769">
                  <c:v>90.501820998886444</c:v>
                </c:pt>
                <c:pt idx="1770">
                  <c:v>83.208565846192201</c:v>
                </c:pt>
                <c:pt idx="1771">
                  <c:v>81.839100234122498</c:v>
                </c:pt>
                <c:pt idx="1772">
                  <c:v>85.427703239119282</c:v>
                </c:pt>
                <c:pt idx="1773">
                  <c:v>82.458356093504023</c:v>
                </c:pt>
                <c:pt idx="1774">
                  <c:v>80.094646837580498</c:v>
                </c:pt>
                <c:pt idx="1775">
                  <c:v>71.518825068706349</c:v>
                </c:pt>
                <c:pt idx="1776">
                  <c:v>79.031608460079639</c:v>
                </c:pt>
                <c:pt idx="1777">
                  <c:v>79.323319850438509</c:v>
                </c:pt>
                <c:pt idx="1778">
                  <c:v>86.773342032638539</c:v>
                </c:pt>
                <c:pt idx="1779">
                  <c:v>79.418907757376175</c:v>
                </c:pt>
                <c:pt idx="1780">
                  <c:v>83.8740766253228</c:v>
                </c:pt>
                <c:pt idx="1781">
                  <c:v>92.37887273543366</c:v>
                </c:pt>
                <c:pt idx="1782">
                  <c:v>79.00938058265875</c:v>
                </c:pt>
                <c:pt idx="1783">
                  <c:v>83.772638435646442</c:v>
                </c:pt>
                <c:pt idx="1784">
                  <c:v>79.528543333288638</c:v>
                </c:pt>
                <c:pt idx="1785">
                  <c:v>78.139498325771541</c:v>
                </c:pt>
                <c:pt idx="1786">
                  <c:v>82.684482590371047</c:v>
                </c:pt>
                <c:pt idx="1787">
                  <c:v>85.26384240923116</c:v>
                </c:pt>
                <c:pt idx="1788">
                  <c:v>85.332174448165119</c:v>
                </c:pt>
                <c:pt idx="1789">
                  <c:v>89.013276630552227</c:v>
                </c:pt>
                <c:pt idx="1790">
                  <c:v>85.624889274382923</c:v>
                </c:pt>
                <c:pt idx="1791">
                  <c:v>102.21342757029232</c:v>
                </c:pt>
                <c:pt idx="1792">
                  <c:v>87.463328202840884</c:v>
                </c:pt>
                <c:pt idx="1793">
                  <c:v>90.626725870057271</c:v>
                </c:pt>
                <c:pt idx="1794">
                  <c:v>88.025177332446873</c:v>
                </c:pt>
                <c:pt idx="1795">
                  <c:v>85.110978490004214</c:v>
                </c:pt>
                <c:pt idx="1796">
                  <c:v>85.521764101442315</c:v>
                </c:pt>
                <c:pt idx="1797">
                  <c:v>92.284095732777445</c:v>
                </c:pt>
                <c:pt idx="1798">
                  <c:v>88.115703997697096</c:v>
                </c:pt>
                <c:pt idx="1799">
                  <c:v>84.128880241729803</c:v>
                </c:pt>
                <c:pt idx="1800">
                  <c:v>97.433804219406369</c:v>
                </c:pt>
                <c:pt idx="1801">
                  <c:v>102.82494007877962</c:v>
                </c:pt>
                <c:pt idx="1802">
                  <c:v>95.265617980539432</c:v>
                </c:pt>
                <c:pt idx="1803">
                  <c:v>97.36439191768217</c:v>
                </c:pt>
                <c:pt idx="1804">
                  <c:v>94.873366199807663</c:v>
                </c:pt>
                <c:pt idx="1805">
                  <c:v>117.05887418538654</c:v>
                </c:pt>
                <c:pt idx="1806">
                  <c:v>103.95663600903085</c:v>
                </c:pt>
                <c:pt idx="1807">
                  <c:v>112.15499253748455</c:v>
                </c:pt>
                <c:pt idx="1808">
                  <c:v>97.200893113882401</c:v>
                </c:pt>
                <c:pt idx="1809">
                  <c:v>102.7645729659255</c:v>
                </c:pt>
                <c:pt idx="1810">
                  <c:v>105.70983516544487</c:v>
                </c:pt>
                <c:pt idx="1811">
                  <c:v>108.79556995825632</c:v>
                </c:pt>
                <c:pt idx="1812">
                  <c:v>101.58698459005693</c:v>
                </c:pt>
                <c:pt idx="1813">
                  <c:v>105.59800805564795</c:v>
                </c:pt>
                <c:pt idx="1814">
                  <c:v>114.75365109662941</c:v>
                </c:pt>
                <c:pt idx="1815">
                  <c:v>121.56885253558337</c:v>
                </c:pt>
                <c:pt idx="1816">
                  <c:v>108.01150351685931</c:v>
                </c:pt>
                <c:pt idx="1817">
                  <c:v>105.84326234560604</c:v>
                </c:pt>
                <c:pt idx="1818">
                  <c:v>119.4096466505875</c:v>
                </c:pt>
                <c:pt idx="1819">
                  <c:v>108.65916432887236</c:v>
                </c:pt>
                <c:pt idx="1820">
                  <c:v>116.32023912836458</c:v>
                </c:pt>
                <c:pt idx="1821">
                  <c:v>104.5596142779889</c:v>
                </c:pt>
                <c:pt idx="1822">
                  <c:v>115.07661944787577</c:v>
                </c:pt>
                <c:pt idx="1823">
                  <c:v>112.51500997473534</c:v>
                </c:pt>
                <c:pt idx="1824">
                  <c:v>114.30020405278432</c:v>
                </c:pt>
                <c:pt idx="1825">
                  <c:v>126.26337326486885</c:v>
                </c:pt>
                <c:pt idx="1826">
                  <c:v>119.45714620133481</c:v>
                </c:pt>
                <c:pt idx="1827">
                  <c:v>113.87992239659883</c:v>
                </c:pt>
                <c:pt idx="1828">
                  <c:v>120.96891369620649</c:v>
                </c:pt>
                <c:pt idx="1829">
                  <c:v>105.72614828187915</c:v>
                </c:pt>
                <c:pt idx="1830">
                  <c:v>121.72491162978748</c:v>
                </c:pt>
                <c:pt idx="1831">
                  <c:v>130.25480018604543</c:v>
                </c:pt>
                <c:pt idx="1832">
                  <c:v>119.65063141903904</c:v>
                </c:pt>
                <c:pt idx="1833">
                  <c:v>108.17750455410476</c:v>
                </c:pt>
                <c:pt idx="1834">
                  <c:v>124.31345558827751</c:v>
                </c:pt>
                <c:pt idx="1835">
                  <c:v>113.46605570111376</c:v>
                </c:pt>
                <c:pt idx="1836">
                  <c:v>120.09910949250842</c:v>
                </c:pt>
                <c:pt idx="1837">
                  <c:v>118.5147537239263</c:v>
                </c:pt>
                <c:pt idx="1838">
                  <c:v>127.90986439712982</c:v>
                </c:pt>
                <c:pt idx="1839">
                  <c:v>137.13458989577751</c:v>
                </c:pt>
                <c:pt idx="1840">
                  <c:v>118.16437764416976</c:v>
                </c:pt>
                <c:pt idx="1841">
                  <c:v>109.54786542869486</c:v>
                </c:pt>
                <c:pt idx="1842">
                  <c:v>113.19972709012137</c:v>
                </c:pt>
                <c:pt idx="1843">
                  <c:v>104.18727192070538</c:v>
                </c:pt>
                <c:pt idx="1844">
                  <c:v>128.92655878273035</c:v>
                </c:pt>
                <c:pt idx="1845">
                  <c:v>121.55062751128733</c:v>
                </c:pt>
                <c:pt idx="1846">
                  <c:v>120.2438976665034</c:v>
                </c:pt>
                <c:pt idx="1847">
                  <c:v>100.09056457464727</c:v>
                </c:pt>
                <c:pt idx="1848">
                  <c:v>120.01219285434776</c:v>
                </c:pt>
                <c:pt idx="1849">
                  <c:v>125.33479025397739</c:v>
                </c:pt>
                <c:pt idx="1850">
                  <c:v>125.62592465179584</c:v>
                </c:pt>
                <c:pt idx="1851">
                  <c:v>126.68627612170765</c:v>
                </c:pt>
                <c:pt idx="1852">
                  <c:v>124.50591909353909</c:v>
                </c:pt>
                <c:pt idx="1853">
                  <c:v>128.13015309994819</c:v>
                </c:pt>
                <c:pt idx="1854">
                  <c:v>123.92941598845647</c:v>
                </c:pt>
                <c:pt idx="1855">
                  <c:v>115.67274168422793</c:v>
                </c:pt>
                <c:pt idx="1856">
                  <c:v>121.54031143840965</c:v>
                </c:pt>
                <c:pt idx="1857">
                  <c:v>131.83028927579241</c:v>
                </c:pt>
                <c:pt idx="1858">
                  <c:v>114.90960180011686</c:v>
                </c:pt>
                <c:pt idx="1859">
                  <c:v>115.12693584012528</c:v>
                </c:pt>
                <c:pt idx="1860">
                  <c:v>132.9079559778491</c:v>
                </c:pt>
                <c:pt idx="1861">
                  <c:v>122.50876782803277</c:v>
                </c:pt>
                <c:pt idx="1862">
                  <c:v>119.0690074771081</c:v>
                </c:pt>
                <c:pt idx="1863">
                  <c:v>130.03379429038341</c:v>
                </c:pt>
                <c:pt idx="1864">
                  <c:v>148.0822237359412</c:v>
                </c:pt>
                <c:pt idx="1865">
                  <c:v>130.75813889203144</c:v>
                </c:pt>
                <c:pt idx="1866">
                  <c:v>143.00780326449365</c:v>
                </c:pt>
                <c:pt idx="1867">
                  <c:v>127.56353037401702</c:v>
                </c:pt>
                <c:pt idx="1868">
                  <c:v>133.10575119212928</c:v>
                </c:pt>
                <c:pt idx="1869">
                  <c:v>143.07001044412698</c:v>
                </c:pt>
                <c:pt idx="1870">
                  <c:v>151.13290041341779</c:v>
                </c:pt>
                <c:pt idx="1871">
                  <c:v>160.18352432735216</c:v>
                </c:pt>
                <c:pt idx="1872">
                  <c:v>150.15888036496278</c:v>
                </c:pt>
                <c:pt idx="1873">
                  <c:v>138.99660390580911</c:v>
                </c:pt>
                <c:pt idx="1874">
                  <c:v>150.16056834245174</c:v>
                </c:pt>
                <c:pt idx="1875">
                  <c:v>167.51634438529987</c:v>
                </c:pt>
                <c:pt idx="1876">
                  <c:v>164.55111792981108</c:v>
                </c:pt>
                <c:pt idx="1877">
                  <c:v>185.25664646754538</c:v>
                </c:pt>
                <c:pt idx="1878">
                  <c:v>160.73617104605796</c:v>
                </c:pt>
                <c:pt idx="1879">
                  <c:v>151.13331327938664</c:v>
                </c:pt>
                <c:pt idx="1880">
                  <c:v>161.20137532884067</c:v>
                </c:pt>
                <c:pt idx="1881">
                  <c:v>133.03698976053906</c:v>
                </c:pt>
                <c:pt idx="1882">
                  <c:v>165.52883372843925</c:v>
                </c:pt>
                <c:pt idx="1883">
                  <c:v>159.85246571382592</c:v>
                </c:pt>
                <c:pt idx="1884">
                  <c:v>169.8839862403054</c:v>
                </c:pt>
                <c:pt idx="1885">
                  <c:v>170.7228258798169</c:v>
                </c:pt>
                <c:pt idx="1886">
                  <c:v>146.20973370228418</c:v>
                </c:pt>
                <c:pt idx="1887">
                  <c:v>133.87894194837574</c:v>
                </c:pt>
                <c:pt idx="1888">
                  <c:v>153.44843396253481</c:v>
                </c:pt>
                <c:pt idx="1889">
                  <c:v>138.16160553554522</c:v>
                </c:pt>
                <c:pt idx="1890">
                  <c:v>159.59118757536567</c:v>
                </c:pt>
                <c:pt idx="1891">
                  <c:v>162.5144856072784</c:v>
                </c:pt>
                <c:pt idx="1892">
                  <c:v>169.18826524049371</c:v>
                </c:pt>
                <c:pt idx="1893">
                  <c:v>151.71072534516105</c:v>
                </c:pt>
                <c:pt idx="1894">
                  <c:v>148.90236681133808</c:v>
                </c:pt>
                <c:pt idx="1895">
                  <c:v>158.48139265536284</c:v>
                </c:pt>
                <c:pt idx="1896">
                  <c:v>153.8241781642482</c:v>
                </c:pt>
                <c:pt idx="1897">
                  <c:v>165.23465967335764</c:v>
                </c:pt>
                <c:pt idx="1898">
                  <c:v>149.11615799769265</c:v>
                </c:pt>
                <c:pt idx="1899">
                  <c:v>135.84034192997996</c:v>
                </c:pt>
                <c:pt idx="1900">
                  <c:v>144.81529384468786</c:v>
                </c:pt>
                <c:pt idx="1901">
                  <c:v>150.72746854944731</c:v>
                </c:pt>
                <c:pt idx="1902">
                  <c:v>146.17925802087035</c:v>
                </c:pt>
                <c:pt idx="1903">
                  <c:v>148.9539269339478</c:v>
                </c:pt>
                <c:pt idx="1904">
                  <c:v>154.03000363791162</c:v>
                </c:pt>
                <c:pt idx="1905">
                  <c:v>146.51715530026138</c:v>
                </c:pt>
                <c:pt idx="1906">
                  <c:v>144.17453429452277</c:v>
                </c:pt>
                <c:pt idx="1907">
                  <c:v>138.42170449495859</c:v>
                </c:pt>
                <c:pt idx="1908">
                  <c:v>156.94156190077206</c:v>
                </c:pt>
                <c:pt idx="1909">
                  <c:v>158.10211041697301</c:v>
                </c:pt>
                <c:pt idx="1910">
                  <c:v>154.45944962888291</c:v>
                </c:pt>
                <c:pt idx="1911">
                  <c:v>149.28025771479932</c:v>
                </c:pt>
                <c:pt idx="1912">
                  <c:v>165.70314469010282</c:v>
                </c:pt>
                <c:pt idx="1913">
                  <c:v>144.17246777492718</c:v>
                </c:pt>
                <c:pt idx="1914">
                  <c:v>163.59753518751731</c:v>
                </c:pt>
                <c:pt idx="1915">
                  <c:v>171.81568183118904</c:v>
                </c:pt>
                <c:pt idx="1916">
                  <c:v>154.97332831750958</c:v>
                </c:pt>
                <c:pt idx="1917">
                  <c:v>133.66577571604887</c:v>
                </c:pt>
                <c:pt idx="1918">
                  <c:v>164.30657410648038</c:v>
                </c:pt>
                <c:pt idx="1919">
                  <c:v>161.84736079550333</c:v>
                </c:pt>
                <c:pt idx="1920">
                  <c:v>154.16602390118845</c:v>
                </c:pt>
                <c:pt idx="1921">
                  <c:v>162.19224949709576</c:v>
                </c:pt>
                <c:pt idx="1922">
                  <c:v>153.71727943058019</c:v>
                </c:pt>
                <c:pt idx="1923">
                  <c:v>168.27629531668168</c:v>
                </c:pt>
                <c:pt idx="1924">
                  <c:v>152.59444671678668</c:v>
                </c:pt>
                <c:pt idx="1925">
                  <c:v>140.54973673613932</c:v>
                </c:pt>
                <c:pt idx="1926">
                  <c:v>156.24811518661335</c:v>
                </c:pt>
                <c:pt idx="1927">
                  <c:v>170.57790862005589</c:v>
                </c:pt>
                <c:pt idx="1928">
                  <c:v>158.29377892663351</c:v>
                </c:pt>
                <c:pt idx="1929">
                  <c:v>147.04022926835529</c:v>
                </c:pt>
                <c:pt idx="1930">
                  <c:v>164.04756776541953</c:v>
                </c:pt>
                <c:pt idx="1931">
                  <c:v>186.02505308413225</c:v>
                </c:pt>
                <c:pt idx="1932">
                  <c:v>168.22017275983745</c:v>
                </c:pt>
                <c:pt idx="1933">
                  <c:v>152.13897767341908</c:v>
                </c:pt>
                <c:pt idx="1934">
                  <c:v>163.89302470094208</c:v>
                </c:pt>
                <c:pt idx="1935">
                  <c:v>151.8894321985411</c:v>
                </c:pt>
                <c:pt idx="1936">
                  <c:v>164.57603387656565</c:v>
                </c:pt>
                <c:pt idx="1937">
                  <c:v>176.42740597850079</c:v>
                </c:pt>
                <c:pt idx="1938">
                  <c:v>164.78625539853024</c:v>
                </c:pt>
                <c:pt idx="1939">
                  <c:v>164.68887071349516</c:v>
                </c:pt>
                <c:pt idx="1940">
                  <c:v>166.11176740587854</c:v>
                </c:pt>
                <c:pt idx="1941">
                  <c:v>170.53503834929774</c:v>
                </c:pt>
                <c:pt idx="1942">
                  <c:v>157.95737857145221</c:v>
                </c:pt>
                <c:pt idx="1943">
                  <c:v>184.18879725989498</c:v>
                </c:pt>
                <c:pt idx="1944">
                  <c:v>165.06321865107833</c:v>
                </c:pt>
                <c:pt idx="1945">
                  <c:v>148.37217226685317</c:v>
                </c:pt>
                <c:pt idx="1946">
                  <c:v>164.37915640704918</c:v>
                </c:pt>
                <c:pt idx="1947">
                  <c:v>157.99401171961591</c:v>
                </c:pt>
                <c:pt idx="1948">
                  <c:v>163.69976820231398</c:v>
                </c:pt>
                <c:pt idx="1949">
                  <c:v>168.88266083032252</c:v>
                </c:pt>
                <c:pt idx="1950">
                  <c:v>164.51957116367339</c:v>
                </c:pt>
                <c:pt idx="1951">
                  <c:v>173.84959773289816</c:v>
                </c:pt>
                <c:pt idx="1952">
                  <c:v>165.02210653950462</c:v>
                </c:pt>
                <c:pt idx="1953">
                  <c:v>174.48550409942234</c:v>
                </c:pt>
                <c:pt idx="1954">
                  <c:v>161.54314575347857</c:v>
                </c:pt>
                <c:pt idx="1955">
                  <c:v>159.50950879378621</c:v>
                </c:pt>
                <c:pt idx="1956">
                  <c:v>163.62412343284976</c:v>
                </c:pt>
                <c:pt idx="1957">
                  <c:v>185.69550907114782</c:v>
                </c:pt>
                <c:pt idx="1958">
                  <c:v>174.01816148138491</c:v>
                </c:pt>
                <c:pt idx="1959">
                  <c:v>163.14562981535514</c:v>
                </c:pt>
                <c:pt idx="1960">
                  <c:v>173.95350563958809</c:v>
                </c:pt>
                <c:pt idx="1961">
                  <c:v>178.71898632774312</c:v>
                </c:pt>
                <c:pt idx="1962">
                  <c:v>173.06342852723398</c:v>
                </c:pt>
                <c:pt idx="1963">
                  <c:v>172.98529552460246</c:v>
                </c:pt>
                <c:pt idx="1964">
                  <c:v>173.96692797334708</c:v>
                </c:pt>
                <c:pt idx="1965">
                  <c:v>207.06666147086599</c:v>
                </c:pt>
                <c:pt idx="1966">
                  <c:v>172.09236200135936</c:v>
                </c:pt>
                <c:pt idx="1967">
                  <c:v>178.96941245994518</c:v>
                </c:pt>
                <c:pt idx="1968">
                  <c:v>172.06722394696573</c:v>
                </c:pt>
                <c:pt idx="1969">
                  <c:v>174.96603987750581</c:v>
                </c:pt>
                <c:pt idx="1970">
                  <c:v>174.98418386449521</c:v>
                </c:pt>
                <c:pt idx="1971">
                  <c:v>183.65291705133757</c:v>
                </c:pt>
                <c:pt idx="1972">
                  <c:v>177.57222491846727</c:v>
                </c:pt>
                <c:pt idx="1973">
                  <c:v>175.15582741075497</c:v>
                </c:pt>
                <c:pt idx="1974">
                  <c:v>181.94949730853341</c:v>
                </c:pt>
                <c:pt idx="1975">
                  <c:v>169.02795461692187</c:v>
                </c:pt>
                <c:pt idx="1976">
                  <c:v>181.81905398827126</c:v>
                </c:pt>
                <c:pt idx="1977">
                  <c:v>197.94357162321651</c:v>
                </c:pt>
                <c:pt idx="1978">
                  <c:v>180.5939421935382</c:v>
                </c:pt>
                <c:pt idx="1979">
                  <c:v>184.36186809864097</c:v>
                </c:pt>
                <c:pt idx="1980">
                  <c:v>181.54957540973061</c:v>
                </c:pt>
                <c:pt idx="1981">
                  <c:v>204.94131068482309</c:v>
                </c:pt>
                <c:pt idx="1982">
                  <c:v>181.68323082709125</c:v>
                </c:pt>
                <c:pt idx="1983">
                  <c:v>181.82031131704883</c:v>
                </c:pt>
                <c:pt idx="1984">
                  <c:v>180.97821540436706</c:v>
                </c:pt>
                <c:pt idx="1985">
                  <c:v>177.45938697540879</c:v>
                </c:pt>
                <c:pt idx="1986">
                  <c:v>175.90046706754046</c:v>
                </c:pt>
                <c:pt idx="1987">
                  <c:v>192.35284126193531</c:v>
                </c:pt>
                <c:pt idx="1988">
                  <c:v>178.12031962968948</c:v>
                </c:pt>
                <c:pt idx="1989">
                  <c:v>191.42725345785581</c:v>
                </c:pt>
                <c:pt idx="1990">
                  <c:v>185.64786132335129</c:v>
                </c:pt>
                <c:pt idx="1991">
                  <c:v>207.44226553722865</c:v>
                </c:pt>
                <c:pt idx="1992">
                  <c:v>184.16711662779048</c:v>
                </c:pt>
                <c:pt idx="1993">
                  <c:v>192.96059124327411</c:v>
                </c:pt>
                <c:pt idx="1994">
                  <c:v>186.56416743090219</c:v>
                </c:pt>
                <c:pt idx="1995">
                  <c:v>180.73633111082785</c:v>
                </c:pt>
                <c:pt idx="1996">
                  <c:v>187.67421096334834</c:v>
                </c:pt>
                <c:pt idx="1997">
                  <c:v>191.67227598856192</c:v>
                </c:pt>
                <c:pt idx="1998">
                  <c:v>183.38321837995218</c:v>
                </c:pt>
                <c:pt idx="1999">
                  <c:v>193.90598451152724</c:v>
                </c:pt>
                <c:pt idx="2000">
                  <c:v>177.90902980633138</c:v>
                </c:pt>
                <c:pt idx="2001">
                  <c:v>190.83047319627559</c:v>
                </c:pt>
                <c:pt idx="2002">
                  <c:v>184.16301932264707</c:v>
                </c:pt>
                <c:pt idx="2003">
                  <c:v>192.84407026484621</c:v>
                </c:pt>
                <c:pt idx="2004">
                  <c:v>179.17158112244294</c:v>
                </c:pt>
                <c:pt idx="2005">
                  <c:v>176.69159848818717</c:v>
                </c:pt>
                <c:pt idx="2006">
                  <c:v>175.99147102874159</c:v>
                </c:pt>
                <c:pt idx="2007">
                  <c:v>175.77497554215984</c:v>
                </c:pt>
                <c:pt idx="2008">
                  <c:v>180.17728452212165</c:v>
                </c:pt>
                <c:pt idx="2009">
                  <c:v>186.87322996629877</c:v>
                </c:pt>
                <c:pt idx="2010">
                  <c:v>176.20615947444279</c:v>
                </c:pt>
                <c:pt idx="2011">
                  <c:v>179.68395296016863</c:v>
                </c:pt>
                <c:pt idx="2012">
                  <c:v>177.54086205624139</c:v>
                </c:pt>
                <c:pt idx="2013">
                  <c:v>181.63838651297701</c:v>
                </c:pt>
                <c:pt idx="2014">
                  <c:v>174.22996772746262</c:v>
                </c:pt>
                <c:pt idx="2015">
                  <c:v>170.17428727003352</c:v>
                </c:pt>
                <c:pt idx="2016">
                  <c:v>194.35031200012401</c:v>
                </c:pt>
                <c:pt idx="2017">
                  <c:v>270.18851947112296</c:v>
                </c:pt>
                <c:pt idx="2018">
                  <c:v>276.08515035815282</c:v>
                </c:pt>
                <c:pt idx="2019">
                  <c:v>277.29388449160103</c:v>
                </c:pt>
                <c:pt idx="2020">
                  <c:v>275.8693795168769</c:v>
                </c:pt>
                <c:pt idx="2021">
                  <c:v>257.62128153958531</c:v>
                </c:pt>
                <c:pt idx="2022">
                  <c:v>273.29576949306943</c:v>
                </c:pt>
                <c:pt idx="2023">
                  <c:v>244.48434591115992</c:v>
                </c:pt>
                <c:pt idx="2024">
                  <c:v>274.05777922884931</c:v>
                </c:pt>
                <c:pt idx="2025">
                  <c:v>272.63078480782292</c:v>
                </c:pt>
                <c:pt idx="2026">
                  <c:v>269.04608939226574</c:v>
                </c:pt>
                <c:pt idx="2027">
                  <c:v>238.59229976664221</c:v>
                </c:pt>
                <c:pt idx="2028">
                  <c:v>266.65255167804276</c:v>
                </c:pt>
                <c:pt idx="2029">
                  <c:v>269.62252506192669</c:v>
                </c:pt>
                <c:pt idx="2030">
                  <c:v>263.63334850199209</c:v>
                </c:pt>
                <c:pt idx="2031">
                  <c:v>275.20131434134419</c:v>
                </c:pt>
                <c:pt idx="2032">
                  <c:v>262.14129837856296</c:v>
                </c:pt>
                <c:pt idx="2033">
                  <c:v>263.58152205555126</c:v>
                </c:pt>
                <c:pt idx="2034">
                  <c:v>258.87321264890596</c:v>
                </c:pt>
                <c:pt idx="2035">
                  <c:v>248.2498678043147</c:v>
                </c:pt>
                <c:pt idx="2036">
                  <c:v>260.20498929099955</c:v>
                </c:pt>
                <c:pt idx="2037">
                  <c:v>304.57862285198848</c:v>
                </c:pt>
                <c:pt idx="2038">
                  <c:v>257.24791699441926</c:v>
                </c:pt>
                <c:pt idx="2039">
                  <c:v>256.46840652159</c:v>
                </c:pt>
                <c:pt idx="2040">
                  <c:v>239.57056160855868</c:v>
                </c:pt>
                <c:pt idx="2041">
                  <c:v>228.36911082982559</c:v>
                </c:pt>
                <c:pt idx="2042">
                  <c:v>241.80170576617766</c:v>
                </c:pt>
                <c:pt idx="2043">
                  <c:v>224.14062253192762</c:v>
                </c:pt>
                <c:pt idx="2044">
                  <c:v>245.11016208421614</c:v>
                </c:pt>
                <c:pt idx="2045">
                  <c:v>266.60243346176821</c:v>
                </c:pt>
                <c:pt idx="2046">
                  <c:v>242.09454730142417</c:v>
                </c:pt>
                <c:pt idx="2047">
                  <c:v>276.57807107706282</c:v>
                </c:pt>
                <c:pt idx="2048">
                  <c:v>243.30352940184514</c:v>
                </c:pt>
                <c:pt idx="2049">
                  <c:v>243.34330374430519</c:v>
                </c:pt>
                <c:pt idx="2050">
                  <c:v>241.58947976406327</c:v>
                </c:pt>
                <c:pt idx="2051">
                  <c:v>226.86623677470982</c:v>
                </c:pt>
                <c:pt idx="2052">
                  <c:v>242.46256583083749</c:v>
                </c:pt>
                <c:pt idx="2053">
                  <c:v>262.08426744001764</c:v>
                </c:pt>
                <c:pt idx="2054">
                  <c:v>253.60636070111528</c:v>
                </c:pt>
                <c:pt idx="2055">
                  <c:v>272.43805041004481</c:v>
                </c:pt>
                <c:pt idx="2056">
                  <c:v>253.3852708196749</c:v>
                </c:pt>
                <c:pt idx="2057">
                  <c:v>252.98577327889436</c:v>
                </c:pt>
                <c:pt idx="2058">
                  <c:v>256.83952189334883</c:v>
                </c:pt>
                <c:pt idx="2059">
                  <c:v>248.23407952084742</c:v>
                </c:pt>
                <c:pt idx="2060">
                  <c:v>256.70348595415629</c:v>
                </c:pt>
                <c:pt idx="2061">
                  <c:v>270.3684051874925</c:v>
                </c:pt>
                <c:pt idx="2062">
                  <c:v>255.75711329392848</c:v>
                </c:pt>
                <c:pt idx="2063">
                  <c:v>287.64380945727993</c:v>
                </c:pt>
                <c:pt idx="2064">
                  <c:v>253.56725315819082</c:v>
                </c:pt>
                <c:pt idx="2065">
                  <c:v>237.44457318213952</c:v>
                </c:pt>
                <c:pt idx="2066">
                  <c:v>255.23254819907893</c:v>
                </c:pt>
                <c:pt idx="2067">
                  <c:v>257.28121878863698</c:v>
                </c:pt>
                <c:pt idx="2068">
                  <c:v>258.17218335670293</c:v>
                </c:pt>
                <c:pt idx="2069">
                  <c:v>301.57508346608381</c:v>
                </c:pt>
                <c:pt idx="2070">
                  <c:v>257.12586124373973</c:v>
                </c:pt>
                <c:pt idx="2071">
                  <c:v>241.4141452616775</c:v>
                </c:pt>
                <c:pt idx="2072">
                  <c:v>258.8722489941768</c:v>
                </c:pt>
                <c:pt idx="2073">
                  <c:v>202.55934468886619</c:v>
                </c:pt>
                <c:pt idx="2074">
                  <c:v>258.81818203052637</c:v>
                </c:pt>
                <c:pt idx="2075">
                  <c:v>265.1265513596162</c:v>
                </c:pt>
                <c:pt idx="2076">
                  <c:v>259.98241014191797</c:v>
                </c:pt>
                <c:pt idx="2077">
                  <c:v>272.01898478916138</c:v>
                </c:pt>
                <c:pt idx="2078">
                  <c:v>261.48196578252714</c:v>
                </c:pt>
                <c:pt idx="2079">
                  <c:v>246.37559119178692</c:v>
                </c:pt>
                <c:pt idx="2080">
                  <c:v>260.73314873938324</c:v>
                </c:pt>
                <c:pt idx="2081">
                  <c:v>261.07213314015013</c:v>
                </c:pt>
                <c:pt idx="2082">
                  <c:v>264.53145939664665</c:v>
                </c:pt>
                <c:pt idx="2083">
                  <c:v>276.53244600753754</c:v>
                </c:pt>
                <c:pt idx="2084">
                  <c:v>263.3342873206351</c:v>
                </c:pt>
                <c:pt idx="2085">
                  <c:v>283.96922923412978</c:v>
                </c:pt>
                <c:pt idx="2086">
                  <c:v>263.69069294844536</c:v>
                </c:pt>
                <c:pt idx="2087">
                  <c:v>288.93187085858915</c:v>
                </c:pt>
                <c:pt idx="2088">
                  <c:v>261.58506588786435</c:v>
                </c:pt>
                <c:pt idx="2089">
                  <c:v>237.27536631153535</c:v>
                </c:pt>
                <c:pt idx="2090">
                  <c:v>261.7700756566777</c:v>
                </c:pt>
                <c:pt idx="2091">
                  <c:v>296.44891142345523</c:v>
                </c:pt>
                <c:pt idx="2092">
                  <c:v>261.3899820992541</c:v>
                </c:pt>
                <c:pt idx="2093">
                  <c:v>226.02014569070346</c:v>
                </c:pt>
                <c:pt idx="2094">
                  <c:v>278.74978830649349</c:v>
                </c:pt>
                <c:pt idx="2095">
                  <c:v>322.54385540659837</c:v>
                </c:pt>
                <c:pt idx="2096">
                  <c:v>278.67065191624175</c:v>
                </c:pt>
                <c:pt idx="2097">
                  <c:v>305.29708822737996</c:v>
                </c:pt>
                <c:pt idx="2098">
                  <c:v>274.2234139927582</c:v>
                </c:pt>
                <c:pt idx="2099">
                  <c:v>275.92153484646013</c:v>
                </c:pt>
                <c:pt idx="2100">
                  <c:v>276.6578836545699</c:v>
                </c:pt>
                <c:pt idx="2101">
                  <c:v>300.52285526125644</c:v>
                </c:pt>
                <c:pt idx="2102">
                  <c:v>275.65589745914201</c:v>
                </c:pt>
                <c:pt idx="2103">
                  <c:v>266.53499305760829</c:v>
                </c:pt>
                <c:pt idx="2104">
                  <c:v>274.93286688079422</c:v>
                </c:pt>
                <c:pt idx="2105">
                  <c:v>281.9984731001789</c:v>
                </c:pt>
                <c:pt idx="2106">
                  <c:v>275.66414513884223</c:v>
                </c:pt>
                <c:pt idx="2107">
                  <c:v>244.13044555427518</c:v>
                </c:pt>
                <c:pt idx="2108">
                  <c:v>291.49053152085338</c:v>
                </c:pt>
                <c:pt idx="2109">
                  <c:v>354.25720726895162</c:v>
                </c:pt>
                <c:pt idx="2110">
                  <c:v>289.94406046061766</c:v>
                </c:pt>
                <c:pt idx="2111">
                  <c:v>283.35953007321814</c:v>
                </c:pt>
                <c:pt idx="2112">
                  <c:v>290.28441491862367</c:v>
                </c:pt>
                <c:pt idx="2113">
                  <c:v>277.57976479851277</c:v>
                </c:pt>
                <c:pt idx="2114">
                  <c:v>291.77413816867198</c:v>
                </c:pt>
                <c:pt idx="2115">
                  <c:v>312.91907115770317</c:v>
                </c:pt>
                <c:pt idx="2116">
                  <c:v>289.10357450320322</c:v>
                </c:pt>
                <c:pt idx="2117">
                  <c:v>246.3861313943606</c:v>
                </c:pt>
                <c:pt idx="2118">
                  <c:v>291.22893986529385</c:v>
                </c:pt>
                <c:pt idx="2119">
                  <c:v>273.12698393460005</c:v>
                </c:pt>
                <c:pt idx="2120">
                  <c:v>290.0208735583542</c:v>
                </c:pt>
                <c:pt idx="2121">
                  <c:v>315.33888941334527</c:v>
                </c:pt>
                <c:pt idx="2122">
                  <c:v>287.33692448443628</c:v>
                </c:pt>
                <c:pt idx="2123">
                  <c:v>287.0145262775942</c:v>
                </c:pt>
                <c:pt idx="2124">
                  <c:v>283.39358654808439</c:v>
                </c:pt>
                <c:pt idx="2125">
                  <c:v>284.01555848515039</c:v>
                </c:pt>
                <c:pt idx="2126">
                  <c:v>287.01093854400784</c:v>
                </c:pt>
                <c:pt idx="2127">
                  <c:v>304.00907190720659</c:v>
                </c:pt>
                <c:pt idx="2128">
                  <c:v>292.71213687147525</c:v>
                </c:pt>
                <c:pt idx="2129">
                  <c:v>267.73238730543579</c:v>
                </c:pt>
                <c:pt idx="2130">
                  <c:v>290.48275904854637</c:v>
                </c:pt>
                <c:pt idx="2131">
                  <c:v>297.67408701687992</c:v>
                </c:pt>
                <c:pt idx="2132">
                  <c:v>293.46566271151096</c:v>
                </c:pt>
                <c:pt idx="2133">
                  <c:v>258.04472586834527</c:v>
                </c:pt>
                <c:pt idx="2134">
                  <c:v>287.13369061842349</c:v>
                </c:pt>
                <c:pt idx="2135">
                  <c:v>244.4470457907864</c:v>
                </c:pt>
                <c:pt idx="2136">
                  <c:v>294.64710288552129</c:v>
                </c:pt>
                <c:pt idx="2137">
                  <c:v>301.53837986455289</c:v>
                </c:pt>
                <c:pt idx="2138">
                  <c:v>291.57555918543608</c:v>
                </c:pt>
                <c:pt idx="2139">
                  <c:v>324.88488103999964</c:v>
                </c:pt>
                <c:pt idx="2140">
                  <c:v>292.47803749967539</c:v>
                </c:pt>
                <c:pt idx="2141">
                  <c:v>300.21300024692658</c:v>
                </c:pt>
                <c:pt idx="2142">
                  <c:v>292.93803916161198</c:v>
                </c:pt>
                <c:pt idx="2143">
                  <c:v>332.47090059902314</c:v>
                </c:pt>
                <c:pt idx="2144">
                  <c:v>291.82700031399389</c:v>
                </c:pt>
                <c:pt idx="2145">
                  <c:v>313.82910009662913</c:v>
                </c:pt>
                <c:pt idx="2146">
                  <c:v>296.43684663887899</c:v>
                </c:pt>
                <c:pt idx="2147">
                  <c:v>310.69247696530152</c:v>
                </c:pt>
                <c:pt idx="2148">
                  <c:v>317.40504480881771</c:v>
                </c:pt>
                <c:pt idx="2149">
                  <c:v>318.44199544938789</c:v>
                </c:pt>
                <c:pt idx="2150">
                  <c:v>316.87025223187055</c:v>
                </c:pt>
                <c:pt idx="2151">
                  <c:v>315.33334627058349</c:v>
                </c:pt>
                <c:pt idx="2152">
                  <c:v>313.29785744843599</c:v>
                </c:pt>
                <c:pt idx="2153">
                  <c:v>312.82361143925891</c:v>
                </c:pt>
                <c:pt idx="2154">
                  <c:v>313.37668363649925</c:v>
                </c:pt>
                <c:pt idx="2155">
                  <c:v>309.30374574207571</c:v>
                </c:pt>
                <c:pt idx="2156">
                  <c:v>314.56922295430024</c:v>
                </c:pt>
                <c:pt idx="2157">
                  <c:v>314.31663896210898</c:v>
                </c:pt>
                <c:pt idx="2158">
                  <c:v>312.6225374782947</c:v>
                </c:pt>
                <c:pt idx="2159">
                  <c:v>315.54463494823472</c:v>
                </c:pt>
                <c:pt idx="2160">
                  <c:v>312.83411717679371</c:v>
                </c:pt>
                <c:pt idx="2161">
                  <c:v>313.8110769595861</c:v>
                </c:pt>
                <c:pt idx="2162">
                  <c:v>318.85608384550733</c:v>
                </c:pt>
                <c:pt idx="2163">
                  <c:v>321.10621127490737</c:v>
                </c:pt>
                <c:pt idx="2164">
                  <c:v>320.43857549442833</c:v>
                </c:pt>
                <c:pt idx="2165">
                  <c:v>317.42026627945637</c:v>
                </c:pt>
                <c:pt idx="2166">
                  <c:v>316.3302776122714</c:v>
                </c:pt>
                <c:pt idx="2167">
                  <c:v>321.39610389804875</c:v>
                </c:pt>
                <c:pt idx="2168">
                  <c:v>320.27162444082705</c:v>
                </c:pt>
                <c:pt idx="2169">
                  <c:v>318.6799182284733</c:v>
                </c:pt>
                <c:pt idx="2170">
                  <c:v>319.86998219992967</c:v>
                </c:pt>
                <c:pt idx="2171">
                  <c:v>325.27729042580813</c:v>
                </c:pt>
                <c:pt idx="2172">
                  <c:v>321.24906531412097</c:v>
                </c:pt>
                <c:pt idx="2173">
                  <c:v>321.77732097202824</c:v>
                </c:pt>
                <c:pt idx="2174">
                  <c:v>319.33349000187741</c:v>
                </c:pt>
                <c:pt idx="2175">
                  <c:v>336.675103318026</c:v>
                </c:pt>
                <c:pt idx="2176">
                  <c:v>338.21483111318184</c:v>
                </c:pt>
                <c:pt idx="2177">
                  <c:v>344.05795114974427</c:v>
                </c:pt>
                <c:pt idx="2178">
                  <c:v>341.94722373527338</c:v>
                </c:pt>
                <c:pt idx="2179">
                  <c:v>341.41472131048653</c:v>
                </c:pt>
                <c:pt idx="2180">
                  <c:v>339.44881395858016</c:v>
                </c:pt>
                <c:pt idx="2181">
                  <c:v>343.07572118741268</c:v>
                </c:pt>
                <c:pt idx="2182">
                  <c:v>346.60880141979624</c:v>
                </c:pt>
                <c:pt idx="2183">
                  <c:v>352.42881648832866</c:v>
                </c:pt>
                <c:pt idx="2184">
                  <c:v>351.06953670084283</c:v>
                </c:pt>
                <c:pt idx="2185">
                  <c:v>358.97596957885133</c:v>
                </c:pt>
                <c:pt idx="2186">
                  <c:v>351.48427553104284</c:v>
                </c:pt>
                <c:pt idx="2187">
                  <c:v>353.85744793888182</c:v>
                </c:pt>
                <c:pt idx="2188">
                  <c:v>364.79824688634415</c:v>
                </c:pt>
                <c:pt idx="2189">
                  <c:v>362.25417439277572</c:v>
                </c:pt>
                <c:pt idx="2190">
                  <c:v>362.75155956821095</c:v>
                </c:pt>
                <c:pt idx="2191">
                  <c:v>365.09871054490378</c:v>
                </c:pt>
                <c:pt idx="2192">
                  <c:v>370.81373709354199</c:v>
                </c:pt>
                <c:pt idx="2193">
                  <c:v>368.39162459290992</c:v>
                </c:pt>
                <c:pt idx="2194">
                  <c:v>367.75396808152055</c:v>
                </c:pt>
                <c:pt idx="2195">
                  <c:v>368.68617818812623</c:v>
                </c:pt>
                <c:pt idx="2196">
                  <c:v>362.93849087456499</c:v>
                </c:pt>
                <c:pt idx="2197">
                  <c:v>352.35439956112367</c:v>
                </c:pt>
                <c:pt idx="2198">
                  <c:v>355.5517444484056</c:v>
                </c:pt>
                <c:pt idx="2199">
                  <c:v>358.88461358467345</c:v>
                </c:pt>
                <c:pt idx="2200">
                  <c:v>353.23079271761742</c:v>
                </c:pt>
                <c:pt idx="2201">
                  <c:v>369.59048285404418</c:v>
                </c:pt>
                <c:pt idx="2202">
                  <c:v>356.98186139238487</c:v>
                </c:pt>
                <c:pt idx="2203">
                  <c:v>363.68392060507125</c:v>
                </c:pt>
                <c:pt idx="2204">
                  <c:v>365.4114158478742</c:v>
                </c:pt>
                <c:pt idx="2205">
                  <c:v>365.72430938863459</c:v>
                </c:pt>
                <c:pt idx="2206">
                  <c:v>366.25394217031544</c:v>
                </c:pt>
                <c:pt idx="2207">
                  <c:v>364.29620309393005</c:v>
                </c:pt>
                <c:pt idx="2208">
                  <c:v>369.90709724839576</c:v>
                </c:pt>
                <c:pt idx="2209">
                  <c:v>369.04558001216373</c:v>
                </c:pt>
                <c:pt idx="2210">
                  <c:v>370.00336389452673</c:v>
                </c:pt>
                <c:pt idx="2211">
                  <c:v>371.19727218688223</c:v>
                </c:pt>
                <c:pt idx="2212">
                  <c:v>374.60732768483632</c:v>
                </c:pt>
                <c:pt idx="2213">
                  <c:v>422.58118437378954</c:v>
                </c:pt>
                <c:pt idx="2214">
                  <c:v>416.32766723664611</c:v>
                </c:pt>
                <c:pt idx="2215">
                  <c:v>407.04807998122067</c:v>
                </c:pt>
                <c:pt idx="2216">
                  <c:v>411.20118311723763</c:v>
                </c:pt>
                <c:pt idx="2217">
                  <c:v>417.7886957847719</c:v>
                </c:pt>
                <c:pt idx="2218">
                  <c:v>416.92562159215612</c:v>
                </c:pt>
                <c:pt idx="2219">
                  <c:v>413.65080428413313</c:v>
                </c:pt>
                <c:pt idx="2220">
                  <c:v>415.04117164685306</c:v>
                </c:pt>
                <c:pt idx="2221">
                  <c:v>414.61645019481563</c:v>
                </c:pt>
                <c:pt idx="2222">
                  <c:v>413.24944376271827</c:v>
                </c:pt>
                <c:pt idx="2223">
                  <c:v>419.77805674063359</c:v>
                </c:pt>
                <c:pt idx="2224">
                  <c:v>419.30076063031794</c:v>
                </c:pt>
                <c:pt idx="2225">
                  <c:v>415.890179617537</c:v>
                </c:pt>
                <c:pt idx="2226">
                  <c:v>446.19169990213129</c:v>
                </c:pt>
                <c:pt idx="2227">
                  <c:v>444.42529299339606</c:v>
                </c:pt>
                <c:pt idx="2228">
                  <c:v>435.77988455460121</c:v>
                </c:pt>
                <c:pt idx="2229">
                  <c:v>441.08068063071158</c:v>
                </c:pt>
                <c:pt idx="2230">
                  <c:v>442.4652430463774</c:v>
                </c:pt>
                <c:pt idx="2231">
                  <c:v>436.91327860291665</c:v>
                </c:pt>
                <c:pt idx="2232">
                  <c:v>441.49745329893477</c:v>
                </c:pt>
                <c:pt idx="2233">
                  <c:v>443.49378153520905</c:v>
                </c:pt>
                <c:pt idx="2234">
                  <c:v>447.61150420786572</c:v>
                </c:pt>
                <c:pt idx="2235">
                  <c:v>441.9641195119587</c:v>
                </c:pt>
                <c:pt idx="2236">
                  <c:v>443.18004503160756</c:v>
                </c:pt>
                <c:pt idx="2237">
                  <c:v>439.71024283985213</c:v>
                </c:pt>
                <c:pt idx="2238">
                  <c:v>440.28281167136532</c:v>
                </c:pt>
                <c:pt idx="2239">
                  <c:v>440.48464117969866</c:v>
                </c:pt>
                <c:pt idx="2240">
                  <c:v>460.30238826104119</c:v>
                </c:pt>
                <c:pt idx="2241">
                  <c:v>458.36143760979621</c:v>
                </c:pt>
                <c:pt idx="2242">
                  <c:v>458.27505672468772</c:v>
                </c:pt>
                <c:pt idx="2243">
                  <c:v>459.07311774828412</c:v>
                </c:pt>
                <c:pt idx="2244">
                  <c:v>458.31752763882645</c:v>
                </c:pt>
                <c:pt idx="2245">
                  <c:v>459.02978597654248</c:v>
                </c:pt>
                <c:pt idx="2246">
                  <c:v>465.91638853375099</c:v>
                </c:pt>
                <c:pt idx="2247">
                  <c:v>462.68792861262136</c:v>
                </c:pt>
                <c:pt idx="2248">
                  <c:v>471.59745514168418</c:v>
                </c:pt>
                <c:pt idx="2249">
                  <c:v>461.36289441420882</c:v>
                </c:pt>
                <c:pt idx="2250">
                  <c:v>457.71771878282249</c:v>
                </c:pt>
                <c:pt idx="2251">
                  <c:v>458.88497869659545</c:v>
                </c:pt>
                <c:pt idx="2252">
                  <c:v>461.53852134341395</c:v>
                </c:pt>
                <c:pt idx="2253">
                  <c:v>476.7947344141441</c:v>
                </c:pt>
                <c:pt idx="2254">
                  <c:v>480.86849263578097</c:v>
                </c:pt>
                <c:pt idx="2255">
                  <c:v>481.29457541926979</c:v>
                </c:pt>
                <c:pt idx="2256">
                  <c:v>476.25718307598237</c:v>
                </c:pt>
                <c:pt idx="2257">
                  <c:v>469.30565718046466</c:v>
                </c:pt>
                <c:pt idx="2258">
                  <c:v>463.82679202169777</c:v>
                </c:pt>
                <c:pt idx="2259">
                  <c:v>468.97073931368044</c:v>
                </c:pt>
                <c:pt idx="2260">
                  <c:v>460.00152430794947</c:v>
                </c:pt>
                <c:pt idx="2261">
                  <c:v>471.11256083488183</c:v>
                </c:pt>
                <c:pt idx="2262">
                  <c:v>481.68298924494235</c:v>
                </c:pt>
                <c:pt idx="2263">
                  <c:v>475.42074712980701</c:v>
                </c:pt>
                <c:pt idx="2264">
                  <c:v>472.55204553385312</c:v>
                </c:pt>
                <c:pt idx="2265">
                  <c:v>473.25614591201781</c:v>
                </c:pt>
                <c:pt idx="2266">
                  <c:v>462.84505246309601</c:v>
                </c:pt>
                <c:pt idx="2267">
                  <c:v>467.17938936928823</c:v>
                </c:pt>
                <c:pt idx="2268">
                  <c:v>462.40747432527871</c:v>
                </c:pt>
                <c:pt idx="2269">
                  <c:v>471.84669985673526</c:v>
                </c:pt>
                <c:pt idx="2270">
                  <c:v>459.17586919322662</c:v>
                </c:pt>
                <c:pt idx="2271">
                  <c:v>466.94903216127312</c:v>
                </c:pt>
                <c:pt idx="2272">
                  <c:v>465.51041425653784</c:v>
                </c:pt>
                <c:pt idx="2273">
                  <c:v>462.07676634848281</c:v>
                </c:pt>
                <c:pt idx="2274">
                  <c:v>459.77036591824333</c:v>
                </c:pt>
                <c:pt idx="2275">
                  <c:v>461.09338484498113</c:v>
                </c:pt>
                <c:pt idx="2276">
                  <c:v>472.8462941179771</c:v>
                </c:pt>
                <c:pt idx="2277">
                  <c:v>465.55689437654024</c:v>
                </c:pt>
                <c:pt idx="2278">
                  <c:v>465.04264136819523</c:v>
                </c:pt>
                <c:pt idx="2279">
                  <c:v>463.51770810086174</c:v>
                </c:pt>
                <c:pt idx="2280">
                  <c:v>489.4699970003835</c:v>
                </c:pt>
                <c:pt idx="2281">
                  <c:v>483.43789718109991</c:v>
                </c:pt>
                <c:pt idx="2282">
                  <c:v>488.70149910666606</c:v>
                </c:pt>
                <c:pt idx="2283">
                  <c:v>497.8239493005326</c:v>
                </c:pt>
                <c:pt idx="2284">
                  <c:v>499.38691108068627</c:v>
                </c:pt>
                <c:pt idx="2285">
                  <c:v>489.38805578449671</c:v>
                </c:pt>
                <c:pt idx="2286">
                  <c:v>492.21383287582034</c:v>
                </c:pt>
                <c:pt idx="2287">
                  <c:v>496.27059538137047</c:v>
                </c:pt>
                <c:pt idx="2288">
                  <c:v>499.56863447566798</c:v>
                </c:pt>
                <c:pt idx="2289">
                  <c:v>502.38061828933388</c:v>
                </c:pt>
                <c:pt idx="2290">
                  <c:v>510.27874748680443</c:v>
                </c:pt>
                <c:pt idx="2291">
                  <c:v>505.02378560670257</c:v>
                </c:pt>
                <c:pt idx="2292">
                  <c:v>503.0441582847638</c:v>
                </c:pt>
                <c:pt idx="2293">
                  <c:v>498.28572964377042</c:v>
                </c:pt>
                <c:pt idx="2294">
                  <c:v>504.42746999026303</c:v>
                </c:pt>
                <c:pt idx="2295">
                  <c:v>505.07965504140395</c:v>
                </c:pt>
                <c:pt idx="2296">
                  <c:v>517.06849482887628</c:v>
                </c:pt>
                <c:pt idx="2297">
                  <c:v>522.12115479387296</c:v>
                </c:pt>
                <c:pt idx="2298">
                  <c:v>517.37256586778005</c:v>
                </c:pt>
                <c:pt idx="2299">
                  <c:v>512.96362154087046</c:v>
                </c:pt>
                <c:pt idx="2300">
                  <c:v>514.93626893568876</c:v>
                </c:pt>
                <c:pt idx="2301">
                  <c:v>515.16708337720047</c:v>
                </c:pt>
                <c:pt idx="2302">
                  <c:v>517.67691817957427</c:v>
                </c:pt>
                <c:pt idx="2303">
                  <c:v>522.49780702900762</c:v>
                </c:pt>
                <c:pt idx="2304">
                  <c:v>526.65374991766532</c:v>
                </c:pt>
                <c:pt idx="2305">
                  <c:v>514.83530157899634</c:v>
                </c:pt>
                <c:pt idx="2306">
                  <c:v>507.50431936350645</c:v>
                </c:pt>
                <c:pt idx="2307">
                  <c:v>514.21584834661041</c:v>
                </c:pt>
                <c:pt idx="2308">
                  <c:v>517.03255139210557</c:v>
                </c:pt>
                <c:pt idx="2309">
                  <c:v>513.51144747893306</c:v>
                </c:pt>
                <c:pt idx="2310">
                  <c:v>523.70296828925382</c:v>
                </c:pt>
                <c:pt idx="2311">
                  <c:v>530.21264241219433</c:v>
                </c:pt>
                <c:pt idx="2312">
                  <c:v>529.86537040040832</c:v>
                </c:pt>
                <c:pt idx="2313">
                  <c:v>528.17837250603168</c:v>
                </c:pt>
                <c:pt idx="2314">
                  <c:v>528.90153554677886</c:v>
                </c:pt>
                <c:pt idx="2315">
                  <c:v>532.31821542416674</c:v>
                </c:pt>
                <c:pt idx="2316">
                  <c:v>526.63605622028831</c:v>
                </c:pt>
                <c:pt idx="2317">
                  <c:v>536.93796898714845</c:v>
                </c:pt>
                <c:pt idx="2318">
                  <c:v>540.3629979668865</c:v>
                </c:pt>
                <c:pt idx="2319">
                  <c:v>545.91273803932961</c:v>
                </c:pt>
                <c:pt idx="2320">
                  <c:v>547.3220625702412</c:v>
                </c:pt>
                <c:pt idx="2321">
                  <c:v>576.93546726053546</c:v>
                </c:pt>
                <c:pt idx="2322">
                  <c:v>581.21914469005014</c:v>
                </c:pt>
                <c:pt idx="2323">
                  <c:v>567.45870182930878</c:v>
                </c:pt>
                <c:pt idx="2324">
                  <c:v>580.71785333998287</c:v>
                </c:pt>
                <c:pt idx="2325">
                  <c:v>584.40531487138674</c:v>
                </c:pt>
                <c:pt idx="2326">
                  <c:v>573.58846760088682</c:v>
                </c:pt>
                <c:pt idx="2327">
                  <c:v>557.4241412892419</c:v>
                </c:pt>
                <c:pt idx="2328">
                  <c:v>552.50822520574775</c:v>
                </c:pt>
                <c:pt idx="2329">
                  <c:v>569.99837702472087</c:v>
                </c:pt>
                <c:pt idx="2330">
                  <c:v>579.43570604583454</c:v>
                </c:pt>
                <c:pt idx="2331">
                  <c:v>596.65589943062673</c:v>
                </c:pt>
                <c:pt idx="2332">
                  <c:v>595.57140008404758</c:v>
                </c:pt>
                <c:pt idx="2333">
                  <c:v>593.92149037794604</c:v>
                </c:pt>
                <c:pt idx="2334">
                  <c:v>631.81328315062763</c:v>
                </c:pt>
                <c:pt idx="2335">
                  <c:v>641.34316832100603</c:v>
                </c:pt>
                <c:pt idx="2336">
                  <c:v>628.10597888425468</c:v>
                </c:pt>
                <c:pt idx="2337">
                  <c:v>615.24698194489372</c:v>
                </c:pt>
                <c:pt idx="2338">
                  <c:v>597.61469715559974</c:v>
                </c:pt>
                <c:pt idx="2339">
                  <c:v>621.35868516422761</c:v>
                </c:pt>
                <c:pt idx="2340">
                  <c:v>609.68144230496625</c:v>
                </c:pt>
                <c:pt idx="2341">
                  <c:v>598.65459437418269</c:v>
                </c:pt>
                <c:pt idx="2342">
                  <c:v>605.91673671521107</c:v>
                </c:pt>
                <c:pt idx="2343">
                  <c:v>619.68426326778228</c:v>
                </c:pt>
                <c:pt idx="2344">
                  <c:v>627.73384614105873</c:v>
                </c:pt>
                <c:pt idx="2345">
                  <c:v>639.30181843742912</c:v>
                </c:pt>
                <c:pt idx="2346">
                  <c:v>693.39330545864846</c:v>
                </c:pt>
                <c:pt idx="2347">
                  <c:v>705.68653559865641</c:v>
                </c:pt>
                <c:pt idx="2348">
                  <c:v>708.5417478306781</c:v>
                </c:pt>
                <c:pt idx="2349">
                  <c:v>668.28069166737157</c:v>
                </c:pt>
                <c:pt idx="2350">
                  <c:v>707.37251798498141</c:v>
                </c:pt>
                <c:pt idx="2351">
                  <c:v>704.76791857013109</c:v>
                </c:pt>
                <c:pt idx="2352">
                  <c:v>721.43751457923793</c:v>
                </c:pt>
                <c:pt idx="2353">
                  <c:v>736.90644335117304</c:v>
                </c:pt>
                <c:pt idx="2354">
                  <c:v>691.74894863412419</c:v>
                </c:pt>
                <c:pt idx="2355">
                  <c:v>679.52614182385059</c:v>
                </c:pt>
                <c:pt idx="2356">
                  <c:v>657.44488216228217</c:v>
                </c:pt>
                <c:pt idx="2357">
                  <c:v>662.79793905961787</c:v>
                </c:pt>
                <c:pt idx="2358">
                  <c:v>676.89881230372725</c:v>
                </c:pt>
                <c:pt idx="2359">
                  <c:v>721.14887711699259</c:v>
                </c:pt>
                <c:pt idx="2360">
                  <c:v>717.8994795397856</c:v>
                </c:pt>
                <c:pt idx="2361">
                  <c:v>703.04716129208055</c:v>
                </c:pt>
                <c:pt idx="2362">
                  <c:v>708.0403035410294</c:v>
                </c:pt>
                <c:pt idx="2363">
                  <c:v>686.42000689706697</c:v>
                </c:pt>
                <c:pt idx="2364">
                  <c:v>691.4630490144001</c:v>
                </c:pt>
                <c:pt idx="2365">
                  <c:v>722.39301341013334</c:v>
                </c:pt>
                <c:pt idx="2366">
                  <c:v>710.75538411362913</c:v>
                </c:pt>
                <c:pt idx="2367">
                  <c:v>707.62560046724309</c:v>
                </c:pt>
                <c:pt idx="2368">
                  <c:v>681.13825382478933</c:v>
                </c:pt>
                <c:pt idx="2369">
                  <c:v>687.03858561491245</c:v>
                </c:pt>
                <c:pt idx="2370">
                  <c:v>696.04387701437656</c:v>
                </c:pt>
                <c:pt idx="2371">
                  <c:v>682.54116240831297</c:v>
                </c:pt>
                <c:pt idx="2372">
                  <c:v>691.34575142218034</c:v>
                </c:pt>
                <c:pt idx="2373">
                  <c:v>711.14585354355961</c:v>
                </c:pt>
                <c:pt idx="2374">
                  <c:v>733.16877578812932</c:v>
                </c:pt>
                <c:pt idx="2375">
                  <c:v>717.334324659652</c:v>
                </c:pt>
                <c:pt idx="2376">
                  <c:v>713.43979164624545</c:v>
                </c:pt>
                <c:pt idx="2377">
                  <c:v>726.73904785916045</c:v>
                </c:pt>
                <c:pt idx="2378">
                  <c:v>719.50191476436476</c:v>
                </c:pt>
                <c:pt idx="2379">
                  <c:v>711.96695149347511</c:v>
                </c:pt>
                <c:pt idx="2380">
                  <c:v>733.13596672743176</c:v>
                </c:pt>
                <c:pt idx="2381">
                  <c:v>728.46950360183337</c:v>
                </c:pt>
                <c:pt idx="2382">
                  <c:v>716.28886641882411</c:v>
                </c:pt>
                <c:pt idx="2383">
                  <c:v>706.66856057772577</c:v>
                </c:pt>
                <c:pt idx="2384">
                  <c:v>713.65351006675553</c:v>
                </c:pt>
                <c:pt idx="2385">
                  <c:v>704.6783773299893</c:v>
                </c:pt>
                <c:pt idx="2386">
                  <c:v>746.81171455014555</c:v>
                </c:pt>
                <c:pt idx="2387">
                  <c:v>674.34280773410524</c:v>
                </c:pt>
                <c:pt idx="2388">
                  <c:v>737.37965051147353</c:v>
                </c:pt>
                <c:pt idx="2389">
                  <c:v>755.38450474200965</c:v>
                </c:pt>
                <c:pt idx="2390">
                  <c:v>762.68726940693682</c:v>
                </c:pt>
                <c:pt idx="2391">
                  <c:v>759.43864915313372</c:v>
                </c:pt>
                <c:pt idx="2392">
                  <c:v>815.17354956287465</c:v>
                </c:pt>
                <c:pt idx="2393">
                  <c:v>788.96275878483846</c:v>
                </c:pt>
                <c:pt idx="2394">
                  <c:v>824.37874665981974</c:v>
                </c:pt>
                <c:pt idx="2395">
                  <c:v>830.45001345970115</c:v>
                </c:pt>
                <c:pt idx="2396">
                  <c:v>823.27169422805491</c:v>
                </c:pt>
                <c:pt idx="2397">
                  <c:v>796.27708517587814</c:v>
                </c:pt>
                <c:pt idx="2398">
                  <c:v>791.92948402744435</c:v>
                </c:pt>
                <c:pt idx="2399">
                  <c:v>846.1529651785911</c:v>
                </c:pt>
                <c:pt idx="2400">
                  <c:v>849.31948973671751</c:v>
                </c:pt>
                <c:pt idx="2401">
                  <c:v>851.53689842311496</c:v>
                </c:pt>
                <c:pt idx="2402">
                  <c:v>856.40842848173429</c:v>
                </c:pt>
                <c:pt idx="2403">
                  <c:v>851.96080879560475</c:v>
                </c:pt>
                <c:pt idx="2404">
                  <c:v>874.11917699685102</c:v>
                </c:pt>
                <c:pt idx="2405">
                  <c:v>857.01992847366932</c:v>
                </c:pt>
                <c:pt idx="2406">
                  <c:v>864.10890466315641</c:v>
                </c:pt>
                <c:pt idx="2407">
                  <c:v>882.59906144703723</c:v>
                </c:pt>
                <c:pt idx="2408">
                  <c:v>923.84210045276552</c:v>
                </c:pt>
                <c:pt idx="2409">
                  <c:v>919.56964205914505</c:v>
                </c:pt>
                <c:pt idx="2410">
                  <c:v>929.53181885206152</c:v>
                </c:pt>
                <c:pt idx="2411">
                  <c:v>923.88347286231021</c:v>
                </c:pt>
                <c:pt idx="2412">
                  <c:v>950.52759322017505</c:v>
                </c:pt>
                <c:pt idx="2413">
                  <c:v>944.02349617518917</c:v>
                </c:pt>
                <c:pt idx="2414">
                  <c:v>959.18891341537335</c:v>
                </c:pt>
                <c:pt idx="2415">
                  <c:v>985.73810732542267</c:v>
                </c:pt>
                <c:pt idx="2416">
                  <c:v>1016.9098692024048</c:v>
                </c:pt>
                <c:pt idx="2417">
                  <c:v>1017.1698669421608</c:v>
                </c:pt>
                <c:pt idx="2418">
                  <c:v>983.93456708253348</c:v>
                </c:pt>
                <c:pt idx="2419">
                  <c:v>992.16577050853107</c:v>
                </c:pt>
                <c:pt idx="2420">
                  <c:v>1004.9669495596814</c:v>
                </c:pt>
                <c:pt idx="2421">
                  <c:v>980.2502577037942</c:v>
                </c:pt>
                <c:pt idx="2422">
                  <c:v>1004.7750000324538</c:v>
                </c:pt>
                <c:pt idx="2423">
                  <c:v>1001.4237859071192</c:v>
                </c:pt>
                <c:pt idx="2424">
                  <c:v>957.12884974711017</c:v>
                </c:pt>
                <c:pt idx="2425">
                  <c:v>925.71789508668382</c:v>
                </c:pt>
                <c:pt idx="2426">
                  <c:v>942.02547037090255</c:v>
                </c:pt>
                <c:pt idx="2427">
                  <c:v>926.3828904743151</c:v>
                </c:pt>
                <c:pt idx="2428">
                  <c:v>919.23381976783719</c:v>
                </c:pt>
                <c:pt idx="2429">
                  <c:v>921.75249066223898</c:v>
                </c:pt>
                <c:pt idx="2430">
                  <c:v>978.8472154604267</c:v>
                </c:pt>
                <c:pt idx="2431">
                  <c:v>961.62344935951955</c:v>
                </c:pt>
                <c:pt idx="2432">
                  <c:v>976.72933733445961</c:v>
                </c:pt>
                <c:pt idx="2433">
                  <c:v>1001.9777096602678</c:v>
                </c:pt>
                <c:pt idx="2434">
                  <c:v>1007.2244236751249</c:v>
                </c:pt>
                <c:pt idx="2435">
                  <c:v>1037.7226190831343</c:v>
                </c:pt>
                <c:pt idx="2436">
                  <c:v>1023.1331210110685</c:v>
                </c:pt>
                <c:pt idx="2437">
                  <c:v>1030.3857187608555</c:v>
                </c:pt>
                <c:pt idx="2438">
                  <c:v>986.87932077847609</c:v>
                </c:pt>
                <c:pt idx="2439">
                  <c:v>1013.9799342950835</c:v>
                </c:pt>
                <c:pt idx="2440">
                  <c:v>1045.9291868457021</c:v>
                </c:pt>
                <c:pt idx="2441">
                  <c:v>1056.0677890542795</c:v>
                </c:pt>
                <c:pt idx="2442">
                  <c:v>1033.1789569186785</c:v>
                </c:pt>
                <c:pt idx="2443">
                  <c:v>1047.8286352645644</c:v>
                </c:pt>
                <c:pt idx="2444">
                  <c:v>1029.2731748520828</c:v>
                </c:pt>
                <c:pt idx="2445">
                  <c:v>1034.2758808354702</c:v>
                </c:pt>
                <c:pt idx="2446">
                  <c:v>1035.8241486388711</c:v>
                </c:pt>
                <c:pt idx="2447">
                  <c:v>1012.3479461021141</c:v>
                </c:pt>
                <c:pt idx="2448">
                  <c:v>938.95051317863363</c:v>
                </c:pt>
                <c:pt idx="2449">
                  <c:v>980.76861313816175</c:v>
                </c:pt>
                <c:pt idx="2450">
                  <c:v>991.85225517877223</c:v>
                </c:pt>
                <c:pt idx="2451">
                  <c:v>997.92287854584481</c:v>
                </c:pt>
                <c:pt idx="2452">
                  <c:v>1119.1260931302666</c:v>
                </c:pt>
                <c:pt idx="2453">
                  <c:v>1112.9433862442338</c:v>
                </c:pt>
                <c:pt idx="2454">
                  <c:v>1101.5421645630913</c:v>
                </c:pt>
                <c:pt idx="2455">
                  <c:v>1102.4342602353679</c:v>
                </c:pt>
                <c:pt idx="2456">
                  <c:v>1097.4479770959454</c:v>
                </c:pt>
                <c:pt idx="2457">
                  <c:v>1128.209190909429</c:v>
                </c:pt>
                <c:pt idx="2458">
                  <c:v>1117.771127689186</c:v>
                </c:pt>
                <c:pt idx="2459">
                  <c:v>1110.9846197331246</c:v>
                </c:pt>
                <c:pt idx="2460">
                  <c:v>1112.3560010403846</c:v>
                </c:pt>
                <c:pt idx="2461">
                  <c:v>1149.3766395442979</c:v>
                </c:pt>
                <c:pt idx="2462">
                  <c:v>1158.6842576475294</c:v>
                </c:pt>
                <c:pt idx="2463">
                  <c:v>1160.6337331978064</c:v>
                </c:pt>
                <c:pt idx="2464">
                  <c:v>1173.9297760353497</c:v>
                </c:pt>
                <c:pt idx="2465">
                  <c:v>1165.5574473108002</c:v>
                </c:pt>
                <c:pt idx="2466">
                  <c:v>1161.8998397047087</c:v>
                </c:pt>
                <c:pt idx="2467">
                  <c:v>1170.8931375335171</c:v>
                </c:pt>
                <c:pt idx="2468">
                  <c:v>1148.7033187552413</c:v>
                </c:pt>
                <c:pt idx="2469">
                  <c:v>1142.0749374770548</c:v>
                </c:pt>
                <c:pt idx="2470">
                  <c:v>1162.5378091277576</c:v>
                </c:pt>
                <c:pt idx="2471">
                  <c:v>1180.5314404124792</c:v>
                </c:pt>
                <c:pt idx="2472">
                  <c:v>1197.9310069995047</c:v>
                </c:pt>
                <c:pt idx="2473">
                  <c:v>1195.822203979774</c:v>
                </c:pt>
                <c:pt idx="2474">
                  <c:v>1185.2981120685563</c:v>
                </c:pt>
                <c:pt idx="2475">
                  <c:v>1189.4002465361918</c:v>
                </c:pt>
                <c:pt idx="2476">
                  <c:v>1244.0088265593699</c:v>
                </c:pt>
                <c:pt idx="2477">
                  <c:v>1217.1857021124811</c:v>
                </c:pt>
                <c:pt idx="2478">
                  <c:v>1252.9530812160235</c:v>
                </c:pt>
                <c:pt idx="2479">
                  <c:v>1324.6161796732181</c:v>
                </c:pt>
                <c:pt idx="2480">
                  <c:v>1312.4402388236444</c:v>
                </c:pt>
                <c:pt idx="2481">
                  <c:v>1285.338591723252</c:v>
                </c:pt>
                <c:pt idx="2482">
                  <c:v>1280.735093685855</c:v>
                </c:pt>
                <c:pt idx="2483">
                  <c:v>1301.5200684161978</c:v>
                </c:pt>
                <c:pt idx="2484">
                  <c:v>1336.8443118568539</c:v>
                </c:pt>
                <c:pt idx="2485">
                  <c:v>1326.9387960696527</c:v>
                </c:pt>
                <c:pt idx="2486">
                  <c:v>1334.8824616024724</c:v>
                </c:pt>
                <c:pt idx="2487">
                  <c:v>1310.9533137251426</c:v>
                </c:pt>
                <c:pt idx="2488">
                  <c:v>1265.1279634326459</c:v>
                </c:pt>
                <c:pt idx="2489">
                  <c:v>1307.2847799823185</c:v>
                </c:pt>
                <c:pt idx="2490">
                  <c:v>1486.4020173169738</c:v>
                </c:pt>
                <c:pt idx="2491">
                  <c:v>1409.4736237807201</c:v>
                </c:pt>
                <c:pt idx="2492">
                  <c:v>1377.2574127566797</c:v>
                </c:pt>
                <c:pt idx="2493">
                  <c:v>1429.3473621942744</c:v>
                </c:pt>
                <c:pt idx="2494">
                  <c:v>1425.8596441460243</c:v>
                </c:pt>
                <c:pt idx="2495">
                  <c:v>1462.2852264055084</c:v>
                </c:pt>
                <c:pt idx="2496">
                  <c:v>1235.5901630972312</c:v>
                </c:pt>
                <c:pt idx="2497">
                  <c:v>1505.6806656358481</c:v>
                </c:pt>
                <c:pt idx="2498">
                  <c:v>1492.831116185931</c:v>
                </c:pt>
                <c:pt idx="2499">
                  <c:v>1522.570639749634</c:v>
                </c:pt>
                <c:pt idx="2500">
                  <c:v>1558.9948275483487</c:v>
                </c:pt>
                <c:pt idx="2501">
                  <c:v>1490.8146035024545</c:v>
                </c:pt>
                <c:pt idx="2502">
                  <c:v>1500.0634837226528</c:v>
                </c:pt>
                <c:pt idx="2503">
                  <c:v>1535.1531300106471</c:v>
                </c:pt>
                <c:pt idx="2504">
                  <c:v>1472.8521104666645</c:v>
                </c:pt>
                <c:pt idx="2505">
                  <c:v>1352.5889842732865</c:v>
                </c:pt>
                <c:pt idx="2506">
                  <c:v>1272.4840248774033</c:v>
                </c:pt>
                <c:pt idx="2507">
                  <c:v>1115.3569368850945</c:v>
                </c:pt>
                <c:pt idx="2508">
                  <c:v>1229.3512800963169</c:v>
                </c:pt>
                <c:pt idx="2509">
                  <c:v>1261.9830382444445</c:v>
                </c:pt>
                <c:pt idx="2510">
                  <c:v>1358.5929437654374</c:v>
                </c:pt>
                <c:pt idx="2511">
                  <c:v>1439.5619358134659</c:v>
                </c:pt>
                <c:pt idx="2512">
                  <c:v>1461.8181538614883</c:v>
                </c:pt>
                <c:pt idx="2513">
                  <c:v>1481.1648015538995</c:v>
                </c:pt>
                <c:pt idx="2514">
                  <c:v>1535.9779932448728</c:v>
                </c:pt>
                <c:pt idx="2515">
                  <c:v>1539.192262270991</c:v>
                </c:pt>
                <c:pt idx="2516">
                  <c:v>1529.044214014913</c:v>
                </c:pt>
                <c:pt idx="2517">
                  <c:v>1423.4074887000713</c:v>
                </c:pt>
                <c:pt idx="2518">
                  <c:v>1524.3690470610525</c:v>
                </c:pt>
                <c:pt idx="2519">
                  <c:v>1541.2119866349858</c:v>
                </c:pt>
                <c:pt idx="2520">
                  <c:v>1613.6446357551606</c:v>
                </c:pt>
                <c:pt idx="2521">
                  <c:v>1669.9376053999467</c:v>
                </c:pt>
                <c:pt idx="2522">
                  <c:v>1703.4582187902911</c:v>
                </c:pt>
                <c:pt idx="2523">
                  <c:v>1710.7809572401779</c:v>
                </c:pt>
                <c:pt idx="2524">
                  <c:v>1695.8157004272196</c:v>
                </c:pt>
                <c:pt idx="2525">
                  <c:v>1708.7050235231034</c:v>
                </c:pt>
                <c:pt idx="2526">
                  <c:v>1816.793937045989</c:v>
                </c:pt>
                <c:pt idx="2527">
                  <c:v>1829.0858022974051</c:v>
                </c:pt>
                <c:pt idx="2528">
                  <c:v>1863.826476424269</c:v>
                </c:pt>
                <c:pt idx="2529">
                  <c:v>1897.2123598569797</c:v>
                </c:pt>
                <c:pt idx="2530">
                  <c:v>1905.7193205784358</c:v>
                </c:pt>
                <c:pt idx="2531">
                  <c:v>2231.6522954807274</c:v>
                </c:pt>
                <c:pt idx="2532">
                  <c:v>2481.4882895295545</c:v>
                </c:pt>
                <c:pt idx="2533">
                  <c:v>2323.8560000234775</c:v>
                </c:pt>
                <c:pt idx="2534">
                  <c:v>2248.1107194315191</c:v>
                </c:pt>
                <c:pt idx="2535">
                  <c:v>2283.2901386615054</c:v>
                </c:pt>
                <c:pt idx="2536">
                  <c:v>2447.5459482378546</c:v>
                </c:pt>
                <c:pt idx="2537">
                  <c:v>2464.9280760967877</c:v>
                </c:pt>
                <c:pt idx="2538">
                  <c:v>2397.0699996132971</c:v>
                </c:pt>
                <c:pt idx="2539">
                  <c:v>2398.0931437283516</c:v>
                </c:pt>
                <c:pt idx="2540">
                  <c:v>2503.8943445757341</c:v>
                </c:pt>
                <c:pt idx="2541">
                  <c:v>2696.0687371762392</c:v>
                </c:pt>
                <c:pt idx="2542">
                  <c:v>2681.5034365050183</c:v>
                </c:pt>
                <c:pt idx="2543">
                  <c:v>2786.5286028554524</c:v>
                </c:pt>
                <c:pt idx="2544">
                  <c:v>2573.2017244456874</c:v>
                </c:pt>
                <c:pt idx="2545">
                  <c:v>2374.2800025054926</c:v>
                </c:pt>
                <c:pt idx="2546">
                  <c:v>2220.7215885699825</c:v>
                </c:pt>
                <c:pt idx="2547">
                  <c:v>2017.1320606568916</c:v>
                </c:pt>
                <c:pt idx="2548">
                  <c:v>2148.2343137448961</c:v>
                </c:pt>
                <c:pt idx="2549">
                  <c:v>2161.5224735180773</c:v>
                </c:pt>
                <c:pt idx="2550">
                  <c:v>2185.3958434341548</c:v>
                </c:pt>
                <c:pt idx="2551">
                  <c:v>2367.8348628488652</c:v>
                </c:pt>
                <c:pt idx="2552">
                  <c:v>2334.4776776210665</c:v>
                </c:pt>
                <c:pt idx="2553">
                  <c:v>2228.3944425559898</c:v>
                </c:pt>
                <c:pt idx="2554">
                  <c:v>2251.3424888030991</c:v>
                </c:pt>
                <c:pt idx="2555">
                  <c:v>2050.7977267883302</c:v>
                </c:pt>
                <c:pt idx="2556">
                  <c:v>2266.3980954305171</c:v>
                </c:pt>
                <c:pt idx="2557">
                  <c:v>2268.2527879797594</c:v>
                </c:pt>
                <c:pt idx="2558">
                  <c:v>2356.041784474261</c:v>
                </c:pt>
                <c:pt idx="2559">
                  <c:v>2345.2158322376704</c:v>
                </c:pt>
                <c:pt idx="2560">
                  <c:v>2353.9341579152629</c:v>
                </c:pt>
                <c:pt idx="2561">
                  <c:v>2518.7802790071996</c:v>
                </c:pt>
                <c:pt idx="2562">
                  <c:v>2576.6151899191505</c:v>
                </c:pt>
                <c:pt idx="2563">
                  <c:v>2475.4024968041576</c:v>
                </c:pt>
                <c:pt idx="2564">
                  <c:v>2356.9735429592256</c:v>
                </c:pt>
                <c:pt idx="2565">
                  <c:v>2283.3013972827634</c:v>
                </c:pt>
                <c:pt idx="2566">
                  <c:v>2340.5586175777639</c:v>
                </c:pt>
                <c:pt idx="2567">
                  <c:v>2218.2974856304004</c:v>
                </c:pt>
                <c:pt idx="2568">
                  <c:v>2278.5771912386404</c:v>
                </c:pt>
                <c:pt idx="2569">
                  <c:v>2448.7912191734831</c:v>
                </c:pt>
                <c:pt idx="2570">
                  <c:v>2416.273863296989</c:v>
                </c:pt>
                <c:pt idx="2571">
                  <c:v>2397.3343007227118</c:v>
                </c:pt>
                <c:pt idx="2572">
                  <c:v>2146.9542402946231</c:v>
                </c:pt>
                <c:pt idx="2573">
                  <c:v>2111.9740072102491</c:v>
                </c:pt>
                <c:pt idx="2574">
                  <c:v>2137.6398827672147</c:v>
                </c:pt>
                <c:pt idx="2575">
                  <c:v>2217.2873574794116</c:v>
                </c:pt>
                <c:pt idx="2576">
                  <c:v>2381.9121233961146</c:v>
                </c:pt>
                <c:pt idx="2577">
                  <c:v>2302.3514802922227</c:v>
                </c:pt>
                <c:pt idx="2578">
                  <c:v>2223.1185800619073</c:v>
                </c:pt>
                <c:pt idx="2579">
                  <c:v>2251.315523747825</c:v>
                </c:pt>
                <c:pt idx="2580">
                  <c:v>2307.3372400793205</c:v>
                </c:pt>
                <c:pt idx="2581">
                  <c:v>2498.2155578368975</c:v>
                </c:pt>
                <c:pt idx="2582">
                  <c:v>2497.9557643362823</c:v>
                </c:pt>
                <c:pt idx="2583">
                  <c:v>2557.6449326245042</c:v>
                </c:pt>
                <c:pt idx="2584">
                  <c:v>2595.2495257838191</c:v>
                </c:pt>
                <c:pt idx="2585">
                  <c:v>2541.051291153407</c:v>
                </c:pt>
                <c:pt idx="2586">
                  <c:v>2430.9209930876264</c:v>
                </c:pt>
                <c:pt idx="2587">
                  <c:v>2399.8224805960067</c:v>
                </c:pt>
                <c:pt idx="2588">
                  <c:v>2292.8837860096105</c:v>
                </c:pt>
                <c:pt idx="2589">
                  <c:v>2240.9825736959251</c:v>
                </c:pt>
                <c:pt idx="2590">
                  <c:v>2351.3465164941817</c:v>
                </c:pt>
                <c:pt idx="2591">
                  <c:v>2280.2966895811533</c:v>
                </c:pt>
                <c:pt idx="2592">
                  <c:v>2118.4931628133022</c:v>
                </c:pt>
                <c:pt idx="2593">
                  <c:v>2342.377458015812</c:v>
                </c:pt>
                <c:pt idx="2594">
                  <c:v>2340.6636707292137</c:v>
                </c:pt>
                <c:pt idx="2595">
                  <c:v>2430.295551482187</c:v>
                </c:pt>
                <c:pt idx="2596">
                  <c:v>2477.1651759527085</c:v>
                </c:pt>
                <c:pt idx="2597">
                  <c:v>2467.4755178939899</c:v>
                </c:pt>
                <c:pt idx="2598">
                  <c:v>2444.7095299002021</c:v>
                </c:pt>
                <c:pt idx="2599">
                  <c:v>2524.8517651127063</c:v>
                </c:pt>
                <c:pt idx="2600">
                  <c:v>2487.3013063783583</c:v>
                </c:pt>
                <c:pt idx="2601">
                  <c:v>2590.8507099688995</c:v>
                </c:pt>
                <c:pt idx="2602">
                  <c:v>2627.4191830376108</c:v>
                </c:pt>
                <c:pt idx="2603">
                  <c:v>2658.0686191143791</c:v>
                </c:pt>
                <c:pt idx="2604">
                  <c:v>2754.6303260169702</c:v>
                </c:pt>
                <c:pt idx="2605">
                  <c:v>2691.195501128374</c:v>
                </c:pt>
                <c:pt idx="2606">
                  <c:v>2761.9852017133871</c:v>
                </c:pt>
                <c:pt idx="2607">
                  <c:v>2836.8068105062616</c:v>
                </c:pt>
                <c:pt idx="2608">
                  <c:v>2776.5432352566222</c:v>
                </c:pt>
                <c:pt idx="2609">
                  <c:v>2711.880889025078</c:v>
                </c:pt>
                <c:pt idx="2610">
                  <c:v>2710.397853677674</c:v>
                </c:pt>
                <c:pt idx="2611">
                  <c:v>2642.1798598120772</c:v>
                </c:pt>
                <c:pt idx="2612">
                  <c:v>2687.3107968786439</c:v>
                </c:pt>
                <c:pt idx="2613">
                  <c:v>2747.9875772404312</c:v>
                </c:pt>
                <c:pt idx="2614">
                  <c:v>2774.1716059991745</c:v>
                </c:pt>
                <c:pt idx="2615">
                  <c:v>2746.1795631741502</c:v>
                </c:pt>
                <c:pt idx="2616">
                  <c:v>2807.5375976216242</c:v>
                </c:pt>
                <c:pt idx="2617">
                  <c:v>2824.4375075153625</c:v>
                </c:pt>
                <c:pt idx="2618">
                  <c:v>2873.7649148070245</c:v>
                </c:pt>
                <c:pt idx="2619">
                  <c:v>2875.2814882588709</c:v>
                </c:pt>
                <c:pt idx="2620">
                  <c:v>3021.9948246590097</c:v>
                </c:pt>
                <c:pt idx="2621">
                  <c:v>2957.9623227918305</c:v>
                </c:pt>
                <c:pt idx="2622">
                  <c:v>2879.6281672316541</c:v>
                </c:pt>
                <c:pt idx="2623">
                  <c:v>2818.6197931740016</c:v>
                </c:pt>
                <c:pt idx="2624">
                  <c:v>2809.0550558920218</c:v>
                </c:pt>
                <c:pt idx="2625">
                  <c:v>2756.3050499424771</c:v>
                </c:pt>
                <c:pt idx="2626">
                  <c:v>2834.5447739266715</c:v>
                </c:pt>
                <c:pt idx="2627">
                  <c:v>2800.0914501497327</c:v>
                </c:pt>
                <c:pt idx="2628">
                  <c:v>2776.3190920364727</c:v>
                </c:pt>
                <c:pt idx="2629">
                  <c:v>2699.5484716454953</c:v>
                </c:pt>
                <c:pt idx="2630">
                  <c:v>2705.4092774344304</c:v>
                </c:pt>
                <c:pt idx="2631">
                  <c:v>2715.6319047196976</c:v>
                </c:pt>
                <c:pt idx="2632">
                  <c:v>2681.1772932127155</c:v>
                </c:pt>
                <c:pt idx="2633">
                  <c:v>2809.3236220042677</c:v>
                </c:pt>
                <c:pt idx="2634">
                  <c:v>2843.7326399455656</c:v>
                </c:pt>
                <c:pt idx="2635">
                  <c:v>2867.7682624712911</c:v>
                </c:pt>
                <c:pt idx="2636">
                  <c:v>2871.8194109636006</c:v>
                </c:pt>
                <c:pt idx="2637">
                  <c:v>2854.6044947451328</c:v>
                </c:pt>
                <c:pt idx="2638">
                  <c:v>2874.0514647708533</c:v>
                </c:pt>
                <c:pt idx="2639">
                  <c:v>2844.2597054379939</c:v>
                </c:pt>
                <c:pt idx="2640">
                  <c:v>2833.4485588993252</c:v>
                </c:pt>
                <c:pt idx="2641">
                  <c:v>2797.0081645346168</c:v>
                </c:pt>
                <c:pt idx="2642">
                  <c:v>2761.4444661569805</c:v>
                </c:pt>
                <c:pt idx="2643">
                  <c:v>2775.9689474190386</c:v>
                </c:pt>
                <c:pt idx="2644">
                  <c:v>2690.2381029017811</c:v>
                </c:pt>
                <c:pt idx="2645">
                  <c:v>2668.5726067565038</c:v>
                </c:pt>
                <c:pt idx="2646">
                  <c:v>2676.5069195378383</c:v>
                </c:pt>
                <c:pt idx="2647">
                  <c:v>2699.8033927977576</c:v>
                </c:pt>
                <c:pt idx="2648">
                  <c:v>2718.6454845046746</c:v>
                </c:pt>
                <c:pt idx="2649">
                  <c:v>2752.1493492259924</c:v>
                </c:pt>
                <c:pt idx="2650">
                  <c:v>2686.3893063025926</c:v>
                </c:pt>
                <c:pt idx="2651">
                  <c:v>2686.2548954734843</c:v>
                </c:pt>
                <c:pt idx="2652">
                  <c:v>2655.5169295654405</c:v>
                </c:pt>
                <c:pt idx="2653">
                  <c:v>2698.1662771839929</c:v>
                </c:pt>
                <c:pt idx="2654">
                  <c:v>2713.4710003666974</c:v>
                </c:pt>
                <c:pt idx="2655">
                  <c:v>2684.5236361036355</c:v>
                </c:pt>
                <c:pt idx="2656">
                  <c:v>2691.5879659033803</c:v>
                </c:pt>
                <c:pt idx="2657">
                  <c:v>2701.6961219887089</c:v>
                </c:pt>
                <c:pt idx="2658">
                  <c:v>2784.5098988359928</c:v>
                </c:pt>
                <c:pt idx="2659">
                  <c:v>2783.0259664828236</c:v>
                </c:pt>
                <c:pt idx="2660">
                  <c:v>2988.3361720878056</c:v>
                </c:pt>
                <c:pt idx="2661">
                  <c:v>3027.2529718021383</c:v>
                </c:pt>
                <c:pt idx="2662">
                  <c:v>2990.277427884062</c:v>
                </c:pt>
                <c:pt idx="2663">
                  <c:v>2977.1743394925907</c:v>
                </c:pt>
                <c:pt idx="2664">
                  <c:v>3004.4326305587492</c:v>
                </c:pt>
                <c:pt idx="2665">
                  <c:v>3015.2847592736484</c:v>
                </c:pt>
                <c:pt idx="2666">
                  <c:v>3063.9200047549798</c:v>
                </c:pt>
                <c:pt idx="2667">
                  <c:v>3074.3977180842257</c:v>
                </c:pt>
                <c:pt idx="2668">
                  <c:v>3068.6762439207691</c:v>
                </c:pt>
                <c:pt idx="2669">
                  <c:v>3073.1908371209752</c:v>
                </c:pt>
                <c:pt idx="2670">
                  <c:v>3106.649698638792</c:v>
                </c:pt>
                <c:pt idx="2671">
                  <c:v>2973.1813720747346</c:v>
                </c:pt>
                <c:pt idx="2672">
                  <c:v>3056.8894576221787</c:v>
                </c:pt>
                <c:pt idx="2673">
                  <c:v>3142.6635550302494</c:v>
                </c:pt>
                <c:pt idx="2674">
                  <c:v>3189.6316626102735</c:v>
                </c:pt>
                <c:pt idx="2675">
                  <c:v>3212.8854521009744</c:v>
                </c:pt>
                <c:pt idx="2676">
                  <c:v>3194.5795410873034</c:v>
                </c:pt>
                <c:pt idx="2677">
                  <c:v>3182.6852251296059</c:v>
                </c:pt>
                <c:pt idx="2678">
                  <c:v>3183.5734825575719</c:v>
                </c:pt>
                <c:pt idx="2679">
                  <c:v>3237.3852577140888</c:v>
                </c:pt>
                <c:pt idx="2680">
                  <c:v>3228.2173583921144</c:v>
                </c:pt>
                <c:pt idx="2681">
                  <c:v>3256.156619590949</c:v>
                </c:pt>
                <c:pt idx="2682">
                  <c:v>3229.6764559072421</c:v>
                </c:pt>
                <c:pt idx="2683">
                  <c:v>3201.3897883043428</c:v>
                </c:pt>
                <c:pt idx="2684">
                  <c:v>3181.1977645946204</c:v>
                </c:pt>
                <c:pt idx="2685">
                  <c:v>3203.0960147134688</c:v>
                </c:pt>
                <c:pt idx="2686">
                  <c:v>3176.4148516341884</c:v>
                </c:pt>
                <c:pt idx="2687">
                  <c:v>3159.9025679449592</c:v>
                </c:pt>
                <c:pt idx="2688">
                  <c:v>3189.5296531876224</c:v>
                </c:pt>
                <c:pt idx="2689">
                  <c:v>3213.5519926758998</c:v>
                </c:pt>
                <c:pt idx="2690">
                  <c:v>3191.498961905118</c:v>
                </c:pt>
                <c:pt idx="2691">
                  <c:v>3172.1896697465813</c:v>
                </c:pt>
                <c:pt idx="2692">
                  <c:v>3172.4946041687272</c:v>
                </c:pt>
                <c:pt idx="2693">
                  <c:v>3102.2177570312751</c:v>
                </c:pt>
                <c:pt idx="2694">
                  <c:v>3108.3845055020433</c:v>
                </c:pt>
                <c:pt idx="2695">
                  <c:v>3155.5854243201311</c:v>
                </c:pt>
                <c:pt idx="2696">
                  <c:v>3189.1816773873106</c:v>
                </c:pt>
                <c:pt idx="2697">
                  <c:v>3171.2264897026625</c:v>
                </c:pt>
                <c:pt idx="2698">
                  <c:v>3133.7305546892985</c:v>
                </c:pt>
                <c:pt idx="2699">
                  <c:v>3082.2744310140602</c:v>
                </c:pt>
                <c:pt idx="2700">
                  <c:v>3177.568709297786</c:v>
                </c:pt>
                <c:pt idx="2701">
                  <c:v>3171.83977682571</c:v>
                </c:pt>
                <c:pt idx="2702">
                  <c:v>3164.957969376213</c:v>
                </c:pt>
                <c:pt idx="2703">
                  <c:v>3169.2305444173703</c:v>
                </c:pt>
                <c:pt idx="2704">
                  <c:v>3131.5652465006192</c:v>
                </c:pt>
                <c:pt idx="2705">
                  <c:v>3162.6754671003673</c:v>
                </c:pt>
                <c:pt idx="2706">
                  <c:v>3167.9995297317241</c:v>
                </c:pt>
                <c:pt idx="2707">
                  <c:v>3179.0101113202095</c:v>
                </c:pt>
                <c:pt idx="2708">
                  <c:v>3182.3047728664319</c:v>
                </c:pt>
                <c:pt idx="2709">
                  <c:v>3196.4127975498718</c:v>
                </c:pt>
                <c:pt idx="2710">
                  <c:v>3205.7875844544292</c:v>
                </c:pt>
                <c:pt idx="2711">
                  <c:v>3179.3028735649045</c:v>
                </c:pt>
                <c:pt idx="2712">
                  <c:v>3550.3461527784625</c:v>
                </c:pt>
                <c:pt idx="2713">
                  <c:v>3547.6096867353922</c:v>
                </c:pt>
                <c:pt idx="2714">
                  <c:v>3547.3387654410308</c:v>
                </c:pt>
                <c:pt idx="2715">
                  <c:v>3553.5474346050933</c:v>
                </c:pt>
                <c:pt idx="2716">
                  <c:v>3529.7071896906514</c:v>
                </c:pt>
                <c:pt idx="2717">
                  <c:v>3455.612166916113</c:v>
                </c:pt>
                <c:pt idx="2718">
                  <c:v>3456.1504620868568</c:v>
                </c:pt>
                <c:pt idx="2719">
                  <c:v>3427.971593599083</c:v>
                </c:pt>
                <c:pt idx="2720">
                  <c:v>3378.2999906672158</c:v>
                </c:pt>
                <c:pt idx="2721">
                  <c:v>3428.3400087767423</c:v>
                </c:pt>
                <c:pt idx="2722">
                  <c:v>3411.7405263592655</c:v>
                </c:pt>
                <c:pt idx="2723">
                  <c:v>3430.0114244034175</c:v>
                </c:pt>
                <c:pt idx="2724">
                  <c:v>3413.8862591412635</c:v>
                </c:pt>
                <c:pt idx="2725">
                  <c:v>3449.0706598776787</c:v>
                </c:pt>
                <c:pt idx="2726">
                  <c:v>3433.0064282424146</c:v>
                </c:pt>
                <c:pt idx="2727">
                  <c:v>3280.3694649163049</c:v>
                </c:pt>
                <c:pt idx="2728">
                  <c:v>3452.495928820038</c:v>
                </c:pt>
                <c:pt idx="2729">
                  <c:v>3380.218730748627</c:v>
                </c:pt>
                <c:pt idx="2730">
                  <c:v>3447.2064724593383</c:v>
                </c:pt>
                <c:pt idx="2731">
                  <c:v>3453.6554022157247</c:v>
                </c:pt>
                <c:pt idx="2732">
                  <c:v>3448.5623144953902</c:v>
                </c:pt>
                <c:pt idx="2733">
                  <c:v>3430.3682160220415</c:v>
                </c:pt>
                <c:pt idx="2734">
                  <c:v>3425.5434734943592</c:v>
                </c:pt>
                <c:pt idx="2735">
                  <c:v>3416.8969724286158</c:v>
                </c:pt>
                <c:pt idx="2736">
                  <c:v>3449.7570080774481</c:v>
                </c:pt>
                <c:pt idx="2737">
                  <c:v>3470.4498587056846</c:v>
                </c:pt>
                <c:pt idx="2738">
                  <c:v>3477.6441796496561</c:v>
                </c:pt>
                <c:pt idx="2739">
                  <c:v>3651.1598741962707</c:v>
                </c:pt>
                <c:pt idx="2740">
                  <c:v>3622.124136619685</c:v>
                </c:pt>
                <c:pt idx="2741">
                  <c:v>3647.9707977825447</c:v>
                </c:pt>
                <c:pt idx="2742">
                  <c:v>3645.6505804192047</c:v>
                </c:pt>
                <c:pt idx="2743">
                  <c:v>3653.8459768629205</c:v>
                </c:pt>
                <c:pt idx="2744">
                  <c:v>3675.4359746273726</c:v>
                </c:pt>
                <c:pt idx="2745">
                  <c:v>3671.1607241524962</c:v>
                </c:pt>
                <c:pt idx="2746">
                  <c:v>3655.0406537447657</c:v>
                </c:pt>
                <c:pt idx="2747">
                  <c:v>3616.4095505688006</c:v>
                </c:pt>
                <c:pt idx="2748">
                  <c:v>3623.9558294528897</c:v>
                </c:pt>
                <c:pt idx="2749">
                  <c:v>3614.056784110669</c:v>
                </c:pt>
                <c:pt idx="2750">
                  <c:v>3609.3466271835036</c:v>
                </c:pt>
                <c:pt idx="2751">
                  <c:v>3617.0926551765087</c:v>
                </c:pt>
                <c:pt idx="2752">
                  <c:v>3625.9510761378388</c:v>
                </c:pt>
                <c:pt idx="2753">
                  <c:v>3643.5485340568898</c:v>
                </c:pt>
                <c:pt idx="2754">
                  <c:v>3608.1701668512592</c:v>
                </c:pt>
                <c:pt idx="2755">
                  <c:v>3607.8262701574558</c:v>
                </c:pt>
                <c:pt idx="2756">
                  <c:v>3619.4696101981986</c:v>
                </c:pt>
                <c:pt idx="2757">
                  <c:v>3608.8548202600246</c:v>
                </c:pt>
                <c:pt idx="2758">
                  <c:v>3620.6788508005102</c:v>
                </c:pt>
                <c:pt idx="2759">
                  <c:v>3629.518399054205</c:v>
                </c:pt>
                <c:pt idx="2760">
                  <c:v>3643.4448023801574</c:v>
                </c:pt>
                <c:pt idx="2761">
                  <c:v>3704.0669146641262</c:v>
                </c:pt>
                <c:pt idx="2762">
                  <c:v>3688.0744499841471</c:v>
                </c:pt>
                <c:pt idx="2763">
                  <c:v>3665.0839061146139</c:v>
                </c:pt>
                <c:pt idx="2764">
                  <c:v>3694.3173774660536</c:v>
                </c:pt>
                <c:pt idx="2765">
                  <c:v>3700.1514174389104</c:v>
                </c:pt>
                <c:pt idx="2766">
                  <c:v>4132.1382950108919</c:v>
                </c:pt>
                <c:pt idx="2767">
                  <c:v>4102.6422971890697</c:v>
                </c:pt>
                <c:pt idx="2768">
                  <c:v>4060.041102439804</c:v>
                </c:pt>
                <c:pt idx="2769">
                  <c:v>4055.1452440490762</c:v>
                </c:pt>
                <c:pt idx="2770">
                  <c:v>4041.3937639414894</c:v>
                </c:pt>
                <c:pt idx="2771">
                  <c:v>4035.026211611596</c:v>
                </c:pt>
                <c:pt idx="2772">
                  <c:v>4004.4594597879395</c:v>
                </c:pt>
                <c:pt idx="2773">
                  <c:v>4008.6046121658092</c:v>
                </c:pt>
                <c:pt idx="2774">
                  <c:v>3985.5103836255234</c:v>
                </c:pt>
                <c:pt idx="2775">
                  <c:v>3965.7977082434627</c:v>
                </c:pt>
                <c:pt idx="2776">
                  <c:v>3918.8879133276837</c:v>
                </c:pt>
                <c:pt idx="2777">
                  <c:v>3941.8543946059413</c:v>
                </c:pt>
                <c:pt idx="2778">
                  <c:v>3907.5412766340701</c:v>
                </c:pt>
                <c:pt idx="2779">
                  <c:v>4166.1964967314307</c:v>
                </c:pt>
                <c:pt idx="2780">
                  <c:v>4175.4202215080786</c:v>
                </c:pt>
                <c:pt idx="2781">
                  <c:v>4154.2400810556146</c:v>
                </c:pt>
                <c:pt idx="2782">
                  <c:v>4130.100148874305</c:v>
                </c:pt>
                <c:pt idx="2783">
                  <c:v>4152.7030102285062</c:v>
                </c:pt>
                <c:pt idx="2784">
                  <c:v>4152.0667244731558</c:v>
                </c:pt>
                <c:pt idx="2785">
                  <c:v>4174.7890174028644</c:v>
                </c:pt>
                <c:pt idx="2786">
                  <c:v>4171.9980053527679</c:v>
                </c:pt>
                <c:pt idx="2787">
                  <c:v>4175.9128276370493</c:v>
                </c:pt>
                <c:pt idx="2788">
                  <c:v>4130.8292496181484</c:v>
                </c:pt>
                <c:pt idx="2789">
                  <c:v>4159.2963585988864</c:v>
                </c:pt>
                <c:pt idx="2790">
                  <c:v>4150.6446366705013</c:v>
                </c:pt>
                <c:pt idx="2791">
                  <c:v>4172.6099675967371</c:v>
                </c:pt>
                <c:pt idx="2792">
                  <c:v>4373.980525159438</c:v>
                </c:pt>
                <c:pt idx="2793">
                  <c:v>4369.6558323397194</c:v>
                </c:pt>
                <c:pt idx="2794">
                  <c:v>4364.7695760787565</c:v>
                </c:pt>
                <c:pt idx="2795">
                  <c:v>4379.1139376641686</c:v>
                </c:pt>
                <c:pt idx="2796">
                  <c:v>4360.7253918565875</c:v>
                </c:pt>
                <c:pt idx="2797">
                  <c:v>4391.7388862824791</c:v>
                </c:pt>
                <c:pt idx="2798">
                  <c:v>4389.360761421739</c:v>
                </c:pt>
                <c:pt idx="2799">
                  <c:v>4389.5820946818149</c:v>
                </c:pt>
                <c:pt idx="2800">
                  <c:v>4416.8367630924913</c:v>
                </c:pt>
                <c:pt idx="2801">
                  <c:v>4430.2073766030162</c:v>
                </c:pt>
                <c:pt idx="2802">
                  <c:v>4418.4400588529961</c:v>
                </c:pt>
                <c:pt idx="2803">
                  <c:v>4411.6910746625645</c:v>
                </c:pt>
                <c:pt idx="2804">
                  <c:v>4329.1740368012688</c:v>
                </c:pt>
                <c:pt idx="2805">
                  <c:v>4318.6747790953841</c:v>
                </c:pt>
                <c:pt idx="2806">
                  <c:v>4474.1160115581852</c:v>
                </c:pt>
                <c:pt idx="2807">
                  <c:v>4469.4277686008472</c:v>
                </c:pt>
                <c:pt idx="2808">
                  <c:v>4477.7886657131976</c:v>
                </c:pt>
                <c:pt idx="2809">
                  <c:v>4472.6650434786761</c:v>
                </c:pt>
                <c:pt idx="2810">
                  <c:v>4464.1612681504575</c:v>
                </c:pt>
                <c:pt idx="2811">
                  <c:v>4474.5886679992818</c:v>
                </c:pt>
                <c:pt idx="2812">
                  <c:v>4490.858605070408</c:v>
                </c:pt>
                <c:pt idx="2813">
                  <c:v>4483.1986773404742</c:v>
                </c:pt>
                <c:pt idx="2814">
                  <c:v>4499.2770269464818</c:v>
                </c:pt>
                <c:pt idx="2815">
                  <c:v>4501.8930440325639</c:v>
                </c:pt>
                <c:pt idx="2816">
                  <c:v>4465.4268614155044</c:v>
                </c:pt>
                <c:pt idx="2817">
                  <c:v>4471.288458892388</c:v>
                </c:pt>
                <c:pt idx="2818">
                  <c:v>4483.1000137391065</c:v>
                </c:pt>
                <c:pt idx="2819">
                  <c:v>4562.5450753485293</c:v>
                </c:pt>
                <c:pt idx="2820">
                  <c:v>4569.3165257001001</c:v>
                </c:pt>
                <c:pt idx="2821">
                  <c:v>4581.8784058320971</c:v>
                </c:pt>
                <c:pt idx="2822">
                  <c:v>4587.122681368287</c:v>
                </c:pt>
                <c:pt idx="2823">
                  <c:v>4571.4708090106205</c:v>
                </c:pt>
                <c:pt idx="2824">
                  <c:v>4550.9228224980461</c:v>
                </c:pt>
                <c:pt idx="2825">
                  <c:v>4544.6531301258447</c:v>
                </c:pt>
                <c:pt idx="2826">
                  <c:v>4559.7792549113619</c:v>
                </c:pt>
                <c:pt idx="2827">
                  <c:v>4545.5975455731623</c:v>
                </c:pt>
                <c:pt idx="2828">
                  <c:v>4559.8077909122039</c:v>
                </c:pt>
                <c:pt idx="2829">
                  <c:v>4570.5976516425353</c:v>
                </c:pt>
                <c:pt idx="2830">
                  <c:v>4553.3312959560426</c:v>
                </c:pt>
                <c:pt idx="2831">
                  <c:v>4529.8251259327708</c:v>
                </c:pt>
                <c:pt idx="2832">
                  <c:v>4537.5303817889007</c:v>
                </c:pt>
                <c:pt idx="2833">
                  <c:v>4716.6559492065826</c:v>
                </c:pt>
                <c:pt idx="2834">
                  <c:v>4706.2238252404231</c:v>
                </c:pt>
                <c:pt idx="2835">
                  <c:v>4710.0466034476449</c:v>
                </c:pt>
                <c:pt idx="2836">
                  <c:v>4726.4664860681496</c:v>
                </c:pt>
                <c:pt idx="2837">
                  <c:v>4718.8998174392245</c:v>
                </c:pt>
                <c:pt idx="2838">
                  <c:v>4715.0160816591551</c:v>
                </c:pt>
                <c:pt idx="2839">
                  <c:v>4714.593517718341</c:v>
                </c:pt>
                <c:pt idx="2840">
                  <c:v>4673.7915138935268</c:v>
                </c:pt>
                <c:pt idx="2841">
                  <c:v>4668.4508271935456</c:v>
                </c:pt>
                <c:pt idx="2842">
                  <c:v>4683.5555822592369</c:v>
                </c:pt>
                <c:pt idx="2843">
                  <c:v>4677.1402756547786</c:v>
                </c:pt>
                <c:pt idx="2844">
                  <c:v>4694.3742520326659</c:v>
                </c:pt>
                <c:pt idx="2845">
                  <c:v>4694.8670981581372</c:v>
                </c:pt>
                <c:pt idx="2846">
                  <c:v>4694.1739104258668</c:v>
                </c:pt>
                <c:pt idx="2847">
                  <c:v>4540.9253408819714</c:v>
                </c:pt>
                <c:pt idx="2848">
                  <c:v>4538.671096902709</c:v>
                </c:pt>
                <c:pt idx="2849">
                  <c:v>4548.7423081047846</c:v>
                </c:pt>
                <c:pt idx="2850">
                  <c:v>4550.5544500227297</c:v>
                </c:pt>
                <c:pt idx="2851">
                  <c:v>4543.5073435331078</c:v>
                </c:pt>
                <c:pt idx="2852">
                  <c:v>4541.090550438732</c:v>
                </c:pt>
                <c:pt idx="2853">
                  <c:v>4528.6119558578084</c:v>
                </c:pt>
                <c:pt idx="2854">
                  <c:v>4531.960620200507</c:v>
                </c:pt>
                <c:pt idx="2855">
                  <c:v>4532.7063468779834</c:v>
                </c:pt>
                <c:pt idx="2856">
                  <c:v>4539.9861416187568</c:v>
                </c:pt>
                <c:pt idx="2857">
                  <c:v>4531.7852494299414</c:v>
                </c:pt>
                <c:pt idx="2858">
                  <c:v>4511.5921563892425</c:v>
                </c:pt>
                <c:pt idx="2859">
                  <c:v>4514.1337138946392</c:v>
                </c:pt>
                <c:pt idx="2860">
                  <c:v>4522.8681538140117</c:v>
                </c:pt>
                <c:pt idx="2861">
                  <c:v>4522.9777591485836</c:v>
                </c:pt>
                <c:pt idx="2862">
                  <c:v>4518.38913334875</c:v>
                </c:pt>
                <c:pt idx="2863">
                  <c:v>4528.6192422304903</c:v>
                </c:pt>
                <c:pt idx="2864">
                  <c:v>4530.6334341962965</c:v>
                </c:pt>
                <c:pt idx="2865">
                  <c:v>4519.8943030967421</c:v>
                </c:pt>
                <c:pt idx="2866">
                  <c:v>4517.213773469537</c:v>
                </c:pt>
                <c:pt idx="2867">
                  <c:v>4519.5468598537682</c:v>
                </c:pt>
                <c:pt idx="2868">
                  <c:v>4503.7700852441931</c:v>
                </c:pt>
                <c:pt idx="2869">
                  <c:v>4494.6386328131166</c:v>
                </c:pt>
                <c:pt idx="2870">
                  <c:v>4510.205589909413</c:v>
                </c:pt>
                <c:pt idx="2871">
                  <c:v>4519.6754866451647</c:v>
                </c:pt>
                <c:pt idx="2872">
                  <c:v>4503.8250477978063</c:v>
                </c:pt>
                <c:pt idx="2873">
                  <c:v>4493.6964785565797</c:v>
                </c:pt>
                <c:pt idx="2874">
                  <c:v>4417.7484103284614</c:v>
                </c:pt>
                <c:pt idx="2875">
                  <c:v>4376.6002768930866</c:v>
                </c:pt>
                <c:pt idx="2876">
                  <c:v>4089.4799202215218</c:v>
                </c:pt>
                <c:pt idx="2877">
                  <c:v>4127.6654615196685</c:v>
                </c:pt>
                <c:pt idx="2878">
                  <c:v>4131.9205614142638</c:v>
                </c:pt>
                <c:pt idx="2879">
                  <c:v>4003.643122983945</c:v>
                </c:pt>
                <c:pt idx="2880">
                  <c:v>3909.1711724223956</c:v>
                </c:pt>
                <c:pt idx="2881">
                  <c:v>3937.5894326563507</c:v>
                </c:pt>
                <c:pt idx="2882">
                  <c:v>3950.2554779302714</c:v>
                </c:pt>
                <c:pt idx="2883">
                  <c:v>3959.1630389609554</c:v>
                </c:pt>
                <c:pt idx="2884">
                  <c:v>3929.369851479079</c:v>
                </c:pt>
                <c:pt idx="2885">
                  <c:v>3935.0105068152211</c:v>
                </c:pt>
                <c:pt idx="2886">
                  <c:v>3886.9864942468162</c:v>
                </c:pt>
                <c:pt idx="2887">
                  <c:v>3906.240056033756</c:v>
                </c:pt>
                <c:pt idx="2888">
                  <c:v>3937.6132210244432</c:v>
                </c:pt>
                <c:pt idx="2889">
                  <c:v>3911.457463865775</c:v>
                </c:pt>
                <c:pt idx="2890">
                  <c:v>3890.213151179702</c:v>
                </c:pt>
                <c:pt idx="2891">
                  <c:v>3948.4262690546334</c:v>
                </c:pt>
                <c:pt idx="2892">
                  <c:v>3955.6478364233244</c:v>
                </c:pt>
                <c:pt idx="2893">
                  <c:v>3376.1328844051563</c:v>
                </c:pt>
                <c:pt idx="2894">
                  <c:v>3393.2381687401289</c:v>
                </c:pt>
                <c:pt idx="2895">
                  <c:v>3377.8079757026471</c:v>
                </c:pt>
                <c:pt idx="2896">
                  <c:v>3349.336773211101</c:v>
                </c:pt>
                <c:pt idx="2897">
                  <c:v>3327.6038770593063</c:v>
                </c:pt>
                <c:pt idx="2898">
                  <c:v>3357.5699086564605</c:v>
                </c:pt>
                <c:pt idx="2899">
                  <c:v>3375.7921707885762</c:v>
                </c:pt>
                <c:pt idx="2900">
                  <c:v>3350.2849367161184</c:v>
                </c:pt>
                <c:pt idx="2901">
                  <c:v>3342.2259482997906</c:v>
                </c:pt>
                <c:pt idx="2902">
                  <c:v>3350.1923061012835</c:v>
                </c:pt>
                <c:pt idx="2903">
                  <c:v>3336.2397746914658</c:v>
                </c:pt>
                <c:pt idx="2904">
                  <c:v>3327.8187923202477</c:v>
                </c:pt>
                <c:pt idx="2905">
                  <c:v>3337.6516182951937</c:v>
                </c:pt>
                <c:pt idx="2906">
                  <c:v>3336.9150020509937</c:v>
                </c:pt>
                <c:pt idx="2907">
                  <c:v>3366.7306690869582</c:v>
                </c:pt>
                <c:pt idx="2908">
                  <c:v>3077.8245008275985</c:v>
                </c:pt>
                <c:pt idx="2909">
                  <c:v>3076.3767607186651</c:v>
                </c:pt>
                <c:pt idx="2910">
                  <c:v>3117.3939770557026</c:v>
                </c:pt>
                <c:pt idx="2911">
                  <c:v>3091.0051036596078</c:v>
                </c:pt>
                <c:pt idx="2912">
                  <c:v>3129.232835952912</c:v>
                </c:pt>
                <c:pt idx="2913">
                  <c:v>3128.3222721873403</c:v>
                </c:pt>
                <c:pt idx="2914">
                  <c:v>3122.0431691451836</c:v>
                </c:pt>
                <c:pt idx="2915">
                  <c:v>3104.4814679143915</c:v>
                </c:pt>
                <c:pt idx="2916">
                  <c:v>3104.8711920420224</c:v>
                </c:pt>
                <c:pt idx="2917">
                  <c:v>3087.8129518629275</c:v>
                </c:pt>
                <c:pt idx="2918">
                  <c:v>3115.2739294310509</c:v>
                </c:pt>
                <c:pt idx="2919">
                  <c:v>3098.0765268773648</c:v>
                </c:pt>
                <c:pt idx="2920">
                  <c:v>3114.3712052514352</c:v>
                </c:pt>
                <c:pt idx="2921">
                  <c:v>3367.3497241786872</c:v>
                </c:pt>
                <c:pt idx="2922">
                  <c:v>3385.9287644346168</c:v>
                </c:pt>
                <c:pt idx="2923">
                  <c:v>3381.8144932942437</c:v>
                </c:pt>
                <c:pt idx="2924">
                  <c:v>3369.1093572444142</c:v>
                </c:pt>
                <c:pt idx="2925">
                  <c:v>3369.6239872456003</c:v>
                </c:pt>
                <c:pt idx="2926">
                  <c:v>3379.3306417727267</c:v>
                </c:pt>
                <c:pt idx="2927">
                  <c:v>3393.21384846097</c:v>
                </c:pt>
                <c:pt idx="2928">
                  <c:v>3376.0770429203594</c:v>
                </c:pt>
                <c:pt idx="2929">
                  <c:v>3384.8036639954485</c:v>
                </c:pt>
                <c:pt idx="2930">
                  <c:v>3378.3089624732133</c:v>
                </c:pt>
                <c:pt idx="2931">
                  <c:v>3337.3379255870832</c:v>
                </c:pt>
                <c:pt idx="2932">
                  <c:v>3336.1059670485038</c:v>
                </c:pt>
                <c:pt idx="2933">
                  <c:v>3344.4439733471681</c:v>
                </c:pt>
                <c:pt idx="2934">
                  <c:v>3336.6552430106435</c:v>
                </c:pt>
                <c:pt idx="2935">
                  <c:v>3485.7189706323516</c:v>
                </c:pt>
                <c:pt idx="2936">
                  <c:v>3468.1693401003026</c:v>
                </c:pt>
                <c:pt idx="2937">
                  <c:v>3463.1068830115851</c:v>
                </c:pt>
                <c:pt idx="2938">
                  <c:v>3466.6600747418711</c:v>
                </c:pt>
                <c:pt idx="2939">
                  <c:v>3470.5452187018263</c:v>
                </c:pt>
                <c:pt idx="2940">
                  <c:v>3482.3014727870377</c:v>
                </c:pt>
                <c:pt idx="2941">
                  <c:v>3475.8257935312645</c:v>
                </c:pt>
                <c:pt idx="2942">
                  <c:v>3464.4586153047976</c:v>
                </c:pt>
                <c:pt idx="2943">
                  <c:v>3461.7076430694274</c:v>
                </c:pt>
                <c:pt idx="2944">
                  <c:v>3460.0053966016194</c:v>
                </c:pt>
                <c:pt idx="2945">
                  <c:v>3464.6742445002856</c:v>
                </c:pt>
                <c:pt idx="2946">
                  <c:v>3452.9561558126475</c:v>
                </c:pt>
                <c:pt idx="2947">
                  <c:v>3463.5787114499913</c:v>
                </c:pt>
                <c:pt idx="2948">
                  <c:v>3464.0025834128392</c:v>
                </c:pt>
                <c:pt idx="2949">
                  <c:v>3404.4577273067339</c:v>
                </c:pt>
                <c:pt idx="2950">
                  <c:v>3402.2432381455196</c:v>
                </c:pt>
                <c:pt idx="2951">
                  <c:v>3408.1555401745454</c:v>
                </c:pt>
                <c:pt idx="2952">
                  <c:v>3395.7530366703745</c:v>
                </c:pt>
                <c:pt idx="2953">
                  <c:v>3392.2368561987446</c:v>
                </c:pt>
                <c:pt idx="2954">
                  <c:v>3410.0476102922303</c:v>
                </c:pt>
                <c:pt idx="2955">
                  <c:v>3412.9043362166422</c:v>
                </c:pt>
                <c:pt idx="2956">
                  <c:v>3410.580489011219</c:v>
                </c:pt>
                <c:pt idx="2957">
                  <c:v>3411.659703597586</c:v>
                </c:pt>
                <c:pt idx="2958">
                  <c:v>3399.1804428926994</c:v>
                </c:pt>
                <c:pt idx="2959">
                  <c:v>3406.4888920910389</c:v>
                </c:pt>
                <c:pt idx="2960">
                  <c:v>3425.0299079350566</c:v>
                </c:pt>
                <c:pt idx="2961">
                  <c:v>3426.3093530485412</c:v>
                </c:pt>
                <c:pt idx="2962">
                  <c:v>3563.4228928404414</c:v>
                </c:pt>
                <c:pt idx="2963">
                  <c:v>3540.8309241042189</c:v>
                </c:pt>
                <c:pt idx="2964">
                  <c:v>3505.6057790495688</c:v>
                </c:pt>
                <c:pt idx="2965">
                  <c:v>3504.1813942476988</c:v>
                </c:pt>
                <c:pt idx="2966">
                  <c:v>3506.3193822874237</c:v>
                </c:pt>
                <c:pt idx="2967">
                  <c:v>3493.1954071615864</c:v>
                </c:pt>
                <c:pt idx="2968">
                  <c:v>3500.7098985210109</c:v>
                </c:pt>
                <c:pt idx="2969">
                  <c:v>3504.5251643510455</c:v>
                </c:pt>
                <c:pt idx="2970">
                  <c:v>3503.662281515567</c:v>
                </c:pt>
                <c:pt idx="2971">
                  <c:v>3486.219460172676</c:v>
                </c:pt>
                <c:pt idx="2972">
                  <c:v>3470.1445772277448</c:v>
                </c:pt>
                <c:pt idx="2973">
                  <c:v>3457.8093555964556</c:v>
                </c:pt>
                <c:pt idx="2974">
                  <c:v>3466.4558016503406</c:v>
                </c:pt>
                <c:pt idx="2975">
                  <c:v>3490.2549320642452</c:v>
                </c:pt>
                <c:pt idx="2976">
                  <c:v>3440.5867355435362</c:v>
                </c:pt>
                <c:pt idx="2977">
                  <c:v>3427.8342338316893</c:v>
                </c:pt>
                <c:pt idx="2978">
                  <c:v>3429.5720571074075</c:v>
                </c:pt>
                <c:pt idx="2979">
                  <c:v>3419.7932436376291</c:v>
                </c:pt>
                <c:pt idx="2980">
                  <c:v>3418.4880177750324</c:v>
                </c:pt>
                <c:pt idx="2981">
                  <c:v>3416.4644770211703</c:v>
                </c:pt>
                <c:pt idx="2982">
                  <c:v>3407.4233899072469</c:v>
                </c:pt>
                <c:pt idx="2983">
                  <c:v>3408.0871469254953</c:v>
                </c:pt>
                <c:pt idx="2984">
                  <c:v>3377.1132901690644</c:v>
                </c:pt>
                <c:pt idx="2985">
                  <c:v>3387.4389722281467</c:v>
                </c:pt>
                <c:pt idx="2986">
                  <c:v>3355.6593068353773</c:v>
                </c:pt>
                <c:pt idx="2987">
                  <c:v>3356.2093145269591</c:v>
                </c:pt>
                <c:pt idx="2988">
                  <c:v>3354.6535048003016</c:v>
                </c:pt>
                <c:pt idx="2989">
                  <c:v>3368.4741086491863</c:v>
                </c:pt>
                <c:pt idx="2990">
                  <c:v>3366.5642854167841</c:v>
                </c:pt>
                <c:pt idx="2991">
                  <c:v>3336.3470119088606</c:v>
                </c:pt>
                <c:pt idx="2992">
                  <c:v>3329.1906850929145</c:v>
                </c:pt>
                <c:pt idx="2993">
                  <c:v>3310.3409288980306</c:v>
                </c:pt>
                <c:pt idx="2994">
                  <c:v>3309.1092473758381</c:v>
                </c:pt>
                <c:pt idx="2995">
                  <c:v>3315.8075608881936</c:v>
                </c:pt>
                <c:pt idx="2996">
                  <c:v>3332.624332491549</c:v>
                </c:pt>
                <c:pt idx="2997">
                  <c:v>3328.3316320750655</c:v>
                </c:pt>
                <c:pt idx="2998">
                  <c:v>3316.1455343920356</c:v>
                </c:pt>
                <c:pt idx="2999">
                  <c:v>3314.409934445619</c:v>
                </c:pt>
                <c:pt idx="3000">
                  <c:v>3301.0589527627362</c:v>
                </c:pt>
                <c:pt idx="3001">
                  <c:v>3269.5534071549018</c:v>
                </c:pt>
                <c:pt idx="3002">
                  <c:v>3281.0852919849358</c:v>
                </c:pt>
                <c:pt idx="3003">
                  <c:v>3284.9452849062677</c:v>
                </c:pt>
                <c:pt idx="3004">
                  <c:v>3428.2386713212654</c:v>
                </c:pt>
                <c:pt idx="3005">
                  <c:v>3392.4156579066771</c:v>
                </c:pt>
                <c:pt idx="3006">
                  <c:v>3369.4111486064903</c:v>
                </c:pt>
                <c:pt idx="3007">
                  <c:v>3361.2631615110049</c:v>
                </c:pt>
                <c:pt idx="3008">
                  <c:v>3351.7256091224135</c:v>
                </c:pt>
                <c:pt idx="3009">
                  <c:v>3329.009992190202</c:v>
                </c:pt>
                <c:pt idx="3010">
                  <c:v>3330.6782955413041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AA-496C-9A4C-7306659A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  <c:extLst/>
      </c:lineChart>
      <c:dateAx>
        <c:axId val="2156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61184"/>
        <c:crosses val="autoZero"/>
        <c:auto val="1"/>
        <c:lblOffset val="100"/>
        <c:baseTimeUnit val="days"/>
      </c:dateAx>
      <c:valAx>
        <c:axId val="2156611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USD/mmbtu PROFIT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'MP2'!$K$725:$K$3735</c:f>
              <c:numCache>
                <c:formatCode>General</c:formatCode>
                <c:ptCount val="3011"/>
                <c:pt idx="0">
                  <c:v>506.0064665628272</c:v>
                </c:pt>
                <c:pt idx="1">
                  <c:v>489.02547758752968</c:v>
                </c:pt>
                <c:pt idx="2">
                  <c:v>414.25495754836771</c:v>
                </c:pt>
                <c:pt idx="3">
                  <c:v>378.93864042802193</c:v>
                </c:pt>
                <c:pt idx="4">
                  <c:v>453.72831304702663</c:v>
                </c:pt>
                <c:pt idx="5">
                  <c:v>415.44031708487461</c:v>
                </c:pt>
                <c:pt idx="6">
                  <c:v>542.39051789458654</c:v>
                </c:pt>
                <c:pt idx="7">
                  <c:v>567.61418388865695</c:v>
                </c:pt>
                <c:pt idx="8">
                  <c:v>517.60802571445959</c:v>
                </c:pt>
                <c:pt idx="9">
                  <c:v>520.19190475524329</c:v>
                </c:pt>
                <c:pt idx="10">
                  <c:v>518.18049873840857</c:v>
                </c:pt>
                <c:pt idx="11">
                  <c:v>493.07844802245882</c:v>
                </c:pt>
                <c:pt idx="12">
                  <c:v>484.11413896062777</c:v>
                </c:pt>
                <c:pt idx="13">
                  <c:v>588.35307007843403</c:v>
                </c:pt>
                <c:pt idx="14">
                  <c:v>469.39292894665539</c:v>
                </c:pt>
                <c:pt idx="15">
                  <c:v>521.99112379892472</c:v>
                </c:pt>
                <c:pt idx="16">
                  <c:v>487.3868950310179</c:v>
                </c:pt>
                <c:pt idx="17">
                  <c:v>339.69355204623133</c:v>
                </c:pt>
                <c:pt idx="18">
                  <c:v>399.02395358081952</c:v>
                </c:pt>
                <c:pt idx="19">
                  <c:v>549.53864189191574</c:v>
                </c:pt>
                <c:pt idx="20">
                  <c:v>552.92986927324455</c:v>
                </c:pt>
                <c:pt idx="21">
                  <c:v>554.84419430075263</c:v>
                </c:pt>
                <c:pt idx="22">
                  <c:v>596.45813189344426</c:v>
                </c:pt>
                <c:pt idx="23">
                  <c:v>629.22954532056531</c:v>
                </c:pt>
                <c:pt idx="24">
                  <c:v>554.83061026106759</c:v>
                </c:pt>
                <c:pt idx="25">
                  <c:v>652.20909788588153</c:v>
                </c:pt>
                <c:pt idx="26">
                  <c:v>478.74400150392023</c:v>
                </c:pt>
                <c:pt idx="27">
                  <c:v>500.85128060062175</c:v>
                </c:pt>
                <c:pt idx="28">
                  <c:v>536.30900314342193</c:v>
                </c:pt>
                <c:pt idx="29">
                  <c:v>571.19362655162956</c:v>
                </c:pt>
                <c:pt idx="30">
                  <c:v>675.41795943828731</c:v>
                </c:pt>
                <c:pt idx="31">
                  <c:v>879.00875614666745</c:v>
                </c:pt>
                <c:pt idx="32">
                  <c:v>805.02401016918202</c:v>
                </c:pt>
                <c:pt idx="33">
                  <c:v>785.47321748241711</c:v>
                </c:pt>
                <c:pt idx="34">
                  <c:v>955.78029008743522</c:v>
                </c:pt>
                <c:pt idx="35">
                  <c:v>1005.1771997871801</c:v>
                </c:pt>
                <c:pt idx="36">
                  <c:v>1055.6448424957591</c:v>
                </c:pt>
                <c:pt idx="37">
                  <c:v>1198.5147459283999</c:v>
                </c:pt>
                <c:pt idx="38">
                  <c:v>883.60088055905294</c:v>
                </c:pt>
                <c:pt idx="39">
                  <c:v>1201.2635189783771</c:v>
                </c:pt>
                <c:pt idx="40">
                  <c:v>951.24580220440885</c:v>
                </c:pt>
                <c:pt idx="41">
                  <c:v>1043.4246994997791</c:v>
                </c:pt>
                <c:pt idx="42">
                  <c:v>1104.2416879487255</c:v>
                </c:pt>
                <c:pt idx="43">
                  <c:v>1084.4558732481703</c:v>
                </c:pt>
                <c:pt idx="44">
                  <c:v>1122.8866508601343</c:v>
                </c:pt>
                <c:pt idx="45">
                  <c:v>1265.3916894026963</c:v>
                </c:pt>
                <c:pt idx="46">
                  <c:v>1044.5273343448816</c:v>
                </c:pt>
                <c:pt idx="47">
                  <c:v>1039.4936315437806</c:v>
                </c:pt>
                <c:pt idx="48">
                  <c:v>626.32928966139116</c:v>
                </c:pt>
                <c:pt idx="49">
                  <c:v>500.92956930847146</c:v>
                </c:pt>
                <c:pt idx="50">
                  <c:v>638.39499769980796</c:v>
                </c:pt>
                <c:pt idx="51">
                  <c:v>613.86684007478641</c:v>
                </c:pt>
                <c:pt idx="52">
                  <c:v>617.4259085570792</c:v>
                </c:pt>
                <c:pt idx="53">
                  <c:v>739.84316065665485</c:v>
                </c:pt>
                <c:pt idx="54">
                  <c:v>691.49715536283816</c:v>
                </c:pt>
                <c:pt idx="55">
                  <c:v>686.55966952693223</c:v>
                </c:pt>
                <c:pt idx="56">
                  <c:v>758.91212933118879</c:v>
                </c:pt>
                <c:pt idx="57">
                  <c:v>622.20495920326323</c:v>
                </c:pt>
                <c:pt idx="58">
                  <c:v>361.74016791014793</c:v>
                </c:pt>
                <c:pt idx="59">
                  <c:v>336.459772841725</c:v>
                </c:pt>
                <c:pt idx="60">
                  <c:v>440.76773988000542</c:v>
                </c:pt>
                <c:pt idx="61">
                  <c:v>488.59817632184729</c:v>
                </c:pt>
                <c:pt idx="62">
                  <c:v>474.53046936040903</c:v>
                </c:pt>
                <c:pt idx="63">
                  <c:v>602.65385310739327</c:v>
                </c:pt>
                <c:pt idx="64">
                  <c:v>432.68308281954444</c:v>
                </c:pt>
                <c:pt idx="65">
                  <c:v>327.63214553244507</c:v>
                </c:pt>
                <c:pt idx="66">
                  <c:v>400.64240533475402</c:v>
                </c:pt>
                <c:pt idx="67">
                  <c:v>339.68169545857529</c:v>
                </c:pt>
                <c:pt idx="68">
                  <c:v>298.71720005068278</c:v>
                </c:pt>
                <c:pt idx="69">
                  <c:v>333.93867290353398</c:v>
                </c:pt>
                <c:pt idx="70">
                  <c:v>325.45129563951161</c:v>
                </c:pt>
                <c:pt idx="71">
                  <c:v>264.40873248390261</c:v>
                </c:pt>
                <c:pt idx="72">
                  <c:v>297.95730030294709</c:v>
                </c:pt>
                <c:pt idx="73">
                  <c:v>289.49384482168273</c:v>
                </c:pt>
                <c:pt idx="74">
                  <c:v>279.40496634812905</c:v>
                </c:pt>
                <c:pt idx="75">
                  <c:v>277.97212833081136</c:v>
                </c:pt>
                <c:pt idx="76">
                  <c:v>246.90675119068331</c:v>
                </c:pt>
                <c:pt idx="77">
                  <c:v>222.00061996064943</c:v>
                </c:pt>
                <c:pt idx="78">
                  <c:v>284.621933822009</c:v>
                </c:pt>
                <c:pt idx="79">
                  <c:v>315.83021107855353</c:v>
                </c:pt>
                <c:pt idx="80">
                  <c:v>268.88857713693938</c:v>
                </c:pt>
                <c:pt idx="81">
                  <c:v>375.22742848992311</c:v>
                </c:pt>
                <c:pt idx="82">
                  <c:v>305.71657457662548</c:v>
                </c:pt>
                <c:pt idx="83">
                  <c:v>357.06914289114553</c:v>
                </c:pt>
                <c:pt idx="84">
                  <c:v>327.70196584166314</c:v>
                </c:pt>
                <c:pt idx="85">
                  <c:v>325.63321709134061</c:v>
                </c:pt>
                <c:pt idx="86">
                  <c:v>323.63184782587075</c:v>
                </c:pt>
                <c:pt idx="87">
                  <c:v>311.17562336680743</c:v>
                </c:pt>
                <c:pt idx="88">
                  <c:v>310.08789861017385</c:v>
                </c:pt>
                <c:pt idx="89">
                  <c:v>400.32713791924397</c:v>
                </c:pt>
                <c:pt idx="90">
                  <c:v>306.84901775665867</c:v>
                </c:pt>
                <c:pt idx="91">
                  <c:v>317.20785165246946</c:v>
                </c:pt>
                <c:pt idx="92">
                  <c:v>323.42909132586755</c:v>
                </c:pt>
                <c:pt idx="93">
                  <c:v>286.50525732453013</c:v>
                </c:pt>
                <c:pt idx="94">
                  <c:v>269.14452762834918</c:v>
                </c:pt>
                <c:pt idx="95">
                  <c:v>213.63457099442331</c:v>
                </c:pt>
                <c:pt idx="96">
                  <c:v>226.06234406521733</c:v>
                </c:pt>
                <c:pt idx="97">
                  <c:v>254.79509348260095</c:v>
                </c:pt>
                <c:pt idx="98">
                  <c:v>238.03031306654245</c:v>
                </c:pt>
                <c:pt idx="99">
                  <c:v>267.23399655680902</c:v>
                </c:pt>
                <c:pt idx="100">
                  <c:v>271.72285287167597</c:v>
                </c:pt>
                <c:pt idx="101">
                  <c:v>305.48687030360782</c:v>
                </c:pt>
                <c:pt idx="102">
                  <c:v>298.6278228454442</c:v>
                </c:pt>
                <c:pt idx="103">
                  <c:v>266.68473969644401</c:v>
                </c:pt>
                <c:pt idx="104">
                  <c:v>336.58202890177205</c:v>
                </c:pt>
                <c:pt idx="105">
                  <c:v>456.3247619828237</c:v>
                </c:pt>
                <c:pt idx="106">
                  <c:v>380.39160675073026</c:v>
                </c:pt>
                <c:pt idx="107">
                  <c:v>327.25704696349385</c:v>
                </c:pt>
                <c:pt idx="108">
                  <c:v>396.58586315942631</c:v>
                </c:pt>
                <c:pt idx="109">
                  <c:v>352.97124582797863</c:v>
                </c:pt>
                <c:pt idx="110">
                  <c:v>326.89279662995403</c:v>
                </c:pt>
                <c:pt idx="111">
                  <c:v>458.29495022267685</c:v>
                </c:pt>
                <c:pt idx="112">
                  <c:v>525.43167896886928</c:v>
                </c:pt>
                <c:pt idx="113">
                  <c:v>475.91130103534084</c:v>
                </c:pt>
                <c:pt idx="114">
                  <c:v>487.99251545494809</c:v>
                </c:pt>
                <c:pt idx="115">
                  <c:v>571.45556177466358</c:v>
                </c:pt>
                <c:pt idx="116">
                  <c:v>564.13678097738671</c:v>
                </c:pt>
                <c:pt idx="117">
                  <c:v>588.36262084742395</c:v>
                </c:pt>
                <c:pt idx="118">
                  <c:v>882.30259498829491</c:v>
                </c:pt>
                <c:pt idx="119">
                  <c:v>1018.6005451564167</c:v>
                </c:pt>
                <c:pt idx="120">
                  <c:v>723.83139612494017</c:v>
                </c:pt>
                <c:pt idx="121">
                  <c:v>840.80594332224371</c:v>
                </c:pt>
                <c:pt idx="122">
                  <c:v>847.43890800567715</c:v>
                </c:pt>
                <c:pt idx="123">
                  <c:v>850.94661444762562</c:v>
                </c:pt>
                <c:pt idx="124">
                  <c:v>840.53006204226915</c:v>
                </c:pt>
                <c:pt idx="125">
                  <c:v>869.52342907130173</c:v>
                </c:pt>
                <c:pt idx="126">
                  <c:v>938.26991569862503</c:v>
                </c:pt>
                <c:pt idx="127">
                  <c:v>1020.0952735484532</c:v>
                </c:pt>
                <c:pt idx="128">
                  <c:v>966.09471034379726</c:v>
                </c:pt>
                <c:pt idx="129">
                  <c:v>1132.0626307526504</c:v>
                </c:pt>
                <c:pt idx="130">
                  <c:v>1037.0290808022089</c:v>
                </c:pt>
                <c:pt idx="131">
                  <c:v>1055.3044561156389</c:v>
                </c:pt>
                <c:pt idx="132">
                  <c:v>1568.2317240276116</c:v>
                </c:pt>
                <c:pt idx="133">
                  <c:v>1609.9953833226934</c:v>
                </c:pt>
                <c:pt idx="134">
                  <c:v>1256.2082493734124</c:v>
                </c:pt>
                <c:pt idx="135">
                  <c:v>1623.2513964409159</c:v>
                </c:pt>
                <c:pt idx="136">
                  <c:v>1324.2267321409579</c:v>
                </c:pt>
                <c:pt idx="137">
                  <c:v>1426.3574245974762</c:v>
                </c:pt>
                <c:pt idx="138">
                  <c:v>773.48017724098372</c:v>
                </c:pt>
                <c:pt idx="139">
                  <c:v>817.6059344952123</c:v>
                </c:pt>
                <c:pt idx="140">
                  <c:v>763.3195856364099</c:v>
                </c:pt>
                <c:pt idx="141">
                  <c:v>957.02609720405269</c:v>
                </c:pt>
                <c:pt idx="142">
                  <c:v>891.95551659337434</c:v>
                </c:pt>
                <c:pt idx="143">
                  <c:v>972.14742023531414</c:v>
                </c:pt>
                <c:pt idx="144">
                  <c:v>1072.4892116796411</c:v>
                </c:pt>
                <c:pt idx="145">
                  <c:v>1083.2485963718243</c:v>
                </c:pt>
                <c:pt idx="146">
                  <c:v>487.34342354176476</c:v>
                </c:pt>
                <c:pt idx="147">
                  <c:v>441.15158062158582</c:v>
                </c:pt>
                <c:pt idx="148">
                  <c:v>597.54696123534063</c:v>
                </c:pt>
                <c:pt idx="149">
                  <c:v>535.54120560227523</c:v>
                </c:pt>
                <c:pt idx="150">
                  <c:v>598.44903733162084</c:v>
                </c:pt>
                <c:pt idx="151">
                  <c:v>823.45189827528372</c:v>
                </c:pt>
                <c:pt idx="152">
                  <c:v>729.71766494100996</c:v>
                </c:pt>
                <c:pt idx="153">
                  <c:v>1048.7151241762617</c:v>
                </c:pt>
                <c:pt idx="154">
                  <c:v>1354.426292539433</c:v>
                </c:pt>
                <c:pt idx="155">
                  <c:v>1114.294757575489</c:v>
                </c:pt>
                <c:pt idx="156">
                  <c:v>917.46487984809778</c:v>
                </c:pt>
                <c:pt idx="157">
                  <c:v>863.71632045731337</c:v>
                </c:pt>
                <c:pt idx="158">
                  <c:v>1602.2391295412253</c:v>
                </c:pt>
                <c:pt idx="159">
                  <c:v>1877.8499600957889</c:v>
                </c:pt>
                <c:pt idx="160">
                  <c:v>1262.3178387500848</c:v>
                </c:pt>
                <c:pt idx="161">
                  <c:v>873.42493165980443</c:v>
                </c:pt>
                <c:pt idx="162">
                  <c:v>972.40600827268077</c:v>
                </c:pt>
                <c:pt idx="163">
                  <c:v>1013.1131135849542</c:v>
                </c:pt>
                <c:pt idx="164">
                  <c:v>1137.8292989387048</c:v>
                </c:pt>
                <c:pt idx="165">
                  <c:v>1300.0566508604099</c:v>
                </c:pt>
                <c:pt idx="166">
                  <c:v>526.37437340350618</c:v>
                </c:pt>
                <c:pt idx="167">
                  <c:v>503.20019739042118</c:v>
                </c:pt>
                <c:pt idx="168">
                  <c:v>571.79804167204782</c:v>
                </c:pt>
                <c:pt idx="169">
                  <c:v>671.74063658250793</c:v>
                </c:pt>
                <c:pt idx="170">
                  <c:v>615.11650868652805</c:v>
                </c:pt>
                <c:pt idx="171">
                  <c:v>665.35932838554425</c:v>
                </c:pt>
                <c:pt idx="172">
                  <c:v>586.76391148285757</c:v>
                </c:pt>
                <c:pt idx="173">
                  <c:v>543.08042173783178</c:v>
                </c:pt>
                <c:pt idx="174">
                  <c:v>347.50304744377968</c:v>
                </c:pt>
                <c:pt idx="175">
                  <c:v>228.34452215518436</c:v>
                </c:pt>
                <c:pt idx="176">
                  <c:v>350.69008467950425</c:v>
                </c:pt>
                <c:pt idx="177">
                  <c:v>405.8889220045956</c:v>
                </c:pt>
                <c:pt idx="178">
                  <c:v>393.49241973566302</c:v>
                </c:pt>
                <c:pt idx="179">
                  <c:v>422.31474077179848</c:v>
                </c:pt>
                <c:pt idx="180">
                  <c:v>378.08298175473277</c:v>
                </c:pt>
                <c:pt idx="181">
                  <c:v>326.7395022994977</c:v>
                </c:pt>
                <c:pt idx="182">
                  <c:v>331.34818200211726</c:v>
                </c:pt>
                <c:pt idx="183">
                  <c:v>324.18202641561709</c:v>
                </c:pt>
                <c:pt idx="184">
                  <c:v>319.93144150630292</c:v>
                </c:pt>
                <c:pt idx="185">
                  <c:v>243.20945801465732</c:v>
                </c:pt>
                <c:pt idx="186">
                  <c:v>332.86035373708233</c:v>
                </c:pt>
                <c:pt idx="187">
                  <c:v>276.54532189596557</c:v>
                </c:pt>
                <c:pt idx="188">
                  <c:v>317.86617503736898</c:v>
                </c:pt>
                <c:pt idx="189">
                  <c:v>287.82306752875104</c:v>
                </c:pt>
                <c:pt idx="190">
                  <c:v>279.7773082560895</c:v>
                </c:pt>
                <c:pt idx="191">
                  <c:v>307.48630391098345</c:v>
                </c:pt>
                <c:pt idx="192">
                  <c:v>271.52667223198733</c:v>
                </c:pt>
                <c:pt idx="193">
                  <c:v>368.38008078087012</c:v>
                </c:pt>
                <c:pt idx="194">
                  <c:v>259.61073840133747</c:v>
                </c:pt>
                <c:pt idx="195">
                  <c:v>289.04440748985132</c:v>
                </c:pt>
                <c:pt idx="196">
                  <c:v>268.94175110573474</c:v>
                </c:pt>
                <c:pt idx="197">
                  <c:v>280.6135094787661</c:v>
                </c:pt>
                <c:pt idx="198">
                  <c:v>299.14242054963387</c:v>
                </c:pt>
                <c:pt idx="199">
                  <c:v>255.9926745080619</c:v>
                </c:pt>
                <c:pt idx="200">
                  <c:v>263.5209953695466</c:v>
                </c:pt>
                <c:pt idx="201">
                  <c:v>267.29284445583335</c:v>
                </c:pt>
                <c:pt idx="202">
                  <c:v>267.36439118559093</c:v>
                </c:pt>
                <c:pt idx="203">
                  <c:v>258.75063991453459</c:v>
                </c:pt>
                <c:pt idx="204">
                  <c:v>243.96562720771055</c:v>
                </c:pt>
                <c:pt idx="205">
                  <c:v>243.7252207699128</c:v>
                </c:pt>
                <c:pt idx="206">
                  <c:v>268.97712747929313</c:v>
                </c:pt>
                <c:pt idx="207">
                  <c:v>267.00860024405142</c:v>
                </c:pt>
                <c:pt idx="208">
                  <c:v>232.1288727942032</c:v>
                </c:pt>
                <c:pt idx="209">
                  <c:v>246.99039738980227</c:v>
                </c:pt>
                <c:pt idx="210">
                  <c:v>252.20678575543525</c:v>
                </c:pt>
                <c:pt idx="211">
                  <c:v>287.36256962482327</c:v>
                </c:pt>
                <c:pt idx="212">
                  <c:v>205.65536965576098</c:v>
                </c:pt>
                <c:pt idx="213">
                  <c:v>175.75196716686622</c:v>
                </c:pt>
                <c:pt idx="214">
                  <c:v>150.69217176833581</c:v>
                </c:pt>
                <c:pt idx="215">
                  <c:v>144.00015718312324</c:v>
                </c:pt>
                <c:pt idx="216">
                  <c:v>164.97552346731356</c:v>
                </c:pt>
                <c:pt idx="217">
                  <c:v>93.765214865530737</c:v>
                </c:pt>
                <c:pt idx="218">
                  <c:v>127.11627949046593</c:v>
                </c:pt>
                <c:pt idx="219">
                  <c:v>135.89800608148607</c:v>
                </c:pt>
                <c:pt idx="220">
                  <c:v>183.41598200528014</c:v>
                </c:pt>
                <c:pt idx="221">
                  <c:v>191.6652113112263</c:v>
                </c:pt>
                <c:pt idx="222">
                  <c:v>160.30984626650863</c:v>
                </c:pt>
                <c:pt idx="223">
                  <c:v>152.96221595278584</c:v>
                </c:pt>
                <c:pt idx="224">
                  <c:v>172.84429777958471</c:v>
                </c:pt>
                <c:pt idx="225">
                  <c:v>187.63129552668195</c:v>
                </c:pt>
                <c:pt idx="226">
                  <c:v>168.8996879157161</c:v>
                </c:pt>
                <c:pt idx="227">
                  <c:v>190.66858700950527</c:v>
                </c:pt>
                <c:pt idx="228">
                  <c:v>204.56789468777293</c:v>
                </c:pt>
                <c:pt idx="229">
                  <c:v>214.57557096512036</c:v>
                </c:pt>
                <c:pt idx="230">
                  <c:v>201.03101252325985</c:v>
                </c:pt>
                <c:pt idx="231">
                  <c:v>230.0854319268571</c:v>
                </c:pt>
                <c:pt idx="232">
                  <c:v>222.50056783632078</c:v>
                </c:pt>
                <c:pt idx="233">
                  <c:v>227.31781084726779</c:v>
                </c:pt>
                <c:pt idx="234">
                  <c:v>177.21417500561651</c:v>
                </c:pt>
                <c:pt idx="235">
                  <c:v>151.11922114438849</c:v>
                </c:pt>
                <c:pt idx="236">
                  <c:v>181.72495209957202</c:v>
                </c:pt>
                <c:pt idx="237">
                  <c:v>167.06961581113052</c:v>
                </c:pt>
                <c:pt idx="238">
                  <c:v>141.37977734097134</c:v>
                </c:pt>
                <c:pt idx="239">
                  <c:v>142.46087781068942</c:v>
                </c:pt>
                <c:pt idx="240">
                  <c:v>177.09823697271256</c:v>
                </c:pt>
                <c:pt idx="241">
                  <c:v>183.99338575490802</c:v>
                </c:pt>
                <c:pt idx="242">
                  <c:v>152.57876655246073</c:v>
                </c:pt>
                <c:pt idx="243">
                  <c:v>126.11383438808708</c:v>
                </c:pt>
                <c:pt idx="244">
                  <c:v>150.77206439156569</c:v>
                </c:pt>
                <c:pt idx="245">
                  <c:v>137.42894543999586</c:v>
                </c:pt>
                <c:pt idx="246">
                  <c:v>158.54708480456117</c:v>
                </c:pt>
                <c:pt idx="247">
                  <c:v>172.20598336795209</c:v>
                </c:pt>
                <c:pt idx="248">
                  <c:v>125.00946394265151</c:v>
                </c:pt>
                <c:pt idx="249">
                  <c:v>117.58425443379137</c:v>
                </c:pt>
                <c:pt idx="250">
                  <c:v>121.7682065096043</c:v>
                </c:pt>
                <c:pt idx="251">
                  <c:v>111.89771129679708</c:v>
                </c:pt>
                <c:pt idx="252">
                  <c:v>78.375105679705158</c:v>
                </c:pt>
                <c:pt idx="253">
                  <c:v>91.459514093538999</c:v>
                </c:pt>
                <c:pt idx="254">
                  <c:v>112.67898347005065</c:v>
                </c:pt>
                <c:pt idx="255">
                  <c:v>114.89286675164082</c:v>
                </c:pt>
                <c:pt idx="256">
                  <c:v>98.261255739722984</c:v>
                </c:pt>
                <c:pt idx="257">
                  <c:v>90.291916947966243</c:v>
                </c:pt>
                <c:pt idx="258">
                  <c:v>82.211267930780096</c:v>
                </c:pt>
                <c:pt idx="259">
                  <c:v>92.326533123761649</c:v>
                </c:pt>
                <c:pt idx="260">
                  <c:v>89.660249559105225</c:v>
                </c:pt>
                <c:pt idx="261">
                  <c:v>74.711281987776403</c:v>
                </c:pt>
                <c:pt idx="262">
                  <c:v>113.79904132521895</c:v>
                </c:pt>
                <c:pt idx="263">
                  <c:v>109.04563842951869</c:v>
                </c:pt>
                <c:pt idx="264">
                  <c:v>98.486425526023069</c:v>
                </c:pt>
                <c:pt idx="265">
                  <c:v>89.914039300920933</c:v>
                </c:pt>
                <c:pt idx="266">
                  <c:v>105.43582241828146</c:v>
                </c:pt>
                <c:pt idx="267">
                  <c:v>109.30001806738939</c:v>
                </c:pt>
                <c:pt idx="268">
                  <c:v>87.198709107942932</c:v>
                </c:pt>
                <c:pt idx="269">
                  <c:v>87.709936969160509</c:v>
                </c:pt>
                <c:pt idx="270">
                  <c:v>97.603033480983186</c:v>
                </c:pt>
                <c:pt idx="271">
                  <c:v>82.177644619837068</c:v>
                </c:pt>
                <c:pt idx="272">
                  <c:v>98.396307726431644</c:v>
                </c:pt>
                <c:pt idx="273">
                  <c:v>113.83471677644569</c:v>
                </c:pt>
                <c:pt idx="274">
                  <c:v>89.046586407004654</c:v>
                </c:pt>
                <c:pt idx="275">
                  <c:v>108.34468638105933</c:v>
                </c:pt>
                <c:pt idx="276">
                  <c:v>81.748380231730351</c:v>
                </c:pt>
                <c:pt idx="277">
                  <c:v>105.60736319670704</c:v>
                </c:pt>
                <c:pt idx="278">
                  <c:v>87.946098860122845</c:v>
                </c:pt>
                <c:pt idx="279">
                  <c:v>85.343793725202588</c:v>
                </c:pt>
                <c:pt idx="280">
                  <c:v>70.114368258567936</c:v>
                </c:pt>
                <c:pt idx="281">
                  <c:v>77.456049979737998</c:v>
                </c:pt>
                <c:pt idx="282">
                  <c:v>82.323731059064286</c:v>
                </c:pt>
                <c:pt idx="283">
                  <c:v>57.983458018226607</c:v>
                </c:pt>
                <c:pt idx="284">
                  <c:v>80.783327274495591</c:v>
                </c:pt>
                <c:pt idx="285">
                  <c:v>62.339855517657895</c:v>
                </c:pt>
                <c:pt idx="286">
                  <c:v>80.403422829306209</c:v>
                </c:pt>
                <c:pt idx="287">
                  <c:v>74.491270348915506</c:v>
                </c:pt>
                <c:pt idx="288">
                  <c:v>76.344817460135545</c:v>
                </c:pt>
                <c:pt idx="289">
                  <c:v>52.694807969499969</c:v>
                </c:pt>
                <c:pt idx="290">
                  <c:v>48.769034830359047</c:v>
                </c:pt>
                <c:pt idx="291">
                  <c:v>50.975214790395583</c:v>
                </c:pt>
                <c:pt idx="292">
                  <c:v>56.895236168968161</c:v>
                </c:pt>
                <c:pt idx="293">
                  <c:v>66.667514838402482</c:v>
                </c:pt>
                <c:pt idx="294">
                  <c:v>73.301283058295695</c:v>
                </c:pt>
                <c:pt idx="295">
                  <c:v>81.734068425457792</c:v>
                </c:pt>
                <c:pt idx="296">
                  <c:v>57.420625355766646</c:v>
                </c:pt>
                <c:pt idx="297">
                  <c:v>64.136397288984341</c:v>
                </c:pt>
                <c:pt idx="298">
                  <c:v>65.87471886355172</c:v>
                </c:pt>
                <c:pt idx="299">
                  <c:v>61.544536943484623</c:v>
                </c:pt>
                <c:pt idx="300">
                  <c:v>73.583450732001126</c:v>
                </c:pt>
                <c:pt idx="301">
                  <c:v>90.210434831508095</c:v>
                </c:pt>
                <c:pt idx="302">
                  <c:v>85.017406782470061</c:v>
                </c:pt>
                <c:pt idx="303">
                  <c:v>100.73138337001588</c:v>
                </c:pt>
                <c:pt idx="304">
                  <c:v>90.056017966820036</c:v>
                </c:pt>
                <c:pt idx="305">
                  <c:v>96.201659304459966</c:v>
                </c:pt>
                <c:pt idx="306">
                  <c:v>86.344458463483519</c:v>
                </c:pt>
                <c:pt idx="307">
                  <c:v>101.15783087066615</c:v>
                </c:pt>
                <c:pt idx="308">
                  <c:v>80.303368551592996</c:v>
                </c:pt>
                <c:pt idx="309">
                  <c:v>78.803841716458564</c:v>
                </c:pt>
                <c:pt idx="310">
                  <c:v>84.468265898222441</c:v>
                </c:pt>
                <c:pt idx="311">
                  <c:v>97.447028539872804</c:v>
                </c:pt>
                <c:pt idx="312">
                  <c:v>78.15180078807542</c:v>
                </c:pt>
                <c:pt idx="313">
                  <c:v>64.907138097862386</c:v>
                </c:pt>
                <c:pt idx="314">
                  <c:v>84.256677237634477</c:v>
                </c:pt>
                <c:pt idx="315">
                  <c:v>100.78612769313709</c:v>
                </c:pt>
                <c:pt idx="316">
                  <c:v>82.195065908673214</c:v>
                </c:pt>
                <c:pt idx="317">
                  <c:v>59.005528838056804</c:v>
                </c:pt>
                <c:pt idx="318">
                  <c:v>61.486579888277632</c:v>
                </c:pt>
                <c:pt idx="319">
                  <c:v>54.685958851717821</c:v>
                </c:pt>
                <c:pt idx="320">
                  <c:v>59.730996692250343</c:v>
                </c:pt>
                <c:pt idx="321">
                  <c:v>51.271543648355348</c:v>
                </c:pt>
                <c:pt idx="322">
                  <c:v>57.804886033807811</c:v>
                </c:pt>
                <c:pt idx="323">
                  <c:v>68.601486964000358</c:v>
                </c:pt>
                <c:pt idx="324">
                  <c:v>55.280364893845068</c:v>
                </c:pt>
                <c:pt idx="325">
                  <c:v>67.866938582632841</c:v>
                </c:pt>
                <c:pt idx="326">
                  <c:v>67.191663040692845</c:v>
                </c:pt>
                <c:pt idx="327">
                  <c:v>58.345084066641029</c:v>
                </c:pt>
                <c:pt idx="328">
                  <c:v>73.884160916039363</c:v>
                </c:pt>
                <c:pt idx="329">
                  <c:v>64.155343784014562</c:v>
                </c:pt>
                <c:pt idx="330">
                  <c:v>70.329664853720885</c:v>
                </c:pt>
                <c:pt idx="331">
                  <c:v>81.482523652327274</c:v>
                </c:pt>
                <c:pt idx="332">
                  <c:v>78.345708055885325</c:v>
                </c:pt>
                <c:pt idx="333">
                  <c:v>100.98920188528295</c:v>
                </c:pt>
                <c:pt idx="334">
                  <c:v>95.716393593556276</c:v>
                </c:pt>
                <c:pt idx="335">
                  <c:v>77.280867710552087</c:v>
                </c:pt>
                <c:pt idx="336">
                  <c:v>89.953908660112205</c:v>
                </c:pt>
                <c:pt idx="337">
                  <c:v>80.857070338825437</c:v>
                </c:pt>
                <c:pt idx="338">
                  <c:v>90.654499388517536</c:v>
                </c:pt>
                <c:pt idx="339">
                  <c:v>104.11591474250568</c:v>
                </c:pt>
                <c:pt idx="340">
                  <c:v>89.41523179250126</c:v>
                </c:pt>
                <c:pt idx="341">
                  <c:v>107.38672773065748</c:v>
                </c:pt>
                <c:pt idx="342">
                  <c:v>92.578989122019479</c:v>
                </c:pt>
                <c:pt idx="343">
                  <c:v>93.168947592306964</c:v>
                </c:pt>
                <c:pt idx="344">
                  <c:v>113.94072781583189</c:v>
                </c:pt>
                <c:pt idx="345">
                  <c:v>90.480064657499042</c:v>
                </c:pt>
                <c:pt idx="346">
                  <c:v>101.44145435420367</c:v>
                </c:pt>
                <c:pt idx="347">
                  <c:v>115.0964041318107</c:v>
                </c:pt>
                <c:pt idx="348">
                  <c:v>88.466761013723527</c:v>
                </c:pt>
                <c:pt idx="349">
                  <c:v>93.449388231074124</c:v>
                </c:pt>
                <c:pt idx="350">
                  <c:v>100.85345331813323</c:v>
                </c:pt>
                <c:pt idx="351">
                  <c:v>96.334262428770103</c:v>
                </c:pt>
                <c:pt idx="352">
                  <c:v>114.5103330531588</c:v>
                </c:pt>
                <c:pt idx="353">
                  <c:v>108.3328858616504</c:v>
                </c:pt>
                <c:pt idx="354">
                  <c:v>115.95052215844231</c:v>
                </c:pt>
                <c:pt idx="355">
                  <c:v>115.12063555046117</c:v>
                </c:pt>
                <c:pt idx="356">
                  <c:v>114.58082458528159</c:v>
                </c:pt>
                <c:pt idx="357">
                  <c:v>116.91397211580284</c:v>
                </c:pt>
                <c:pt idx="358">
                  <c:v>132.20724223794369</c:v>
                </c:pt>
                <c:pt idx="359">
                  <c:v>128.09931159053144</c:v>
                </c:pt>
                <c:pt idx="360">
                  <c:v>115.23963888723317</c:v>
                </c:pt>
                <c:pt idx="361">
                  <c:v>127.30647962205121</c:v>
                </c:pt>
                <c:pt idx="362">
                  <c:v>128.59586185513842</c:v>
                </c:pt>
                <c:pt idx="363">
                  <c:v>135.2183349765229</c:v>
                </c:pt>
                <c:pt idx="364">
                  <c:v>139.16781843482505</c:v>
                </c:pt>
                <c:pt idx="365">
                  <c:v>158.60799547540361</c:v>
                </c:pt>
                <c:pt idx="366">
                  <c:v>164.46908075707753</c:v>
                </c:pt>
                <c:pt idx="367">
                  <c:v>161.92459958839339</c:v>
                </c:pt>
                <c:pt idx="368">
                  <c:v>172.13723383330679</c:v>
                </c:pt>
                <c:pt idx="369">
                  <c:v>212.88230097599015</c:v>
                </c:pt>
                <c:pt idx="370">
                  <c:v>216.3312852779564</c:v>
                </c:pt>
                <c:pt idx="371">
                  <c:v>237.95767767205621</c:v>
                </c:pt>
                <c:pt idx="372">
                  <c:v>232.35532872885048</c:v>
                </c:pt>
                <c:pt idx="373">
                  <c:v>207.29356977651662</c:v>
                </c:pt>
                <c:pt idx="374">
                  <c:v>183.0621521662874</c:v>
                </c:pt>
                <c:pt idx="375">
                  <c:v>216.6336858413072</c:v>
                </c:pt>
                <c:pt idx="376">
                  <c:v>190.35488822123631</c:v>
                </c:pt>
                <c:pt idx="377">
                  <c:v>160.97747008360921</c:v>
                </c:pt>
                <c:pt idx="378">
                  <c:v>189.5672491984416</c:v>
                </c:pt>
                <c:pt idx="379">
                  <c:v>182.01732276430951</c:v>
                </c:pt>
                <c:pt idx="380">
                  <c:v>224.09349459615845</c:v>
                </c:pt>
                <c:pt idx="381">
                  <c:v>166.31551741192891</c:v>
                </c:pt>
                <c:pt idx="382">
                  <c:v>159.35509344249922</c:v>
                </c:pt>
                <c:pt idx="383">
                  <c:v>203.26757241789912</c:v>
                </c:pt>
                <c:pt idx="384">
                  <c:v>206.3520271574852</c:v>
                </c:pt>
                <c:pt idx="385">
                  <c:v>222.08743068859752</c:v>
                </c:pt>
                <c:pt idx="386">
                  <c:v>190.58070705196468</c:v>
                </c:pt>
                <c:pt idx="387">
                  <c:v>241.63976072041297</c:v>
                </c:pt>
                <c:pt idx="388">
                  <c:v>187.01936450841478</c:v>
                </c:pt>
                <c:pt idx="389">
                  <c:v>182.37606676415231</c:v>
                </c:pt>
                <c:pt idx="390">
                  <c:v>163.40022490043833</c:v>
                </c:pt>
                <c:pt idx="391">
                  <c:v>165.85052095565547</c:v>
                </c:pt>
                <c:pt idx="392">
                  <c:v>151.69529311664081</c:v>
                </c:pt>
                <c:pt idx="393">
                  <c:v>172.12002978679052</c:v>
                </c:pt>
                <c:pt idx="394">
                  <c:v>164.8700758735248</c:v>
                </c:pt>
                <c:pt idx="395">
                  <c:v>142.87053266367579</c:v>
                </c:pt>
                <c:pt idx="396">
                  <c:v>184.66409422481689</c:v>
                </c:pt>
                <c:pt idx="397">
                  <c:v>210.07828242743872</c:v>
                </c:pt>
                <c:pt idx="398">
                  <c:v>171.34729356049903</c:v>
                </c:pt>
                <c:pt idx="399">
                  <c:v>167.72218294418082</c:v>
                </c:pt>
                <c:pt idx="400">
                  <c:v>163.61719008893093</c:v>
                </c:pt>
                <c:pt idx="401">
                  <c:v>161.65833264746553</c:v>
                </c:pt>
                <c:pt idx="402">
                  <c:v>150.15028614549263</c:v>
                </c:pt>
                <c:pt idx="403">
                  <c:v>156.6232671383942</c:v>
                </c:pt>
                <c:pt idx="404">
                  <c:v>162.67457518528721</c:v>
                </c:pt>
                <c:pt idx="405">
                  <c:v>156.72736286947114</c:v>
                </c:pt>
                <c:pt idx="406">
                  <c:v>168.82888568942954</c:v>
                </c:pt>
                <c:pt idx="407">
                  <c:v>175.86020179236672</c:v>
                </c:pt>
                <c:pt idx="408">
                  <c:v>135.17358116867305</c:v>
                </c:pt>
                <c:pt idx="409">
                  <c:v>114.79050573880455</c:v>
                </c:pt>
                <c:pt idx="410">
                  <c:v>111.84180038869026</c:v>
                </c:pt>
                <c:pt idx="411">
                  <c:v>113.99173204422601</c:v>
                </c:pt>
                <c:pt idx="412">
                  <c:v>130.28108773385509</c:v>
                </c:pt>
                <c:pt idx="413">
                  <c:v>141.20959349461057</c:v>
                </c:pt>
                <c:pt idx="414">
                  <c:v>122.08768532746875</c:v>
                </c:pt>
                <c:pt idx="415">
                  <c:v>106.83783044106261</c:v>
                </c:pt>
                <c:pt idx="416">
                  <c:v>119.29099029546676</c:v>
                </c:pt>
                <c:pt idx="417">
                  <c:v>154.01157616560596</c:v>
                </c:pt>
                <c:pt idx="418">
                  <c:v>138.2589014988107</c:v>
                </c:pt>
                <c:pt idx="419">
                  <c:v>124.17996039171683</c:v>
                </c:pt>
                <c:pt idx="420">
                  <c:v>131.6321739514899</c:v>
                </c:pt>
                <c:pt idx="421">
                  <c:v>123.01821626019564</c:v>
                </c:pt>
                <c:pt idx="422">
                  <c:v>135.43545574497494</c:v>
                </c:pt>
                <c:pt idx="423">
                  <c:v>138.30611562383274</c:v>
                </c:pt>
                <c:pt idx="424">
                  <c:v>130.88610946332463</c:v>
                </c:pt>
                <c:pt idx="425">
                  <c:v>111.27786992539355</c:v>
                </c:pt>
                <c:pt idx="426">
                  <c:v>121.93130554684934</c:v>
                </c:pt>
                <c:pt idx="427">
                  <c:v>99.729875863182599</c:v>
                </c:pt>
                <c:pt idx="428">
                  <c:v>131.49516111854632</c:v>
                </c:pt>
                <c:pt idx="429">
                  <c:v>144.51369734428377</c:v>
                </c:pt>
                <c:pt idx="430">
                  <c:v>119.00759415136334</c:v>
                </c:pt>
                <c:pt idx="431">
                  <c:v>133.43621808027453</c:v>
                </c:pt>
                <c:pt idx="432">
                  <c:v>127.79429754270232</c:v>
                </c:pt>
                <c:pt idx="433">
                  <c:v>136.08076098223151</c:v>
                </c:pt>
                <c:pt idx="434">
                  <c:v>119.42970209318085</c:v>
                </c:pt>
                <c:pt idx="435">
                  <c:v>97.422506699152109</c:v>
                </c:pt>
                <c:pt idx="436">
                  <c:v>124.69890294849068</c:v>
                </c:pt>
                <c:pt idx="437">
                  <c:v>130.282867146028</c:v>
                </c:pt>
                <c:pt idx="438">
                  <c:v>139.81312692857523</c:v>
                </c:pt>
                <c:pt idx="439">
                  <c:v>121.44893729197415</c:v>
                </c:pt>
                <c:pt idx="440">
                  <c:v>150.47374334427337</c:v>
                </c:pt>
                <c:pt idx="441">
                  <c:v>163.59497721696897</c:v>
                </c:pt>
                <c:pt idx="442">
                  <c:v>142.05913166610804</c:v>
                </c:pt>
                <c:pt idx="443">
                  <c:v>111.94164757736485</c:v>
                </c:pt>
                <c:pt idx="444">
                  <c:v>137.42736608153172</c:v>
                </c:pt>
                <c:pt idx="445">
                  <c:v>134.9317147010257</c:v>
                </c:pt>
                <c:pt idx="446">
                  <c:v>124.97318896521155</c:v>
                </c:pt>
                <c:pt idx="447">
                  <c:v>98.00656449109691</c:v>
                </c:pt>
                <c:pt idx="448">
                  <c:v>131.68370758689352</c:v>
                </c:pt>
                <c:pt idx="449">
                  <c:v>108.4960272282012</c:v>
                </c:pt>
                <c:pt idx="450">
                  <c:v>120.47930277488555</c:v>
                </c:pt>
                <c:pt idx="451">
                  <c:v>130.13840789788887</c:v>
                </c:pt>
                <c:pt idx="452">
                  <c:v>118.86593266181448</c:v>
                </c:pt>
                <c:pt idx="453">
                  <c:v>111.8550985927895</c:v>
                </c:pt>
                <c:pt idx="454">
                  <c:v>121.04780985188475</c:v>
                </c:pt>
                <c:pt idx="455">
                  <c:v>136.0697835831308</c:v>
                </c:pt>
                <c:pt idx="456">
                  <c:v>110.64405882938375</c:v>
                </c:pt>
                <c:pt idx="457">
                  <c:v>92.160929896362063</c:v>
                </c:pt>
                <c:pt idx="458">
                  <c:v>125.77052264996475</c:v>
                </c:pt>
                <c:pt idx="459">
                  <c:v>128.58541433140704</c:v>
                </c:pt>
                <c:pt idx="460">
                  <c:v>117.84603648508828</c:v>
                </c:pt>
                <c:pt idx="461">
                  <c:v>139.28782271642515</c:v>
                </c:pt>
                <c:pt idx="462">
                  <c:v>111.57425931065505</c:v>
                </c:pt>
                <c:pt idx="463">
                  <c:v>133.83227296867557</c:v>
                </c:pt>
                <c:pt idx="464">
                  <c:v>115.23979474082111</c:v>
                </c:pt>
                <c:pt idx="465">
                  <c:v>115.23951220727189</c:v>
                </c:pt>
                <c:pt idx="466">
                  <c:v>119.09526460558735</c:v>
                </c:pt>
                <c:pt idx="467">
                  <c:v>106.79099521151744</c:v>
                </c:pt>
                <c:pt idx="468">
                  <c:v>122.32494181179179</c:v>
                </c:pt>
                <c:pt idx="469">
                  <c:v>139.66514995930109</c:v>
                </c:pt>
                <c:pt idx="470">
                  <c:v>115.23654310755701</c:v>
                </c:pt>
                <c:pt idx="471">
                  <c:v>162.82587417335219</c:v>
                </c:pt>
                <c:pt idx="472">
                  <c:v>120.25920870370479</c:v>
                </c:pt>
                <c:pt idx="473">
                  <c:v>119.38019908742052</c:v>
                </c:pt>
                <c:pt idx="474">
                  <c:v>132.36866196754625</c:v>
                </c:pt>
                <c:pt idx="475">
                  <c:v>135.36679103966117</c:v>
                </c:pt>
                <c:pt idx="476">
                  <c:v>141.86632669330513</c:v>
                </c:pt>
                <c:pt idx="477">
                  <c:v>126.9554267498997</c:v>
                </c:pt>
                <c:pt idx="478">
                  <c:v>115.35013057655314</c:v>
                </c:pt>
                <c:pt idx="479">
                  <c:v>121.90045765054118</c:v>
                </c:pt>
                <c:pt idx="480">
                  <c:v>121.05543769145264</c:v>
                </c:pt>
                <c:pt idx="481">
                  <c:v>148.20776993215605</c:v>
                </c:pt>
                <c:pt idx="482">
                  <c:v>141.7413579645258</c:v>
                </c:pt>
                <c:pt idx="483">
                  <c:v>156.11888541898867</c:v>
                </c:pt>
                <c:pt idx="484">
                  <c:v>143.1991760574297</c:v>
                </c:pt>
                <c:pt idx="485">
                  <c:v>144.98165526119269</c:v>
                </c:pt>
                <c:pt idx="486">
                  <c:v>128.342195714968</c:v>
                </c:pt>
                <c:pt idx="487">
                  <c:v>114.27013575132904</c:v>
                </c:pt>
                <c:pt idx="488">
                  <c:v>131.8432766980232</c:v>
                </c:pt>
                <c:pt idx="489">
                  <c:v>133.48328003346097</c:v>
                </c:pt>
                <c:pt idx="490">
                  <c:v>148.23518027919459</c:v>
                </c:pt>
                <c:pt idx="491">
                  <c:v>145.04271584364344</c:v>
                </c:pt>
                <c:pt idx="492">
                  <c:v>137.20356661979653</c:v>
                </c:pt>
                <c:pt idx="493">
                  <c:v>141.94756779055407</c:v>
                </c:pt>
                <c:pt idx="494">
                  <c:v>120.8150972011904</c:v>
                </c:pt>
                <c:pt idx="495">
                  <c:v>88.659822285459214</c:v>
                </c:pt>
                <c:pt idx="496">
                  <c:v>137.28065735280126</c:v>
                </c:pt>
                <c:pt idx="497">
                  <c:v>122.20018507141063</c:v>
                </c:pt>
                <c:pt idx="498">
                  <c:v>124.23284331389915</c:v>
                </c:pt>
                <c:pt idx="499">
                  <c:v>125.59967229322393</c:v>
                </c:pt>
                <c:pt idx="500">
                  <c:v>118.94582207235304</c:v>
                </c:pt>
                <c:pt idx="501">
                  <c:v>111.40287991528328</c:v>
                </c:pt>
                <c:pt idx="502">
                  <c:v>119.22634578496701</c:v>
                </c:pt>
                <c:pt idx="503">
                  <c:v>151.63162415494253</c:v>
                </c:pt>
                <c:pt idx="504">
                  <c:v>124.6427259571491</c:v>
                </c:pt>
                <c:pt idx="505">
                  <c:v>114.58497852352514</c:v>
                </c:pt>
                <c:pt idx="506">
                  <c:v>116.35928602355858</c:v>
                </c:pt>
                <c:pt idx="507">
                  <c:v>105.531261285344</c:v>
                </c:pt>
                <c:pt idx="508">
                  <c:v>132.81409528610666</c:v>
                </c:pt>
                <c:pt idx="509">
                  <c:v>127.29584469160676</c:v>
                </c:pt>
                <c:pt idx="510">
                  <c:v>141.41558850387742</c:v>
                </c:pt>
                <c:pt idx="511">
                  <c:v>165.45581849596033</c:v>
                </c:pt>
                <c:pt idx="512">
                  <c:v>131.04484238918067</c:v>
                </c:pt>
                <c:pt idx="513">
                  <c:v>116.35103356073419</c:v>
                </c:pt>
                <c:pt idx="514">
                  <c:v>125.29275187260028</c:v>
                </c:pt>
                <c:pt idx="515">
                  <c:v>130.49578548119155</c:v>
                </c:pt>
                <c:pt idx="516">
                  <c:v>128.97049217883691</c:v>
                </c:pt>
                <c:pt idx="517">
                  <c:v>145.46813858596767</c:v>
                </c:pt>
                <c:pt idx="518">
                  <c:v>142.68008874456146</c:v>
                </c:pt>
                <c:pt idx="519">
                  <c:v>135.20052491341829</c:v>
                </c:pt>
                <c:pt idx="520">
                  <c:v>143.7076375313008</c:v>
                </c:pt>
                <c:pt idx="521">
                  <c:v>141.10316929289743</c:v>
                </c:pt>
                <c:pt idx="522">
                  <c:v>130.92348096094045</c:v>
                </c:pt>
                <c:pt idx="523">
                  <c:v>121.56437247370116</c:v>
                </c:pt>
                <c:pt idx="524">
                  <c:v>143.19286559648438</c:v>
                </c:pt>
                <c:pt idx="525">
                  <c:v>172.70514530151004</c:v>
                </c:pt>
                <c:pt idx="526">
                  <c:v>143.29056072628487</c:v>
                </c:pt>
                <c:pt idx="527">
                  <c:v>122.59076167401142</c:v>
                </c:pt>
                <c:pt idx="528">
                  <c:v>171.80544057876773</c:v>
                </c:pt>
                <c:pt idx="529">
                  <c:v>172.47889177473499</c:v>
                </c:pt>
                <c:pt idx="530">
                  <c:v>173.18522326074799</c:v>
                </c:pt>
                <c:pt idx="531">
                  <c:v>193.26137863631172</c:v>
                </c:pt>
                <c:pt idx="532">
                  <c:v>169.49642438372507</c:v>
                </c:pt>
                <c:pt idx="533">
                  <c:v>172.09161457747294</c:v>
                </c:pt>
                <c:pt idx="534">
                  <c:v>192.28569009028124</c:v>
                </c:pt>
                <c:pt idx="535">
                  <c:v>165.54701807580213</c:v>
                </c:pt>
                <c:pt idx="536">
                  <c:v>178.24644277357061</c:v>
                </c:pt>
                <c:pt idx="537">
                  <c:v>167.33715092753437</c:v>
                </c:pt>
                <c:pt idx="538">
                  <c:v>160.00648659267395</c:v>
                </c:pt>
                <c:pt idx="539">
                  <c:v>188.06832388932048</c:v>
                </c:pt>
                <c:pt idx="540">
                  <c:v>148.17177123660682</c:v>
                </c:pt>
                <c:pt idx="541">
                  <c:v>173.97277247221163</c:v>
                </c:pt>
                <c:pt idx="542">
                  <c:v>162.18002277885935</c:v>
                </c:pt>
                <c:pt idx="543">
                  <c:v>184.49724985248122</c:v>
                </c:pt>
                <c:pt idx="544">
                  <c:v>168.43334608732059</c:v>
                </c:pt>
                <c:pt idx="545">
                  <c:v>181.50082699834613</c:v>
                </c:pt>
                <c:pt idx="546">
                  <c:v>156.17444822555689</c:v>
                </c:pt>
                <c:pt idx="547">
                  <c:v>166.75883917018959</c:v>
                </c:pt>
                <c:pt idx="548">
                  <c:v>160.91163635158418</c:v>
                </c:pt>
                <c:pt idx="549">
                  <c:v>161.49168275838161</c:v>
                </c:pt>
                <c:pt idx="550">
                  <c:v>152.22132599563244</c:v>
                </c:pt>
                <c:pt idx="551">
                  <c:v>150.00939203718576</c:v>
                </c:pt>
                <c:pt idx="552">
                  <c:v>168.03422272702946</c:v>
                </c:pt>
                <c:pt idx="553">
                  <c:v>184.18501106987054</c:v>
                </c:pt>
                <c:pt idx="554">
                  <c:v>168.8801467610775</c:v>
                </c:pt>
                <c:pt idx="555">
                  <c:v>186.52232557576542</c:v>
                </c:pt>
                <c:pt idx="556">
                  <c:v>179.49933761006253</c:v>
                </c:pt>
                <c:pt idx="557">
                  <c:v>158.88902177179727</c:v>
                </c:pt>
                <c:pt idx="558">
                  <c:v>194.28778565498388</c:v>
                </c:pt>
                <c:pt idx="559">
                  <c:v>208.87557333548793</c:v>
                </c:pt>
                <c:pt idx="560">
                  <c:v>206.19165045455736</c:v>
                </c:pt>
                <c:pt idx="561">
                  <c:v>180.52456044809028</c:v>
                </c:pt>
                <c:pt idx="562">
                  <c:v>218.52235691502378</c:v>
                </c:pt>
                <c:pt idx="563">
                  <c:v>261.13953502672149</c:v>
                </c:pt>
                <c:pt idx="564">
                  <c:v>223.42144350436854</c:v>
                </c:pt>
                <c:pt idx="565">
                  <c:v>188.43418053711113</c:v>
                </c:pt>
                <c:pt idx="566">
                  <c:v>217.47910468969752</c:v>
                </c:pt>
                <c:pt idx="567">
                  <c:v>214.54988033604795</c:v>
                </c:pt>
                <c:pt idx="568">
                  <c:v>224.39725672302765</c:v>
                </c:pt>
                <c:pt idx="569">
                  <c:v>205.14200107232023</c:v>
                </c:pt>
                <c:pt idx="570">
                  <c:v>205.71998345102912</c:v>
                </c:pt>
                <c:pt idx="571">
                  <c:v>209.28206784131754</c:v>
                </c:pt>
                <c:pt idx="572">
                  <c:v>202.57356031683321</c:v>
                </c:pt>
                <c:pt idx="573">
                  <c:v>213.64763210662798</c:v>
                </c:pt>
                <c:pt idx="574">
                  <c:v>191.53834649174479</c:v>
                </c:pt>
                <c:pt idx="575">
                  <c:v>204.47538233239189</c:v>
                </c:pt>
                <c:pt idx="576">
                  <c:v>190.27083444326854</c:v>
                </c:pt>
                <c:pt idx="577">
                  <c:v>143.0636902065383</c:v>
                </c:pt>
                <c:pt idx="578">
                  <c:v>200.48184543972914</c:v>
                </c:pt>
                <c:pt idx="579">
                  <c:v>274.27096894978661</c:v>
                </c:pt>
                <c:pt idx="580">
                  <c:v>227.75321178949227</c:v>
                </c:pt>
                <c:pt idx="581">
                  <c:v>219.709602863508</c:v>
                </c:pt>
                <c:pt idx="582">
                  <c:v>231.8523670134042</c:v>
                </c:pt>
                <c:pt idx="583">
                  <c:v>233.20865752055639</c:v>
                </c:pt>
                <c:pt idx="584">
                  <c:v>273.22307489047569</c:v>
                </c:pt>
                <c:pt idx="585">
                  <c:v>276.62362997463259</c:v>
                </c:pt>
                <c:pt idx="586">
                  <c:v>264.20390157384702</c:v>
                </c:pt>
                <c:pt idx="587">
                  <c:v>250.78940252818691</c:v>
                </c:pt>
                <c:pt idx="588">
                  <c:v>274.38380580351674</c:v>
                </c:pt>
                <c:pt idx="589">
                  <c:v>261.94525299025833</c:v>
                </c:pt>
                <c:pt idx="590">
                  <c:v>262.98404796958221</c:v>
                </c:pt>
                <c:pt idx="591">
                  <c:v>261.13328427049697</c:v>
                </c:pt>
                <c:pt idx="592">
                  <c:v>270.7499752259688</c:v>
                </c:pt>
                <c:pt idx="593">
                  <c:v>254.53712525361175</c:v>
                </c:pt>
                <c:pt idx="594">
                  <c:v>233.71806200466204</c:v>
                </c:pt>
                <c:pt idx="595">
                  <c:v>256.38481150721583</c:v>
                </c:pt>
                <c:pt idx="596">
                  <c:v>191.63294240365889</c:v>
                </c:pt>
                <c:pt idx="597">
                  <c:v>232.78911731232057</c:v>
                </c:pt>
                <c:pt idx="598">
                  <c:v>197.34162239302154</c:v>
                </c:pt>
                <c:pt idx="599">
                  <c:v>175.78359290945295</c:v>
                </c:pt>
                <c:pt idx="600">
                  <c:v>211.19052373142529</c:v>
                </c:pt>
                <c:pt idx="601">
                  <c:v>198.4564708207424</c:v>
                </c:pt>
                <c:pt idx="602">
                  <c:v>208.71479161908604</c:v>
                </c:pt>
                <c:pt idx="603">
                  <c:v>274.5476804899759</c:v>
                </c:pt>
                <c:pt idx="604">
                  <c:v>200.47771651906513</c:v>
                </c:pt>
                <c:pt idx="605">
                  <c:v>209.2146519484389</c:v>
                </c:pt>
                <c:pt idx="606">
                  <c:v>208.37224291333339</c:v>
                </c:pt>
                <c:pt idx="607">
                  <c:v>188.13691796329516</c:v>
                </c:pt>
                <c:pt idx="608">
                  <c:v>187.71996934844674</c:v>
                </c:pt>
                <c:pt idx="609">
                  <c:v>212.55460346707784</c:v>
                </c:pt>
                <c:pt idx="610">
                  <c:v>206.91244785924718</c:v>
                </c:pt>
                <c:pt idx="611">
                  <c:v>204.95786950378724</c:v>
                </c:pt>
                <c:pt idx="612">
                  <c:v>236.28465791024902</c:v>
                </c:pt>
                <c:pt idx="613">
                  <c:v>295.70161387610591</c:v>
                </c:pt>
                <c:pt idx="614">
                  <c:v>175.96762992593625</c:v>
                </c:pt>
                <c:pt idx="615">
                  <c:v>169.76422363577646</c:v>
                </c:pt>
                <c:pt idx="616">
                  <c:v>196.40701923508621</c:v>
                </c:pt>
                <c:pt idx="617">
                  <c:v>216.10049092805738</c:v>
                </c:pt>
                <c:pt idx="618">
                  <c:v>200.55108730849074</c:v>
                </c:pt>
                <c:pt idx="619">
                  <c:v>196.74502728865647</c:v>
                </c:pt>
                <c:pt idx="620">
                  <c:v>216.20527645352445</c:v>
                </c:pt>
                <c:pt idx="621">
                  <c:v>180.94967312219319</c:v>
                </c:pt>
                <c:pt idx="622">
                  <c:v>201.51220860639117</c:v>
                </c:pt>
                <c:pt idx="623">
                  <c:v>180.04697677091269</c:v>
                </c:pt>
                <c:pt idx="624">
                  <c:v>220.96040876094071</c:v>
                </c:pt>
                <c:pt idx="625">
                  <c:v>231.21884611864598</c:v>
                </c:pt>
                <c:pt idx="626">
                  <c:v>212.91689282660127</c:v>
                </c:pt>
                <c:pt idx="627">
                  <c:v>183.72923889475302</c:v>
                </c:pt>
                <c:pt idx="628">
                  <c:v>207.41085077701584</c:v>
                </c:pt>
                <c:pt idx="629">
                  <c:v>233.79432175679042</c:v>
                </c:pt>
                <c:pt idx="630">
                  <c:v>182.03389429422944</c:v>
                </c:pt>
                <c:pt idx="631">
                  <c:v>182.61263880111377</c:v>
                </c:pt>
                <c:pt idx="632">
                  <c:v>194.60405715616793</c:v>
                </c:pt>
                <c:pt idx="633">
                  <c:v>177.38691167552477</c:v>
                </c:pt>
                <c:pt idx="634">
                  <c:v>196.88159772796388</c:v>
                </c:pt>
                <c:pt idx="635">
                  <c:v>228.46312450318828</c:v>
                </c:pt>
                <c:pt idx="636">
                  <c:v>197.04244959571164</c:v>
                </c:pt>
                <c:pt idx="637">
                  <c:v>208.17891361517204</c:v>
                </c:pt>
                <c:pt idx="638">
                  <c:v>213.8270558449652</c:v>
                </c:pt>
                <c:pt idx="639">
                  <c:v>175.26211629017538</c:v>
                </c:pt>
                <c:pt idx="640">
                  <c:v>228.26124833495732</c:v>
                </c:pt>
                <c:pt idx="641">
                  <c:v>208.41060261923081</c:v>
                </c:pt>
                <c:pt idx="642">
                  <c:v>197.78735366014621</c:v>
                </c:pt>
                <c:pt idx="643">
                  <c:v>199.59621248710243</c:v>
                </c:pt>
                <c:pt idx="644">
                  <c:v>212.23166632076229</c:v>
                </c:pt>
                <c:pt idx="645">
                  <c:v>160.22494265441438</c:v>
                </c:pt>
                <c:pt idx="646">
                  <c:v>195.93310520678259</c:v>
                </c:pt>
                <c:pt idx="647">
                  <c:v>157.10823527872162</c:v>
                </c:pt>
                <c:pt idx="648">
                  <c:v>188.24424211521745</c:v>
                </c:pt>
                <c:pt idx="649">
                  <c:v>172.56646921189034</c:v>
                </c:pt>
                <c:pt idx="650">
                  <c:v>184.13225100882107</c:v>
                </c:pt>
                <c:pt idx="651">
                  <c:v>180.68271884469851</c:v>
                </c:pt>
                <c:pt idx="652">
                  <c:v>167.43336793940455</c:v>
                </c:pt>
                <c:pt idx="653">
                  <c:v>227.35011692857012</c:v>
                </c:pt>
                <c:pt idx="654">
                  <c:v>188.58103826209529</c:v>
                </c:pt>
                <c:pt idx="655">
                  <c:v>172.73216424019944</c:v>
                </c:pt>
                <c:pt idx="656">
                  <c:v>187.86422249042562</c:v>
                </c:pt>
                <c:pt idx="657">
                  <c:v>157.89379675424917</c:v>
                </c:pt>
                <c:pt idx="658">
                  <c:v>209.51878342189033</c:v>
                </c:pt>
                <c:pt idx="659">
                  <c:v>212.25572509710247</c:v>
                </c:pt>
                <c:pt idx="660">
                  <c:v>172.10709192104525</c:v>
                </c:pt>
                <c:pt idx="661">
                  <c:v>140.67267668496808</c:v>
                </c:pt>
                <c:pt idx="662">
                  <c:v>188.91932250323873</c:v>
                </c:pt>
                <c:pt idx="663">
                  <c:v>154.31537290349365</c:v>
                </c:pt>
                <c:pt idx="664">
                  <c:v>161.82497220087816</c:v>
                </c:pt>
                <c:pt idx="665">
                  <c:v>173.8632946705188</c:v>
                </c:pt>
                <c:pt idx="666">
                  <c:v>163.49852361941333</c:v>
                </c:pt>
                <c:pt idx="667">
                  <c:v>153.91260208891896</c:v>
                </c:pt>
                <c:pt idx="668">
                  <c:v>151.30018237503054</c:v>
                </c:pt>
                <c:pt idx="669">
                  <c:v>170.51170961079546</c:v>
                </c:pt>
                <c:pt idx="670">
                  <c:v>155.42644929170106</c:v>
                </c:pt>
                <c:pt idx="671">
                  <c:v>161.41508690577865</c:v>
                </c:pt>
                <c:pt idx="672">
                  <c:v>157.83810632415174</c:v>
                </c:pt>
                <c:pt idx="673">
                  <c:v>172.80257638087559</c:v>
                </c:pt>
                <c:pt idx="674">
                  <c:v>163.9844919047207</c:v>
                </c:pt>
                <c:pt idx="675">
                  <c:v>139.48295926674572</c:v>
                </c:pt>
                <c:pt idx="676">
                  <c:v>159.22393390852358</c:v>
                </c:pt>
                <c:pt idx="677">
                  <c:v>156.43307386999155</c:v>
                </c:pt>
                <c:pt idx="678">
                  <c:v>165.73641204815675</c:v>
                </c:pt>
                <c:pt idx="679">
                  <c:v>157.88443614497254</c:v>
                </c:pt>
                <c:pt idx="680">
                  <c:v>177.7536771124189</c:v>
                </c:pt>
                <c:pt idx="681">
                  <c:v>161.1473691848137</c:v>
                </c:pt>
                <c:pt idx="682">
                  <c:v>161.94168468108592</c:v>
                </c:pt>
                <c:pt idx="683">
                  <c:v>165.96703549094974</c:v>
                </c:pt>
                <c:pt idx="684">
                  <c:v>161.48049320670248</c:v>
                </c:pt>
                <c:pt idx="685">
                  <c:v>181.34128001697781</c:v>
                </c:pt>
                <c:pt idx="686">
                  <c:v>169.30833547851307</c:v>
                </c:pt>
                <c:pt idx="687">
                  <c:v>174.711387272839</c:v>
                </c:pt>
                <c:pt idx="688">
                  <c:v>203.8625921627125</c:v>
                </c:pt>
                <c:pt idx="689">
                  <c:v>204.57413700974337</c:v>
                </c:pt>
                <c:pt idx="690">
                  <c:v>168.44824948043947</c:v>
                </c:pt>
                <c:pt idx="691">
                  <c:v>168.24414436920856</c:v>
                </c:pt>
                <c:pt idx="692">
                  <c:v>202.75216394236116</c:v>
                </c:pt>
                <c:pt idx="693">
                  <c:v>188.33245906765504</c:v>
                </c:pt>
                <c:pt idx="694">
                  <c:v>188.55088506487499</c:v>
                </c:pt>
                <c:pt idx="695">
                  <c:v>199.5852628676997</c:v>
                </c:pt>
                <c:pt idx="696">
                  <c:v>170.76086712623683</c:v>
                </c:pt>
                <c:pt idx="697">
                  <c:v>165.39744737198237</c:v>
                </c:pt>
                <c:pt idx="698">
                  <c:v>86.899457554803234</c:v>
                </c:pt>
                <c:pt idx="699">
                  <c:v>64.535716908087124</c:v>
                </c:pt>
                <c:pt idx="700">
                  <c:v>91.181311822313802</c:v>
                </c:pt>
                <c:pt idx="701">
                  <c:v>76.775558001911151</c:v>
                </c:pt>
                <c:pt idx="702">
                  <c:v>86.16218708037357</c:v>
                </c:pt>
                <c:pt idx="703">
                  <c:v>68.587940372783549</c:v>
                </c:pt>
                <c:pt idx="704">
                  <c:v>95.548443216232926</c:v>
                </c:pt>
                <c:pt idx="705">
                  <c:v>107.3961156524305</c:v>
                </c:pt>
                <c:pt idx="706">
                  <c:v>98.707813815688908</c:v>
                </c:pt>
                <c:pt idx="707">
                  <c:v>105.61030288929173</c:v>
                </c:pt>
                <c:pt idx="708">
                  <c:v>90.955079136222366</c:v>
                </c:pt>
                <c:pt idx="709">
                  <c:v>104.54746646222658</c:v>
                </c:pt>
                <c:pt idx="710">
                  <c:v>96.999634059692625</c:v>
                </c:pt>
                <c:pt idx="711">
                  <c:v>87.939497766842791</c:v>
                </c:pt>
                <c:pt idx="712">
                  <c:v>95.455843419461445</c:v>
                </c:pt>
                <c:pt idx="713">
                  <c:v>75.484375657027314</c:v>
                </c:pt>
                <c:pt idx="714">
                  <c:v>95.63900162538215</c:v>
                </c:pt>
                <c:pt idx="715">
                  <c:v>90.026734111851255</c:v>
                </c:pt>
                <c:pt idx="716">
                  <c:v>102.42165287493552</c:v>
                </c:pt>
                <c:pt idx="717">
                  <c:v>95.785697360222045</c:v>
                </c:pt>
                <c:pt idx="718">
                  <c:v>97.883444509171227</c:v>
                </c:pt>
                <c:pt idx="719">
                  <c:v>71.365331282214186</c:v>
                </c:pt>
                <c:pt idx="720">
                  <c:v>102.59735674476893</c:v>
                </c:pt>
                <c:pt idx="721">
                  <c:v>124.5361161000824</c:v>
                </c:pt>
                <c:pt idx="722">
                  <c:v>84.938546165184633</c:v>
                </c:pt>
                <c:pt idx="723">
                  <c:v>92.742197349413772</c:v>
                </c:pt>
                <c:pt idx="724">
                  <c:v>97.750454875452604</c:v>
                </c:pt>
                <c:pt idx="725">
                  <c:v>124.35845390626274</c:v>
                </c:pt>
                <c:pt idx="726">
                  <c:v>107.8909448816193</c:v>
                </c:pt>
                <c:pt idx="727">
                  <c:v>117.32503900031239</c:v>
                </c:pt>
                <c:pt idx="728">
                  <c:v>120.26986313226853</c:v>
                </c:pt>
                <c:pt idx="729">
                  <c:v>140.17029482674852</c:v>
                </c:pt>
                <c:pt idx="730">
                  <c:v>105.14588594564187</c:v>
                </c:pt>
                <c:pt idx="731">
                  <c:v>106.48219179915749</c:v>
                </c:pt>
                <c:pt idx="732">
                  <c:v>108.44204213304897</c:v>
                </c:pt>
                <c:pt idx="733">
                  <c:v>116.38053288113244</c:v>
                </c:pt>
                <c:pt idx="734">
                  <c:v>123.24773190373479</c:v>
                </c:pt>
                <c:pt idx="735">
                  <c:v>112.41960116332521</c:v>
                </c:pt>
                <c:pt idx="736">
                  <c:v>115.1412276804045</c:v>
                </c:pt>
                <c:pt idx="737">
                  <c:v>135.95925115589236</c:v>
                </c:pt>
                <c:pt idx="738">
                  <c:v>96.820751886154767</c:v>
                </c:pt>
                <c:pt idx="739">
                  <c:v>94.728404062545053</c:v>
                </c:pt>
                <c:pt idx="740">
                  <c:v>113.28524854976021</c:v>
                </c:pt>
                <c:pt idx="741">
                  <c:v>86.377966260477251</c:v>
                </c:pt>
                <c:pt idx="742">
                  <c:v>112.80381436293618</c:v>
                </c:pt>
                <c:pt idx="743">
                  <c:v>122.68687416229113</c:v>
                </c:pt>
                <c:pt idx="744">
                  <c:v>112.55159282174773</c:v>
                </c:pt>
                <c:pt idx="745">
                  <c:v>85.181482024173135</c:v>
                </c:pt>
                <c:pt idx="746">
                  <c:v>122.34231315581491</c:v>
                </c:pt>
                <c:pt idx="747">
                  <c:v>108.52174186173032</c:v>
                </c:pt>
                <c:pt idx="748">
                  <c:v>118.34178694443702</c:v>
                </c:pt>
                <c:pt idx="749">
                  <c:v>152.39883371849456</c:v>
                </c:pt>
                <c:pt idx="750">
                  <c:v>120.45770152825256</c:v>
                </c:pt>
                <c:pt idx="751">
                  <c:v>131.2635839364244</c:v>
                </c:pt>
                <c:pt idx="752">
                  <c:v>153.08961141947316</c:v>
                </c:pt>
                <c:pt idx="753">
                  <c:v>135.77891341811403</c:v>
                </c:pt>
                <c:pt idx="754">
                  <c:v>140.17769756191211</c:v>
                </c:pt>
                <c:pt idx="755">
                  <c:v>126.56646531406079</c:v>
                </c:pt>
                <c:pt idx="756">
                  <c:v>161.62955324086352</c:v>
                </c:pt>
                <c:pt idx="757">
                  <c:v>155.74295582210823</c:v>
                </c:pt>
                <c:pt idx="758">
                  <c:v>161.89338678324035</c:v>
                </c:pt>
                <c:pt idx="759">
                  <c:v>182.39875380405982</c:v>
                </c:pt>
                <c:pt idx="760">
                  <c:v>181.23609376474198</c:v>
                </c:pt>
                <c:pt idx="761">
                  <c:v>239.50447632928942</c:v>
                </c:pt>
                <c:pt idx="762">
                  <c:v>172.6682965883783</c:v>
                </c:pt>
                <c:pt idx="763">
                  <c:v>172.97200220430935</c:v>
                </c:pt>
                <c:pt idx="764">
                  <c:v>204.42879608902319</c:v>
                </c:pt>
                <c:pt idx="765">
                  <c:v>178.03238646720519</c:v>
                </c:pt>
                <c:pt idx="766">
                  <c:v>158.11999379545324</c:v>
                </c:pt>
                <c:pt idx="767">
                  <c:v>141.61538994158036</c:v>
                </c:pt>
                <c:pt idx="768">
                  <c:v>184.0323547011057</c:v>
                </c:pt>
                <c:pt idx="769">
                  <c:v>184.70381521074279</c:v>
                </c:pt>
                <c:pt idx="770">
                  <c:v>199.49532923292713</c:v>
                </c:pt>
                <c:pt idx="771">
                  <c:v>228.20749244144542</c:v>
                </c:pt>
                <c:pt idx="772">
                  <c:v>197.62599478805299</c:v>
                </c:pt>
                <c:pt idx="773">
                  <c:v>176.42398192825269</c:v>
                </c:pt>
                <c:pt idx="774">
                  <c:v>212.40244954975947</c:v>
                </c:pt>
                <c:pt idx="775">
                  <c:v>210.58095746374076</c:v>
                </c:pt>
                <c:pt idx="776">
                  <c:v>222.80265736309926</c:v>
                </c:pt>
                <c:pt idx="777">
                  <c:v>236.14127661478958</c:v>
                </c:pt>
                <c:pt idx="778">
                  <c:v>218.35497059746066</c:v>
                </c:pt>
                <c:pt idx="779">
                  <c:v>187.71108155588104</c:v>
                </c:pt>
                <c:pt idx="780">
                  <c:v>204.03531645317616</c:v>
                </c:pt>
                <c:pt idx="781">
                  <c:v>250.64535966768796</c:v>
                </c:pt>
                <c:pt idx="782">
                  <c:v>192.5123651386879</c:v>
                </c:pt>
                <c:pt idx="783">
                  <c:v>189.10736687174486</c:v>
                </c:pt>
                <c:pt idx="784">
                  <c:v>219.38731995085854</c:v>
                </c:pt>
                <c:pt idx="785">
                  <c:v>209.4359857021096</c:v>
                </c:pt>
                <c:pt idx="786">
                  <c:v>232.42970445001436</c:v>
                </c:pt>
                <c:pt idx="787">
                  <c:v>192.56331100609003</c:v>
                </c:pt>
                <c:pt idx="788">
                  <c:v>214.3134875187726</c:v>
                </c:pt>
                <c:pt idx="789">
                  <c:v>201.78821884235288</c:v>
                </c:pt>
                <c:pt idx="790">
                  <c:v>203.38464437656077</c:v>
                </c:pt>
                <c:pt idx="791">
                  <c:v>191.95559828937212</c:v>
                </c:pt>
                <c:pt idx="792">
                  <c:v>223.52175842576395</c:v>
                </c:pt>
                <c:pt idx="793">
                  <c:v>261.75978046432942</c:v>
                </c:pt>
                <c:pt idx="794">
                  <c:v>230.07381677592718</c:v>
                </c:pt>
                <c:pt idx="795">
                  <c:v>268.60614775655165</c:v>
                </c:pt>
                <c:pt idx="796">
                  <c:v>273.49420301622666</c:v>
                </c:pt>
                <c:pt idx="797">
                  <c:v>287.61035098747669</c:v>
                </c:pt>
                <c:pt idx="798">
                  <c:v>288.17271893773426</c:v>
                </c:pt>
                <c:pt idx="799">
                  <c:v>307.10982133184007</c:v>
                </c:pt>
                <c:pt idx="800">
                  <c:v>264.04028273571362</c:v>
                </c:pt>
                <c:pt idx="801">
                  <c:v>198.86479776612174</c:v>
                </c:pt>
                <c:pt idx="802">
                  <c:v>297.09286670271405</c:v>
                </c:pt>
                <c:pt idx="803">
                  <c:v>341.59187055481107</c:v>
                </c:pt>
                <c:pt idx="804">
                  <c:v>266.19130182163798</c:v>
                </c:pt>
                <c:pt idx="805">
                  <c:v>269.07129135448116</c:v>
                </c:pt>
                <c:pt idx="806">
                  <c:v>271.71946775548986</c:v>
                </c:pt>
                <c:pt idx="807">
                  <c:v>269.35917084311518</c:v>
                </c:pt>
                <c:pt idx="808">
                  <c:v>286.20186810714563</c:v>
                </c:pt>
                <c:pt idx="809">
                  <c:v>388.3896208882021</c:v>
                </c:pt>
                <c:pt idx="810">
                  <c:v>390.35895541685187</c:v>
                </c:pt>
                <c:pt idx="811">
                  <c:v>405.6193674440014</c:v>
                </c:pt>
                <c:pt idx="812">
                  <c:v>375.45883437088662</c:v>
                </c:pt>
                <c:pt idx="813">
                  <c:v>362.74310903344821</c:v>
                </c:pt>
                <c:pt idx="814">
                  <c:v>318.45728966953561</c:v>
                </c:pt>
                <c:pt idx="815">
                  <c:v>357.55030691169873</c:v>
                </c:pt>
                <c:pt idx="816">
                  <c:v>382.04551565687649</c:v>
                </c:pt>
                <c:pt idx="817">
                  <c:v>516.91531479589401</c:v>
                </c:pt>
                <c:pt idx="818">
                  <c:v>356.33555212210842</c:v>
                </c:pt>
                <c:pt idx="819">
                  <c:v>361.29555803784069</c:v>
                </c:pt>
                <c:pt idx="820">
                  <c:v>412.12644702050278</c:v>
                </c:pt>
                <c:pt idx="821">
                  <c:v>541.69514696862029</c:v>
                </c:pt>
                <c:pt idx="822">
                  <c:v>505.96406094144817</c:v>
                </c:pt>
                <c:pt idx="823">
                  <c:v>561.9144149534485</c:v>
                </c:pt>
                <c:pt idx="824">
                  <c:v>531.95735673840204</c:v>
                </c:pt>
                <c:pt idx="825">
                  <c:v>585.48218537923992</c:v>
                </c:pt>
                <c:pt idx="826">
                  <c:v>499.70170816040314</c:v>
                </c:pt>
                <c:pt idx="827">
                  <c:v>576.28443304023961</c:v>
                </c:pt>
                <c:pt idx="828">
                  <c:v>625.27645280186141</c:v>
                </c:pt>
                <c:pt idx="829">
                  <c:v>872.74758800114819</c:v>
                </c:pt>
                <c:pt idx="830">
                  <c:v>625.02361218890883</c:v>
                </c:pt>
                <c:pt idx="831">
                  <c:v>394.94060565328766</c:v>
                </c:pt>
                <c:pt idx="832">
                  <c:v>424.74999329343234</c:v>
                </c:pt>
                <c:pt idx="833">
                  <c:v>324.01080211811501</c:v>
                </c:pt>
                <c:pt idx="834">
                  <c:v>305.85234732015243</c:v>
                </c:pt>
                <c:pt idx="835">
                  <c:v>301.24435685507422</c:v>
                </c:pt>
                <c:pt idx="836">
                  <c:v>237.96482077925913</c:v>
                </c:pt>
                <c:pt idx="837">
                  <c:v>317.32121340374721</c:v>
                </c:pt>
                <c:pt idx="838">
                  <c:v>304.18569251309799</c:v>
                </c:pt>
                <c:pt idx="839">
                  <c:v>310.26849452130546</c:v>
                </c:pt>
                <c:pt idx="840">
                  <c:v>419.44267481774546</c:v>
                </c:pt>
                <c:pt idx="841">
                  <c:v>449.71535683561012</c:v>
                </c:pt>
                <c:pt idx="842">
                  <c:v>375.46253994879322</c:v>
                </c:pt>
                <c:pt idx="843">
                  <c:v>466.91345792158137</c:v>
                </c:pt>
                <c:pt idx="844">
                  <c:v>448.07311072922408</c:v>
                </c:pt>
                <c:pt idx="845">
                  <c:v>437.35355636569454</c:v>
                </c:pt>
                <c:pt idx="846">
                  <c:v>425.27317091549713</c:v>
                </c:pt>
                <c:pt idx="847">
                  <c:v>340.96919215909509</c:v>
                </c:pt>
                <c:pt idx="848">
                  <c:v>445.51116720859432</c:v>
                </c:pt>
                <c:pt idx="849">
                  <c:v>470.88570080102915</c:v>
                </c:pt>
                <c:pt idx="850">
                  <c:v>388.77322455947251</c:v>
                </c:pt>
                <c:pt idx="851">
                  <c:v>328.5707002990963</c:v>
                </c:pt>
                <c:pt idx="852">
                  <c:v>275.77317663814688</c:v>
                </c:pt>
                <c:pt idx="853">
                  <c:v>259.3354557851768</c:v>
                </c:pt>
                <c:pt idx="854">
                  <c:v>325.54150713846366</c:v>
                </c:pt>
                <c:pt idx="855">
                  <c:v>346.54031816148131</c:v>
                </c:pt>
                <c:pt idx="856">
                  <c:v>319.54659834832131</c:v>
                </c:pt>
                <c:pt idx="857">
                  <c:v>315.81133772321425</c:v>
                </c:pt>
                <c:pt idx="858">
                  <c:v>320.93037904032394</c:v>
                </c:pt>
                <c:pt idx="859">
                  <c:v>318.90318703519824</c:v>
                </c:pt>
                <c:pt idx="860">
                  <c:v>341.37180427272489</c:v>
                </c:pt>
                <c:pt idx="861">
                  <c:v>354.65073729556974</c:v>
                </c:pt>
                <c:pt idx="862">
                  <c:v>304.05256696381235</c:v>
                </c:pt>
                <c:pt idx="863">
                  <c:v>324.63515971867099</c:v>
                </c:pt>
                <c:pt idx="864">
                  <c:v>295.76179695463378</c:v>
                </c:pt>
                <c:pt idx="865">
                  <c:v>277.89422046014693</c:v>
                </c:pt>
                <c:pt idx="866">
                  <c:v>308.46106837896968</c:v>
                </c:pt>
                <c:pt idx="867">
                  <c:v>348.92720644637814</c:v>
                </c:pt>
                <c:pt idx="868">
                  <c:v>316.21730362933459</c:v>
                </c:pt>
                <c:pt idx="869">
                  <c:v>330.57461310571796</c:v>
                </c:pt>
                <c:pt idx="870">
                  <c:v>289.68121304157756</c:v>
                </c:pt>
                <c:pt idx="871">
                  <c:v>342.22894533178544</c:v>
                </c:pt>
                <c:pt idx="872">
                  <c:v>295.9923157070823</c:v>
                </c:pt>
                <c:pt idx="873">
                  <c:v>337.74304030356029</c:v>
                </c:pt>
                <c:pt idx="874">
                  <c:v>353.9930540868815</c:v>
                </c:pt>
                <c:pt idx="875">
                  <c:v>343.22036941589482</c:v>
                </c:pt>
                <c:pt idx="876">
                  <c:v>315.98661324089517</c:v>
                </c:pt>
                <c:pt idx="877">
                  <c:v>333.09957854435237</c:v>
                </c:pt>
                <c:pt idx="878">
                  <c:v>296.13059342163325</c:v>
                </c:pt>
                <c:pt idx="879">
                  <c:v>322.89978166551691</c:v>
                </c:pt>
                <c:pt idx="880">
                  <c:v>320.56829143404809</c:v>
                </c:pt>
                <c:pt idx="881">
                  <c:v>313.83722134502324</c:v>
                </c:pt>
                <c:pt idx="882">
                  <c:v>326.68774618582586</c:v>
                </c:pt>
                <c:pt idx="883">
                  <c:v>289.04730780782995</c:v>
                </c:pt>
                <c:pt idx="884">
                  <c:v>289.82321086653832</c:v>
                </c:pt>
                <c:pt idx="885">
                  <c:v>291.19134471343654</c:v>
                </c:pt>
                <c:pt idx="886">
                  <c:v>202.22408238545455</c:v>
                </c:pt>
                <c:pt idx="887">
                  <c:v>193.50440336133477</c:v>
                </c:pt>
                <c:pt idx="888">
                  <c:v>201.8739233306936</c:v>
                </c:pt>
                <c:pt idx="889">
                  <c:v>221.28311388187254</c:v>
                </c:pt>
                <c:pt idx="890">
                  <c:v>173.27554322250961</c:v>
                </c:pt>
                <c:pt idx="891">
                  <c:v>201.54931596485289</c:v>
                </c:pt>
                <c:pt idx="892">
                  <c:v>203.35811828552971</c:v>
                </c:pt>
                <c:pt idx="893">
                  <c:v>229.60471365379718</c:v>
                </c:pt>
                <c:pt idx="894">
                  <c:v>182.14215525124604</c:v>
                </c:pt>
                <c:pt idx="895">
                  <c:v>169.0103767860669</c:v>
                </c:pt>
                <c:pt idx="896">
                  <c:v>178.37779650964745</c:v>
                </c:pt>
                <c:pt idx="897">
                  <c:v>191.21445045195745</c:v>
                </c:pt>
                <c:pt idx="898">
                  <c:v>139.89313248103903</c:v>
                </c:pt>
                <c:pt idx="899">
                  <c:v>142.70958861266766</c:v>
                </c:pt>
                <c:pt idx="900">
                  <c:v>173.56576446445692</c:v>
                </c:pt>
                <c:pt idx="901">
                  <c:v>204.56828779185193</c:v>
                </c:pt>
                <c:pt idx="902">
                  <c:v>156.2869731862607</c:v>
                </c:pt>
                <c:pt idx="903">
                  <c:v>162.40585436457417</c:v>
                </c:pt>
                <c:pt idx="904">
                  <c:v>148.022200454927</c:v>
                </c:pt>
                <c:pt idx="905">
                  <c:v>127.0253281943415</c:v>
                </c:pt>
                <c:pt idx="906">
                  <c:v>161.35268417080073</c:v>
                </c:pt>
                <c:pt idx="907">
                  <c:v>180.83255572913305</c:v>
                </c:pt>
                <c:pt idx="908">
                  <c:v>150.35430124059312</c:v>
                </c:pt>
                <c:pt idx="909">
                  <c:v>141.79098481146301</c:v>
                </c:pt>
                <c:pt idx="910">
                  <c:v>131.83192451614926</c:v>
                </c:pt>
                <c:pt idx="911">
                  <c:v>122.54315030920651</c:v>
                </c:pt>
                <c:pt idx="912">
                  <c:v>114.24074188555545</c:v>
                </c:pt>
                <c:pt idx="913">
                  <c:v>115.78442379208461</c:v>
                </c:pt>
                <c:pt idx="914">
                  <c:v>106.16093518992123</c:v>
                </c:pt>
                <c:pt idx="915">
                  <c:v>95.544238304667914</c:v>
                </c:pt>
                <c:pt idx="916">
                  <c:v>90.760254487233311</c:v>
                </c:pt>
                <c:pt idx="917">
                  <c:v>92.169414131592418</c:v>
                </c:pt>
                <c:pt idx="918">
                  <c:v>93.999874747118298</c:v>
                </c:pt>
                <c:pt idx="919">
                  <c:v>100.47244968967613</c:v>
                </c:pt>
                <c:pt idx="920">
                  <c:v>89.233070041107752</c:v>
                </c:pt>
                <c:pt idx="921">
                  <c:v>108.11594330885423</c:v>
                </c:pt>
                <c:pt idx="922">
                  <c:v>88.028257218137639</c:v>
                </c:pt>
                <c:pt idx="923">
                  <c:v>74.81151858007668</c:v>
                </c:pt>
                <c:pt idx="924">
                  <c:v>102.37701321967045</c:v>
                </c:pt>
                <c:pt idx="925">
                  <c:v>111.05568408124779</c:v>
                </c:pt>
                <c:pt idx="926">
                  <c:v>95.745724216831547</c:v>
                </c:pt>
                <c:pt idx="927">
                  <c:v>95.643173761093905</c:v>
                </c:pt>
                <c:pt idx="928">
                  <c:v>106.52335747637711</c:v>
                </c:pt>
                <c:pt idx="929">
                  <c:v>87.208343425920063</c:v>
                </c:pt>
                <c:pt idx="930">
                  <c:v>92.989881999029464</c:v>
                </c:pt>
                <c:pt idx="931">
                  <c:v>101.56069912471551</c:v>
                </c:pt>
                <c:pt idx="932">
                  <c:v>93.675198858888038</c:v>
                </c:pt>
                <c:pt idx="933">
                  <c:v>77.441175509150682</c:v>
                </c:pt>
                <c:pt idx="934">
                  <c:v>74.900778175390968</c:v>
                </c:pt>
                <c:pt idx="935">
                  <c:v>86.250616817609085</c:v>
                </c:pt>
                <c:pt idx="936">
                  <c:v>85.68134061714008</c:v>
                </c:pt>
                <c:pt idx="937">
                  <c:v>97.986314846850206</c:v>
                </c:pt>
                <c:pt idx="938">
                  <c:v>88.02729295856723</c:v>
                </c:pt>
                <c:pt idx="939">
                  <c:v>84.074544533718296</c:v>
                </c:pt>
                <c:pt idx="940">
                  <c:v>90.226136165494026</c:v>
                </c:pt>
                <c:pt idx="941">
                  <c:v>104.27569902061954</c:v>
                </c:pt>
                <c:pt idx="942">
                  <c:v>84.389579239078998</c:v>
                </c:pt>
                <c:pt idx="943">
                  <c:v>76.753113195836193</c:v>
                </c:pt>
                <c:pt idx="944">
                  <c:v>88.797391453997605</c:v>
                </c:pt>
                <c:pt idx="945">
                  <c:v>77.412644439545431</c:v>
                </c:pt>
                <c:pt idx="946">
                  <c:v>75.583541139586359</c:v>
                </c:pt>
                <c:pt idx="947">
                  <c:v>80.508700567354524</c:v>
                </c:pt>
                <c:pt idx="948">
                  <c:v>73.058027573502329</c:v>
                </c:pt>
                <c:pt idx="949">
                  <c:v>71.064444396177308</c:v>
                </c:pt>
                <c:pt idx="950">
                  <c:v>72.078067635008736</c:v>
                </c:pt>
                <c:pt idx="951">
                  <c:v>67.100245481369214</c:v>
                </c:pt>
                <c:pt idx="952">
                  <c:v>73.608259644986347</c:v>
                </c:pt>
                <c:pt idx="953">
                  <c:v>76.853847000461442</c:v>
                </c:pt>
                <c:pt idx="954">
                  <c:v>66.569424811268021</c:v>
                </c:pt>
                <c:pt idx="955">
                  <c:v>57.381292438754301</c:v>
                </c:pt>
                <c:pt idx="956">
                  <c:v>58.090773302864534</c:v>
                </c:pt>
                <c:pt idx="957">
                  <c:v>58.861686702065739</c:v>
                </c:pt>
                <c:pt idx="958">
                  <c:v>51.608635370485842</c:v>
                </c:pt>
                <c:pt idx="959">
                  <c:v>59.80275854624972</c:v>
                </c:pt>
                <c:pt idx="960">
                  <c:v>52.401103839304753</c:v>
                </c:pt>
                <c:pt idx="961">
                  <c:v>49.213415354551422</c:v>
                </c:pt>
                <c:pt idx="962">
                  <c:v>60.149540228169236</c:v>
                </c:pt>
                <c:pt idx="963">
                  <c:v>66.400206648196615</c:v>
                </c:pt>
                <c:pt idx="964">
                  <c:v>62.388492423451865</c:v>
                </c:pt>
                <c:pt idx="965">
                  <c:v>54.888351999074878</c:v>
                </c:pt>
                <c:pt idx="966">
                  <c:v>43.554038564209542</c:v>
                </c:pt>
                <c:pt idx="967">
                  <c:v>36.096444633970826</c:v>
                </c:pt>
                <c:pt idx="968">
                  <c:v>47.284364084314824</c:v>
                </c:pt>
                <c:pt idx="969">
                  <c:v>50.764673462801341</c:v>
                </c:pt>
                <c:pt idx="970">
                  <c:v>55.296753216947216</c:v>
                </c:pt>
                <c:pt idx="971">
                  <c:v>55.915597726948484</c:v>
                </c:pt>
                <c:pt idx="972">
                  <c:v>54.785607764381297</c:v>
                </c:pt>
                <c:pt idx="973">
                  <c:v>63.300074643460725</c:v>
                </c:pt>
                <c:pt idx="974">
                  <c:v>53.465531584494094</c:v>
                </c:pt>
                <c:pt idx="975">
                  <c:v>51.68486736118443</c:v>
                </c:pt>
                <c:pt idx="976">
                  <c:v>56.447558085488502</c:v>
                </c:pt>
                <c:pt idx="977">
                  <c:v>43.626296552590837</c:v>
                </c:pt>
                <c:pt idx="978">
                  <c:v>40.779092647804291</c:v>
                </c:pt>
                <c:pt idx="979">
                  <c:v>40.654649371177612</c:v>
                </c:pt>
                <c:pt idx="980">
                  <c:v>31.421314920218862</c:v>
                </c:pt>
                <c:pt idx="981">
                  <c:v>33.694530928056473</c:v>
                </c:pt>
                <c:pt idx="982">
                  <c:v>38.626731208690082</c:v>
                </c:pt>
                <c:pt idx="983">
                  <c:v>36.5289231233373</c:v>
                </c:pt>
                <c:pt idx="984">
                  <c:v>38.140770212642032</c:v>
                </c:pt>
                <c:pt idx="985">
                  <c:v>41.200823612402246</c:v>
                </c:pt>
                <c:pt idx="986">
                  <c:v>37.515132046796211</c:v>
                </c:pt>
                <c:pt idx="987">
                  <c:v>39.605488462257789</c:v>
                </c:pt>
                <c:pt idx="988">
                  <c:v>27.678250005030126</c:v>
                </c:pt>
                <c:pt idx="989">
                  <c:v>22.909799302565389</c:v>
                </c:pt>
                <c:pt idx="990">
                  <c:v>31.045834279839621</c:v>
                </c:pt>
                <c:pt idx="991">
                  <c:v>26.873576825091885</c:v>
                </c:pt>
                <c:pt idx="992">
                  <c:v>27.63207531147453</c:v>
                </c:pt>
                <c:pt idx="993">
                  <c:v>28.56330965036155</c:v>
                </c:pt>
                <c:pt idx="994">
                  <c:v>27.992885491430162</c:v>
                </c:pt>
                <c:pt idx="995">
                  <c:v>30.584159801279583</c:v>
                </c:pt>
                <c:pt idx="996">
                  <c:v>25.949721883084518</c:v>
                </c:pt>
                <c:pt idx="997">
                  <c:v>26.284147507917233</c:v>
                </c:pt>
                <c:pt idx="998">
                  <c:v>18.679250627566727</c:v>
                </c:pt>
                <c:pt idx="999">
                  <c:v>13.368365044652151</c:v>
                </c:pt>
                <c:pt idx="1000">
                  <c:v>20.286626525030016</c:v>
                </c:pt>
                <c:pt idx="1001">
                  <c:v>20.12085686848096</c:v>
                </c:pt>
                <c:pt idx="1002">
                  <c:v>20.381423940256866</c:v>
                </c:pt>
                <c:pt idx="1003">
                  <c:v>18.863756226113754</c:v>
                </c:pt>
                <c:pt idx="1004">
                  <c:v>19.023888452789244</c:v>
                </c:pt>
                <c:pt idx="1005">
                  <c:v>14.274446129527973</c:v>
                </c:pt>
                <c:pt idx="1006">
                  <c:v>17.315322989983613</c:v>
                </c:pt>
                <c:pt idx="1007">
                  <c:v>15.879704308608094</c:v>
                </c:pt>
                <c:pt idx="1008">
                  <c:v>20.245750251831407</c:v>
                </c:pt>
                <c:pt idx="1009">
                  <c:v>16.222601049448627</c:v>
                </c:pt>
                <c:pt idx="1010">
                  <c:v>14.674442580397091</c:v>
                </c:pt>
                <c:pt idx="1011">
                  <c:v>15.445993765588572</c:v>
                </c:pt>
                <c:pt idx="1012">
                  <c:v>14.213727206826549</c:v>
                </c:pt>
                <c:pt idx="1013">
                  <c:v>15.710408533786051</c:v>
                </c:pt>
                <c:pt idx="1014">
                  <c:v>15.560844576943191</c:v>
                </c:pt>
                <c:pt idx="1015">
                  <c:v>19.216996622960949</c:v>
                </c:pt>
                <c:pt idx="1016">
                  <c:v>14.725458299659936</c:v>
                </c:pt>
                <c:pt idx="1017">
                  <c:v>17.953631034122203</c:v>
                </c:pt>
                <c:pt idx="1018">
                  <c:v>17.988605024941776</c:v>
                </c:pt>
                <c:pt idx="1019">
                  <c:v>13.241132820347353</c:v>
                </c:pt>
                <c:pt idx="1020">
                  <c:v>9.5087060748800418</c:v>
                </c:pt>
                <c:pt idx="1021">
                  <c:v>12.732157961258201</c:v>
                </c:pt>
                <c:pt idx="1022">
                  <c:v>13.007484724496681</c:v>
                </c:pt>
                <c:pt idx="1023">
                  <c:v>11.267708355791932</c:v>
                </c:pt>
                <c:pt idx="1024">
                  <c:v>15.406132792286739</c:v>
                </c:pt>
                <c:pt idx="1025">
                  <c:v>20.3419240360329</c:v>
                </c:pt>
                <c:pt idx="1026">
                  <c:v>18.716925930613836</c:v>
                </c:pt>
                <c:pt idx="1027">
                  <c:v>15.945038463245329</c:v>
                </c:pt>
                <c:pt idx="1028">
                  <c:v>14.51226111485099</c:v>
                </c:pt>
                <c:pt idx="1029">
                  <c:v>9.6056669323594086</c:v>
                </c:pt>
                <c:pt idx="1030">
                  <c:v>9.1138162288381022</c:v>
                </c:pt>
                <c:pt idx="1031">
                  <c:v>8.8866258190526342</c:v>
                </c:pt>
                <c:pt idx="1032">
                  <c:v>10.237324409038999</c:v>
                </c:pt>
                <c:pt idx="1033">
                  <c:v>13.432608380224856</c:v>
                </c:pt>
                <c:pt idx="1034">
                  <c:v>10.067078673069844</c:v>
                </c:pt>
                <c:pt idx="1035">
                  <c:v>9.8744438936844396</c:v>
                </c:pt>
                <c:pt idx="1036">
                  <c:v>8.9760460395772483</c:v>
                </c:pt>
                <c:pt idx="1037">
                  <c:v>8.7951063909475948</c:v>
                </c:pt>
                <c:pt idx="1038">
                  <c:v>11.776599342146289</c:v>
                </c:pt>
                <c:pt idx="1039">
                  <c:v>10.844025301898418</c:v>
                </c:pt>
                <c:pt idx="1040">
                  <c:v>10.209288320535284</c:v>
                </c:pt>
                <c:pt idx="1041">
                  <c:v>9.9865988091177993</c:v>
                </c:pt>
                <c:pt idx="1042">
                  <c:v>14.715955829867223</c:v>
                </c:pt>
                <c:pt idx="1043">
                  <c:v>17.448223219602038</c:v>
                </c:pt>
                <c:pt idx="1044">
                  <c:v>13.770139821929321</c:v>
                </c:pt>
                <c:pt idx="1045">
                  <c:v>17.164393075771564</c:v>
                </c:pt>
                <c:pt idx="1046">
                  <c:v>17.081789530146757</c:v>
                </c:pt>
                <c:pt idx="1047">
                  <c:v>15.723670534017231</c:v>
                </c:pt>
                <c:pt idx="1048">
                  <c:v>21.703975807965143</c:v>
                </c:pt>
                <c:pt idx="1049">
                  <c:v>19.030115840817256</c:v>
                </c:pt>
                <c:pt idx="1050">
                  <c:v>20.417487021702076</c:v>
                </c:pt>
                <c:pt idx="1051">
                  <c:v>22.171415783061057</c:v>
                </c:pt>
                <c:pt idx="1052">
                  <c:v>27.743022305285816</c:v>
                </c:pt>
                <c:pt idx="1053">
                  <c:v>21.954741479417958</c:v>
                </c:pt>
                <c:pt idx="1054">
                  <c:v>24.253996304457651</c:v>
                </c:pt>
                <c:pt idx="1055">
                  <c:v>27.747500070782657</c:v>
                </c:pt>
                <c:pt idx="1056">
                  <c:v>34.808652899244173</c:v>
                </c:pt>
                <c:pt idx="1057">
                  <c:v>35.898635471452323</c:v>
                </c:pt>
                <c:pt idx="1058">
                  <c:v>32.675009623019349</c:v>
                </c:pt>
                <c:pt idx="1059">
                  <c:v>35.307066447720139</c:v>
                </c:pt>
                <c:pt idx="1060">
                  <c:v>40.095489967546023</c:v>
                </c:pt>
                <c:pt idx="1061">
                  <c:v>47.071361345489308</c:v>
                </c:pt>
                <c:pt idx="1062">
                  <c:v>48.743930470366912</c:v>
                </c:pt>
                <c:pt idx="1063">
                  <c:v>50.457392286796839</c:v>
                </c:pt>
                <c:pt idx="1064">
                  <c:v>50.57882007001713</c:v>
                </c:pt>
                <c:pt idx="1065">
                  <c:v>46.670330708989923</c:v>
                </c:pt>
                <c:pt idx="1066">
                  <c:v>40.257959837056589</c:v>
                </c:pt>
                <c:pt idx="1067">
                  <c:v>54.001750857255956</c:v>
                </c:pt>
                <c:pt idx="1068">
                  <c:v>44.713100936432902</c:v>
                </c:pt>
                <c:pt idx="1069">
                  <c:v>39.784354755991636</c:v>
                </c:pt>
                <c:pt idx="1070">
                  <c:v>31.565814531132844</c:v>
                </c:pt>
                <c:pt idx="1071">
                  <c:v>23.379517195154854</c:v>
                </c:pt>
                <c:pt idx="1072">
                  <c:v>33.55274550658482</c:v>
                </c:pt>
                <c:pt idx="1073">
                  <c:v>34.443817326199643</c:v>
                </c:pt>
                <c:pt idx="1074">
                  <c:v>27.677985148961682</c:v>
                </c:pt>
                <c:pt idx="1075">
                  <c:v>19.769594060180339</c:v>
                </c:pt>
                <c:pt idx="1076">
                  <c:v>24.64820464529377</c:v>
                </c:pt>
                <c:pt idx="1077">
                  <c:v>27.581704053110343</c:v>
                </c:pt>
                <c:pt idx="1078">
                  <c:v>24.577361930085459</c:v>
                </c:pt>
                <c:pt idx="1079">
                  <c:v>21.736186530315464</c:v>
                </c:pt>
                <c:pt idx="1080">
                  <c:v>20.443593268495491</c:v>
                </c:pt>
                <c:pt idx="1081">
                  <c:v>19.619989426877144</c:v>
                </c:pt>
                <c:pt idx="1082">
                  <c:v>11.581533725409935</c:v>
                </c:pt>
                <c:pt idx="1083">
                  <c:v>20.831801327231609</c:v>
                </c:pt>
                <c:pt idx="1084">
                  <c:v>13.528332254749104</c:v>
                </c:pt>
                <c:pt idx="1085">
                  <c:v>11.257066305145109</c:v>
                </c:pt>
                <c:pt idx="1086">
                  <c:v>11.19416824695244</c:v>
                </c:pt>
                <c:pt idx="1087">
                  <c:v>12.988221005275371</c:v>
                </c:pt>
                <c:pt idx="1088">
                  <c:v>12.639007063445364</c:v>
                </c:pt>
                <c:pt idx="1089">
                  <c:v>12.394841463632453</c:v>
                </c:pt>
                <c:pt idx="1090">
                  <c:v>15.141973068013947</c:v>
                </c:pt>
                <c:pt idx="1091">
                  <c:v>15.119724647036215</c:v>
                </c:pt>
                <c:pt idx="1092">
                  <c:v>12.353661111625346</c:v>
                </c:pt>
                <c:pt idx="1093">
                  <c:v>15.015531406369506</c:v>
                </c:pt>
                <c:pt idx="1094">
                  <c:v>12.516833877271235</c:v>
                </c:pt>
                <c:pt idx="1095">
                  <c:v>13.778363848488867</c:v>
                </c:pt>
                <c:pt idx="1096">
                  <c:v>15.75611243325752</c:v>
                </c:pt>
                <c:pt idx="1097">
                  <c:v>8.8855181370112444</c:v>
                </c:pt>
                <c:pt idx="1098">
                  <c:v>12.828252375978083</c:v>
                </c:pt>
                <c:pt idx="1099">
                  <c:v>11.03861839108586</c:v>
                </c:pt>
                <c:pt idx="1100">
                  <c:v>17.243175881996134</c:v>
                </c:pt>
                <c:pt idx="1101">
                  <c:v>16.741143333217444</c:v>
                </c:pt>
                <c:pt idx="1102">
                  <c:v>11.633975100509542</c:v>
                </c:pt>
                <c:pt idx="1103">
                  <c:v>14.467731147394634</c:v>
                </c:pt>
                <c:pt idx="1104">
                  <c:v>16.726173080696988</c:v>
                </c:pt>
                <c:pt idx="1105">
                  <c:v>15.081050553913434</c:v>
                </c:pt>
                <c:pt idx="1106">
                  <c:v>15.822179071415889</c:v>
                </c:pt>
                <c:pt idx="1107">
                  <c:v>14.155766668453987</c:v>
                </c:pt>
                <c:pt idx="1108">
                  <c:v>6.9734609651598252</c:v>
                </c:pt>
                <c:pt idx="1109">
                  <c:v>6.3693347156372688</c:v>
                </c:pt>
                <c:pt idx="1110">
                  <c:v>11.231567020087317</c:v>
                </c:pt>
                <c:pt idx="1111">
                  <c:v>10.762681248382549</c:v>
                </c:pt>
                <c:pt idx="1112">
                  <c:v>9.0569302571879273</c:v>
                </c:pt>
                <c:pt idx="1113">
                  <c:v>11.590781414895105</c:v>
                </c:pt>
                <c:pt idx="1114">
                  <c:v>8.7456873053437061</c:v>
                </c:pt>
                <c:pt idx="1115">
                  <c:v>10.944660715668604</c:v>
                </c:pt>
                <c:pt idx="1116">
                  <c:v>9.4735681947330175</c:v>
                </c:pt>
                <c:pt idx="1117">
                  <c:v>11.714431514079966</c:v>
                </c:pt>
                <c:pt idx="1118">
                  <c:v>9.6087420028902226</c:v>
                </c:pt>
                <c:pt idx="1119">
                  <c:v>10.096667021766905</c:v>
                </c:pt>
                <c:pt idx="1120">
                  <c:v>7.7027663588717727</c:v>
                </c:pt>
                <c:pt idx="1121">
                  <c:v>6.8994150260972198</c:v>
                </c:pt>
                <c:pt idx="1122">
                  <c:v>7.1620022945344495</c:v>
                </c:pt>
                <c:pt idx="1123">
                  <c:v>5.9067629901960137</c:v>
                </c:pt>
                <c:pt idx="1124">
                  <c:v>6.0482889298968106</c:v>
                </c:pt>
                <c:pt idx="1125">
                  <c:v>8.1313389235969229</c:v>
                </c:pt>
                <c:pt idx="1126">
                  <c:v>6.6953616779072691</c:v>
                </c:pt>
                <c:pt idx="1127">
                  <c:v>7.1357721397763463</c:v>
                </c:pt>
                <c:pt idx="1128">
                  <c:v>7.3884863508568479</c:v>
                </c:pt>
                <c:pt idx="1129">
                  <c:v>6.9091603485457256</c:v>
                </c:pt>
                <c:pt idx="1130">
                  <c:v>6.8749693565355834</c:v>
                </c:pt>
                <c:pt idx="1131">
                  <c:v>6.2457201996034799</c:v>
                </c:pt>
                <c:pt idx="1132">
                  <c:v>4.6900084746996917</c:v>
                </c:pt>
                <c:pt idx="1133">
                  <c:v>2.1258617994579976</c:v>
                </c:pt>
                <c:pt idx="1134">
                  <c:v>2.7713247635407128</c:v>
                </c:pt>
                <c:pt idx="1135">
                  <c:v>0.63479353131704108</c:v>
                </c:pt>
                <c:pt idx="1136">
                  <c:v>2.651821966731839</c:v>
                </c:pt>
                <c:pt idx="1137">
                  <c:v>2.9664206724057745</c:v>
                </c:pt>
                <c:pt idx="1138">
                  <c:v>2.7337622904129999</c:v>
                </c:pt>
                <c:pt idx="1139">
                  <c:v>3.4217784931789343</c:v>
                </c:pt>
                <c:pt idx="1140">
                  <c:v>5.1405650263751319</c:v>
                </c:pt>
                <c:pt idx="1141">
                  <c:v>6.0746274495595447</c:v>
                </c:pt>
                <c:pt idx="1142">
                  <c:v>7.1187350621898204</c:v>
                </c:pt>
                <c:pt idx="1143">
                  <c:v>5.6871522776332002</c:v>
                </c:pt>
                <c:pt idx="1144">
                  <c:v>6.9680894863522358</c:v>
                </c:pt>
                <c:pt idx="1145">
                  <c:v>11.226211311180576</c:v>
                </c:pt>
                <c:pt idx="1146">
                  <c:v>8.2920316857813976</c:v>
                </c:pt>
                <c:pt idx="1147">
                  <c:v>7.5400404106793557</c:v>
                </c:pt>
                <c:pt idx="1148">
                  <c:v>13.04965827080775</c:v>
                </c:pt>
                <c:pt idx="1149">
                  <c:v>12.885810422173385</c:v>
                </c:pt>
                <c:pt idx="1150">
                  <c:v>12.477760399112512</c:v>
                </c:pt>
                <c:pt idx="1151">
                  <c:v>10.103896575217069</c:v>
                </c:pt>
                <c:pt idx="1152">
                  <c:v>14.623858926378681</c:v>
                </c:pt>
                <c:pt idx="1153">
                  <c:v>16.673105536623677</c:v>
                </c:pt>
                <c:pt idx="1154">
                  <c:v>10.933034724556094</c:v>
                </c:pt>
                <c:pt idx="1155">
                  <c:v>8.5552243936541661</c:v>
                </c:pt>
                <c:pt idx="1156">
                  <c:v>12.588547401300689</c:v>
                </c:pt>
                <c:pt idx="1157">
                  <c:v>18.277228286500719</c:v>
                </c:pt>
                <c:pt idx="1158">
                  <c:v>21.386329074920358</c:v>
                </c:pt>
                <c:pt idx="1159">
                  <c:v>23.689040214641913</c:v>
                </c:pt>
                <c:pt idx="1160">
                  <c:v>23.14718185458905</c:v>
                </c:pt>
                <c:pt idx="1161">
                  <c:v>21.502673563116222</c:v>
                </c:pt>
                <c:pt idx="1162">
                  <c:v>20.175193807153899</c:v>
                </c:pt>
                <c:pt idx="1163">
                  <c:v>23.696735662270239</c:v>
                </c:pt>
                <c:pt idx="1164">
                  <c:v>20.764349439992007</c:v>
                </c:pt>
                <c:pt idx="1165">
                  <c:v>25.301434312869254</c:v>
                </c:pt>
                <c:pt idx="1166">
                  <c:v>28.475084482628649</c:v>
                </c:pt>
                <c:pt idx="1167">
                  <c:v>25.906344249502201</c:v>
                </c:pt>
                <c:pt idx="1168">
                  <c:v>22.695857189390974</c:v>
                </c:pt>
                <c:pt idx="1169">
                  <c:v>31.024084269069</c:v>
                </c:pt>
                <c:pt idx="1170">
                  <c:v>28.496347621352694</c:v>
                </c:pt>
                <c:pt idx="1171">
                  <c:v>26.829691946525468</c:v>
                </c:pt>
                <c:pt idx="1172">
                  <c:v>26.84654103756106</c:v>
                </c:pt>
                <c:pt idx="1173">
                  <c:v>30.665448200397385</c:v>
                </c:pt>
                <c:pt idx="1174">
                  <c:v>28.735320392735577</c:v>
                </c:pt>
                <c:pt idx="1175">
                  <c:v>30.378256029585945</c:v>
                </c:pt>
                <c:pt idx="1176">
                  <c:v>25.919439235983276</c:v>
                </c:pt>
                <c:pt idx="1177">
                  <c:v>34.867116433094729</c:v>
                </c:pt>
                <c:pt idx="1178">
                  <c:v>27.873157910769013</c:v>
                </c:pt>
                <c:pt idx="1179">
                  <c:v>22.689072554382243</c:v>
                </c:pt>
                <c:pt idx="1180">
                  <c:v>25.582061797498429</c:v>
                </c:pt>
                <c:pt idx="1181">
                  <c:v>22.923466270930525</c:v>
                </c:pt>
                <c:pt idx="1182">
                  <c:v>20.901235511306751</c:v>
                </c:pt>
                <c:pt idx="1183">
                  <c:v>21.074142585312117</c:v>
                </c:pt>
                <c:pt idx="1184">
                  <c:v>19.405809509324921</c:v>
                </c:pt>
                <c:pt idx="1185">
                  <c:v>27.126388036568276</c:v>
                </c:pt>
                <c:pt idx="1186">
                  <c:v>21.823309891886318</c:v>
                </c:pt>
                <c:pt idx="1187">
                  <c:v>23.852889245466464</c:v>
                </c:pt>
                <c:pt idx="1188">
                  <c:v>21.110396620399744</c:v>
                </c:pt>
                <c:pt idx="1189">
                  <c:v>21.014021759435277</c:v>
                </c:pt>
                <c:pt idx="1190">
                  <c:v>17.691734187028512</c:v>
                </c:pt>
                <c:pt idx="1191">
                  <c:v>15.063823616606408</c:v>
                </c:pt>
                <c:pt idx="1192">
                  <c:v>19.522955985953534</c:v>
                </c:pt>
                <c:pt idx="1193">
                  <c:v>17.235417548301996</c:v>
                </c:pt>
                <c:pt idx="1194">
                  <c:v>21.995193230275124</c:v>
                </c:pt>
                <c:pt idx="1195">
                  <c:v>16.36250315706576</c:v>
                </c:pt>
                <c:pt idx="1196">
                  <c:v>22.121794855460958</c:v>
                </c:pt>
                <c:pt idx="1197">
                  <c:v>21.21064287936122</c:v>
                </c:pt>
                <c:pt idx="1198">
                  <c:v>17.663474870915927</c:v>
                </c:pt>
                <c:pt idx="1199">
                  <c:v>21.414967519192306</c:v>
                </c:pt>
                <c:pt idx="1200">
                  <c:v>24.478186346896219</c:v>
                </c:pt>
                <c:pt idx="1201">
                  <c:v>21.458347354571039</c:v>
                </c:pt>
                <c:pt idx="1202">
                  <c:v>21.181553226559526</c:v>
                </c:pt>
                <c:pt idx="1203">
                  <c:v>22.447273160764851</c:v>
                </c:pt>
                <c:pt idx="1204">
                  <c:v>29.682156350096125</c:v>
                </c:pt>
                <c:pt idx="1205">
                  <c:v>38.488176627741758</c:v>
                </c:pt>
                <c:pt idx="1206">
                  <c:v>33.396085721428967</c:v>
                </c:pt>
                <c:pt idx="1207">
                  <c:v>29.20436877704833</c:v>
                </c:pt>
                <c:pt idx="1208">
                  <c:v>32.731123947824258</c:v>
                </c:pt>
                <c:pt idx="1209">
                  <c:v>30.766192973228421</c:v>
                </c:pt>
                <c:pt idx="1210">
                  <c:v>37.871345185856484</c:v>
                </c:pt>
                <c:pt idx="1211">
                  <c:v>33.303055742224238</c:v>
                </c:pt>
                <c:pt idx="1212">
                  <c:v>33.867962206358101</c:v>
                </c:pt>
                <c:pt idx="1213">
                  <c:v>29.140429986232235</c:v>
                </c:pt>
                <c:pt idx="1214">
                  <c:v>36.907700376555312</c:v>
                </c:pt>
                <c:pt idx="1215">
                  <c:v>28.789515458999137</c:v>
                </c:pt>
                <c:pt idx="1216">
                  <c:v>31.832235624665703</c:v>
                </c:pt>
                <c:pt idx="1217">
                  <c:v>28.169300166018253</c:v>
                </c:pt>
                <c:pt idx="1218">
                  <c:v>28.702686493698113</c:v>
                </c:pt>
                <c:pt idx="1219">
                  <c:v>30.989564264107202</c:v>
                </c:pt>
                <c:pt idx="1220">
                  <c:v>29.272596415169065</c:v>
                </c:pt>
                <c:pt idx="1221">
                  <c:v>48.955902470484382</c:v>
                </c:pt>
                <c:pt idx="1222">
                  <c:v>29.559263096791685</c:v>
                </c:pt>
                <c:pt idx="1223">
                  <c:v>31.535567905348618</c:v>
                </c:pt>
                <c:pt idx="1224">
                  <c:v>32.982061029065875</c:v>
                </c:pt>
                <c:pt idx="1225">
                  <c:v>35.762974401764986</c:v>
                </c:pt>
                <c:pt idx="1226">
                  <c:v>28.439514675625542</c:v>
                </c:pt>
                <c:pt idx="1227">
                  <c:v>31.68351007355302</c:v>
                </c:pt>
                <c:pt idx="1228">
                  <c:v>26.991380721901802</c:v>
                </c:pt>
                <c:pt idx="1229">
                  <c:v>25.087967784229804</c:v>
                </c:pt>
                <c:pt idx="1230">
                  <c:v>30.841682736704811</c:v>
                </c:pt>
                <c:pt idx="1231">
                  <c:v>33.370372048103675</c:v>
                </c:pt>
                <c:pt idx="1232">
                  <c:v>28.457140300592368</c:v>
                </c:pt>
                <c:pt idx="1233">
                  <c:v>28.400950607838983</c:v>
                </c:pt>
                <c:pt idx="1234">
                  <c:v>28.999268214329391</c:v>
                </c:pt>
                <c:pt idx="1235">
                  <c:v>34.689035660520311</c:v>
                </c:pt>
                <c:pt idx="1236">
                  <c:v>34.580259883397872</c:v>
                </c:pt>
                <c:pt idx="1237">
                  <c:v>37.238422806649567</c:v>
                </c:pt>
                <c:pt idx="1238">
                  <c:v>40.479265758550042</c:v>
                </c:pt>
                <c:pt idx="1239">
                  <c:v>38.238452934831045</c:v>
                </c:pt>
                <c:pt idx="1240">
                  <c:v>38.758015483017275</c:v>
                </c:pt>
                <c:pt idx="1241">
                  <c:v>39.190338463294459</c:v>
                </c:pt>
                <c:pt idx="1242">
                  <c:v>38.918487576260112</c:v>
                </c:pt>
                <c:pt idx="1243">
                  <c:v>50.758649722254013</c:v>
                </c:pt>
                <c:pt idx="1244">
                  <c:v>40.186200751757831</c:v>
                </c:pt>
                <c:pt idx="1245">
                  <c:v>54.108406963957357</c:v>
                </c:pt>
                <c:pt idx="1246">
                  <c:v>40.356166888005212</c:v>
                </c:pt>
                <c:pt idx="1247">
                  <c:v>50.139782276293282</c:v>
                </c:pt>
                <c:pt idx="1248">
                  <c:v>49.442425075295077</c:v>
                </c:pt>
                <c:pt idx="1249">
                  <c:v>46.044567847314006</c:v>
                </c:pt>
                <c:pt idx="1250">
                  <c:v>43.825263845345745</c:v>
                </c:pt>
                <c:pt idx="1251">
                  <c:v>37.392910771725383</c:v>
                </c:pt>
                <c:pt idx="1252">
                  <c:v>37.223620719316862</c:v>
                </c:pt>
                <c:pt idx="1253">
                  <c:v>43.059021916791195</c:v>
                </c:pt>
                <c:pt idx="1254">
                  <c:v>36.795325508175829</c:v>
                </c:pt>
                <c:pt idx="1255">
                  <c:v>42.840933859020033</c:v>
                </c:pt>
                <c:pt idx="1256">
                  <c:v>38.885401669727862</c:v>
                </c:pt>
                <c:pt idx="1257">
                  <c:v>32.136471065016053</c:v>
                </c:pt>
                <c:pt idx="1258">
                  <c:v>41.918085165644477</c:v>
                </c:pt>
                <c:pt idx="1259">
                  <c:v>40.918810088636157</c:v>
                </c:pt>
                <c:pt idx="1260">
                  <c:v>37.402060583588472</c:v>
                </c:pt>
                <c:pt idx="1261">
                  <c:v>42.309853316626004</c:v>
                </c:pt>
                <c:pt idx="1262">
                  <c:v>35.413200797794744</c:v>
                </c:pt>
                <c:pt idx="1263">
                  <c:v>36.133636066654908</c:v>
                </c:pt>
                <c:pt idx="1264">
                  <c:v>31.806696436371389</c:v>
                </c:pt>
                <c:pt idx="1265">
                  <c:v>33.365437213819675</c:v>
                </c:pt>
                <c:pt idx="1266">
                  <c:v>34.269754842748569</c:v>
                </c:pt>
                <c:pt idx="1267">
                  <c:v>34.680632855379621</c:v>
                </c:pt>
                <c:pt idx="1268">
                  <c:v>32.457469639632777</c:v>
                </c:pt>
                <c:pt idx="1269">
                  <c:v>31.121889708724591</c:v>
                </c:pt>
                <c:pt idx="1270">
                  <c:v>32.064654971365137</c:v>
                </c:pt>
                <c:pt idx="1271">
                  <c:v>31.237660616062563</c:v>
                </c:pt>
                <c:pt idx="1272">
                  <c:v>34.898846493134926</c:v>
                </c:pt>
                <c:pt idx="1273">
                  <c:v>43.203562056962603</c:v>
                </c:pt>
                <c:pt idx="1274">
                  <c:v>35.143685980756658</c:v>
                </c:pt>
                <c:pt idx="1275">
                  <c:v>30.070847221992135</c:v>
                </c:pt>
                <c:pt idx="1276">
                  <c:v>33.094121800117463</c:v>
                </c:pt>
                <c:pt idx="1277">
                  <c:v>33.401311837056234</c:v>
                </c:pt>
                <c:pt idx="1278">
                  <c:v>31.364805234354076</c:v>
                </c:pt>
                <c:pt idx="1279">
                  <c:v>31.717883644506763</c:v>
                </c:pt>
                <c:pt idx="1280">
                  <c:v>32.490625834158365</c:v>
                </c:pt>
                <c:pt idx="1281">
                  <c:v>29.491014480587321</c:v>
                </c:pt>
                <c:pt idx="1282">
                  <c:v>30.016707770243713</c:v>
                </c:pt>
                <c:pt idx="1283">
                  <c:v>31.455031623294563</c:v>
                </c:pt>
                <c:pt idx="1284">
                  <c:v>28.755754668609711</c:v>
                </c:pt>
                <c:pt idx="1285">
                  <c:v>32.712208183212802</c:v>
                </c:pt>
                <c:pt idx="1286">
                  <c:v>30.422491820574574</c:v>
                </c:pt>
                <c:pt idx="1287">
                  <c:v>33.359170853438954</c:v>
                </c:pt>
                <c:pt idx="1288">
                  <c:v>31.331160014071465</c:v>
                </c:pt>
                <c:pt idx="1289">
                  <c:v>31.844275993311744</c:v>
                </c:pt>
                <c:pt idx="1290">
                  <c:v>28.938560294512982</c:v>
                </c:pt>
                <c:pt idx="1291">
                  <c:v>35.476073626151376</c:v>
                </c:pt>
                <c:pt idx="1292">
                  <c:v>26.91667347243391</c:v>
                </c:pt>
                <c:pt idx="1293">
                  <c:v>34.034081778477201</c:v>
                </c:pt>
                <c:pt idx="1294">
                  <c:v>36.15693135912047</c:v>
                </c:pt>
                <c:pt idx="1295">
                  <c:v>37.432655596676668</c:v>
                </c:pt>
                <c:pt idx="1296">
                  <c:v>29.452924757497804</c:v>
                </c:pt>
                <c:pt idx="1297">
                  <c:v>29.575244079350156</c:v>
                </c:pt>
                <c:pt idx="1298">
                  <c:v>32.919358494625911</c:v>
                </c:pt>
                <c:pt idx="1299">
                  <c:v>34.162544366484298</c:v>
                </c:pt>
                <c:pt idx="1300">
                  <c:v>30.821544220043641</c:v>
                </c:pt>
                <c:pt idx="1301">
                  <c:v>36.20219434672245</c:v>
                </c:pt>
                <c:pt idx="1302">
                  <c:v>27.937350316455941</c:v>
                </c:pt>
                <c:pt idx="1303">
                  <c:v>32.980764284868094</c:v>
                </c:pt>
                <c:pt idx="1304">
                  <c:v>34.901888390105846</c:v>
                </c:pt>
                <c:pt idx="1305">
                  <c:v>36.394471684586676</c:v>
                </c:pt>
                <c:pt idx="1306">
                  <c:v>32.508259114732731</c:v>
                </c:pt>
                <c:pt idx="1307">
                  <c:v>31.062384285813895</c:v>
                </c:pt>
                <c:pt idx="1308">
                  <c:v>40.142512092781573</c:v>
                </c:pt>
                <c:pt idx="1309">
                  <c:v>43.156600456220978</c:v>
                </c:pt>
                <c:pt idx="1310">
                  <c:v>42.401201252134804</c:v>
                </c:pt>
                <c:pt idx="1311">
                  <c:v>35.822172448468891</c:v>
                </c:pt>
                <c:pt idx="1312">
                  <c:v>46.357336450157305</c:v>
                </c:pt>
                <c:pt idx="1313">
                  <c:v>59.838577876409609</c:v>
                </c:pt>
                <c:pt idx="1314">
                  <c:v>48.515025772805693</c:v>
                </c:pt>
                <c:pt idx="1315">
                  <c:v>48.304090042050063</c:v>
                </c:pt>
                <c:pt idx="1316">
                  <c:v>47.820547721986976</c:v>
                </c:pt>
                <c:pt idx="1317">
                  <c:v>46.638600948398768</c:v>
                </c:pt>
                <c:pt idx="1318">
                  <c:v>44.215329878220487</c:v>
                </c:pt>
                <c:pt idx="1319">
                  <c:v>41.731909296695221</c:v>
                </c:pt>
                <c:pt idx="1320">
                  <c:v>38.340119043419378</c:v>
                </c:pt>
                <c:pt idx="1321">
                  <c:v>45.580187475482553</c:v>
                </c:pt>
                <c:pt idx="1322">
                  <c:v>38.587043940844445</c:v>
                </c:pt>
                <c:pt idx="1323">
                  <c:v>38.854849309583599</c:v>
                </c:pt>
                <c:pt idx="1324">
                  <c:v>39.609723249310846</c:v>
                </c:pt>
                <c:pt idx="1325">
                  <c:v>43.51130751588807</c:v>
                </c:pt>
                <c:pt idx="1326">
                  <c:v>33.443984016329914</c:v>
                </c:pt>
                <c:pt idx="1327">
                  <c:v>31.805230384376713</c:v>
                </c:pt>
                <c:pt idx="1328">
                  <c:v>31.87679044840187</c:v>
                </c:pt>
                <c:pt idx="1329">
                  <c:v>29.983875168653686</c:v>
                </c:pt>
                <c:pt idx="1330">
                  <c:v>32.557168476225954</c:v>
                </c:pt>
                <c:pt idx="1331">
                  <c:v>29.645469746032038</c:v>
                </c:pt>
                <c:pt idx="1332">
                  <c:v>32.891690049517337</c:v>
                </c:pt>
                <c:pt idx="1333">
                  <c:v>44.405967123698325</c:v>
                </c:pt>
                <c:pt idx="1334">
                  <c:v>34.815507871306536</c:v>
                </c:pt>
                <c:pt idx="1335">
                  <c:v>35.623428716691535</c:v>
                </c:pt>
                <c:pt idx="1336">
                  <c:v>33.893239012693655</c:v>
                </c:pt>
                <c:pt idx="1337">
                  <c:v>36.231163162488627</c:v>
                </c:pt>
                <c:pt idx="1338">
                  <c:v>29.48156409127612</c:v>
                </c:pt>
                <c:pt idx="1339">
                  <c:v>19.487444901397044</c:v>
                </c:pt>
                <c:pt idx="1340">
                  <c:v>26.921377866664901</c:v>
                </c:pt>
                <c:pt idx="1341">
                  <c:v>31.925450132502569</c:v>
                </c:pt>
                <c:pt idx="1342">
                  <c:v>25.344185913794352</c:v>
                </c:pt>
                <c:pt idx="1343">
                  <c:v>22.324668918994043</c:v>
                </c:pt>
                <c:pt idx="1344">
                  <c:v>29.025676968500594</c:v>
                </c:pt>
                <c:pt idx="1345">
                  <c:v>24.29813902813429</c:v>
                </c:pt>
                <c:pt idx="1346">
                  <c:v>24.475876717079451</c:v>
                </c:pt>
                <c:pt idx="1347">
                  <c:v>24.972601759905547</c:v>
                </c:pt>
                <c:pt idx="1348">
                  <c:v>27.177974712091231</c:v>
                </c:pt>
                <c:pt idx="1349">
                  <c:v>29.935447376035825</c:v>
                </c:pt>
                <c:pt idx="1350">
                  <c:v>25.446077822809109</c:v>
                </c:pt>
                <c:pt idx="1351">
                  <c:v>31.352924889345172</c:v>
                </c:pt>
                <c:pt idx="1352">
                  <c:v>22.288256166494641</c:v>
                </c:pt>
                <c:pt idx="1353">
                  <c:v>22.177107656480604</c:v>
                </c:pt>
                <c:pt idx="1354">
                  <c:v>24.298148403021855</c:v>
                </c:pt>
                <c:pt idx="1355">
                  <c:v>26.420339908006707</c:v>
                </c:pt>
                <c:pt idx="1356">
                  <c:v>20.433464392976511</c:v>
                </c:pt>
                <c:pt idx="1357">
                  <c:v>17.514119141899869</c:v>
                </c:pt>
                <c:pt idx="1358">
                  <c:v>20.97904948145387</c:v>
                </c:pt>
                <c:pt idx="1359">
                  <c:v>18.549659510179282</c:v>
                </c:pt>
                <c:pt idx="1360">
                  <c:v>22.00814840814451</c:v>
                </c:pt>
                <c:pt idx="1361">
                  <c:v>21.384105807564886</c:v>
                </c:pt>
                <c:pt idx="1362">
                  <c:v>20.669955062877815</c:v>
                </c:pt>
                <c:pt idx="1363">
                  <c:v>22.564366696500418</c:v>
                </c:pt>
                <c:pt idx="1364">
                  <c:v>14.531454258656234</c:v>
                </c:pt>
                <c:pt idx="1365">
                  <c:v>14.177989504099104</c:v>
                </c:pt>
                <c:pt idx="1366">
                  <c:v>14.14305314113364</c:v>
                </c:pt>
                <c:pt idx="1367">
                  <c:v>15.225439473186512</c:v>
                </c:pt>
                <c:pt idx="1368">
                  <c:v>16.414650805064682</c:v>
                </c:pt>
                <c:pt idx="1369">
                  <c:v>16.485071642117305</c:v>
                </c:pt>
                <c:pt idx="1370">
                  <c:v>14.080592733990672</c:v>
                </c:pt>
                <c:pt idx="1371">
                  <c:v>14.42070070694866</c:v>
                </c:pt>
                <c:pt idx="1372">
                  <c:v>14.411974095332409</c:v>
                </c:pt>
                <c:pt idx="1373">
                  <c:v>16.071971605191798</c:v>
                </c:pt>
                <c:pt idx="1374">
                  <c:v>13.335943065306555</c:v>
                </c:pt>
                <c:pt idx="1375">
                  <c:v>10.385207428806581</c:v>
                </c:pt>
                <c:pt idx="1376">
                  <c:v>16.873016368245395</c:v>
                </c:pt>
                <c:pt idx="1377">
                  <c:v>18.331986743920357</c:v>
                </c:pt>
                <c:pt idx="1378">
                  <c:v>14.503212886115602</c:v>
                </c:pt>
                <c:pt idx="1379">
                  <c:v>13.099381994776</c:v>
                </c:pt>
                <c:pt idx="1380">
                  <c:v>16.194635644148565</c:v>
                </c:pt>
                <c:pt idx="1381">
                  <c:v>18.096873245906899</c:v>
                </c:pt>
                <c:pt idx="1382">
                  <c:v>16.32460355630846</c:v>
                </c:pt>
                <c:pt idx="1383">
                  <c:v>19.185338861685349</c:v>
                </c:pt>
                <c:pt idx="1384">
                  <c:v>16.375510086182523</c:v>
                </c:pt>
                <c:pt idx="1385">
                  <c:v>15.535136990471353</c:v>
                </c:pt>
                <c:pt idx="1386">
                  <c:v>16.6286190696243</c:v>
                </c:pt>
                <c:pt idx="1387">
                  <c:v>12.244903857537794</c:v>
                </c:pt>
                <c:pt idx="1388">
                  <c:v>16.729526402769554</c:v>
                </c:pt>
                <c:pt idx="1389">
                  <c:v>19.680668995454621</c:v>
                </c:pt>
                <c:pt idx="1390">
                  <c:v>15.356898732441076</c:v>
                </c:pt>
                <c:pt idx="1391">
                  <c:v>13.063004049874495</c:v>
                </c:pt>
                <c:pt idx="1392">
                  <c:v>14.51290884692242</c:v>
                </c:pt>
                <c:pt idx="1393">
                  <c:v>13.519951244163037</c:v>
                </c:pt>
                <c:pt idx="1394">
                  <c:v>14.123569648279275</c:v>
                </c:pt>
                <c:pt idx="1395">
                  <c:v>19.547841222551629</c:v>
                </c:pt>
                <c:pt idx="1396">
                  <c:v>13.369768163464066</c:v>
                </c:pt>
                <c:pt idx="1397">
                  <c:v>14.680063287580797</c:v>
                </c:pt>
                <c:pt idx="1398">
                  <c:v>14.3189308789589</c:v>
                </c:pt>
                <c:pt idx="1399">
                  <c:v>16.084295373371337</c:v>
                </c:pt>
                <c:pt idx="1400">
                  <c:v>13.536940611669161</c:v>
                </c:pt>
                <c:pt idx="1401">
                  <c:v>12.992170241809092</c:v>
                </c:pt>
                <c:pt idx="1402">
                  <c:v>15.514753576426351</c:v>
                </c:pt>
                <c:pt idx="1403">
                  <c:v>14.914885593797559</c:v>
                </c:pt>
                <c:pt idx="1404">
                  <c:v>10.090475599008263</c:v>
                </c:pt>
                <c:pt idx="1405">
                  <c:v>12.636665954400046</c:v>
                </c:pt>
                <c:pt idx="1406">
                  <c:v>13.82021413830668</c:v>
                </c:pt>
                <c:pt idx="1407">
                  <c:v>14.437001632844719</c:v>
                </c:pt>
                <c:pt idx="1408">
                  <c:v>16.02359454033364</c:v>
                </c:pt>
                <c:pt idx="1409">
                  <c:v>15.744495336211482</c:v>
                </c:pt>
                <c:pt idx="1410">
                  <c:v>12.919041715316769</c:v>
                </c:pt>
                <c:pt idx="1411">
                  <c:v>19.255629645827881</c:v>
                </c:pt>
                <c:pt idx="1412">
                  <c:v>17.526949403455376</c:v>
                </c:pt>
                <c:pt idx="1413">
                  <c:v>17.916874898654996</c:v>
                </c:pt>
                <c:pt idx="1414">
                  <c:v>14.37698480056428</c:v>
                </c:pt>
                <c:pt idx="1415">
                  <c:v>17.202342691095968</c:v>
                </c:pt>
                <c:pt idx="1416">
                  <c:v>16.362558910194409</c:v>
                </c:pt>
                <c:pt idx="1417">
                  <c:v>17.613776360738477</c:v>
                </c:pt>
                <c:pt idx="1418">
                  <c:v>18.44170801484287</c:v>
                </c:pt>
                <c:pt idx="1419">
                  <c:v>17.072385008828274</c:v>
                </c:pt>
                <c:pt idx="1420">
                  <c:v>17.48849122301695</c:v>
                </c:pt>
                <c:pt idx="1421">
                  <c:v>23.391209523536087</c:v>
                </c:pt>
                <c:pt idx="1422">
                  <c:v>19.320769922506823</c:v>
                </c:pt>
                <c:pt idx="1423">
                  <c:v>21.393646743682034</c:v>
                </c:pt>
                <c:pt idx="1424">
                  <c:v>21.187123177330911</c:v>
                </c:pt>
                <c:pt idx="1425">
                  <c:v>21.732687581425214</c:v>
                </c:pt>
                <c:pt idx="1426">
                  <c:v>21.990808967098758</c:v>
                </c:pt>
                <c:pt idx="1427">
                  <c:v>23.986644141199672</c:v>
                </c:pt>
                <c:pt idx="1428">
                  <c:v>21.573485947153536</c:v>
                </c:pt>
                <c:pt idx="1429">
                  <c:v>22.31435914472452</c:v>
                </c:pt>
                <c:pt idx="1430">
                  <c:v>18.427917029381906</c:v>
                </c:pt>
                <c:pt idx="1431">
                  <c:v>22.490730028869294</c:v>
                </c:pt>
                <c:pt idx="1432">
                  <c:v>19.636350210486825</c:v>
                </c:pt>
                <c:pt idx="1433">
                  <c:v>25.877005683513257</c:v>
                </c:pt>
                <c:pt idx="1434">
                  <c:v>22.189456410448582</c:v>
                </c:pt>
                <c:pt idx="1435">
                  <c:v>18.637959348845651</c:v>
                </c:pt>
                <c:pt idx="1436">
                  <c:v>21.976412270765401</c:v>
                </c:pt>
                <c:pt idx="1437">
                  <c:v>29.058727884566025</c:v>
                </c:pt>
                <c:pt idx="1438">
                  <c:v>20.056998525037418</c:v>
                </c:pt>
                <c:pt idx="1439">
                  <c:v>19.789379478126225</c:v>
                </c:pt>
                <c:pt idx="1440">
                  <c:v>19.817013792214901</c:v>
                </c:pt>
                <c:pt idx="1441">
                  <c:v>18.904974601510986</c:v>
                </c:pt>
                <c:pt idx="1442">
                  <c:v>19.94059525761395</c:v>
                </c:pt>
                <c:pt idx="1443">
                  <c:v>19.37444337996055</c:v>
                </c:pt>
                <c:pt idx="1444">
                  <c:v>17.343156059575758</c:v>
                </c:pt>
                <c:pt idx="1445">
                  <c:v>16.405552834052699</c:v>
                </c:pt>
                <c:pt idx="1446">
                  <c:v>17.723944731201072</c:v>
                </c:pt>
                <c:pt idx="1447">
                  <c:v>17.306453090992253</c:v>
                </c:pt>
                <c:pt idx="1448">
                  <c:v>20.31042298784763</c:v>
                </c:pt>
                <c:pt idx="1449">
                  <c:v>20.791669808914062</c:v>
                </c:pt>
                <c:pt idx="1450">
                  <c:v>15.846802749664</c:v>
                </c:pt>
                <c:pt idx="1451">
                  <c:v>22.250928837301139</c:v>
                </c:pt>
                <c:pt idx="1452">
                  <c:v>17.367183832638357</c:v>
                </c:pt>
                <c:pt idx="1453">
                  <c:v>16.985419595602782</c:v>
                </c:pt>
                <c:pt idx="1454">
                  <c:v>16.546928846069047</c:v>
                </c:pt>
                <c:pt idx="1455">
                  <c:v>16.372853640518802</c:v>
                </c:pt>
                <c:pt idx="1456">
                  <c:v>16.800696510025386</c:v>
                </c:pt>
                <c:pt idx="1457">
                  <c:v>19.522693765915964</c:v>
                </c:pt>
                <c:pt idx="1458">
                  <c:v>17.157323556195287</c:v>
                </c:pt>
                <c:pt idx="1459">
                  <c:v>15.730737525504914</c:v>
                </c:pt>
                <c:pt idx="1460">
                  <c:v>17.324395591057055</c:v>
                </c:pt>
                <c:pt idx="1461">
                  <c:v>18.9018223216985</c:v>
                </c:pt>
                <c:pt idx="1462">
                  <c:v>18.234251653567085</c:v>
                </c:pt>
                <c:pt idx="1463">
                  <c:v>15.170326135516239</c:v>
                </c:pt>
                <c:pt idx="1464">
                  <c:v>14.481580251936235</c:v>
                </c:pt>
                <c:pt idx="1465">
                  <c:v>13.233027002899572</c:v>
                </c:pt>
                <c:pt idx="1466">
                  <c:v>15.605047331614445</c:v>
                </c:pt>
                <c:pt idx="1467">
                  <c:v>13.787618944668315</c:v>
                </c:pt>
                <c:pt idx="1468">
                  <c:v>17.321570557471894</c:v>
                </c:pt>
                <c:pt idx="1469">
                  <c:v>16.681384155516557</c:v>
                </c:pt>
                <c:pt idx="1470">
                  <c:v>15.658221197252079</c:v>
                </c:pt>
                <c:pt idx="1471">
                  <c:v>16.144423202513874</c:v>
                </c:pt>
                <c:pt idx="1472">
                  <c:v>10.273111983994003</c:v>
                </c:pt>
                <c:pt idx="1473">
                  <c:v>6.2675701217820139</c:v>
                </c:pt>
                <c:pt idx="1474">
                  <c:v>5.8857668029226469</c:v>
                </c:pt>
                <c:pt idx="1475">
                  <c:v>8.7955616407715009</c:v>
                </c:pt>
                <c:pt idx="1476">
                  <c:v>7.5865379223759115</c:v>
                </c:pt>
                <c:pt idx="1477">
                  <c:v>7.0012051372299897</c:v>
                </c:pt>
                <c:pt idx="1478">
                  <c:v>9.2307318470279167</c:v>
                </c:pt>
                <c:pt idx="1479">
                  <c:v>8.6314830258320097</c:v>
                </c:pt>
                <c:pt idx="1480">
                  <c:v>8.6842762966376501</c:v>
                </c:pt>
                <c:pt idx="1481">
                  <c:v>14.020636205624754</c:v>
                </c:pt>
                <c:pt idx="1482">
                  <c:v>8.9002612055911516</c:v>
                </c:pt>
                <c:pt idx="1483">
                  <c:v>7.7121232369722454</c:v>
                </c:pt>
                <c:pt idx="1484">
                  <c:v>12.503958577748875</c:v>
                </c:pt>
                <c:pt idx="1485">
                  <c:v>12.890467164372939</c:v>
                </c:pt>
                <c:pt idx="1486">
                  <c:v>13.599917541539929</c:v>
                </c:pt>
                <c:pt idx="1487">
                  <c:v>16.207894662864078</c:v>
                </c:pt>
                <c:pt idx="1488">
                  <c:v>12.597244730400726</c:v>
                </c:pt>
                <c:pt idx="1489">
                  <c:v>12.568378340837716</c:v>
                </c:pt>
                <c:pt idx="1490">
                  <c:v>11.325508784341816</c:v>
                </c:pt>
                <c:pt idx="1491">
                  <c:v>14.033424561664331</c:v>
                </c:pt>
                <c:pt idx="1492">
                  <c:v>9.9313288073892689</c:v>
                </c:pt>
                <c:pt idx="1493">
                  <c:v>11.203854798017186</c:v>
                </c:pt>
                <c:pt idx="1494">
                  <c:v>10.567760330902447</c:v>
                </c:pt>
                <c:pt idx="1495">
                  <c:v>14.810618915792846</c:v>
                </c:pt>
                <c:pt idx="1496">
                  <c:v>12.267423221144474</c:v>
                </c:pt>
                <c:pt idx="1497">
                  <c:v>14.940854088913266</c:v>
                </c:pt>
                <c:pt idx="1498">
                  <c:v>10.399284920045011</c:v>
                </c:pt>
                <c:pt idx="1499">
                  <c:v>7.3256092222505593</c:v>
                </c:pt>
                <c:pt idx="1500">
                  <c:v>10.64347886282569</c:v>
                </c:pt>
                <c:pt idx="1501">
                  <c:v>8.8799303933750355</c:v>
                </c:pt>
                <c:pt idx="1502">
                  <c:v>10.887110499336538</c:v>
                </c:pt>
                <c:pt idx="1503">
                  <c:v>6.8166904798295089</c:v>
                </c:pt>
                <c:pt idx="1504">
                  <c:v>12.062333280093661</c:v>
                </c:pt>
                <c:pt idx="1505">
                  <c:v>15.687157698416877</c:v>
                </c:pt>
                <c:pt idx="1506">
                  <c:v>12.030312901832756</c:v>
                </c:pt>
                <c:pt idx="1507">
                  <c:v>14.221964066033831</c:v>
                </c:pt>
                <c:pt idx="1508">
                  <c:v>11.29923820306888</c:v>
                </c:pt>
                <c:pt idx="1509">
                  <c:v>12.845663621775314</c:v>
                </c:pt>
                <c:pt idx="1510">
                  <c:v>11.988352262497418</c:v>
                </c:pt>
                <c:pt idx="1511">
                  <c:v>11.43324301856231</c:v>
                </c:pt>
                <c:pt idx="1512">
                  <c:v>12.705575177973364</c:v>
                </c:pt>
                <c:pt idx="1513">
                  <c:v>13.213660401416584</c:v>
                </c:pt>
                <c:pt idx="1514">
                  <c:v>11.53859868369336</c:v>
                </c:pt>
                <c:pt idx="1515">
                  <c:v>9.9860823691634959</c:v>
                </c:pt>
                <c:pt idx="1516">
                  <c:v>11.234861022822724</c:v>
                </c:pt>
                <c:pt idx="1517">
                  <c:v>10.188990561257643</c:v>
                </c:pt>
                <c:pt idx="1518">
                  <c:v>11.373792419415858</c:v>
                </c:pt>
                <c:pt idx="1519">
                  <c:v>10.306366674420488</c:v>
                </c:pt>
                <c:pt idx="1520">
                  <c:v>11.332446635122915</c:v>
                </c:pt>
                <c:pt idx="1521">
                  <c:v>14.600124914754028</c:v>
                </c:pt>
                <c:pt idx="1522">
                  <c:v>14.851262313012944</c:v>
                </c:pt>
                <c:pt idx="1523">
                  <c:v>11.842538935242708</c:v>
                </c:pt>
                <c:pt idx="1524">
                  <c:v>17.452138584677886</c:v>
                </c:pt>
                <c:pt idx="1525">
                  <c:v>20.505419748276214</c:v>
                </c:pt>
                <c:pt idx="1526">
                  <c:v>14.798918365177604</c:v>
                </c:pt>
                <c:pt idx="1527">
                  <c:v>17.451270300828146</c:v>
                </c:pt>
                <c:pt idx="1528">
                  <c:v>18.333519323365994</c:v>
                </c:pt>
                <c:pt idx="1529">
                  <c:v>20.27520114118488</c:v>
                </c:pt>
                <c:pt idx="1530">
                  <c:v>15.832978376452575</c:v>
                </c:pt>
                <c:pt idx="1531">
                  <c:v>12.688944958518487</c:v>
                </c:pt>
                <c:pt idx="1532">
                  <c:v>18.492950815280174</c:v>
                </c:pt>
                <c:pt idx="1533">
                  <c:v>16.037719278110178</c:v>
                </c:pt>
                <c:pt idx="1534">
                  <c:v>17.406266572485389</c:v>
                </c:pt>
                <c:pt idx="1535">
                  <c:v>17.503812540415513</c:v>
                </c:pt>
                <c:pt idx="1536">
                  <c:v>16.082212925370357</c:v>
                </c:pt>
                <c:pt idx="1537">
                  <c:v>18.035101489578626</c:v>
                </c:pt>
                <c:pt idx="1538">
                  <c:v>16.182938121788897</c:v>
                </c:pt>
                <c:pt idx="1539">
                  <c:v>16.410100212989924</c:v>
                </c:pt>
                <c:pt idx="1540">
                  <c:v>19.09463330050956</c:v>
                </c:pt>
                <c:pt idx="1541">
                  <c:v>18.658415410544475</c:v>
                </c:pt>
                <c:pt idx="1542">
                  <c:v>17.843846635071277</c:v>
                </c:pt>
                <c:pt idx="1543">
                  <c:v>20.57557148173963</c:v>
                </c:pt>
                <c:pt idx="1544">
                  <c:v>17.472315610391629</c:v>
                </c:pt>
                <c:pt idx="1545">
                  <c:v>15.822838416672298</c:v>
                </c:pt>
                <c:pt idx="1546">
                  <c:v>18.544724248740511</c:v>
                </c:pt>
                <c:pt idx="1547">
                  <c:v>15.966778433999089</c:v>
                </c:pt>
                <c:pt idx="1548">
                  <c:v>19.152458304287343</c:v>
                </c:pt>
                <c:pt idx="1549">
                  <c:v>18.103296569548526</c:v>
                </c:pt>
                <c:pt idx="1550">
                  <c:v>19.756156548870887</c:v>
                </c:pt>
                <c:pt idx="1551">
                  <c:v>17.213527647761961</c:v>
                </c:pt>
                <c:pt idx="1552">
                  <c:v>24.669460780850887</c:v>
                </c:pt>
                <c:pt idx="1553">
                  <c:v>21.394636642424278</c:v>
                </c:pt>
                <c:pt idx="1554">
                  <c:v>21.373995243487101</c:v>
                </c:pt>
                <c:pt idx="1555">
                  <c:v>21.233283508812761</c:v>
                </c:pt>
                <c:pt idx="1556">
                  <c:v>19.644766495395899</c:v>
                </c:pt>
                <c:pt idx="1557">
                  <c:v>24.788458540475787</c:v>
                </c:pt>
                <c:pt idx="1558">
                  <c:v>20.54862866560072</c:v>
                </c:pt>
                <c:pt idx="1559">
                  <c:v>22.183444177294778</c:v>
                </c:pt>
                <c:pt idx="1560">
                  <c:v>20.151292122325223</c:v>
                </c:pt>
                <c:pt idx="1561">
                  <c:v>18.121321724073958</c:v>
                </c:pt>
                <c:pt idx="1562">
                  <c:v>16.983863759812255</c:v>
                </c:pt>
                <c:pt idx="1563">
                  <c:v>20.632966827689724</c:v>
                </c:pt>
                <c:pt idx="1564">
                  <c:v>15.357095879588298</c:v>
                </c:pt>
                <c:pt idx="1565">
                  <c:v>11.898428149668103</c:v>
                </c:pt>
                <c:pt idx="1566">
                  <c:v>17.745614085344418</c:v>
                </c:pt>
                <c:pt idx="1567">
                  <c:v>15.126541159452383</c:v>
                </c:pt>
                <c:pt idx="1568">
                  <c:v>19.531653521781958</c:v>
                </c:pt>
                <c:pt idx="1569">
                  <c:v>19.24861607558416</c:v>
                </c:pt>
                <c:pt idx="1570">
                  <c:v>15.740692802476943</c:v>
                </c:pt>
                <c:pt idx="1571">
                  <c:v>16.736629956398588</c:v>
                </c:pt>
                <c:pt idx="1572">
                  <c:v>21.10146229043773</c:v>
                </c:pt>
                <c:pt idx="1573">
                  <c:v>17.343574871750462</c:v>
                </c:pt>
                <c:pt idx="1574">
                  <c:v>20.061301776914167</c:v>
                </c:pt>
                <c:pt idx="1575">
                  <c:v>28.298372186677671</c:v>
                </c:pt>
                <c:pt idx="1576">
                  <c:v>17.097781817098177</c:v>
                </c:pt>
                <c:pt idx="1577">
                  <c:v>16.990643048866204</c:v>
                </c:pt>
                <c:pt idx="1578">
                  <c:v>18.097295719137559</c:v>
                </c:pt>
                <c:pt idx="1579">
                  <c:v>14.024235402484255</c:v>
                </c:pt>
                <c:pt idx="1580">
                  <c:v>20.217384745288026</c:v>
                </c:pt>
                <c:pt idx="1581">
                  <c:v>22.430826908043453</c:v>
                </c:pt>
                <c:pt idx="1582">
                  <c:v>19.85977529858269</c:v>
                </c:pt>
                <c:pt idx="1583">
                  <c:v>19.369174664894722</c:v>
                </c:pt>
                <c:pt idx="1584">
                  <c:v>19.545844934871447</c:v>
                </c:pt>
                <c:pt idx="1585">
                  <c:v>24.523060292939547</c:v>
                </c:pt>
                <c:pt idx="1586">
                  <c:v>22.649970485436175</c:v>
                </c:pt>
                <c:pt idx="1587">
                  <c:v>19.951579072782842</c:v>
                </c:pt>
                <c:pt idx="1588">
                  <c:v>21.346334005378655</c:v>
                </c:pt>
                <c:pt idx="1589">
                  <c:v>17.211524505184979</c:v>
                </c:pt>
                <c:pt idx="1590">
                  <c:v>20.624654929317806</c:v>
                </c:pt>
                <c:pt idx="1591">
                  <c:v>27.001195890959821</c:v>
                </c:pt>
                <c:pt idx="1592">
                  <c:v>19.447540685258545</c:v>
                </c:pt>
                <c:pt idx="1593">
                  <c:v>20.923977191680191</c:v>
                </c:pt>
                <c:pt idx="1594">
                  <c:v>23.04889144142663</c:v>
                </c:pt>
                <c:pt idx="1595">
                  <c:v>21.825740898482906</c:v>
                </c:pt>
                <c:pt idx="1596">
                  <c:v>21.164848960025694</c:v>
                </c:pt>
                <c:pt idx="1597">
                  <c:v>29.337441825240479</c:v>
                </c:pt>
                <c:pt idx="1598">
                  <c:v>20.755225391507491</c:v>
                </c:pt>
                <c:pt idx="1599">
                  <c:v>18.072251616824687</c:v>
                </c:pt>
                <c:pt idx="1600">
                  <c:v>20.196551667509205</c:v>
                </c:pt>
                <c:pt idx="1601">
                  <c:v>22.169472065617523</c:v>
                </c:pt>
                <c:pt idx="1602">
                  <c:v>19.655498472663758</c:v>
                </c:pt>
                <c:pt idx="1603">
                  <c:v>14.66182623423007</c:v>
                </c:pt>
                <c:pt idx="1604">
                  <c:v>21.468647255392387</c:v>
                </c:pt>
                <c:pt idx="1605">
                  <c:v>20.15331165847433</c:v>
                </c:pt>
                <c:pt idx="1606">
                  <c:v>21.943611444684915</c:v>
                </c:pt>
                <c:pt idx="1607">
                  <c:v>20.769380361208388</c:v>
                </c:pt>
                <c:pt idx="1608">
                  <c:v>20.248539031669598</c:v>
                </c:pt>
                <c:pt idx="1609">
                  <c:v>24.646938249669265</c:v>
                </c:pt>
                <c:pt idx="1610">
                  <c:v>22.3670534244572</c:v>
                </c:pt>
                <c:pt idx="1611">
                  <c:v>24.660158554931154</c:v>
                </c:pt>
                <c:pt idx="1612">
                  <c:v>17.89560811125255</c:v>
                </c:pt>
                <c:pt idx="1613">
                  <c:v>21.477185475253453</c:v>
                </c:pt>
                <c:pt idx="1614">
                  <c:v>19.73876130813078</c:v>
                </c:pt>
                <c:pt idx="1615">
                  <c:v>19.428273345013622</c:v>
                </c:pt>
                <c:pt idx="1616">
                  <c:v>18.978020741376071</c:v>
                </c:pt>
                <c:pt idx="1617">
                  <c:v>26.382757008555956</c:v>
                </c:pt>
                <c:pt idx="1618">
                  <c:v>16.760305651090206</c:v>
                </c:pt>
                <c:pt idx="1619">
                  <c:v>18.618147152600532</c:v>
                </c:pt>
                <c:pt idx="1620">
                  <c:v>18.512381957512812</c:v>
                </c:pt>
                <c:pt idx="1621">
                  <c:v>21.452887526331651</c:v>
                </c:pt>
                <c:pt idx="1622">
                  <c:v>17.014232587475878</c:v>
                </c:pt>
                <c:pt idx="1623">
                  <c:v>18.267718288245408</c:v>
                </c:pt>
                <c:pt idx="1624">
                  <c:v>20.987089289419476</c:v>
                </c:pt>
                <c:pt idx="1625">
                  <c:v>19.248248545337781</c:v>
                </c:pt>
                <c:pt idx="1626">
                  <c:v>19.202762583026953</c:v>
                </c:pt>
                <c:pt idx="1627">
                  <c:v>15.847633876542798</c:v>
                </c:pt>
                <c:pt idx="1628">
                  <c:v>24.809582301239836</c:v>
                </c:pt>
                <c:pt idx="1629">
                  <c:v>24.443719598254713</c:v>
                </c:pt>
                <c:pt idx="1630">
                  <c:v>18.74284472117002</c:v>
                </c:pt>
                <c:pt idx="1631">
                  <c:v>16.64840226194633</c:v>
                </c:pt>
                <c:pt idx="1632">
                  <c:v>21.606142935823279</c:v>
                </c:pt>
                <c:pt idx="1633">
                  <c:v>28.650226414178881</c:v>
                </c:pt>
                <c:pt idx="1634">
                  <c:v>20.654425537054475</c:v>
                </c:pt>
                <c:pt idx="1635">
                  <c:v>23.265469702799031</c:v>
                </c:pt>
                <c:pt idx="1636">
                  <c:v>19.716207179408485</c:v>
                </c:pt>
                <c:pt idx="1637">
                  <c:v>20.117644922517762</c:v>
                </c:pt>
                <c:pt idx="1638">
                  <c:v>22.322424631811373</c:v>
                </c:pt>
                <c:pt idx="1639">
                  <c:v>24.660677229353176</c:v>
                </c:pt>
                <c:pt idx="1640">
                  <c:v>23.630694900485171</c:v>
                </c:pt>
                <c:pt idx="1641">
                  <c:v>25.547845573136684</c:v>
                </c:pt>
                <c:pt idx="1642">
                  <c:v>21.17677422098091</c:v>
                </c:pt>
                <c:pt idx="1643">
                  <c:v>24.671088006311734</c:v>
                </c:pt>
                <c:pt idx="1644">
                  <c:v>22.834430051308619</c:v>
                </c:pt>
                <c:pt idx="1645">
                  <c:v>21.719097043549127</c:v>
                </c:pt>
                <c:pt idx="1646">
                  <c:v>24.20891346606653</c:v>
                </c:pt>
                <c:pt idx="1647">
                  <c:v>32.337194371760432</c:v>
                </c:pt>
                <c:pt idx="1648">
                  <c:v>21.525324772798736</c:v>
                </c:pt>
                <c:pt idx="1649">
                  <c:v>27.745034871458792</c:v>
                </c:pt>
                <c:pt idx="1650">
                  <c:v>23.706324617450722</c:v>
                </c:pt>
                <c:pt idx="1651">
                  <c:v>30.435114853514165</c:v>
                </c:pt>
                <c:pt idx="1652">
                  <c:v>28.284883028392471</c:v>
                </c:pt>
                <c:pt idx="1653">
                  <c:v>27.348089068983167</c:v>
                </c:pt>
                <c:pt idx="1654">
                  <c:v>27.36824406102448</c:v>
                </c:pt>
                <c:pt idx="1655">
                  <c:v>26.229305690889699</c:v>
                </c:pt>
                <c:pt idx="1656">
                  <c:v>26.24882827407987</c:v>
                </c:pt>
                <c:pt idx="1657">
                  <c:v>21.914758913148791</c:v>
                </c:pt>
                <c:pt idx="1658">
                  <c:v>27.142759176919995</c:v>
                </c:pt>
                <c:pt idx="1659">
                  <c:v>27.602237944162702</c:v>
                </c:pt>
                <c:pt idx="1660">
                  <c:v>28.372989808214417</c:v>
                </c:pt>
                <c:pt idx="1661">
                  <c:v>30.584595656190874</c:v>
                </c:pt>
                <c:pt idx="1662">
                  <c:v>24.22256996765498</c:v>
                </c:pt>
                <c:pt idx="1663">
                  <c:v>31.218094066748378</c:v>
                </c:pt>
                <c:pt idx="1664">
                  <c:v>25.678964551432774</c:v>
                </c:pt>
                <c:pt idx="1665">
                  <c:v>33.982210015067004</c:v>
                </c:pt>
                <c:pt idx="1666">
                  <c:v>28.669289266095991</c:v>
                </c:pt>
                <c:pt idx="1667">
                  <c:v>26.847348350336482</c:v>
                </c:pt>
                <c:pt idx="1668">
                  <c:v>27.798637579889917</c:v>
                </c:pt>
                <c:pt idx="1669">
                  <c:v>24.958557241171487</c:v>
                </c:pt>
                <c:pt idx="1670">
                  <c:v>29.525780376046129</c:v>
                </c:pt>
                <c:pt idx="1671">
                  <c:v>25.148065617518657</c:v>
                </c:pt>
                <c:pt idx="1672">
                  <c:v>31.270508804640968</c:v>
                </c:pt>
                <c:pt idx="1673">
                  <c:v>31.710286080260996</c:v>
                </c:pt>
                <c:pt idx="1674">
                  <c:v>26.608574837237374</c:v>
                </c:pt>
                <c:pt idx="1675">
                  <c:v>27.85129486845906</c:v>
                </c:pt>
                <c:pt idx="1676">
                  <c:v>26.558581411248301</c:v>
                </c:pt>
                <c:pt idx="1677">
                  <c:v>25.504909525623123</c:v>
                </c:pt>
                <c:pt idx="1678">
                  <c:v>28.518378691920546</c:v>
                </c:pt>
                <c:pt idx="1679">
                  <c:v>27.080438162484306</c:v>
                </c:pt>
                <c:pt idx="1680">
                  <c:v>26.032081244015735</c:v>
                </c:pt>
                <c:pt idx="1681">
                  <c:v>22.701867223916306</c:v>
                </c:pt>
                <c:pt idx="1682">
                  <c:v>24.293324270038912</c:v>
                </c:pt>
                <c:pt idx="1683">
                  <c:v>24.19742460361536</c:v>
                </c:pt>
                <c:pt idx="1684">
                  <c:v>26.874949917998958</c:v>
                </c:pt>
                <c:pt idx="1685">
                  <c:v>32.047176129951438</c:v>
                </c:pt>
                <c:pt idx="1686">
                  <c:v>27.935579274629394</c:v>
                </c:pt>
                <c:pt idx="1687">
                  <c:v>26.216853952669638</c:v>
                </c:pt>
                <c:pt idx="1688">
                  <c:v>23.219585957237001</c:v>
                </c:pt>
                <c:pt idx="1689">
                  <c:v>25.116279725640709</c:v>
                </c:pt>
                <c:pt idx="1690">
                  <c:v>19.78214144365743</c:v>
                </c:pt>
                <c:pt idx="1691">
                  <c:v>23.392044535121777</c:v>
                </c:pt>
                <c:pt idx="1692">
                  <c:v>21.553451405165411</c:v>
                </c:pt>
                <c:pt idx="1693">
                  <c:v>23.968472115976176</c:v>
                </c:pt>
                <c:pt idx="1694">
                  <c:v>21.977482187839382</c:v>
                </c:pt>
                <c:pt idx="1695">
                  <c:v>17.492028801234149</c:v>
                </c:pt>
                <c:pt idx="1696">
                  <c:v>18.380223462407145</c:v>
                </c:pt>
                <c:pt idx="1697">
                  <c:v>16.525919856179634</c:v>
                </c:pt>
                <c:pt idx="1698">
                  <c:v>21.71741948313537</c:v>
                </c:pt>
                <c:pt idx="1699">
                  <c:v>17.462136303822</c:v>
                </c:pt>
                <c:pt idx="1700">
                  <c:v>22.508790386972741</c:v>
                </c:pt>
                <c:pt idx="1701">
                  <c:v>23.277376490047033</c:v>
                </c:pt>
                <c:pt idx="1702">
                  <c:v>22.27003559463115</c:v>
                </c:pt>
                <c:pt idx="1703">
                  <c:v>23.867725100182362</c:v>
                </c:pt>
                <c:pt idx="1704">
                  <c:v>21.421041514140942</c:v>
                </c:pt>
                <c:pt idx="1705">
                  <c:v>22.916008427286748</c:v>
                </c:pt>
                <c:pt idx="1706">
                  <c:v>20.162893420053699</c:v>
                </c:pt>
                <c:pt idx="1707">
                  <c:v>22.378501766900275</c:v>
                </c:pt>
                <c:pt idx="1708">
                  <c:v>20.010142904570227</c:v>
                </c:pt>
                <c:pt idx="1709">
                  <c:v>19.979795329743254</c:v>
                </c:pt>
                <c:pt idx="1710">
                  <c:v>24.652419260571612</c:v>
                </c:pt>
                <c:pt idx="1711">
                  <c:v>21.819072788306105</c:v>
                </c:pt>
                <c:pt idx="1712">
                  <c:v>22.791110560338492</c:v>
                </c:pt>
                <c:pt idx="1713">
                  <c:v>27.129174039114794</c:v>
                </c:pt>
                <c:pt idx="1714">
                  <c:v>19.136103882732979</c:v>
                </c:pt>
                <c:pt idx="1715">
                  <c:v>14.955516488463019</c:v>
                </c:pt>
                <c:pt idx="1716">
                  <c:v>22.483475973562808</c:v>
                </c:pt>
                <c:pt idx="1717">
                  <c:v>22.73122744975208</c:v>
                </c:pt>
                <c:pt idx="1718">
                  <c:v>19.909101903815721</c:v>
                </c:pt>
                <c:pt idx="1719">
                  <c:v>16.871068497181131</c:v>
                </c:pt>
                <c:pt idx="1720">
                  <c:v>21.364418319860409</c:v>
                </c:pt>
                <c:pt idx="1721">
                  <c:v>21.938530207700957</c:v>
                </c:pt>
                <c:pt idx="1722">
                  <c:v>18.189040211012216</c:v>
                </c:pt>
                <c:pt idx="1723">
                  <c:v>18.749287836200917</c:v>
                </c:pt>
                <c:pt idx="1724">
                  <c:v>19.130019430808105</c:v>
                </c:pt>
                <c:pt idx="1725">
                  <c:v>24.443732344479869</c:v>
                </c:pt>
                <c:pt idx="1726">
                  <c:v>20.867465260724881</c:v>
                </c:pt>
                <c:pt idx="1727">
                  <c:v>18.2590846493068</c:v>
                </c:pt>
                <c:pt idx="1728">
                  <c:v>20.414595440219969</c:v>
                </c:pt>
                <c:pt idx="1729">
                  <c:v>17.607432477642178</c:v>
                </c:pt>
                <c:pt idx="1730">
                  <c:v>20.800991683309238</c:v>
                </c:pt>
                <c:pt idx="1731">
                  <c:v>20.496727025887001</c:v>
                </c:pt>
                <c:pt idx="1732">
                  <c:v>20.526156725276721</c:v>
                </c:pt>
                <c:pt idx="1733">
                  <c:v>16.52406267450203</c:v>
                </c:pt>
                <c:pt idx="1734">
                  <c:v>19.060165093823329</c:v>
                </c:pt>
                <c:pt idx="1735">
                  <c:v>17.186948674301409</c:v>
                </c:pt>
                <c:pt idx="1736">
                  <c:v>18.863090911275727</c:v>
                </c:pt>
                <c:pt idx="1737">
                  <c:v>20.204459699444442</c:v>
                </c:pt>
                <c:pt idx="1738">
                  <c:v>21.18873947666977</c:v>
                </c:pt>
                <c:pt idx="1739">
                  <c:v>19.884389121666217</c:v>
                </c:pt>
                <c:pt idx="1740">
                  <c:v>20.270799637059028</c:v>
                </c:pt>
                <c:pt idx="1741">
                  <c:v>21.630878113391098</c:v>
                </c:pt>
                <c:pt idx="1742">
                  <c:v>19.401164049588385</c:v>
                </c:pt>
                <c:pt idx="1743">
                  <c:v>26.459008443500352</c:v>
                </c:pt>
                <c:pt idx="1744">
                  <c:v>20.442728303140754</c:v>
                </c:pt>
                <c:pt idx="1745">
                  <c:v>19.576662459829532</c:v>
                </c:pt>
                <c:pt idx="1746">
                  <c:v>22.167103997967356</c:v>
                </c:pt>
                <c:pt idx="1747">
                  <c:v>25.641477477833341</c:v>
                </c:pt>
                <c:pt idx="1748">
                  <c:v>22.612185936734051</c:v>
                </c:pt>
                <c:pt idx="1749">
                  <c:v>19.629646680307086</c:v>
                </c:pt>
                <c:pt idx="1750">
                  <c:v>25.155566537374522</c:v>
                </c:pt>
                <c:pt idx="1751">
                  <c:v>26.184450131922649</c:v>
                </c:pt>
                <c:pt idx="1752">
                  <c:v>23.081357947017011</c:v>
                </c:pt>
                <c:pt idx="1753">
                  <c:v>17.085061133629939</c:v>
                </c:pt>
                <c:pt idx="1754">
                  <c:v>23.458918092814951</c:v>
                </c:pt>
                <c:pt idx="1755">
                  <c:v>25.12364772961595</c:v>
                </c:pt>
                <c:pt idx="1756">
                  <c:v>23.836202016895296</c:v>
                </c:pt>
                <c:pt idx="1757">
                  <c:v>23.593722773044096</c:v>
                </c:pt>
                <c:pt idx="1758">
                  <c:v>25.489481481694543</c:v>
                </c:pt>
                <c:pt idx="1759">
                  <c:v>27.729723326894018</c:v>
                </c:pt>
                <c:pt idx="1760">
                  <c:v>24.557446548299044</c:v>
                </c:pt>
                <c:pt idx="1761">
                  <c:v>23.86671221258084</c:v>
                </c:pt>
                <c:pt idx="1762">
                  <c:v>29.046240353028463</c:v>
                </c:pt>
                <c:pt idx="1763">
                  <c:v>35.283727963285401</c:v>
                </c:pt>
                <c:pt idx="1764">
                  <c:v>27.346831082698955</c:v>
                </c:pt>
                <c:pt idx="1765">
                  <c:v>30.415615832482718</c:v>
                </c:pt>
                <c:pt idx="1766">
                  <c:v>36.658367551882399</c:v>
                </c:pt>
                <c:pt idx="1767">
                  <c:v>42.628962745873743</c:v>
                </c:pt>
                <c:pt idx="1768">
                  <c:v>40.894400201803542</c:v>
                </c:pt>
                <c:pt idx="1769">
                  <c:v>36.089173496604708</c:v>
                </c:pt>
                <c:pt idx="1770">
                  <c:v>40.130890106400848</c:v>
                </c:pt>
                <c:pt idx="1771">
                  <c:v>43.93716584264525</c:v>
                </c:pt>
                <c:pt idx="1772">
                  <c:v>37.674906927425056</c:v>
                </c:pt>
                <c:pt idx="1773">
                  <c:v>42.094453000505851</c:v>
                </c:pt>
                <c:pt idx="1774">
                  <c:v>35.016847000785759</c:v>
                </c:pt>
                <c:pt idx="1775">
                  <c:v>37.649966552272147</c:v>
                </c:pt>
                <c:pt idx="1776">
                  <c:v>35.752848817037226</c:v>
                </c:pt>
                <c:pt idx="1777">
                  <c:v>35.57819189243785</c:v>
                </c:pt>
                <c:pt idx="1778">
                  <c:v>29.050068734531738</c:v>
                </c:pt>
                <c:pt idx="1779">
                  <c:v>31.888918354571345</c:v>
                </c:pt>
                <c:pt idx="1780">
                  <c:v>30.714438290852332</c:v>
                </c:pt>
                <c:pt idx="1781">
                  <c:v>26.027910529876618</c:v>
                </c:pt>
                <c:pt idx="1782">
                  <c:v>35.365294594806798</c:v>
                </c:pt>
                <c:pt idx="1783">
                  <c:v>29.822425710121514</c:v>
                </c:pt>
                <c:pt idx="1784">
                  <c:v>32.212968263607365</c:v>
                </c:pt>
                <c:pt idx="1785">
                  <c:v>34.47609787771674</c:v>
                </c:pt>
                <c:pt idx="1786">
                  <c:v>30.240770825090632</c:v>
                </c:pt>
                <c:pt idx="1787">
                  <c:v>28.269718983984514</c:v>
                </c:pt>
                <c:pt idx="1788">
                  <c:v>27.69612544202457</c:v>
                </c:pt>
                <c:pt idx="1789">
                  <c:v>26.890781103548314</c:v>
                </c:pt>
                <c:pt idx="1790">
                  <c:v>33.467231761270405</c:v>
                </c:pt>
                <c:pt idx="1791">
                  <c:v>24.242788783395174</c:v>
                </c:pt>
                <c:pt idx="1792">
                  <c:v>32.865857927681162</c:v>
                </c:pt>
                <c:pt idx="1793">
                  <c:v>33.092498892135254</c:v>
                </c:pt>
                <c:pt idx="1794">
                  <c:v>36.089463956511068</c:v>
                </c:pt>
                <c:pt idx="1795">
                  <c:v>35.744962392692663</c:v>
                </c:pt>
                <c:pt idx="1796">
                  <c:v>34.740424824369668</c:v>
                </c:pt>
                <c:pt idx="1797">
                  <c:v>30.12599517285371</c:v>
                </c:pt>
                <c:pt idx="1798">
                  <c:v>33.44889120400817</c:v>
                </c:pt>
                <c:pt idx="1799">
                  <c:v>42.35402396830731</c:v>
                </c:pt>
                <c:pt idx="1800">
                  <c:v>31.235334389295925</c:v>
                </c:pt>
                <c:pt idx="1801">
                  <c:v>29.138794011212024</c:v>
                </c:pt>
                <c:pt idx="1802">
                  <c:v>37.983048741445984</c:v>
                </c:pt>
                <c:pt idx="1803">
                  <c:v>36.292580934833587</c:v>
                </c:pt>
                <c:pt idx="1804">
                  <c:v>37.763290448730174</c:v>
                </c:pt>
                <c:pt idx="1805">
                  <c:v>29.554271921741542</c:v>
                </c:pt>
                <c:pt idx="1806">
                  <c:v>34.576950450963018</c:v>
                </c:pt>
                <c:pt idx="1807">
                  <c:v>29.373160975922772</c:v>
                </c:pt>
                <c:pt idx="1808">
                  <c:v>41.269419246015921</c:v>
                </c:pt>
                <c:pt idx="1809">
                  <c:v>40.576144067786217</c:v>
                </c:pt>
                <c:pt idx="1810">
                  <c:v>36.541069206680866</c:v>
                </c:pt>
                <c:pt idx="1811">
                  <c:v>34.546111897247791</c:v>
                </c:pt>
                <c:pt idx="1812">
                  <c:v>41.265121648245547</c:v>
                </c:pt>
                <c:pt idx="1813">
                  <c:v>37.768922503703784</c:v>
                </c:pt>
                <c:pt idx="1814">
                  <c:v>29.231038364003261</c:v>
                </c:pt>
                <c:pt idx="1815">
                  <c:v>25.55863547344034</c:v>
                </c:pt>
                <c:pt idx="1816">
                  <c:v>31.946358946667203</c:v>
                </c:pt>
                <c:pt idx="1817">
                  <c:v>34.423579062224931</c:v>
                </c:pt>
                <c:pt idx="1818">
                  <c:v>28.533038249807266</c:v>
                </c:pt>
                <c:pt idx="1819">
                  <c:v>34.530172147311376</c:v>
                </c:pt>
                <c:pt idx="1820">
                  <c:v>25.36360142644854</c:v>
                </c:pt>
                <c:pt idx="1821">
                  <c:v>32.089566547408353</c:v>
                </c:pt>
                <c:pt idx="1822">
                  <c:v>26.392982907570886</c:v>
                </c:pt>
                <c:pt idx="1823">
                  <c:v>29.065352465760785</c:v>
                </c:pt>
                <c:pt idx="1824">
                  <c:v>27.354682136857605</c:v>
                </c:pt>
                <c:pt idx="1825">
                  <c:v>22.943858469423304</c:v>
                </c:pt>
                <c:pt idx="1826">
                  <c:v>26.059665110839738</c:v>
                </c:pt>
                <c:pt idx="1827">
                  <c:v>28.50730685175866</c:v>
                </c:pt>
                <c:pt idx="1828">
                  <c:v>24.964023252155165</c:v>
                </c:pt>
                <c:pt idx="1829">
                  <c:v>33.042079672355236</c:v>
                </c:pt>
                <c:pt idx="1830">
                  <c:v>24.874772194548033</c:v>
                </c:pt>
                <c:pt idx="1831">
                  <c:v>21.549869271340743</c:v>
                </c:pt>
                <c:pt idx="1832">
                  <c:v>28.844355897082476</c:v>
                </c:pt>
                <c:pt idx="1833">
                  <c:v>34.541995333987536</c:v>
                </c:pt>
                <c:pt idx="1834">
                  <c:v>25.725593208692317</c:v>
                </c:pt>
                <c:pt idx="1835">
                  <c:v>30.766891679190927</c:v>
                </c:pt>
                <c:pt idx="1836">
                  <c:v>27.429017621690814</c:v>
                </c:pt>
                <c:pt idx="1837">
                  <c:v>26.278211026534287</c:v>
                </c:pt>
                <c:pt idx="1838">
                  <c:v>22.577286395413502</c:v>
                </c:pt>
                <c:pt idx="1839">
                  <c:v>19.539684045810983</c:v>
                </c:pt>
                <c:pt idx="1840">
                  <c:v>18.386071558696955</c:v>
                </c:pt>
                <c:pt idx="1841">
                  <c:v>24.707828439251202</c:v>
                </c:pt>
                <c:pt idx="1842">
                  <c:v>22.333375091383239</c:v>
                </c:pt>
                <c:pt idx="1843">
                  <c:v>26.997466659793957</c:v>
                </c:pt>
                <c:pt idx="1844">
                  <c:v>17.16492145834345</c:v>
                </c:pt>
                <c:pt idx="1845">
                  <c:v>23.454819863110952</c:v>
                </c:pt>
                <c:pt idx="1846">
                  <c:v>22.986875373607372</c:v>
                </c:pt>
                <c:pt idx="1847">
                  <c:v>28.607167672852309</c:v>
                </c:pt>
                <c:pt idx="1848">
                  <c:v>20.564193992537493</c:v>
                </c:pt>
                <c:pt idx="1849">
                  <c:v>20.494672297119649</c:v>
                </c:pt>
                <c:pt idx="1850">
                  <c:v>19.253824219212827</c:v>
                </c:pt>
                <c:pt idx="1851">
                  <c:v>19.016413449900725</c:v>
                </c:pt>
                <c:pt idx="1852">
                  <c:v>19.973251416587871</c:v>
                </c:pt>
                <c:pt idx="1853">
                  <c:v>17.517480624167312</c:v>
                </c:pt>
                <c:pt idx="1854">
                  <c:v>18.568261868547566</c:v>
                </c:pt>
                <c:pt idx="1855">
                  <c:v>21.068221808434707</c:v>
                </c:pt>
                <c:pt idx="1856">
                  <c:v>18.205876754118631</c:v>
                </c:pt>
                <c:pt idx="1857">
                  <c:v>15.896694866188078</c:v>
                </c:pt>
                <c:pt idx="1858">
                  <c:v>20.898076985974175</c:v>
                </c:pt>
                <c:pt idx="1859">
                  <c:v>20.400192257974815</c:v>
                </c:pt>
                <c:pt idx="1860">
                  <c:v>17.096984751949446</c:v>
                </c:pt>
                <c:pt idx="1861">
                  <c:v>19.681110345811017</c:v>
                </c:pt>
                <c:pt idx="1862">
                  <c:v>19.77087290952322</c:v>
                </c:pt>
                <c:pt idx="1863">
                  <c:v>16.671246102518669</c:v>
                </c:pt>
                <c:pt idx="1864">
                  <c:v>12.63727133725901</c:v>
                </c:pt>
                <c:pt idx="1865">
                  <c:v>16.326088704287649</c:v>
                </c:pt>
                <c:pt idx="1866">
                  <c:v>14.188887732790471</c:v>
                </c:pt>
                <c:pt idx="1867">
                  <c:v>17.5187097355421</c:v>
                </c:pt>
                <c:pt idx="1868">
                  <c:v>16.585325009664981</c:v>
                </c:pt>
                <c:pt idx="1869">
                  <c:v>15.083645663734474</c:v>
                </c:pt>
                <c:pt idx="1870">
                  <c:v>14.551031289516928</c:v>
                </c:pt>
                <c:pt idx="1871">
                  <c:v>12.515266383069228</c:v>
                </c:pt>
                <c:pt idx="1872">
                  <c:v>14.780615871408767</c:v>
                </c:pt>
                <c:pt idx="1873">
                  <c:v>17.847710243139556</c:v>
                </c:pt>
                <c:pt idx="1874">
                  <c:v>15.80689998329137</c:v>
                </c:pt>
                <c:pt idx="1875">
                  <c:v>12.669179182285543</c:v>
                </c:pt>
                <c:pt idx="1876">
                  <c:v>14.145423710361365</c:v>
                </c:pt>
                <c:pt idx="1877">
                  <c:v>11.286879236982628</c:v>
                </c:pt>
                <c:pt idx="1878">
                  <c:v>14.914530366297711</c:v>
                </c:pt>
                <c:pt idx="1879">
                  <c:v>15.490560275839753</c:v>
                </c:pt>
                <c:pt idx="1880">
                  <c:v>13.933414019775778</c:v>
                </c:pt>
                <c:pt idx="1881">
                  <c:v>20.142118719470282</c:v>
                </c:pt>
                <c:pt idx="1882">
                  <c:v>13.701690192203595</c:v>
                </c:pt>
                <c:pt idx="1883">
                  <c:v>14.679382121907112</c:v>
                </c:pt>
                <c:pt idx="1884">
                  <c:v>13.048968430606228</c:v>
                </c:pt>
                <c:pt idx="1885">
                  <c:v>13.158430714643288</c:v>
                </c:pt>
                <c:pt idx="1886">
                  <c:v>17.573819140321422</c:v>
                </c:pt>
                <c:pt idx="1887">
                  <c:v>19.725788815864025</c:v>
                </c:pt>
                <c:pt idx="1888">
                  <c:v>15.002169236945228</c:v>
                </c:pt>
                <c:pt idx="1889">
                  <c:v>17.426282668054952</c:v>
                </c:pt>
                <c:pt idx="1890">
                  <c:v>12.504269897619585</c:v>
                </c:pt>
                <c:pt idx="1891">
                  <c:v>12.469047592191068</c:v>
                </c:pt>
                <c:pt idx="1892">
                  <c:v>11.987026592693681</c:v>
                </c:pt>
                <c:pt idx="1893">
                  <c:v>14.793758469254259</c:v>
                </c:pt>
                <c:pt idx="1894">
                  <c:v>15.405850242634509</c:v>
                </c:pt>
                <c:pt idx="1895">
                  <c:v>13.864946500542453</c:v>
                </c:pt>
                <c:pt idx="1896">
                  <c:v>14.959956446606407</c:v>
                </c:pt>
                <c:pt idx="1897">
                  <c:v>12.396901902769141</c:v>
                </c:pt>
                <c:pt idx="1898">
                  <c:v>15.339130367068963</c:v>
                </c:pt>
                <c:pt idx="1899">
                  <c:v>18.615058632193691</c:v>
                </c:pt>
                <c:pt idx="1900">
                  <c:v>16.473963950906665</c:v>
                </c:pt>
                <c:pt idx="1901">
                  <c:v>15.303777172782793</c:v>
                </c:pt>
                <c:pt idx="1902">
                  <c:v>16.4098195690746</c:v>
                </c:pt>
                <c:pt idx="1903">
                  <c:v>15.063826247662945</c:v>
                </c:pt>
                <c:pt idx="1904">
                  <c:v>14.139511714134185</c:v>
                </c:pt>
                <c:pt idx="1905">
                  <c:v>15.757972723324261</c:v>
                </c:pt>
                <c:pt idx="1906">
                  <c:v>16.310521981109769</c:v>
                </c:pt>
                <c:pt idx="1907">
                  <c:v>18.105080870113422</c:v>
                </c:pt>
                <c:pt idx="1908">
                  <c:v>14.215991754149318</c:v>
                </c:pt>
                <c:pt idx="1909">
                  <c:v>13.810805451390731</c:v>
                </c:pt>
                <c:pt idx="1910">
                  <c:v>14.550783990672331</c:v>
                </c:pt>
                <c:pt idx="1911">
                  <c:v>15.628827246154398</c:v>
                </c:pt>
                <c:pt idx="1912">
                  <c:v>13.257666850016433</c:v>
                </c:pt>
                <c:pt idx="1913">
                  <c:v>17.191761538876715</c:v>
                </c:pt>
                <c:pt idx="1914">
                  <c:v>12.981933996675444</c:v>
                </c:pt>
                <c:pt idx="1915">
                  <c:v>11.602468940523751</c:v>
                </c:pt>
                <c:pt idx="1916">
                  <c:v>14.420499890439391</c:v>
                </c:pt>
                <c:pt idx="1917">
                  <c:v>19.373879638142984</c:v>
                </c:pt>
                <c:pt idx="1918">
                  <c:v>13.126543437621583</c:v>
                </c:pt>
                <c:pt idx="1919">
                  <c:v>13.505641018023688</c:v>
                </c:pt>
                <c:pt idx="1920">
                  <c:v>14.862562270691368</c:v>
                </c:pt>
                <c:pt idx="1921">
                  <c:v>13.656873288952873</c:v>
                </c:pt>
                <c:pt idx="1922">
                  <c:v>15.106838358051975</c:v>
                </c:pt>
                <c:pt idx="1923">
                  <c:v>12.607083286867542</c:v>
                </c:pt>
                <c:pt idx="1924">
                  <c:v>15.069478990530486</c:v>
                </c:pt>
                <c:pt idx="1925">
                  <c:v>17.701686163737982</c:v>
                </c:pt>
                <c:pt idx="1926">
                  <c:v>14.592185005678806</c:v>
                </c:pt>
                <c:pt idx="1927">
                  <c:v>12.37315995509093</c:v>
                </c:pt>
                <c:pt idx="1928">
                  <c:v>14.549705706564053</c:v>
                </c:pt>
                <c:pt idx="1929">
                  <c:v>16.673952683239829</c:v>
                </c:pt>
                <c:pt idx="1930">
                  <c:v>13.506880330487476</c:v>
                </c:pt>
                <c:pt idx="1931">
                  <c:v>10.725491673548179</c:v>
                </c:pt>
                <c:pt idx="1932">
                  <c:v>13.196671336008309</c:v>
                </c:pt>
                <c:pt idx="1933">
                  <c:v>15.855099029102719</c:v>
                </c:pt>
                <c:pt idx="1934">
                  <c:v>13.781432968371021</c:v>
                </c:pt>
                <c:pt idx="1935">
                  <c:v>16.505537364071316</c:v>
                </c:pt>
                <c:pt idx="1936">
                  <c:v>14.502074560567211</c:v>
                </c:pt>
                <c:pt idx="1937">
                  <c:v>13.152932354395682</c:v>
                </c:pt>
                <c:pt idx="1938">
                  <c:v>14.818979001613361</c:v>
                </c:pt>
                <c:pt idx="1939">
                  <c:v>15.158106352775389</c:v>
                </c:pt>
                <c:pt idx="1940">
                  <c:v>15.407195334017198</c:v>
                </c:pt>
                <c:pt idx="1941">
                  <c:v>14.772568765883891</c:v>
                </c:pt>
                <c:pt idx="1942">
                  <c:v>17.524912985823601</c:v>
                </c:pt>
                <c:pt idx="1943">
                  <c:v>11.741243956954346</c:v>
                </c:pt>
                <c:pt idx="1944">
                  <c:v>14.913948381172139</c:v>
                </c:pt>
                <c:pt idx="1945">
                  <c:v>18.850271214908513</c:v>
                </c:pt>
                <c:pt idx="1946">
                  <c:v>15.001310284974062</c:v>
                </c:pt>
                <c:pt idx="1947">
                  <c:v>16.463938632440232</c:v>
                </c:pt>
                <c:pt idx="1948">
                  <c:v>14.807798913682188</c:v>
                </c:pt>
                <c:pt idx="1949">
                  <c:v>14.286373225384144</c:v>
                </c:pt>
                <c:pt idx="1950">
                  <c:v>14.822250978379763</c:v>
                </c:pt>
                <c:pt idx="1951">
                  <c:v>13.38965630770628</c:v>
                </c:pt>
                <c:pt idx="1952">
                  <c:v>15.608973783339334</c:v>
                </c:pt>
                <c:pt idx="1953">
                  <c:v>13.941336984916827</c:v>
                </c:pt>
                <c:pt idx="1954">
                  <c:v>16.204348012678334</c:v>
                </c:pt>
                <c:pt idx="1955">
                  <c:v>16.751151469540297</c:v>
                </c:pt>
                <c:pt idx="1956">
                  <c:v>15.245613114223763</c:v>
                </c:pt>
                <c:pt idx="1957">
                  <c:v>11.925071304057829</c:v>
                </c:pt>
                <c:pt idx="1958">
                  <c:v>13.73714832039102</c:v>
                </c:pt>
                <c:pt idx="1959">
                  <c:v>15.648758200287888</c:v>
                </c:pt>
                <c:pt idx="1960">
                  <c:v>13.80303659683989</c:v>
                </c:pt>
                <c:pt idx="1961">
                  <c:v>13.203650885127972</c:v>
                </c:pt>
                <c:pt idx="1962">
                  <c:v>13.802375456719124</c:v>
                </c:pt>
                <c:pt idx="1963">
                  <c:v>13.774796625517794</c:v>
                </c:pt>
                <c:pt idx="1964">
                  <c:v>13.659349494515991</c:v>
                </c:pt>
                <c:pt idx="1965">
                  <c:v>8.8385305823231306</c:v>
                </c:pt>
                <c:pt idx="1966">
                  <c:v>13.327564151824786</c:v>
                </c:pt>
                <c:pt idx="1967">
                  <c:v>12.336063115709397</c:v>
                </c:pt>
                <c:pt idx="1968">
                  <c:v>13.082908384959824</c:v>
                </c:pt>
                <c:pt idx="1969">
                  <c:v>12.941498305160577</c:v>
                </c:pt>
                <c:pt idx="1970">
                  <c:v>13.019952529001921</c:v>
                </c:pt>
                <c:pt idx="1971">
                  <c:v>12.03799140137528</c:v>
                </c:pt>
                <c:pt idx="1972">
                  <c:v>13.140845091596564</c:v>
                </c:pt>
                <c:pt idx="1973">
                  <c:v>14.67686896388251</c:v>
                </c:pt>
                <c:pt idx="1974">
                  <c:v>16.690776037267838</c:v>
                </c:pt>
                <c:pt idx="1975">
                  <c:v>19.144749958727687</c:v>
                </c:pt>
                <c:pt idx="1976">
                  <c:v>17.156828513912345</c:v>
                </c:pt>
                <c:pt idx="1977">
                  <c:v>14.501782751691875</c:v>
                </c:pt>
                <c:pt idx="1978">
                  <c:v>17.625052378227739</c:v>
                </c:pt>
                <c:pt idx="1979">
                  <c:v>17.040988393579372</c:v>
                </c:pt>
                <c:pt idx="1980">
                  <c:v>19.643082572817377</c:v>
                </c:pt>
                <c:pt idx="1981">
                  <c:v>15.699940170279373</c:v>
                </c:pt>
                <c:pt idx="1982">
                  <c:v>19.856581406957613</c:v>
                </c:pt>
                <c:pt idx="1983">
                  <c:v>20.594366342556565</c:v>
                </c:pt>
                <c:pt idx="1984">
                  <c:v>20.258061675509378</c:v>
                </c:pt>
                <c:pt idx="1985">
                  <c:v>21.408316381290764</c:v>
                </c:pt>
                <c:pt idx="1986">
                  <c:v>21.299358660307632</c:v>
                </c:pt>
                <c:pt idx="1987">
                  <c:v>18.090892600912888</c:v>
                </c:pt>
                <c:pt idx="1988">
                  <c:v>23.318410343312081</c:v>
                </c:pt>
                <c:pt idx="1989">
                  <c:v>24.561162507748563</c:v>
                </c:pt>
                <c:pt idx="1990">
                  <c:v>28.410747465068606</c:v>
                </c:pt>
                <c:pt idx="1991">
                  <c:v>21.67329737649705</c:v>
                </c:pt>
                <c:pt idx="1992">
                  <c:v>28.118385926785926</c:v>
                </c:pt>
                <c:pt idx="1993">
                  <c:v>31.148545075453448</c:v>
                </c:pt>
                <c:pt idx="1994">
                  <c:v>31.550402027760583</c:v>
                </c:pt>
                <c:pt idx="1995">
                  <c:v>34.377220528079228</c:v>
                </c:pt>
                <c:pt idx="1996">
                  <c:v>32.572472898149805</c:v>
                </c:pt>
                <c:pt idx="1997">
                  <c:v>28.367133741052513</c:v>
                </c:pt>
                <c:pt idx="1998">
                  <c:v>25.977059480881827</c:v>
                </c:pt>
                <c:pt idx="1999">
                  <c:v>19.247143723128257</c:v>
                </c:pt>
                <c:pt idx="2000">
                  <c:v>24.397691171211509</c:v>
                </c:pt>
                <c:pt idx="2001">
                  <c:v>23.99312013926982</c:v>
                </c:pt>
                <c:pt idx="2002">
                  <c:v>25.721843959143808</c:v>
                </c:pt>
                <c:pt idx="2003">
                  <c:v>21.186858841050512</c:v>
                </c:pt>
                <c:pt idx="2004">
                  <c:v>26.589860491649457</c:v>
                </c:pt>
                <c:pt idx="2005">
                  <c:v>26.351786549813429</c:v>
                </c:pt>
                <c:pt idx="2006">
                  <c:v>25.980697792052815</c:v>
                </c:pt>
                <c:pt idx="2007">
                  <c:v>28.78014353209338</c:v>
                </c:pt>
                <c:pt idx="2008">
                  <c:v>27.737101577981562</c:v>
                </c:pt>
                <c:pt idx="2009">
                  <c:v>27.89431934330743</c:v>
                </c:pt>
                <c:pt idx="2010">
                  <c:v>27.578910037048328</c:v>
                </c:pt>
                <c:pt idx="2011">
                  <c:v>28.302599198073501</c:v>
                </c:pt>
                <c:pt idx="2012">
                  <c:v>27.857246803568515</c:v>
                </c:pt>
                <c:pt idx="2013">
                  <c:v>27.268527723351596</c:v>
                </c:pt>
                <c:pt idx="2014">
                  <c:v>26.550978633470073</c:v>
                </c:pt>
                <c:pt idx="2015">
                  <c:v>29.989806214495349</c:v>
                </c:pt>
                <c:pt idx="2016">
                  <c:v>22.192035238869394</c:v>
                </c:pt>
                <c:pt idx="2017">
                  <c:v>11.638291990609879</c:v>
                </c:pt>
                <c:pt idx="2018">
                  <c:v>11.104755823342405</c:v>
                </c:pt>
                <c:pt idx="2019">
                  <c:v>11.559973155650523</c:v>
                </c:pt>
                <c:pt idx="2020">
                  <c:v>11.295079068196376</c:v>
                </c:pt>
                <c:pt idx="2021">
                  <c:v>13.189898517964171</c:v>
                </c:pt>
                <c:pt idx="2022">
                  <c:v>11.906353833113</c:v>
                </c:pt>
                <c:pt idx="2023">
                  <c:v>14.793156174745848</c:v>
                </c:pt>
                <c:pt idx="2024">
                  <c:v>12.353344456683308</c:v>
                </c:pt>
                <c:pt idx="2025">
                  <c:v>12.282926713173088</c:v>
                </c:pt>
                <c:pt idx="2026">
                  <c:v>12.62232458949029</c:v>
                </c:pt>
                <c:pt idx="2027">
                  <c:v>15.634622280912183</c:v>
                </c:pt>
                <c:pt idx="2028">
                  <c:v>12.51860850210549</c:v>
                </c:pt>
                <c:pt idx="2029">
                  <c:v>11.719231398806675</c:v>
                </c:pt>
                <c:pt idx="2030">
                  <c:v>12.41562462891098</c:v>
                </c:pt>
                <c:pt idx="2031">
                  <c:v>11.603696998917384</c:v>
                </c:pt>
                <c:pt idx="2032">
                  <c:v>12.568007615088746</c:v>
                </c:pt>
                <c:pt idx="2033">
                  <c:v>12.276913318188079</c:v>
                </c:pt>
                <c:pt idx="2034">
                  <c:v>12.898739348357314</c:v>
                </c:pt>
                <c:pt idx="2035">
                  <c:v>14.022142315909266</c:v>
                </c:pt>
                <c:pt idx="2036">
                  <c:v>12.815185028225409</c:v>
                </c:pt>
                <c:pt idx="2037">
                  <c:v>9.2159796854986613</c:v>
                </c:pt>
                <c:pt idx="2038">
                  <c:v>11.908134198050549</c:v>
                </c:pt>
                <c:pt idx="2039">
                  <c:v>11.273439652139626</c:v>
                </c:pt>
                <c:pt idx="2040">
                  <c:v>10.688561617868151</c:v>
                </c:pt>
                <c:pt idx="2041">
                  <c:v>12.327897667902855</c:v>
                </c:pt>
                <c:pt idx="2042">
                  <c:v>11.502430443261451</c:v>
                </c:pt>
                <c:pt idx="2043">
                  <c:v>13.237684143826316</c:v>
                </c:pt>
                <c:pt idx="2044">
                  <c:v>11.589811163894487</c:v>
                </c:pt>
                <c:pt idx="2045">
                  <c:v>9.8930315651500713</c:v>
                </c:pt>
                <c:pt idx="2046">
                  <c:v>11.973880102390686</c:v>
                </c:pt>
                <c:pt idx="2047">
                  <c:v>8.8852872991999341</c:v>
                </c:pt>
                <c:pt idx="2048">
                  <c:v>11.946280084439511</c:v>
                </c:pt>
                <c:pt idx="2049">
                  <c:v>11.684351959563877</c:v>
                </c:pt>
                <c:pt idx="2050">
                  <c:v>11.836273485725433</c:v>
                </c:pt>
                <c:pt idx="2051">
                  <c:v>13.379352901898097</c:v>
                </c:pt>
                <c:pt idx="2052">
                  <c:v>11.162953043460959</c:v>
                </c:pt>
                <c:pt idx="2053">
                  <c:v>9.3426564491721162</c:v>
                </c:pt>
                <c:pt idx="2054">
                  <c:v>10.352197686273264</c:v>
                </c:pt>
                <c:pt idx="2055">
                  <c:v>8.7432328033919315</c:v>
                </c:pt>
                <c:pt idx="2056">
                  <c:v>10.231083558737884</c:v>
                </c:pt>
                <c:pt idx="2057">
                  <c:v>10.308212459377858</c:v>
                </c:pt>
                <c:pt idx="2058">
                  <c:v>10.245628183437184</c:v>
                </c:pt>
                <c:pt idx="2059">
                  <c:v>10.993324670753909</c:v>
                </c:pt>
                <c:pt idx="2060">
                  <c:v>10.405604845213647</c:v>
                </c:pt>
                <c:pt idx="2061">
                  <c:v>9.211624194869934</c:v>
                </c:pt>
                <c:pt idx="2062">
                  <c:v>10.23599659144114</c:v>
                </c:pt>
                <c:pt idx="2063">
                  <c:v>7.8739647987759334</c:v>
                </c:pt>
                <c:pt idx="2064">
                  <c:v>10.426865668896138</c:v>
                </c:pt>
                <c:pt idx="2065">
                  <c:v>11.533986063696348</c:v>
                </c:pt>
                <c:pt idx="2066">
                  <c:v>10.115738290487251</c:v>
                </c:pt>
                <c:pt idx="2067">
                  <c:v>9.9041762810156833</c:v>
                </c:pt>
                <c:pt idx="2068">
                  <c:v>9.9642681197928074</c:v>
                </c:pt>
                <c:pt idx="2069">
                  <c:v>6.968044676553979</c:v>
                </c:pt>
                <c:pt idx="2070">
                  <c:v>9.8924756685814064</c:v>
                </c:pt>
                <c:pt idx="2071">
                  <c:v>11.37120471348781</c:v>
                </c:pt>
                <c:pt idx="2072">
                  <c:v>10.726389810361809</c:v>
                </c:pt>
                <c:pt idx="2073">
                  <c:v>18.036966973058796</c:v>
                </c:pt>
                <c:pt idx="2074">
                  <c:v>11.014896332406105</c:v>
                </c:pt>
                <c:pt idx="2075">
                  <c:v>10.662500919207236</c:v>
                </c:pt>
                <c:pt idx="2076">
                  <c:v>11.239482908764764</c:v>
                </c:pt>
                <c:pt idx="2077">
                  <c:v>10.592058107159238</c:v>
                </c:pt>
                <c:pt idx="2078">
                  <c:v>11.368273202800941</c:v>
                </c:pt>
                <c:pt idx="2079">
                  <c:v>12.833464930435653</c:v>
                </c:pt>
                <c:pt idx="2080">
                  <c:v>10.841262839481765</c:v>
                </c:pt>
                <c:pt idx="2081">
                  <c:v>10.83060981256128</c:v>
                </c:pt>
                <c:pt idx="2082">
                  <c:v>10.562293284621227</c:v>
                </c:pt>
                <c:pt idx="2083">
                  <c:v>9.6690477106498491</c:v>
                </c:pt>
                <c:pt idx="2084">
                  <c:v>10.599798897957623</c:v>
                </c:pt>
                <c:pt idx="2085">
                  <c:v>9.076426547374167</c:v>
                </c:pt>
                <c:pt idx="2086">
                  <c:v>10.573209959015182</c:v>
                </c:pt>
                <c:pt idx="2087">
                  <c:v>8.8167119869853963</c:v>
                </c:pt>
                <c:pt idx="2088">
                  <c:v>10.868425451787475</c:v>
                </c:pt>
                <c:pt idx="2089">
                  <c:v>12.843852856225332</c:v>
                </c:pt>
                <c:pt idx="2090">
                  <c:v>10.388426969445858</c:v>
                </c:pt>
                <c:pt idx="2091">
                  <c:v>7.9240456984344378</c:v>
                </c:pt>
                <c:pt idx="2092">
                  <c:v>10.635312320536212</c:v>
                </c:pt>
                <c:pt idx="2093">
                  <c:v>14.22717242233916</c:v>
                </c:pt>
                <c:pt idx="2094">
                  <c:v>9.2075189218042617</c:v>
                </c:pt>
                <c:pt idx="2095">
                  <c:v>6.8262218061178235</c:v>
                </c:pt>
                <c:pt idx="2096">
                  <c:v>9.3977276076547351</c:v>
                </c:pt>
                <c:pt idx="2097">
                  <c:v>7.6559018407918176</c:v>
                </c:pt>
                <c:pt idx="2098">
                  <c:v>9.7341466432553041</c:v>
                </c:pt>
                <c:pt idx="2099">
                  <c:v>9.7217272400803818</c:v>
                </c:pt>
                <c:pt idx="2100">
                  <c:v>9.8523308295805681</c:v>
                </c:pt>
                <c:pt idx="2101">
                  <c:v>8.1333288875767114</c:v>
                </c:pt>
                <c:pt idx="2102">
                  <c:v>9.8736165772910418</c:v>
                </c:pt>
                <c:pt idx="2103">
                  <c:v>10.485748307298442</c:v>
                </c:pt>
                <c:pt idx="2104">
                  <c:v>9.8788263544833974</c:v>
                </c:pt>
                <c:pt idx="2105">
                  <c:v>9.3622298981218446</c:v>
                </c:pt>
                <c:pt idx="2106">
                  <c:v>10.014109047264924</c:v>
                </c:pt>
                <c:pt idx="2107">
                  <c:v>12.835665511330841</c:v>
                </c:pt>
                <c:pt idx="2108">
                  <c:v>8.8333771823139813</c:v>
                </c:pt>
                <c:pt idx="2109">
                  <c:v>5.6572500934815695</c:v>
                </c:pt>
                <c:pt idx="2110">
                  <c:v>9.7222023794797163</c:v>
                </c:pt>
                <c:pt idx="2111">
                  <c:v>10.059938461427421</c:v>
                </c:pt>
                <c:pt idx="2112">
                  <c:v>9.5587811124022686</c:v>
                </c:pt>
                <c:pt idx="2113">
                  <c:v>10.614141818724542</c:v>
                </c:pt>
                <c:pt idx="2114">
                  <c:v>9.5299386812291349</c:v>
                </c:pt>
                <c:pt idx="2115">
                  <c:v>8.2577999126014507</c:v>
                </c:pt>
                <c:pt idx="2116">
                  <c:v>9.7028562871139457</c:v>
                </c:pt>
                <c:pt idx="2117">
                  <c:v>13.38297233024598</c:v>
                </c:pt>
                <c:pt idx="2118">
                  <c:v>9.2754973669118126</c:v>
                </c:pt>
                <c:pt idx="2119">
                  <c:v>10.631455777036777</c:v>
                </c:pt>
                <c:pt idx="2120">
                  <c:v>9.4218967002388148</c:v>
                </c:pt>
                <c:pt idx="2121">
                  <c:v>8.4836560883250982</c:v>
                </c:pt>
                <c:pt idx="2122">
                  <c:v>10.232104605580412</c:v>
                </c:pt>
                <c:pt idx="2123">
                  <c:v>10.228236509403756</c:v>
                </c:pt>
                <c:pt idx="2124">
                  <c:v>10.653150846017642</c:v>
                </c:pt>
                <c:pt idx="2125">
                  <c:v>11.333194378897815</c:v>
                </c:pt>
                <c:pt idx="2126">
                  <c:v>11.504862521523322</c:v>
                </c:pt>
                <c:pt idx="2127">
                  <c:v>10.268782232325442</c:v>
                </c:pt>
                <c:pt idx="2128">
                  <c:v>11.93194702189348</c:v>
                </c:pt>
                <c:pt idx="2129">
                  <c:v>13.605733142709136</c:v>
                </c:pt>
                <c:pt idx="2130">
                  <c:v>11.590607807913464</c:v>
                </c:pt>
                <c:pt idx="2131">
                  <c:v>12.075641057725779</c:v>
                </c:pt>
                <c:pt idx="2132">
                  <c:v>12.879320930527813</c:v>
                </c:pt>
                <c:pt idx="2133">
                  <c:v>14.266422959153937</c:v>
                </c:pt>
                <c:pt idx="2134">
                  <c:v>12.044151204082119</c:v>
                </c:pt>
                <c:pt idx="2135">
                  <c:v>16.610799619258362</c:v>
                </c:pt>
                <c:pt idx="2136">
                  <c:v>11.752922259769273</c:v>
                </c:pt>
                <c:pt idx="2137">
                  <c:v>10.949699591673808</c:v>
                </c:pt>
                <c:pt idx="2138">
                  <c:v>11.899772857241393</c:v>
                </c:pt>
                <c:pt idx="2139">
                  <c:v>9.8591215343339851</c:v>
                </c:pt>
                <c:pt idx="2140">
                  <c:v>11.978204105714338</c:v>
                </c:pt>
                <c:pt idx="2141">
                  <c:v>11.454648461809935</c:v>
                </c:pt>
                <c:pt idx="2142">
                  <c:v>11.600061480445699</c:v>
                </c:pt>
                <c:pt idx="2143">
                  <c:v>8.8735973403629416</c:v>
                </c:pt>
                <c:pt idx="2144">
                  <c:v>11.785851597422216</c:v>
                </c:pt>
                <c:pt idx="2145">
                  <c:v>10.318023188190093</c:v>
                </c:pt>
                <c:pt idx="2146">
                  <c:v>12.609587039071103</c:v>
                </c:pt>
                <c:pt idx="2147">
                  <c:v>11.261475042126285</c:v>
                </c:pt>
                <c:pt idx="2148">
                  <c:v>11.212005248150216</c:v>
                </c:pt>
                <c:pt idx="2149">
                  <c:v>11.166547249323335</c:v>
                </c:pt>
                <c:pt idx="2150">
                  <c:v>10.610565820501668</c:v>
                </c:pt>
                <c:pt idx="2151">
                  <c:v>10.964643030127593</c:v>
                </c:pt>
                <c:pt idx="2152">
                  <c:v>11.468291490567104</c:v>
                </c:pt>
                <c:pt idx="2153">
                  <c:v>11.297065144368771</c:v>
                </c:pt>
                <c:pt idx="2154">
                  <c:v>11.09569057848204</c:v>
                </c:pt>
                <c:pt idx="2155">
                  <c:v>11.455404913750327</c:v>
                </c:pt>
                <c:pt idx="2156">
                  <c:v>10.900163755398061</c:v>
                </c:pt>
                <c:pt idx="2157">
                  <c:v>10.783732508868196</c:v>
                </c:pt>
                <c:pt idx="2158">
                  <c:v>11.006686249013338</c:v>
                </c:pt>
                <c:pt idx="2159">
                  <c:v>10.79875209731491</c:v>
                </c:pt>
                <c:pt idx="2160">
                  <c:v>11.309097553277946</c:v>
                </c:pt>
                <c:pt idx="2161">
                  <c:v>11.586895717672393</c:v>
                </c:pt>
                <c:pt idx="2162">
                  <c:v>11.773047202088971</c:v>
                </c:pt>
                <c:pt idx="2163">
                  <c:v>11.410507260419626</c:v>
                </c:pt>
                <c:pt idx="2164">
                  <c:v>11.504442786161318</c:v>
                </c:pt>
                <c:pt idx="2165">
                  <c:v>11.242457085119465</c:v>
                </c:pt>
                <c:pt idx="2166">
                  <c:v>11.571659398088443</c:v>
                </c:pt>
                <c:pt idx="2167">
                  <c:v>11.357000312377259</c:v>
                </c:pt>
                <c:pt idx="2168">
                  <c:v>11.525400773825128</c:v>
                </c:pt>
                <c:pt idx="2169">
                  <c:v>11.755566390616204</c:v>
                </c:pt>
                <c:pt idx="2170">
                  <c:v>11.753074383420117</c:v>
                </c:pt>
                <c:pt idx="2171">
                  <c:v>11.222461329065492</c:v>
                </c:pt>
                <c:pt idx="2172">
                  <c:v>11.794963054017776</c:v>
                </c:pt>
                <c:pt idx="2173">
                  <c:v>11.674496949261412</c:v>
                </c:pt>
                <c:pt idx="2174">
                  <c:v>11.898898881198869</c:v>
                </c:pt>
                <c:pt idx="2175">
                  <c:v>10.648399858892375</c:v>
                </c:pt>
                <c:pt idx="2176">
                  <c:v>10.699943359048689</c:v>
                </c:pt>
                <c:pt idx="2177">
                  <c:v>10.540010424084043</c:v>
                </c:pt>
                <c:pt idx="2178">
                  <c:v>10.675383968025423</c:v>
                </c:pt>
                <c:pt idx="2179">
                  <c:v>10.753736729098595</c:v>
                </c:pt>
                <c:pt idx="2180">
                  <c:v>11.127596169582308</c:v>
                </c:pt>
                <c:pt idx="2181">
                  <c:v>11.862155205016492</c:v>
                </c:pt>
                <c:pt idx="2182">
                  <c:v>12.351051846564275</c:v>
                </c:pt>
                <c:pt idx="2183">
                  <c:v>13.609935046032014</c:v>
                </c:pt>
                <c:pt idx="2184">
                  <c:v>13.053075212843762</c:v>
                </c:pt>
                <c:pt idx="2185">
                  <c:v>12.493571074890113</c:v>
                </c:pt>
                <c:pt idx="2186">
                  <c:v>13.265118522046787</c:v>
                </c:pt>
                <c:pt idx="2187">
                  <c:v>13.921207201227032</c:v>
                </c:pt>
                <c:pt idx="2188">
                  <c:v>14.442039896404305</c:v>
                </c:pt>
                <c:pt idx="2189">
                  <c:v>14.39647127377064</c:v>
                </c:pt>
                <c:pt idx="2190">
                  <c:v>14.092656278812445</c:v>
                </c:pt>
                <c:pt idx="2191">
                  <c:v>14.136880907727907</c:v>
                </c:pt>
                <c:pt idx="2192">
                  <c:v>14.54339380171634</c:v>
                </c:pt>
                <c:pt idx="2193">
                  <c:v>15.32400991627031</c:v>
                </c:pt>
                <c:pt idx="2194">
                  <c:v>15.753408612882998</c:v>
                </c:pt>
                <c:pt idx="2195">
                  <c:v>18.719142999668591</c:v>
                </c:pt>
                <c:pt idx="2196">
                  <c:v>15.408660125890727</c:v>
                </c:pt>
                <c:pt idx="2197">
                  <c:v>13.000898570486068</c:v>
                </c:pt>
                <c:pt idx="2198">
                  <c:v>13.040194544153412</c:v>
                </c:pt>
                <c:pt idx="2199">
                  <c:v>13.03648051628433</c:v>
                </c:pt>
                <c:pt idx="2200">
                  <c:v>13.042752610902159</c:v>
                </c:pt>
                <c:pt idx="2201">
                  <c:v>12.057733588098149</c:v>
                </c:pt>
                <c:pt idx="2202">
                  <c:v>9.4305655955190257</c:v>
                </c:pt>
                <c:pt idx="2203">
                  <c:v>9.7438891828163658</c:v>
                </c:pt>
                <c:pt idx="2204">
                  <c:v>10.244118888451293</c:v>
                </c:pt>
                <c:pt idx="2205">
                  <c:v>10.033150015195448</c:v>
                </c:pt>
                <c:pt idx="2206">
                  <c:v>10.099835979993793</c:v>
                </c:pt>
                <c:pt idx="2207">
                  <c:v>10.41738027937223</c:v>
                </c:pt>
                <c:pt idx="2208">
                  <c:v>12.027884635123977</c:v>
                </c:pt>
                <c:pt idx="2209">
                  <c:v>11.544809876121134</c:v>
                </c:pt>
                <c:pt idx="2210">
                  <c:v>11.849610721596594</c:v>
                </c:pt>
                <c:pt idx="2211">
                  <c:v>11.603327614797355</c:v>
                </c:pt>
                <c:pt idx="2212">
                  <c:v>12.13562269315257</c:v>
                </c:pt>
                <c:pt idx="2213">
                  <c:v>9.5785648929525866</c:v>
                </c:pt>
                <c:pt idx="2214">
                  <c:v>9.6019797604989083</c:v>
                </c:pt>
                <c:pt idx="2215">
                  <c:v>9.4495634111081781</c:v>
                </c:pt>
                <c:pt idx="2216">
                  <c:v>9.4366549905676393</c:v>
                </c:pt>
                <c:pt idx="2217">
                  <c:v>9.5844089824251615</c:v>
                </c:pt>
                <c:pt idx="2218">
                  <c:v>9.7037291397472707</c:v>
                </c:pt>
                <c:pt idx="2219">
                  <c:v>9.9053347433119825</c:v>
                </c:pt>
                <c:pt idx="2220">
                  <c:v>9.6955154296031338</c:v>
                </c:pt>
                <c:pt idx="2221">
                  <c:v>9.8559811448590526</c:v>
                </c:pt>
                <c:pt idx="2222">
                  <c:v>11.015714727998322</c:v>
                </c:pt>
                <c:pt idx="2223">
                  <c:v>11.116799971218088</c:v>
                </c:pt>
                <c:pt idx="2224">
                  <c:v>11.617833492331892</c:v>
                </c:pt>
                <c:pt idx="2225">
                  <c:v>12.057065858120897</c:v>
                </c:pt>
                <c:pt idx="2226">
                  <c:v>10.7752703621313</c:v>
                </c:pt>
                <c:pt idx="2227">
                  <c:v>10.440983281155711</c:v>
                </c:pt>
                <c:pt idx="2228">
                  <c:v>11.108510497195324</c:v>
                </c:pt>
                <c:pt idx="2229">
                  <c:v>11.449279383624518</c:v>
                </c:pt>
                <c:pt idx="2230">
                  <c:v>11.416108675731893</c:v>
                </c:pt>
                <c:pt idx="2231">
                  <c:v>10.269556735463393</c:v>
                </c:pt>
                <c:pt idx="2232">
                  <c:v>10.136049232219912</c:v>
                </c:pt>
                <c:pt idx="2233">
                  <c:v>10.401063296963036</c:v>
                </c:pt>
                <c:pt idx="2234">
                  <c:v>9.9823395700526092</c:v>
                </c:pt>
                <c:pt idx="2235">
                  <c:v>10.194252313430807</c:v>
                </c:pt>
                <c:pt idx="2236">
                  <c:v>10.400303060229422</c:v>
                </c:pt>
                <c:pt idx="2237">
                  <c:v>10.568406263221876</c:v>
                </c:pt>
                <c:pt idx="2238">
                  <c:v>11.083969138335394</c:v>
                </c:pt>
                <c:pt idx="2239">
                  <c:v>11.493683708441981</c:v>
                </c:pt>
                <c:pt idx="2240">
                  <c:v>10.610507897424256</c:v>
                </c:pt>
                <c:pt idx="2241">
                  <c:v>10.587047544995761</c:v>
                </c:pt>
                <c:pt idx="2242">
                  <c:v>11.229853432758592</c:v>
                </c:pt>
                <c:pt idx="2243">
                  <c:v>12.053544689519118</c:v>
                </c:pt>
                <c:pt idx="2244">
                  <c:v>12.061758034891595</c:v>
                </c:pt>
                <c:pt idx="2245">
                  <c:v>13.257680911038358</c:v>
                </c:pt>
                <c:pt idx="2246">
                  <c:v>12.926292702692594</c:v>
                </c:pt>
                <c:pt idx="2247">
                  <c:v>12.464782092289948</c:v>
                </c:pt>
                <c:pt idx="2248">
                  <c:v>12.59721762406982</c:v>
                </c:pt>
                <c:pt idx="2249">
                  <c:v>13.478364741019471</c:v>
                </c:pt>
                <c:pt idx="2250">
                  <c:v>13.614697898952862</c:v>
                </c:pt>
                <c:pt idx="2251">
                  <c:v>14.436708694209788</c:v>
                </c:pt>
                <c:pt idx="2252">
                  <c:v>14.984993788345536</c:v>
                </c:pt>
                <c:pt idx="2253">
                  <c:v>14.720525364571927</c:v>
                </c:pt>
                <c:pt idx="2254">
                  <c:v>13.972366114840504</c:v>
                </c:pt>
                <c:pt idx="2255">
                  <c:v>14.165556083675401</c:v>
                </c:pt>
                <c:pt idx="2256">
                  <c:v>14.531857007363216</c:v>
                </c:pt>
                <c:pt idx="2257">
                  <c:v>13.866484006026754</c:v>
                </c:pt>
                <c:pt idx="2258">
                  <c:v>12.379785445900175</c:v>
                </c:pt>
                <c:pt idx="2259">
                  <c:v>12.994526475550284</c:v>
                </c:pt>
                <c:pt idx="2260">
                  <c:v>11.862011193678043</c:v>
                </c:pt>
                <c:pt idx="2261">
                  <c:v>12.65909176429291</c:v>
                </c:pt>
                <c:pt idx="2262">
                  <c:v>13.108614655892367</c:v>
                </c:pt>
                <c:pt idx="2263">
                  <c:v>13.75174890122997</c:v>
                </c:pt>
                <c:pt idx="2264">
                  <c:v>13.984605375950016</c:v>
                </c:pt>
                <c:pt idx="2265">
                  <c:v>14.237648440385396</c:v>
                </c:pt>
                <c:pt idx="2266">
                  <c:v>12.921349020984616</c:v>
                </c:pt>
                <c:pt idx="2267">
                  <c:v>10.52699241171781</c:v>
                </c:pt>
                <c:pt idx="2268">
                  <c:v>8.7467353736283737</c:v>
                </c:pt>
                <c:pt idx="2269">
                  <c:v>9.2768647670226034</c:v>
                </c:pt>
                <c:pt idx="2270">
                  <c:v>10.310781676543449</c:v>
                </c:pt>
                <c:pt idx="2271">
                  <c:v>11.465402347037628</c:v>
                </c:pt>
                <c:pt idx="2272">
                  <c:v>9.9412275527185479</c:v>
                </c:pt>
                <c:pt idx="2273">
                  <c:v>9.9445183038562828</c:v>
                </c:pt>
                <c:pt idx="2274">
                  <c:v>8.1771751867139795</c:v>
                </c:pt>
                <c:pt idx="2275">
                  <c:v>8.6848999716643913</c:v>
                </c:pt>
                <c:pt idx="2276">
                  <c:v>8.2274892987162573</c:v>
                </c:pt>
                <c:pt idx="2277">
                  <c:v>10.000581908541188</c:v>
                </c:pt>
                <c:pt idx="2278">
                  <c:v>10.099801791258848</c:v>
                </c:pt>
                <c:pt idx="2279">
                  <c:v>10.090954982804602</c:v>
                </c:pt>
                <c:pt idx="2280">
                  <c:v>8.9348055836422962</c:v>
                </c:pt>
                <c:pt idx="2281">
                  <c:v>9.9869378113785299</c:v>
                </c:pt>
                <c:pt idx="2282">
                  <c:v>9.9486344220739102</c:v>
                </c:pt>
                <c:pt idx="2283">
                  <c:v>9.7408591508127831</c:v>
                </c:pt>
                <c:pt idx="2284">
                  <c:v>10.598084259644059</c:v>
                </c:pt>
                <c:pt idx="2285">
                  <c:v>10.972292968155381</c:v>
                </c:pt>
                <c:pt idx="2286">
                  <c:v>10.672867116908076</c:v>
                </c:pt>
                <c:pt idx="2287">
                  <c:v>11.574637683221738</c:v>
                </c:pt>
                <c:pt idx="2288">
                  <c:v>11.467098676646781</c:v>
                </c:pt>
                <c:pt idx="2289">
                  <c:v>11.178235117833205</c:v>
                </c:pt>
                <c:pt idx="2290">
                  <c:v>11.304050641702831</c:v>
                </c:pt>
                <c:pt idx="2291">
                  <c:v>11.60840815225011</c:v>
                </c:pt>
                <c:pt idx="2292">
                  <c:v>11.925228542637425</c:v>
                </c:pt>
                <c:pt idx="2293">
                  <c:v>11.991277912507154</c:v>
                </c:pt>
                <c:pt idx="2294">
                  <c:v>10.965250530301091</c:v>
                </c:pt>
                <c:pt idx="2295">
                  <c:v>11.029909350598126</c:v>
                </c:pt>
                <c:pt idx="2296">
                  <c:v>10.45879015562822</c:v>
                </c:pt>
                <c:pt idx="2297">
                  <c:v>10.323472745211216</c:v>
                </c:pt>
                <c:pt idx="2298">
                  <c:v>10.871414240168003</c:v>
                </c:pt>
                <c:pt idx="2299">
                  <c:v>11.326296465957611</c:v>
                </c:pt>
                <c:pt idx="2300">
                  <c:v>11.414413028498732</c:v>
                </c:pt>
                <c:pt idx="2301">
                  <c:v>11.946619220819018</c:v>
                </c:pt>
                <c:pt idx="2302">
                  <c:v>11.86307491300988</c:v>
                </c:pt>
                <c:pt idx="2303">
                  <c:v>11.403646675674192</c:v>
                </c:pt>
                <c:pt idx="2304">
                  <c:v>11.291657349523886</c:v>
                </c:pt>
                <c:pt idx="2305">
                  <c:v>11.826288939865657</c:v>
                </c:pt>
                <c:pt idx="2306">
                  <c:v>12.473222521437734</c:v>
                </c:pt>
                <c:pt idx="2307">
                  <c:v>12.562695780928376</c:v>
                </c:pt>
                <c:pt idx="2308">
                  <c:v>13.295550170754538</c:v>
                </c:pt>
                <c:pt idx="2309">
                  <c:v>13.293796610437893</c:v>
                </c:pt>
                <c:pt idx="2310">
                  <c:v>12.919566742467822</c:v>
                </c:pt>
                <c:pt idx="2311">
                  <c:v>13.00438830704433</c:v>
                </c:pt>
                <c:pt idx="2312">
                  <c:v>14.07557655618996</c:v>
                </c:pt>
                <c:pt idx="2313">
                  <c:v>14.999203362407474</c:v>
                </c:pt>
                <c:pt idx="2314">
                  <c:v>15.949757540666848</c:v>
                </c:pt>
                <c:pt idx="2315">
                  <c:v>16.239443197671893</c:v>
                </c:pt>
                <c:pt idx="2316">
                  <c:v>16.508334259880073</c:v>
                </c:pt>
                <c:pt idx="2317">
                  <c:v>16.643355472550791</c:v>
                </c:pt>
                <c:pt idx="2318">
                  <c:v>16.587633743493413</c:v>
                </c:pt>
                <c:pt idx="2319">
                  <c:v>17.999739158286069</c:v>
                </c:pt>
                <c:pt idx="2320">
                  <c:v>19.360792258553946</c:v>
                </c:pt>
                <c:pt idx="2321">
                  <c:v>18.490001874693849</c:v>
                </c:pt>
                <c:pt idx="2322">
                  <c:v>19.252471701219299</c:v>
                </c:pt>
                <c:pt idx="2323">
                  <c:v>17.452847291022259</c:v>
                </c:pt>
                <c:pt idx="2324">
                  <c:v>18.321965773278912</c:v>
                </c:pt>
                <c:pt idx="2325">
                  <c:v>18.347586205314855</c:v>
                </c:pt>
                <c:pt idx="2326">
                  <c:v>17.498100894329756</c:v>
                </c:pt>
                <c:pt idx="2327">
                  <c:v>18.929206221288752</c:v>
                </c:pt>
                <c:pt idx="2328">
                  <c:v>21.107208883703461</c:v>
                </c:pt>
                <c:pt idx="2329">
                  <c:v>21.726685503419084</c:v>
                </c:pt>
                <c:pt idx="2330">
                  <c:v>22.821745765943731</c:v>
                </c:pt>
                <c:pt idx="2331">
                  <c:v>23.372337720810169</c:v>
                </c:pt>
                <c:pt idx="2332">
                  <c:v>23.540627435966705</c:v>
                </c:pt>
                <c:pt idx="2333">
                  <c:v>25.56701440693924</c:v>
                </c:pt>
                <c:pt idx="2334">
                  <c:v>25.918056882145617</c:v>
                </c:pt>
                <c:pt idx="2335">
                  <c:v>29.307021070969689</c:v>
                </c:pt>
                <c:pt idx="2336">
                  <c:v>27.716566340629068</c:v>
                </c:pt>
                <c:pt idx="2337">
                  <c:v>26.283790328915014</c:v>
                </c:pt>
                <c:pt idx="2338">
                  <c:v>24.515154848491317</c:v>
                </c:pt>
                <c:pt idx="2339">
                  <c:v>24.898768775026536</c:v>
                </c:pt>
                <c:pt idx="2340">
                  <c:v>27.752830187834242</c:v>
                </c:pt>
                <c:pt idx="2341">
                  <c:v>26.527605527338803</c:v>
                </c:pt>
                <c:pt idx="2342">
                  <c:v>29.077483725974947</c:v>
                </c:pt>
                <c:pt idx="2343">
                  <c:v>30.772019602100585</c:v>
                </c:pt>
                <c:pt idx="2344">
                  <c:v>31.603378972460142</c:v>
                </c:pt>
                <c:pt idx="2345">
                  <c:v>31.402676397020151</c:v>
                </c:pt>
                <c:pt idx="2346">
                  <c:v>26.68806227738018</c:v>
                </c:pt>
                <c:pt idx="2347">
                  <c:v>29.559945489953627</c:v>
                </c:pt>
                <c:pt idx="2348">
                  <c:v>33.247962732145737</c:v>
                </c:pt>
                <c:pt idx="2349">
                  <c:v>31.939867464568245</c:v>
                </c:pt>
                <c:pt idx="2350">
                  <c:v>31.341941855448621</c:v>
                </c:pt>
                <c:pt idx="2351">
                  <c:v>31.611419775884141</c:v>
                </c:pt>
                <c:pt idx="2352">
                  <c:v>32.690416050298616</c:v>
                </c:pt>
                <c:pt idx="2353">
                  <c:v>32.978435082995006</c:v>
                </c:pt>
                <c:pt idx="2354">
                  <c:v>29.561009237363447</c:v>
                </c:pt>
                <c:pt idx="2355">
                  <c:v>31.925214032452811</c:v>
                </c:pt>
                <c:pt idx="2356">
                  <c:v>28.313254198629402</c:v>
                </c:pt>
                <c:pt idx="2357">
                  <c:v>27.047761872282297</c:v>
                </c:pt>
                <c:pt idx="2358">
                  <c:v>27.448750905725081</c:v>
                </c:pt>
                <c:pt idx="2359">
                  <c:v>26.865420087402807</c:v>
                </c:pt>
                <c:pt idx="2360">
                  <c:v>25.38693179868088</c:v>
                </c:pt>
                <c:pt idx="2361">
                  <c:v>27.77621712019879</c:v>
                </c:pt>
                <c:pt idx="2362">
                  <c:v>30.271536644402882</c:v>
                </c:pt>
                <c:pt idx="2363">
                  <c:v>30.679472405196805</c:v>
                </c:pt>
                <c:pt idx="2364">
                  <c:v>30.874587554439987</c:v>
                </c:pt>
                <c:pt idx="2365">
                  <c:v>28.258617690938472</c:v>
                </c:pt>
                <c:pt idx="2366">
                  <c:v>26.735746449884303</c:v>
                </c:pt>
                <c:pt idx="2367">
                  <c:v>26.473061110673555</c:v>
                </c:pt>
                <c:pt idx="2368">
                  <c:v>26.225689829332776</c:v>
                </c:pt>
                <c:pt idx="2369">
                  <c:v>28.023178529510908</c:v>
                </c:pt>
                <c:pt idx="2370">
                  <c:v>27.138209016104447</c:v>
                </c:pt>
                <c:pt idx="2371">
                  <c:v>27.711167194754754</c:v>
                </c:pt>
                <c:pt idx="2372">
                  <c:v>25.768881841355412</c:v>
                </c:pt>
                <c:pt idx="2373">
                  <c:v>23.646044703021889</c:v>
                </c:pt>
                <c:pt idx="2374">
                  <c:v>23.526972977202252</c:v>
                </c:pt>
                <c:pt idx="2375">
                  <c:v>25.520099785926892</c:v>
                </c:pt>
                <c:pt idx="2376">
                  <c:v>26.657402983840456</c:v>
                </c:pt>
                <c:pt idx="2377">
                  <c:v>25.793807853195055</c:v>
                </c:pt>
                <c:pt idx="2378">
                  <c:v>26.104320897541424</c:v>
                </c:pt>
                <c:pt idx="2379">
                  <c:v>24.741175229838984</c:v>
                </c:pt>
                <c:pt idx="2380">
                  <c:v>24.441051377517461</c:v>
                </c:pt>
                <c:pt idx="2381">
                  <c:v>23.746936736219766</c:v>
                </c:pt>
                <c:pt idx="2382">
                  <c:v>21.731019795334479</c:v>
                </c:pt>
                <c:pt idx="2383">
                  <c:v>21.589605746268067</c:v>
                </c:pt>
                <c:pt idx="2384">
                  <c:v>22.806806022633818</c:v>
                </c:pt>
                <c:pt idx="2385">
                  <c:v>22.291358196735136</c:v>
                </c:pt>
                <c:pt idx="2386">
                  <c:v>17.846192531542613</c:v>
                </c:pt>
                <c:pt idx="2387">
                  <c:v>17.45960062526218</c:v>
                </c:pt>
                <c:pt idx="2388">
                  <c:v>13.902190305611763</c:v>
                </c:pt>
                <c:pt idx="2389">
                  <c:v>17.632892212821929</c:v>
                </c:pt>
                <c:pt idx="2390">
                  <c:v>18.57408392224594</c:v>
                </c:pt>
                <c:pt idx="2391">
                  <c:v>18.211765406635408</c:v>
                </c:pt>
                <c:pt idx="2392">
                  <c:v>24.586198816408182</c:v>
                </c:pt>
                <c:pt idx="2393">
                  <c:v>23.061182075594935</c:v>
                </c:pt>
                <c:pt idx="2394">
                  <c:v>23.436045310047994</c:v>
                </c:pt>
                <c:pt idx="2395">
                  <c:v>21.923856355185848</c:v>
                </c:pt>
                <c:pt idx="2396">
                  <c:v>22.550374361302765</c:v>
                </c:pt>
                <c:pt idx="2397">
                  <c:v>21.012449792936824</c:v>
                </c:pt>
                <c:pt idx="2398">
                  <c:v>20.59224925787051</c:v>
                </c:pt>
                <c:pt idx="2399">
                  <c:v>20.196590974875146</c:v>
                </c:pt>
                <c:pt idx="2400">
                  <c:v>21.622349412612667</c:v>
                </c:pt>
                <c:pt idx="2401">
                  <c:v>20.274670069289112</c:v>
                </c:pt>
                <c:pt idx="2402">
                  <c:v>20.427451109506645</c:v>
                </c:pt>
                <c:pt idx="2403">
                  <c:v>22.519307030080089</c:v>
                </c:pt>
                <c:pt idx="2404">
                  <c:v>19.490612086653911</c:v>
                </c:pt>
                <c:pt idx="2405">
                  <c:v>20.075340920227635</c:v>
                </c:pt>
                <c:pt idx="2406">
                  <c:v>21.047062364157846</c:v>
                </c:pt>
                <c:pt idx="2407">
                  <c:v>21.175566345792333</c:v>
                </c:pt>
                <c:pt idx="2408">
                  <c:v>25.187227016495708</c:v>
                </c:pt>
                <c:pt idx="2409">
                  <c:v>24.720389541771109</c:v>
                </c:pt>
                <c:pt idx="2410">
                  <c:v>26.837583828386968</c:v>
                </c:pt>
                <c:pt idx="2411">
                  <c:v>27.489575066035538</c:v>
                </c:pt>
                <c:pt idx="2412">
                  <c:v>24.905640395412572</c:v>
                </c:pt>
                <c:pt idx="2413">
                  <c:v>26.236026565024357</c:v>
                </c:pt>
                <c:pt idx="2414">
                  <c:v>28.93389999531804</c:v>
                </c:pt>
                <c:pt idx="2415">
                  <c:v>31.039152862306338</c:v>
                </c:pt>
                <c:pt idx="2416">
                  <c:v>32.119207117921725</c:v>
                </c:pt>
                <c:pt idx="2417">
                  <c:v>36.558131652254978</c:v>
                </c:pt>
                <c:pt idx="2418">
                  <c:v>35.938591510665809</c:v>
                </c:pt>
                <c:pt idx="2419">
                  <c:v>39.277288916684398</c:v>
                </c:pt>
                <c:pt idx="2420">
                  <c:v>36.318418165342045</c:v>
                </c:pt>
                <c:pt idx="2421">
                  <c:v>35.426772937783547</c:v>
                </c:pt>
                <c:pt idx="2422">
                  <c:v>34.460871582388229</c:v>
                </c:pt>
                <c:pt idx="2423">
                  <c:v>33.127115945949576</c:v>
                </c:pt>
                <c:pt idx="2424">
                  <c:v>35.31254180369686</c:v>
                </c:pt>
                <c:pt idx="2425">
                  <c:v>39.451769349634709</c:v>
                </c:pt>
                <c:pt idx="2426">
                  <c:v>39.07329033319381</c:v>
                </c:pt>
                <c:pt idx="2427">
                  <c:v>44.08344788364267</c:v>
                </c:pt>
                <c:pt idx="2428">
                  <c:v>45.861112368069044</c:v>
                </c:pt>
                <c:pt idx="2429">
                  <c:v>45.119541804073286</c:v>
                </c:pt>
                <c:pt idx="2430">
                  <c:v>39.819419287431849</c:v>
                </c:pt>
                <c:pt idx="2431">
                  <c:v>42.249099302084367</c:v>
                </c:pt>
                <c:pt idx="2432">
                  <c:v>45.098128202977165</c:v>
                </c:pt>
                <c:pt idx="2433">
                  <c:v>42.341972774326834</c:v>
                </c:pt>
                <c:pt idx="2434">
                  <c:v>44.520688762509842</c:v>
                </c:pt>
                <c:pt idx="2435">
                  <c:v>45.343500456013295</c:v>
                </c:pt>
                <c:pt idx="2436">
                  <c:v>40.750217682851797</c:v>
                </c:pt>
                <c:pt idx="2437">
                  <c:v>39.924228368480058</c:v>
                </c:pt>
                <c:pt idx="2438">
                  <c:v>37.767643884390282</c:v>
                </c:pt>
                <c:pt idx="2439">
                  <c:v>37.482056545610234</c:v>
                </c:pt>
                <c:pt idx="2440">
                  <c:v>38.605096503433913</c:v>
                </c:pt>
                <c:pt idx="2441">
                  <c:v>38.031589204448778</c:v>
                </c:pt>
                <c:pt idx="2442">
                  <c:v>34.33959770267105</c:v>
                </c:pt>
                <c:pt idx="2443">
                  <c:v>32.974255864356451</c:v>
                </c:pt>
                <c:pt idx="2444">
                  <c:v>32.586102259311836</c:v>
                </c:pt>
                <c:pt idx="2445">
                  <c:v>32.234092548243389</c:v>
                </c:pt>
                <c:pt idx="2446">
                  <c:v>31.516497773883692</c:v>
                </c:pt>
                <c:pt idx="2447">
                  <c:v>28.797597544645061</c:v>
                </c:pt>
                <c:pt idx="2448">
                  <c:v>23.338893664012531</c:v>
                </c:pt>
                <c:pt idx="2449">
                  <c:v>27.801446934953972</c:v>
                </c:pt>
                <c:pt idx="2450">
                  <c:v>27.077328476323832</c:v>
                </c:pt>
                <c:pt idx="2451">
                  <c:v>26.668151976793538</c:v>
                </c:pt>
                <c:pt idx="2452">
                  <c:v>26.020252881994548</c:v>
                </c:pt>
                <c:pt idx="2453">
                  <c:v>24.205794396659616</c:v>
                </c:pt>
                <c:pt idx="2454">
                  <c:v>24.218105109756959</c:v>
                </c:pt>
                <c:pt idx="2455">
                  <c:v>21.297387386962662</c:v>
                </c:pt>
                <c:pt idx="2456">
                  <c:v>21.376987467010547</c:v>
                </c:pt>
                <c:pt idx="2457">
                  <c:v>22.196358482786803</c:v>
                </c:pt>
                <c:pt idx="2458">
                  <c:v>21.288216665458126</c:v>
                </c:pt>
                <c:pt idx="2459">
                  <c:v>24.658777444393703</c:v>
                </c:pt>
                <c:pt idx="2460">
                  <c:v>24.212622977821724</c:v>
                </c:pt>
                <c:pt idx="2461">
                  <c:v>26.405196795934259</c:v>
                </c:pt>
                <c:pt idx="2462">
                  <c:v>25.71335701137415</c:v>
                </c:pt>
                <c:pt idx="2463">
                  <c:v>25.377276492518028</c:v>
                </c:pt>
                <c:pt idx="2464">
                  <c:v>27.065047332482099</c:v>
                </c:pt>
                <c:pt idx="2465">
                  <c:v>27.964844306874792</c:v>
                </c:pt>
                <c:pt idx="2466">
                  <c:v>28.257606356943477</c:v>
                </c:pt>
                <c:pt idx="2467">
                  <c:v>26.800888056824569</c:v>
                </c:pt>
                <c:pt idx="2468">
                  <c:v>26.648980819280286</c:v>
                </c:pt>
                <c:pt idx="2469">
                  <c:v>28.177930635744833</c:v>
                </c:pt>
                <c:pt idx="2470">
                  <c:v>27.802001268935317</c:v>
                </c:pt>
                <c:pt idx="2471">
                  <c:v>27.791386692468112</c:v>
                </c:pt>
                <c:pt idx="2472">
                  <c:v>28.952493634355267</c:v>
                </c:pt>
                <c:pt idx="2473">
                  <c:v>31.305629495376756</c:v>
                </c:pt>
                <c:pt idx="2474">
                  <c:v>31.620449411936534</c:v>
                </c:pt>
                <c:pt idx="2475">
                  <c:v>32.418060811050047</c:v>
                </c:pt>
                <c:pt idx="2476">
                  <c:v>37.680161029677663</c:v>
                </c:pt>
                <c:pt idx="2477">
                  <c:v>42.580344728457646</c:v>
                </c:pt>
                <c:pt idx="2478">
                  <c:v>42.640344976363856</c:v>
                </c:pt>
                <c:pt idx="2479">
                  <c:v>36.425581000925483</c:v>
                </c:pt>
                <c:pt idx="2480">
                  <c:v>37.896976967708817</c:v>
                </c:pt>
                <c:pt idx="2481">
                  <c:v>37.339266296059634</c:v>
                </c:pt>
                <c:pt idx="2482">
                  <c:v>37.297845862356695</c:v>
                </c:pt>
                <c:pt idx="2483">
                  <c:v>37.803823329284775</c:v>
                </c:pt>
                <c:pt idx="2484">
                  <c:v>39.573904511503244</c:v>
                </c:pt>
                <c:pt idx="2485">
                  <c:v>40.611430666453401</c:v>
                </c:pt>
                <c:pt idx="2486">
                  <c:v>39.708194623930282</c:v>
                </c:pt>
                <c:pt idx="2487">
                  <c:v>39.958851625571263</c:v>
                </c:pt>
                <c:pt idx="2488">
                  <c:v>37.502254423099124</c:v>
                </c:pt>
                <c:pt idx="2489">
                  <c:v>37.928328821225293</c:v>
                </c:pt>
                <c:pt idx="2490">
                  <c:v>30.837157984663349</c:v>
                </c:pt>
                <c:pt idx="2491">
                  <c:v>32.911075080382751</c:v>
                </c:pt>
                <c:pt idx="2492">
                  <c:v>34.066599849485399</c:v>
                </c:pt>
                <c:pt idx="2493">
                  <c:v>36.336343210345547</c:v>
                </c:pt>
                <c:pt idx="2494">
                  <c:v>36.290657857557299</c:v>
                </c:pt>
                <c:pt idx="2495">
                  <c:v>38.346610005479924</c:v>
                </c:pt>
                <c:pt idx="2496">
                  <c:v>61.859422671335018</c:v>
                </c:pt>
                <c:pt idx="2497">
                  <c:v>43.277455804814338</c:v>
                </c:pt>
                <c:pt idx="2498">
                  <c:v>45.894167015800001</c:v>
                </c:pt>
                <c:pt idx="2499">
                  <c:v>47.044310737002803</c:v>
                </c:pt>
                <c:pt idx="2500">
                  <c:v>44.616521735765986</c:v>
                </c:pt>
                <c:pt idx="2501">
                  <c:v>43.245666195197749</c:v>
                </c:pt>
                <c:pt idx="2502">
                  <c:v>44.826730024996493</c:v>
                </c:pt>
                <c:pt idx="2503">
                  <c:v>47.193948360947566</c:v>
                </c:pt>
                <c:pt idx="2504">
                  <c:v>47.058771065673817</c:v>
                </c:pt>
                <c:pt idx="2505">
                  <c:v>47.170803189779022</c:v>
                </c:pt>
                <c:pt idx="2506">
                  <c:v>49.855106401531145</c:v>
                </c:pt>
                <c:pt idx="2507">
                  <c:v>56.300915848521932</c:v>
                </c:pt>
                <c:pt idx="2508">
                  <c:v>57.574424600088811</c:v>
                </c:pt>
                <c:pt idx="2509">
                  <c:v>55.735594214220832</c:v>
                </c:pt>
                <c:pt idx="2510">
                  <c:v>59.028173353582524</c:v>
                </c:pt>
                <c:pt idx="2511">
                  <c:v>61.468139375449645</c:v>
                </c:pt>
                <c:pt idx="2512">
                  <c:v>56.526992191644332</c:v>
                </c:pt>
                <c:pt idx="2513">
                  <c:v>56.276732929565334</c:v>
                </c:pt>
                <c:pt idx="2514">
                  <c:v>55.775758330572984</c:v>
                </c:pt>
                <c:pt idx="2515">
                  <c:v>58.884928987293748</c:v>
                </c:pt>
                <c:pt idx="2516">
                  <c:v>57.390608872563853</c:v>
                </c:pt>
                <c:pt idx="2517">
                  <c:v>71.302276216959214</c:v>
                </c:pt>
                <c:pt idx="2518">
                  <c:v>56.257871892108803</c:v>
                </c:pt>
                <c:pt idx="2519">
                  <c:v>58.081942881053116</c:v>
                </c:pt>
                <c:pt idx="2520">
                  <c:v>60.984101940252735</c:v>
                </c:pt>
                <c:pt idx="2521">
                  <c:v>65.302984480594034</c:v>
                </c:pt>
                <c:pt idx="2522">
                  <c:v>69.260658192578205</c:v>
                </c:pt>
                <c:pt idx="2523">
                  <c:v>71.597423040598358</c:v>
                </c:pt>
                <c:pt idx="2524">
                  <c:v>71.499367358886047</c:v>
                </c:pt>
                <c:pt idx="2525">
                  <c:v>71.978751447818709</c:v>
                </c:pt>
                <c:pt idx="2526">
                  <c:v>77.805485559947741</c:v>
                </c:pt>
                <c:pt idx="2527">
                  <c:v>77.081256869751854</c:v>
                </c:pt>
                <c:pt idx="2528">
                  <c:v>78.563337695008769</c:v>
                </c:pt>
                <c:pt idx="2529">
                  <c:v>83.09640161238822</c:v>
                </c:pt>
                <c:pt idx="2530">
                  <c:v>83.634019595713397</c:v>
                </c:pt>
                <c:pt idx="2531">
                  <c:v>83.847302984528923</c:v>
                </c:pt>
                <c:pt idx="2532">
                  <c:v>113.61516528151857</c:v>
                </c:pt>
                <c:pt idx="2533">
                  <c:v>120.25028186549191</c:v>
                </c:pt>
                <c:pt idx="2534">
                  <c:v>105.23896733114621</c:v>
                </c:pt>
                <c:pt idx="2535">
                  <c:v>102.87170656201997</c:v>
                </c:pt>
                <c:pt idx="2536">
                  <c:v>115.25595417426784</c:v>
                </c:pt>
                <c:pt idx="2537">
                  <c:v>123.83482080629764</c:v>
                </c:pt>
                <c:pt idx="2538">
                  <c:v>116.47830271859713</c:v>
                </c:pt>
                <c:pt idx="2539">
                  <c:v>119.29269144206202</c:v>
                </c:pt>
                <c:pt idx="2540">
                  <c:v>127.65712160201589</c:v>
                </c:pt>
                <c:pt idx="2541">
                  <c:v>137.41583764257749</c:v>
                </c:pt>
                <c:pt idx="2542">
                  <c:v>133.47901231019094</c:v>
                </c:pt>
                <c:pt idx="2543">
                  <c:v>114.21389199961412</c:v>
                </c:pt>
                <c:pt idx="2544">
                  <c:v>116.37971390022342</c:v>
                </c:pt>
                <c:pt idx="2545">
                  <c:v>121.48620418502341</c:v>
                </c:pt>
                <c:pt idx="2546">
                  <c:v>126.2165188527927</c:v>
                </c:pt>
                <c:pt idx="2547">
                  <c:v>117.91158642240863</c:v>
                </c:pt>
                <c:pt idx="2548">
                  <c:v>112.46108704623224</c:v>
                </c:pt>
                <c:pt idx="2549">
                  <c:v>97.23773942171195</c:v>
                </c:pt>
                <c:pt idx="2550">
                  <c:v>92.945644538223391</c:v>
                </c:pt>
                <c:pt idx="2551">
                  <c:v>106.03749094553461</c:v>
                </c:pt>
                <c:pt idx="2552">
                  <c:v>102.95899895904498</c:v>
                </c:pt>
                <c:pt idx="2553">
                  <c:v>97.666544821347159</c:v>
                </c:pt>
                <c:pt idx="2554">
                  <c:v>94.698279685226453</c:v>
                </c:pt>
                <c:pt idx="2555">
                  <c:v>84.43931306357679</c:v>
                </c:pt>
                <c:pt idx="2556">
                  <c:v>82.808264531322806</c:v>
                </c:pt>
                <c:pt idx="2557">
                  <c:v>75.593925324615057</c:v>
                </c:pt>
                <c:pt idx="2558">
                  <c:v>88.300567955192989</c:v>
                </c:pt>
                <c:pt idx="2559">
                  <c:v>96.691469517085849</c:v>
                </c:pt>
                <c:pt idx="2560">
                  <c:v>96.010797805649815</c:v>
                </c:pt>
                <c:pt idx="2561">
                  <c:v>109.88987220167547</c:v>
                </c:pt>
                <c:pt idx="2562">
                  <c:v>106.08020878080262</c:v>
                </c:pt>
                <c:pt idx="2563">
                  <c:v>100.48096117490688</c:v>
                </c:pt>
                <c:pt idx="2564">
                  <c:v>92.234621852749015</c:v>
                </c:pt>
                <c:pt idx="2565">
                  <c:v>91.070918693559435</c:v>
                </c:pt>
                <c:pt idx="2566">
                  <c:v>92.682029853071256</c:v>
                </c:pt>
                <c:pt idx="2567">
                  <c:v>78.244769723233659</c:v>
                </c:pt>
                <c:pt idx="2568">
                  <c:v>80.829368969753816</c:v>
                </c:pt>
                <c:pt idx="2569">
                  <c:v>71.679400727311901</c:v>
                </c:pt>
                <c:pt idx="2570">
                  <c:v>66.812055950703112</c:v>
                </c:pt>
                <c:pt idx="2571">
                  <c:v>67.731632376340045</c:v>
                </c:pt>
                <c:pt idx="2572">
                  <c:v>57.163161521767023</c:v>
                </c:pt>
                <c:pt idx="2573">
                  <c:v>56.899609242120448</c:v>
                </c:pt>
                <c:pt idx="2574">
                  <c:v>56.592110169736642</c:v>
                </c:pt>
                <c:pt idx="2575">
                  <c:v>54.855804950724661</c:v>
                </c:pt>
                <c:pt idx="2576">
                  <c:v>59.005160312410446</c:v>
                </c:pt>
                <c:pt idx="2577">
                  <c:v>50.415198516617195</c:v>
                </c:pt>
                <c:pt idx="2578">
                  <c:v>46.913629952342987</c:v>
                </c:pt>
                <c:pt idx="2579">
                  <c:v>46.264360615080605</c:v>
                </c:pt>
                <c:pt idx="2580">
                  <c:v>48.975401840108454</c:v>
                </c:pt>
                <c:pt idx="2581">
                  <c:v>39.23709895410633</c:v>
                </c:pt>
                <c:pt idx="2582">
                  <c:v>38.899318058453083</c:v>
                </c:pt>
                <c:pt idx="2583">
                  <c:v>39.273567926599284</c:v>
                </c:pt>
                <c:pt idx="2584">
                  <c:v>40.130345854998673</c:v>
                </c:pt>
                <c:pt idx="2585">
                  <c:v>38.020707425422522</c:v>
                </c:pt>
                <c:pt idx="2586">
                  <c:v>33.498108854532084</c:v>
                </c:pt>
                <c:pt idx="2587">
                  <c:v>35.30894017340264</c:v>
                </c:pt>
                <c:pt idx="2588">
                  <c:v>30.632368175507487</c:v>
                </c:pt>
                <c:pt idx="2589">
                  <c:v>30.494405363428807</c:v>
                </c:pt>
                <c:pt idx="2590">
                  <c:v>30.246190731495442</c:v>
                </c:pt>
                <c:pt idx="2591">
                  <c:v>25.410148929558368</c:v>
                </c:pt>
                <c:pt idx="2592">
                  <c:v>21.131939926252215</c:v>
                </c:pt>
                <c:pt idx="2593">
                  <c:v>21.428089531662444</c:v>
                </c:pt>
                <c:pt idx="2594">
                  <c:v>20.826291661057116</c:v>
                </c:pt>
                <c:pt idx="2595">
                  <c:v>22.728635896923354</c:v>
                </c:pt>
                <c:pt idx="2596">
                  <c:v>24.292341738537463</c:v>
                </c:pt>
                <c:pt idx="2597">
                  <c:v>23.755615411996999</c:v>
                </c:pt>
                <c:pt idx="2598">
                  <c:v>21.603134965162475</c:v>
                </c:pt>
                <c:pt idx="2599">
                  <c:v>24.474002245682783</c:v>
                </c:pt>
                <c:pt idx="2600">
                  <c:v>23.177629224094371</c:v>
                </c:pt>
                <c:pt idx="2601">
                  <c:v>26.357240882783465</c:v>
                </c:pt>
                <c:pt idx="2602">
                  <c:v>28.579674491904406</c:v>
                </c:pt>
                <c:pt idx="2603">
                  <c:v>28.832587961010599</c:v>
                </c:pt>
                <c:pt idx="2604">
                  <c:v>31.862740555634648</c:v>
                </c:pt>
                <c:pt idx="2605">
                  <c:v>29.338185133735969</c:v>
                </c:pt>
                <c:pt idx="2606">
                  <c:v>32.081380125101489</c:v>
                </c:pt>
                <c:pt idx="2607">
                  <c:v>30.785935774657069</c:v>
                </c:pt>
                <c:pt idx="2608">
                  <c:v>27.899072587331872</c:v>
                </c:pt>
                <c:pt idx="2609">
                  <c:v>25.89184123490158</c:v>
                </c:pt>
                <c:pt idx="2610">
                  <c:v>27.590643757710072</c:v>
                </c:pt>
                <c:pt idx="2611">
                  <c:v>26.446632116457085</c:v>
                </c:pt>
                <c:pt idx="2612">
                  <c:v>25.096346064563686</c:v>
                </c:pt>
                <c:pt idx="2613">
                  <c:v>27.711010828319981</c:v>
                </c:pt>
                <c:pt idx="2614">
                  <c:v>28.518105024048317</c:v>
                </c:pt>
                <c:pt idx="2615">
                  <c:v>27.728363424007039</c:v>
                </c:pt>
                <c:pt idx="2616">
                  <c:v>29.668804368290015</c:v>
                </c:pt>
                <c:pt idx="2617">
                  <c:v>29.917268382280973</c:v>
                </c:pt>
                <c:pt idx="2618">
                  <c:v>31.133655610755724</c:v>
                </c:pt>
                <c:pt idx="2619">
                  <c:v>31.323957626077611</c:v>
                </c:pt>
                <c:pt idx="2620">
                  <c:v>28.152528693260638</c:v>
                </c:pt>
                <c:pt idx="2621">
                  <c:v>25.83086053728897</c:v>
                </c:pt>
                <c:pt idx="2622">
                  <c:v>23.393018500521979</c:v>
                </c:pt>
                <c:pt idx="2623">
                  <c:v>21.576645743597961</c:v>
                </c:pt>
                <c:pt idx="2624">
                  <c:v>21.439233742429764</c:v>
                </c:pt>
                <c:pt idx="2625">
                  <c:v>20.197801647225333</c:v>
                </c:pt>
                <c:pt idx="2626">
                  <c:v>22.388874498330011</c:v>
                </c:pt>
                <c:pt idx="2627">
                  <c:v>21.04043834771543</c:v>
                </c:pt>
                <c:pt idx="2628">
                  <c:v>21.506017779162747</c:v>
                </c:pt>
                <c:pt idx="2629">
                  <c:v>18.388831927563164</c:v>
                </c:pt>
                <c:pt idx="2630">
                  <c:v>18.571693832799582</c:v>
                </c:pt>
                <c:pt idx="2631">
                  <c:v>18.49035696004464</c:v>
                </c:pt>
                <c:pt idx="2632">
                  <c:v>17.192229346982131</c:v>
                </c:pt>
                <c:pt idx="2633">
                  <c:v>17.023775300511456</c:v>
                </c:pt>
                <c:pt idx="2634">
                  <c:v>18.222915453330138</c:v>
                </c:pt>
                <c:pt idx="2635">
                  <c:v>19.245132680295299</c:v>
                </c:pt>
                <c:pt idx="2636">
                  <c:v>19.108017934725098</c:v>
                </c:pt>
                <c:pt idx="2637">
                  <c:v>18.573957321515522</c:v>
                </c:pt>
                <c:pt idx="2638">
                  <c:v>19.175962161294002</c:v>
                </c:pt>
                <c:pt idx="2639">
                  <c:v>17.97889395968723</c:v>
                </c:pt>
                <c:pt idx="2640">
                  <c:v>17.760871767326915</c:v>
                </c:pt>
                <c:pt idx="2641">
                  <c:v>16.936140041994978</c:v>
                </c:pt>
                <c:pt idx="2642">
                  <c:v>15.950904294608115</c:v>
                </c:pt>
                <c:pt idx="2643">
                  <c:v>16.372760559834123</c:v>
                </c:pt>
                <c:pt idx="2644">
                  <c:v>13.950659546764996</c:v>
                </c:pt>
                <c:pt idx="2645">
                  <c:v>13.233889370065754</c:v>
                </c:pt>
                <c:pt idx="2646">
                  <c:v>13.46927025807919</c:v>
                </c:pt>
                <c:pt idx="2647">
                  <c:v>12.827763677307068</c:v>
                </c:pt>
                <c:pt idx="2648">
                  <c:v>13.525112509874653</c:v>
                </c:pt>
                <c:pt idx="2649">
                  <c:v>14.59393638295666</c:v>
                </c:pt>
                <c:pt idx="2650">
                  <c:v>12.852009482078842</c:v>
                </c:pt>
                <c:pt idx="2651">
                  <c:v>12.798435305691216</c:v>
                </c:pt>
                <c:pt idx="2652">
                  <c:v>12.506801362690448</c:v>
                </c:pt>
                <c:pt idx="2653">
                  <c:v>13.143160401289313</c:v>
                </c:pt>
                <c:pt idx="2654">
                  <c:v>13.473209568089885</c:v>
                </c:pt>
                <c:pt idx="2655">
                  <c:v>12.811844180224064</c:v>
                </c:pt>
                <c:pt idx="2656">
                  <c:v>12.959328719067678</c:v>
                </c:pt>
                <c:pt idx="2657">
                  <c:v>13.272843945495865</c:v>
                </c:pt>
                <c:pt idx="2658">
                  <c:v>16.192763333759256</c:v>
                </c:pt>
                <c:pt idx="2659">
                  <c:v>16.10187056602657</c:v>
                </c:pt>
                <c:pt idx="2660">
                  <c:v>14.414031894220315</c:v>
                </c:pt>
                <c:pt idx="2661">
                  <c:v>15.292709131677626</c:v>
                </c:pt>
                <c:pt idx="2662">
                  <c:v>14.564265057083901</c:v>
                </c:pt>
                <c:pt idx="2663">
                  <c:v>14.118592610395257</c:v>
                </c:pt>
                <c:pt idx="2664">
                  <c:v>14.826989780064169</c:v>
                </c:pt>
                <c:pt idx="2665">
                  <c:v>15.113127638953983</c:v>
                </c:pt>
                <c:pt idx="2666">
                  <c:v>16.747506926768168</c:v>
                </c:pt>
                <c:pt idx="2667">
                  <c:v>16.834296688522766</c:v>
                </c:pt>
                <c:pt idx="2668">
                  <c:v>16.440433820375993</c:v>
                </c:pt>
                <c:pt idx="2669">
                  <c:v>16.92281814746967</c:v>
                </c:pt>
                <c:pt idx="2670">
                  <c:v>19.220498184472177</c:v>
                </c:pt>
                <c:pt idx="2671">
                  <c:v>17.751413566549608</c:v>
                </c:pt>
                <c:pt idx="2672">
                  <c:v>18.377649324705779</c:v>
                </c:pt>
                <c:pt idx="2673">
                  <c:v>16.346796320898026</c:v>
                </c:pt>
                <c:pt idx="2674">
                  <c:v>17.154600384200304</c:v>
                </c:pt>
                <c:pt idx="2675">
                  <c:v>17.089301729148158</c:v>
                </c:pt>
                <c:pt idx="2676">
                  <c:v>16.757469460105366</c:v>
                </c:pt>
                <c:pt idx="2677">
                  <c:v>16.259910476514797</c:v>
                </c:pt>
                <c:pt idx="2678">
                  <c:v>16.783488472644933</c:v>
                </c:pt>
                <c:pt idx="2679">
                  <c:v>18.046662647509201</c:v>
                </c:pt>
                <c:pt idx="2680">
                  <c:v>17.99513529907308</c:v>
                </c:pt>
                <c:pt idx="2681">
                  <c:v>18.172977115372174</c:v>
                </c:pt>
                <c:pt idx="2682">
                  <c:v>17.717096615263053</c:v>
                </c:pt>
                <c:pt idx="2683">
                  <c:v>17.103793002502012</c:v>
                </c:pt>
                <c:pt idx="2684">
                  <c:v>16.667960235645712</c:v>
                </c:pt>
                <c:pt idx="2685">
                  <c:v>16.887258670195489</c:v>
                </c:pt>
                <c:pt idx="2686">
                  <c:v>16.137368293762751</c:v>
                </c:pt>
                <c:pt idx="2687">
                  <c:v>14.224006444087221</c:v>
                </c:pt>
                <c:pt idx="2688">
                  <c:v>14.166983822756475</c:v>
                </c:pt>
                <c:pt idx="2689">
                  <c:v>14.681557582265455</c:v>
                </c:pt>
                <c:pt idx="2690">
                  <c:v>14.837758600510398</c:v>
                </c:pt>
                <c:pt idx="2691">
                  <c:v>14.341363195454402</c:v>
                </c:pt>
                <c:pt idx="2692">
                  <c:v>13.896360719686751</c:v>
                </c:pt>
                <c:pt idx="2693">
                  <c:v>13.572223483158366</c:v>
                </c:pt>
                <c:pt idx="2694">
                  <c:v>14.128148166780466</c:v>
                </c:pt>
                <c:pt idx="2695">
                  <c:v>13.693248346908304</c:v>
                </c:pt>
                <c:pt idx="2696">
                  <c:v>14.345250970941441</c:v>
                </c:pt>
                <c:pt idx="2697">
                  <c:v>14.08821379709398</c:v>
                </c:pt>
                <c:pt idx="2698">
                  <c:v>13.058441471241348</c:v>
                </c:pt>
                <c:pt idx="2699">
                  <c:v>11.919117589985351</c:v>
                </c:pt>
                <c:pt idx="2700">
                  <c:v>11.437407820612489</c:v>
                </c:pt>
                <c:pt idx="2701">
                  <c:v>11.117748916306732</c:v>
                </c:pt>
                <c:pt idx="2702">
                  <c:v>10.781940682514165</c:v>
                </c:pt>
                <c:pt idx="2703">
                  <c:v>10.784691553538316</c:v>
                </c:pt>
                <c:pt idx="2704">
                  <c:v>10.322159705971773</c:v>
                </c:pt>
                <c:pt idx="2705">
                  <c:v>11.183419402318167</c:v>
                </c:pt>
                <c:pt idx="2706">
                  <c:v>10.886390031054805</c:v>
                </c:pt>
                <c:pt idx="2707">
                  <c:v>11.147083958074628</c:v>
                </c:pt>
                <c:pt idx="2708">
                  <c:v>11.218053965965881</c:v>
                </c:pt>
                <c:pt idx="2709">
                  <c:v>11.475764274096877</c:v>
                </c:pt>
                <c:pt idx="2710">
                  <c:v>11.63697386785409</c:v>
                </c:pt>
                <c:pt idx="2711">
                  <c:v>11.155340226483698</c:v>
                </c:pt>
                <c:pt idx="2712">
                  <c:v>9.1697205549160774</c:v>
                </c:pt>
                <c:pt idx="2713">
                  <c:v>9.2861646244719154</c:v>
                </c:pt>
                <c:pt idx="2714">
                  <c:v>9.3708500550276526</c:v>
                </c:pt>
                <c:pt idx="2715">
                  <c:v>9.1499573995905994</c:v>
                </c:pt>
                <c:pt idx="2716">
                  <c:v>8.9746308607459735</c:v>
                </c:pt>
                <c:pt idx="2717">
                  <c:v>7.4900511623816426</c:v>
                </c:pt>
                <c:pt idx="2718">
                  <c:v>7.7704946290774322</c:v>
                </c:pt>
                <c:pt idx="2719">
                  <c:v>7.0755249377920526</c:v>
                </c:pt>
                <c:pt idx="2720">
                  <c:v>6.6837207593483869</c:v>
                </c:pt>
                <c:pt idx="2721">
                  <c:v>7.2999967562281327</c:v>
                </c:pt>
                <c:pt idx="2722">
                  <c:v>6.8063566939229672</c:v>
                </c:pt>
                <c:pt idx="2723">
                  <c:v>6.9086271407502</c:v>
                </c:pt>
                <c:pt idx="2724">
                  <c:v>6.8791214549149338</c:v>
                </c:pt>
                <c:pt idx="2725">
                  <c:v>7.3798316959696262</c:v>
                </c:pt>
                <c:pt idx="2726">
                  <c:v>7.5305270859613351</c:v>
                </c:pt>
                <c:pt idx="2727">
                  <c:v>8.3970553661118075</c:v>
                </c:pt>
                <c:pt idx="2728">
                  <c:v>7.3825025051985733</c:v>
                </c:pt>
                <c:pt idx="2729">
                  <c:v>6.0589753019566857</c:v>
                </c:pt>
                <c:pt idx="2730">
                  <c:v>6.0509038848960914</c:v>
                </c:pt>
                <c:pt idx="2731">
                  <c:v>5.9734050849366778</c:v>
                </c:pt>
                <c:pt idx="2732">
                  <c:v>6.232726510676847</c:v>
                </c:pt>
                <c:pt idx="2733">
                  <c:v>5.8909586651818104</c:v>
                </c:pt>
                <c:pt idx="2734">
                  <c:v>6.0528087759721796</c:v>
                </c:pt>
                <c:pt idx="2735">
                  <c:v>5.3984785332573333</c:v>
                </c:pt>
                <c:pt idx="2736">
                  <c:v>6.1210077748575991</c:v>
                </c:pt>
                <c:pt idx="2737">
                  <c:v>6.4772585204945541</c:v>
                </c:pt>
                <c:pt idx="2738">
                  <c:v>6.3487040845611347</c:v>
                </c:pt>
                <c:pt idx="2739">
                  <c:v>6.2298851402514046</c:v>
                </c:pt>
                <c:pt idx="2740">
                  <c:v>6.1002309042669216</c:v>
                </c:pt>
                <c:pt idx="2741">
                  <c:v>6.17735199107097</c:v>
                </c:pt>
                <c:pt idx="2742">
                  <c:v>6.0633927535392491</c:v>
                </c:pt>
                <c:pt idx="2743">
                  <c:v>6.1903050941299504</c:v>
                </c:pt>
                <c:pt idx="2744">
                  <c:v>6.4563948597647913</c:v>
                </c:pt>
                <c:pt idx="2745">
                  <c:v>6.3558287176852453</c:v>
                </c:pt>
                <c:pt idx="2746">
                  <c:v>6.3314287412043262</c:v>
                </c:pt>
                <c:pt idx="2747">
                  <c:v>5.6562897934845475</c:v>
                </c:pt>
                <c:pt idx="2748">
                  <c:v>5.8083173268166046</c:v>
                </c:pt>
                <c:pt idx="2749">
                  <c:v>5.5353301650750568</c:v>
                </c:pt>
                <c:pt idx="2750">
                  <c:v>5.4898035677241692</c:v>
                </c:pt>
                <c:pt idx="2751">
                  <c:v>5.5269932072143915</c:v>
                </c:pt>
                <c:pt idx="2752">
                  <c:v>5.7248528820501399</c:v>
                </c:pt>
                <c:pt idx="2753">
                  <c:v>6.5251282595813693</c:v>
                </c:pt>
                <c:pt idx="2754">
                  <c:v>8.102711678195039</c:v>
                </c:pt>
                <c:pt idx="2755">
                  <c:v>8.2622864328053343</c:v>
                </c:pt>
                <c:pt idx="2756">
                  <c:v>8.4313481847138583</c:v>
                </c:pt>
                <c:pt idx="2757">
                  <c:v>8.1377919685421958</c:v>
                </c:pt>
                <c:pt idx="2758">
                  <c:v>8.2604191984840707</c:v>
                </c:pt>
                <c:pt idx="2759">
                  <c:v>8.1962240042405821</c:v>
                </c:pt>
                <c:pt idx="2760">
                  <c:v>8.9210171696189775</c:v>
                </c:pt>
                <c:pt idx="2761">
                  <c:v>10.304081828634931</c:v>
                </c:pt>
                <c:pt idx="2762">
                  <c:v>9.8080536383942256</c:v>
                </c:pt>
                <c:pt idx="2763">
                  <c:v>9.3367017947246875</c:v>
                </c:pt>
                <c:pt idx="2764">
                  <c:v>9.8142107827998757</c:v>
                </c:pt>
                <c:pt idx="2765">
                  <c:v>9.9001613441565226</c:v>
                </c:pt>
                <c:pt idx="2766">
                  <c:v>7.7561382576082352</c:v>
                </c:pt>
                <c:pt idx="2767">
                  <c:v>7.7799677568872383</c:v>
                </c:pt>
                <c:pt idx="2768">
                  <c:v>7.0141097585044125</c:v>
                </c:pt>
                <c:pt idx="2769">
                  <c:v>6.7726439371731875</c:v>
                </c:pt>
                <c:pt idx="2770">
                  <c:v>6.6816647194765064</c:v>
                </c:pt>
                <c:pt idx="2771">
                  <c:v>6.4544211285930482</c:v>
                </c:pt>
                <c:pt idx="2772">
                  <c:v>5.7192075374109699</c:v>
                </c:pt>
                <c:pt idx="2773">
                  <c:v>5.741297154409077</c:v>
                </c:pt>
                <c:pt idx="2774">
                  <c:v>5.6382378502865729</c:v>
                </c:pt>
                <c:pt idx="2775">
                  <c:v>5.2522780218277756</c:v>
                </c:pt>
                <c:pt idx="2776">
                  <c:v>4.5127741814811788</c:v>
                </c:pt>
                <c:pt idx="2777">
                  <c:v>4.9647539977019495</c:v>
                </c:pt>
                <c:pt idx="2778">
                  <c:v>4.2690690089746237</c:v>
                </c:pt>
                <c:pt idx="2779">
                  <c:v>3.6690273259641062</c:v>
                </c:pt>
                <c:pt idx="2780">
                  <c:v>3.7923029932062713</c:v>
                </c:pt>
                <c:pt idx="2781">
                  <c:v>3.7385751378939007</c:v>
                </c:pt>
                <c:pt idx="2782">
                  <c:v>3.6935499388548223</c:v>
                </c:pt>
                <c:pt idx="2783">
                  <c:v>3.7763349503166728</c:v>
                </c:pt>
                <c:pt idx="2784">
                  <c:v>3.8618405526128647</c:v>
                </c:pt>
                <c:pt idx="2785">
                  <c:v>4.3068257828504333</c:v>
                </c:pt>
                <c:pt idx="2786">
                  <c:v>3.9578230271685646</c:v>
                </c:pt>
                <c:pt idx="2787">
                  <c:v>4.1177507877939545</c:v>
                </c:pt>
                <c:pt idx="2788">
                  <c:v>3.813601589094223</c:v>
                </c:pt>
                <c:pt idx="2789">
                  <c:v>4.1510210623652819</c:v>
                </c:pt>
                <c:pt idx="2790">
                  <c:v>3.9482632226762657</c:v>
                </c:pt>
                <c:pt idx="2791">
                  <c:v>4.2033828678451917</c:v>
                </c:pt>
                <c:pt idx="2792">
                  <c:v>3.9355350115902294</c:v>
                </c:pt>
                <c:pt idx="2793">
                  <c:v>4.0195846780936861</c:v>
                </c:pt>
                <c:pt idx="2794">
                  <c:v>3.9881774859338526</c:v>
                </c:pt>
                <c:pt idx="2795">
                  <c:v>4.3108683851031788</c:v>
                </c:pt>
                <c:pt idx="2796">
                  <c:v>4.675238665002416</c:v>
                </c:pt>
                <c:pt idx="2797">
                  <c:v>4.5080568684245179</c:v>
                </c:pt>
                <c:pt idx="2798">
                  <c:v>4.41750007580087</c:v>
                </c:pt>
                <c:pt idx="2799">
                  <c:v>4.4744649031873882</c:v>
                </c:pt>
                <c:pt idx="2800">
                  <c:v>4.7199834125392988</c:v>
                </c:pt>
                <c:pt idx="2801">
                  <c:v>4.8680542138682732</c:v>
                </c:pt>
                <c:pt idx="2802">
                  <c:v>4.8418836270702252</c:v>
                </c:pt>
                <c:pt idx="2803">
                  <c:v>5.0410499276407652</c:v>
                </c:pt>
                <c:pt idx="2804">
                  <c:v>4.0504388317971669</c:v>
                </c:pt>
                <c:pt idx="2805">
                  <c:v>3.7363349616108597</c:v>
                </c:pt>
                <c:pt idx="2806">
                  <c:v>3.1521467838026154</c:v>
                </c:pt>
                <c:pt idx="2807">
                  <c:v>2.7985997385989538</c:v>
                </c:pt>
                <c:pt idx="2808">
                  <c:v>2.8728929056763066</c:v>
                </c:pt>
                <c:pt idx="2809">
                  <c:v>2.9998260844423514</c:v>
                </c:pt>
                <c:pt idx="2810">
                  <c:v>2.9815151676280536</c:v>
                </c:pt>
                <c:pt idx="2811">
                  <c:v>3.0352363339879678</c:v>
                </c:pt>
                <c:pt idx="2812">
                  <c:v>3.2662905098214394</c:v>
                </c:pt>
                <c:pt idx="2813">
                  <c:v>3.2953170087033903</c:v>
                </c:pt>
                <c:pt idx="2814">
                  <c:v>3.2957229610386358</c:v>
                </c:pt>
                <c:pt idx="2815">
                  <c:v>3.2573814658217444</c:v>
                </c:pt>
                <c:pt idx="2816">
                  <c:v>2.9239905576003995</c:v>
                </c:pt>
                <c:pt idx="2817">
                  <c:v>3.0523051128323311</c:v>
                </c:pt>
                <c:pt idx="2818">
                  <c:v>3.1175619452140348</c:v>
                </c:pt>
                <c:pt idx="2819">
                  <c:v>3.099754069403585</c:v>
                </c:pt>
                <c:pt idx="2820">
                  <c:v>3.526594187761547</c:v>
                </c:pt>
                <c:pt idx="2821">
                  <c:v>3.4254258447165733</c:v>
                </c:pt>
                <c:pt idx="2822">
                  <c:v>3.3940196744061768</c:v>
                </c:pt>
                <c:pt idx="2823">
                  <c:v>3.2298687850311802</c:v>
                </c:pt>
                <c:pt idx="2824">
                  <c:v>3.0314431609301171</c:v>
                </c:pt>
                <c:pt idx="2825">
                  <c:v>3.0870048610035434</c:v>
                </c:pt>
                <c:pt idx="2826">
                  <c:v>3.4328105656319998</c:v>
                </c:pt>
                <c:pt idx="2827">
                  <c:v>3.3616515530399185</c:v>
                </c:pt>
                <c:pt idx="2828">
                  <c:v>3.2621523896352147</c:v>
                </c:pt>
                <c:pt idx="2829">
                  <c:v>3.2735388442547535</c:v>
                </c:pt>
                <c:pt idx="2830">
                  <c:v>3.2695746695813508</c:v>
                </c:pt>
                <c:pt idx="2831">
                  <c:v>3.2044875131912649</c:v>
                </c:pt>
                <c:pt idx="2832">
                  <c:v>3.1246189447714223</c:v>
                </c:pt>
                <c:pt idx="2833">
                  <c:v>2.8478696083027364</c:v>
                </c:pt>
                <c:pt idx="2834">
                  <c:v>2.9258564494882848</c:v>
                </c:pt>
                <c:pt idx="2835">
                  <c:v>2.8749914411592226</c:v>
                </c:pt>
                <c:pt idx="2836">
                  <c:v>2.868686013290346</c:v>
                </c:pt>
                <c:pt idx="2837">
                  <c:v>2.9505980958198088</c:v>
                </c:pt>
                <c:pt idx="2838">
                  <c:v>2.9342473792841677</c:v>
                </c:pt>
                <c:pt idx="2839">
                  <c:v>2.8441726947078378</c:v>
                </c:pt>
                <c:pt idx="2840">
                  <c:v>2.3308059807783996</c:v>
                </c:pt>
                <c:pt idx="2841">
                  <c:v>2.3976714636755951</c:v>
                </c:pt>
                <c:pt idx="2842">
                  <c:v>2.3908265177972443</c:v>
                </c:pt>
                <c:pt idx="2843">
                  <c:v>2.3960264445623398</c:v>
                </c:pt>
                <c:pt idx="2844">
                  <c:v>2.8291251228329592</c:v>
                </c:pt>
                <c:pt idx="2845">
                  <c:v>2.857245470721987</c:v>
                </c:pt>
                <c:pt idx="2846">
                  <c:v>2.8316253856258342</c:v>
                </c:pt>
                <c:pt idx="2847">
                  <c:v>3.0826664167115845</c:v>
                </c:pt>
                <c:pt idx="2848">
                  <c:v>3.0340195888662223</c:v>
                </c:pt>
                <c:pt idx="2849">
                  <c:v>3.0718253764841927</c:v>
                </c:pt>
                <c:pt idx="2850">
                  <c:v>3.0646781813059922</c:v>
                </c:pt>
                <c:pt idx="2851">
                  <c:v>3.0719090633000752</c:v>
                </c:pt>
                <c:pt idx="2852">
                  <c:v>3.0542766468299991</c:v>
                </c:pt>
                <c:pt idx="2853">
                  <c:v>3.1115626364866058</c:v>
                </c:pt>
                <c:pt idx="2854">
                  <c:v>3.0645946901386125</c:v>
                </c:pt>
                <c:pt idx="2855">
                  <c:v>3.0790297923401164</c:v>
                </c:pt>
                <c:pt idx="2856">
                  <c:v>3.0515773155831507</c:v>
                </c:pt>
                <c:pt idx="2857">
                  <c:v>3.0635749526565852</c:v>
                </c:pt>
                <c:pt idx="2858">
                  <c:v>2.8722058665502117</c:v>
                </c:pt>
                <c:pt idx="2859">
                  <c:v>2.8633373371138857</c:v>
                </c:pt>
                <c:pt idx="2860">
                  <c:v>2.905196071033048</c:v>
                </c:pt>
                <c:pt idx="2861">
                  <c:v>2.9691475640272667</c:v>
                </c:pt>
                <c:pt idx="2862">
                  <c:v>2.9978204973914195</c:v>
                </c:pt>
                <c:pt idx="2863">
                  <c:v>2.9361358766685424</c:v>
                </c:pt>
                <c:pt idx="2864">
                  <c:v>3.0882850003775997</c:v>
                </c:pt>
                <c:pt idx="2865">
                  <c:v>3.0825924976289185</c:v>
                </c:pt>
                <c:pt idx="2866">
                  <c:v>3.1659775174467879</c:v>
                </c:pt>
                <c:pt idx="2867">
                  <c:v>3.2526971635746467</c:v>
                </c:pt>
                <c:pt idx="2868">
                  <c:v>3.1292232348038755</c:v>
                </c:pt>
                <c:pt idx="2869">
                  <c:v>3.0294131725954694</c:v>
                </c:pt>
                <c:pt idx="2870">
                  <c:v>3.0171334198638875</c:v>
                </c:pt>
                <c:pt idx="2871">
                  <c:v>3.0150419801761243</c:v>
                </c:pt>
                <c:pt idx="2872">
                  <c:v>3.0109319588973569</c:v>
                </c:pt>
                <c:pt idx="2873">
                  <c:v>2.9521241932173798</c:v>
                </c:pt>
                <c:pt idx="2874">
                  <c:v>2.0651060949057833</c:v>
                </c:pt>
                <c:pt idx="2875">
                  <c:v>2.0511844393984551</c:v>
                </c:pt>
                <c:pt idx="2876">
                  <c:v>2.5951314957006177</c:v>
                </c:pt>
                <c:pt idx="2877">
                  <c:v>2.4779438213956055</c:v>
                </c:pt>
                <c:pt idx="2878">
                  <c:v>2.5527901601791196</c:v>
                </c:pt>
                <c:pt idx="2879">
                  <c:v>1.3940668202594344</c:v>
                </c:pt>
                <c:pt idx="2880">
                  <c:v>0.91504973132673573</c:v>
                </c:pt>
                <c:pt idx="2881">
                  <c:v>1.1505625752355548</c:v>
                </c:pt>
                <c:pt idx="2882">
                  <c:v>0.60615029923996888</c:v>
                </c:pt>
                <c:pt idx="2883">
                  <c:v>0.64327897362273578</c:v>
                </c:pt>
                <c:pt idx="2884">
                  <c:v>-0.20108216857603795</c:v>
                </c:pt>
                <c:pt idx="2885">
                  <c:v>7.3878529600918647E-2</c:v>
                </c:pt>
                <c:pt idx="2886">
                  <c:v>-0.22489934638441397</c:v>
                </c:pt>
                <c:pt idx="2887">
                  <c:v>-0.18909780394640313</c:v>
                </c:pt>
                <c:pt idx="2888">
                  <c:v>0.5440233742522006</c:v>
                </c:pt>
                <c:pt idx="2889">
                  <c:v>0.63588391008591172</c:v>
                </c:pt>
                <c:pt idx="2890">
                  <c:v>0.1836325584020074</c:v>
                </c:pt>
                <c:pt idx="2891">
                  <c:v>0.38667726213935855</c:v>
                </c:pt>
                <c:pt idx="2892">
                  <c:v>0.28559926071409852</c:v>
                </c:pt>
                <c:pt idx="2893">
                  <c:v>1.0083324395976001</c:v>
                </c:pt>
                <c:pt idx="2894">
                  <c:v>1.1242081248461133</c:v>
                </c:pt>
                <c:pt idx="2895">
                  <c:v>0.72092739762525648</c:v>
                </c:pt>
                <c:pt idx="2896">
                  <c:v>0.24462582977487687</c:v>
                </c:pt>
                <c:pt idx="2897">
                  <c:v>0.16178781999818614</c:v>
                </c:pt>
                <c:pt idx="2898">
                  <c:v>0.15811091247406822</c:v>
                </c:pt>
                <c:pt idx="2899">
                  <c:v>0.39686617894147835</c:v>
                </c:pt>
                <c:pt idx="2900">
                  <c:v>0.20305806701080403</c:v>
                </c:pt>
                <c:pt idx="2901">
                  <c:v>7.5104958386158105E-2</c:v>
                </c:pt>
                <c:pt idx="2902">
                  <c:v>0.24106313479098937</c:v>
                </c:pt>
                <c:pt idx="2903">
                  <c:v>-9.2324189572660156E-2</c:v>
                </c:pt>
                <c:pt idx="2904">
                  <c:v>-0.21771884590484195</c:v>
                </c:pt>
                <c:pt idx="2905">
                  <c:v>-0.2569756884908177</c:v>
                </c:pt>
                <c:pt idx="2906">
                  <c:v>-0.22479168153053614</c:v>
                </c:pt>
                <c:pt idx="2907">
                  <c:v>0.3620686340299647</c:v>
                </c:pt>
                <c:pt idx="2908">
                  <c:v>1.4538632388643014</c:v>
                </c:pt>
                <c:pt idx="2909">
                  <c:v>1.5084276939968224</c:v>
                </c:pt>
                <c:pt idx="2910">
                  <c:v>2.3007141929866033</c:v>
                </c:pt>
                <c:pt idx="2911">
                  <c:v>1.8505820284579659</c:v>
                </c:pt>
                <c:pt idx="2912">
                  <c:v>2.0821914976007725</c:v>
                </c:pt>
                <c:pt idx="2913">
                  <c:v>1.9802142660861108</c:v>
                </c:pt>
                <c:pt idx="2914">
                  <c:v>2.195065598538029</c:v>
                </c:pt>
                <c:pt idx="2915">
                  <c:v>1.6599075770526104</c:v>
                </c:pt>
                <c:pt idx="2916">
                  <c:v>1.625906309290891</c:v>
                </c:pt>
                <c:pt idx="2917">
                  <c:v>1.2575413065482688</c:v>
                </c:pt>
                <c:pt idx="2918">
                  <c:v>1.8987156400713812</c:v>
                </c:pt>
                <c:pt idx="2919">
                  <c:v>1.5757629301084743</c:v>
                </c:pt>
                <c:pt idx="2920">
                  <c:v>1.7680288468619392</c:v>
                </c:pt>
                <c:pt idx="2921">
                  <c:v>0.78389755503862857</c:v>
                </c:pt>
                <c:pt idx="2922">
                  <c:v>1.0138773306046305</c:v>
                </c:pt>
                <c:pt idx="2923">
                  <c:v>1.1773797626595941</c:v>
                </c:pt>
                <c:pt idx="2924">
                  <c:v>0.97516894779799068</c:v>
                </c:pt>
                <c:pt idx="2925">
                  <c:v>1.0412778495054027</c:v>
                </c:pt>
                <c:pt idx="2926">
                  <c:v>0.95772006488236461</c:v>
                </c:pt>
                <c:pt idx="2927">
                  <c:v>1.4535094574664078</c:v>
                </c:pt>
                <c:pt idx="2928">
                  <c:v>1.4078573967943826</c:v>
                </c:pt>
                <c:pt idx="2929">
                  <c:v>1.3606039057664705</c:v>
                </c:pt>
                <c:pt idx="2930">
                  <c:v>1.3736289398577488</c:v>
                </c:pt>
                <c:pt idx="2931">
                  <c:v>0.70334512294424789</c:v>
                </c:pt>
                <c:pt idx="2932">
                  <c:v>0.68779030816537323</c:v>
                </c:pt>
                <c:pt idx="2933">
                  <c:v>0.66337479367074825</c:v>
                </c:pt>
                <c:pt idx="2934">
                  <c:v>0.42904159407880504</c:v>
                </c:pt>
                <c:pt idx="2935">
                  <c:v>0.44500558038719934</c:v>
                </c:pt>
                <c:pt idx="2936">
                  <c:v>0.27510068722662723</c:v>
                </c:pt>
                <c:pt idx="2937">
                  <c:v>0.33905271673698001</c:v>
                </c:pt>
                <c:pt idx="2938">
                  <c:v>0.40313838718265821</c:v>
                </c:pt>
                <c:pt idx="2939">
                  <c:v>0.32424707306403655</c:v>
                </c:pt>
                <c:pt idx="2940">
                  <c:v>0.45807978240859248</c:v>
                </c:pt>
                <c:pt idx="2941">
                  <c:v>0.15529180750942465</c:v>
                </c:pt>
                <c:pt idx="2942">
                  <c:v>0.1703320246092539</c:v>
                </c:pt>
                <c:pt idx="2943">
                  <c:v>0.27673993668784097</c:v>
                </c:pt>
                <c:pt idx="2944">
                  <c:v>0.23512705360239516</c:v>
                </c:pt>
                <c:pt idx="2945">
                  <c:v>0.27056912331701732</c:v>
                </c:pt>
                <c:pt idx="2946">
                  <c:v>0.26261034005419609</c:v>
                </c:pt>
                <c:pt idx="2947">
                  <c:v>0.23729543187247168</c:v>
                </c:pt>
                <c:pt idx="2948">
                  <c:v>0.18004163902653436</c:v>
                </c:pt>
                <c:pt idx="2949">
                  <c:v>0.10282723080155665</c:v>
                </c:pt>
                <c:pt idx="2950">
                  <c:v>3.8789652682692653E-2</c:v>
                </c:pt>
                <c:pt idx="2951">
                  <c:v>0.15236804043506302</c:v>
                </c:pt>
                <c:pt idx="2952">
                  <c:v>9.5278277131110797E-2</c:v>
                </c:pt>
                <c:pt idx="2953">
                  <c:v>0.15695256196026777</c:v>
                </c:pt>
                <c:pt idx="2954">
                  <c:v>0.11530312637961962</c:v>
                </c:pt>
                <c:pt idx="2955">
                  <c:v>6.202065396550932E-2</c:v>
                </c:pt>
                <c:pt idx="2956">
                  <c:v>8.3138324346264364E-2</c:v>
                </c:pt>
                <c:pt idx="2957">
                  <c:v>0.12387845439343889</c:v>
                </c:pt>
                <c:pt idx="2958">
                  <c:v>-1.1324615416996572E-2</c:v>
                </c:pt>
                <c:pt idx="2959">
                  <c:v>-4.2057187254831895E-2</c:v>
                </c:pt>
                <c:pt idx="2960">
                  <c:v>0.47762292142420065</c:v>
                </c:pt>
                <c:pt idx="2961">
                  <c:v>0.46837818716788149</c:v>
                </c:pt>
                <c:pt idx="2962">
                  <c:v>0.23148309191922825</c:v>
                </c:pt>
                <c:pt idx="2963">
                  <c:v>0.15865067151311454</c:v>
                </c:pt>
                <c:pt idx="2964">
                  <c:v>0.23426505733773884</c:v>
                </c:pt>
                <c:pt idx="2965">
                  <c:v>0.20228597758534136</c:v>
                </c:pt>
                <c:pt idx="2966">
                  <c:v>0.1730196720945085</c:v>
                </c:pt>
                <c:pt idx="2967">
                  <c:v>0.21648714122977003</c:v>
                </c:pt>
                <c:pt idx="2968">
                  <c:v>0.22286507858050522</c:v>
                </c:pt>
                <c:pt idx="2969">
                  <c:v>0.31500519079840567</c:v>
                </c:pt>
                <c:pt idx="2970">
                  <c:v>0.81216507180887187</c:v>
                </c:pt>
                <c:pt idx="2971">
                  <c:v>0.88587345855536237</c:v>
                </c:pt>
                <c:pt idx="2972">
                  <c:v>1.0369143388959368</c:v>
                </c:pt>
                <c:pt idx="2973">
                  <c:v>0.98202369941925816</c:v>
                </c:pt>
                <c:pt idx="2974">
                  <c:v>1.0524069410605943</c:v>
                </c:pt>
                <c:pt idx="2975">
                  <c:v>1.3395045207785075</c:v>
                </c:pt>
                <c:pt idx="2976">
                  <c:v>0.67053913087753436</c:v>
                </c:pt>
                <c:pt idx="2977">
                  <c:v>0.87695558409974483</c:v>
                </c:pt>
                <c:pt idx="2978">
                  <c:v>0.82789296866281403</c:v>
                </c:pt>
                <c:pt idx="2979">
                  <c:v>0.85414540239889536</c:v>
                </c:pt>
                <c:pt idx="2980">
                  <c:v>0.84411575184969534</c:v>
                </c:pt>
                <c:pt idx="2981">
                  <c:v>0.89943367306577537</c:v>
                </c:pt>
                <c:pt idx="2982">
                  <c:v>0.910465631894113</c:v>
                </c:pt>
                <c:pt idx="2983">
                  <c:v>0.85626823108492178</c:v>
                </c:pt>
                <c:pt idx="2984">
                  <c:v>0.74410358744346827</c:v>
                </c:pt>
                <c:pt idx="2985">
                  <c:v>1.0343372988172315</c:v>
                </c:pt>
                <c:pt idx="2986">
                  <c:v>1.1218122189541597</c:v>
                </c:pt>
                <c:pt idx="2987">
                  <c:v>1.1349562520097745</c:v>
                </c:pt>
                <c:pt idx="2988">
                  <c:v>1.1037667793043549</c:v>
                </c:pt>
                <c:pt idx="2989">
                  <c:v>1.2311046024573589</c:v>
                </c:pt>
                <c:pt idx="2990">
                  <c:v>1.1958926614838463</c:v>
                </c:pt>
                <c:pt idx="2991">
                  <c:v>1.1651650829173703</c:v>
                </c:pt>
                <c:pt idx="2992">
                  <c:v>1.2023466028128622</c:v>
                </c:pt>
                <c:pt idx="2993">
                  <c:v>1.2319156162893761</c:v>
                </c:pt>
                <c:pt idx="2994">
                  <c:v>1.2420899728480412</c:v>
                </c:pt>
                <c:pt idx="2995">
                  <c:v>1.3332946629274105</c:v>
                </c:pt>
                <c:pt idx="2996">
                  <c:v>1.4804688449791663</c:v>
                </c:pt>
                <c:pt idx="2997">
                  <c:v>1.4415688471808752</c:v>
                </c:pt>
                <c:pt idx="2998">
                  <c:v>1.485237502187678</c:v>
                </c:pt>
                <c:pt idx="2999">
                  <c:v>1.5537960145462208</c:v>
                </c:pt>
                <c:pt idx="3000">
                  <c:v>1.6575703016671266</c:v>
                </c:pt>
                <c:pt idx="3001">
                  <c:v>1.5991351344394487</c:v>
                </c:pt>
                <c:pt idx="3002">
                  <c:v>1.5770294957197999</c:v>
                </c:pt>
                <c:pt idx="3003">
                  <c:v>1.5797338988063114</c:v>
                </c:pt>
                <c:pt idx="3004">
                  <c:v>1.1746442232408723</c:v>
                </c:pt>
                <c:pt idx="3005">
                  <c:v>1.1255582594703759</c:v>
                </c:pt>
                <c:pt idx="3006">
                  <c:v>1.217335331236358</c:v>
                </c:pt>
                <c:pt idx="3007">
                  <c:v>1.4691300673223004</c:v>
                </c:pt>
                <c:pt idx="3008">
                  <c:v>1.4660680278582334</c:v>
                </c:pt>
                <c:pt idx="3009">
                  <c:v>1.7029654829461549</c:v>
                </c:pt>
                <c:pt idx="3010">
                  <c:v>1.6958094830723487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35-4065-9BE0-1304F3E41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  <c:extLst/>
      </c:lineChart>
      <c:dateAx>
        <c:axId val="2156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61184"/>
        <c:crosses val="autoZero"/>
        <c:auto val="1"/>
        <c:lblOffset val="100"/>
        <c:baseTimeUnit val="days"/>
      </c:dateAx>
      <c:valAx>
        <c:axId val="2156611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" dropStyle="combo" dx="16" fmlaLink="$D$3" fmlaRange="Genset!$A$5:$A$6" noThreeD="1" sel="2" val="0"/>
</file>

<file path=xl/ctrlProps/ctrlProp2.xml><?xml version="1.0" encoding="utf-8"?>
<formControlPr xmlns="http://schemas.microsoft.com/office/spreadsheetml/2009/9/main" objectType="Drop" dropLines="10" dropStyle="combo" dx="16" fmlaLink="$D$4" fmlaRange="'Net Hash Rate'!$B$2:$B$3735" noThreeD="1" sel="3734" val="3053"/>
</file>

<file path=xl/ctrlProps/ctrlProp3.xml><?xml version="1.0" encoding="utf-8"?>
<formControlPr xmlns="http://schemas.microsoft.com/office/spreadsheetml/2009/9/main" objectType="Drop" dropLines="2" dropStyle="combo" dx="16" fmlaLink="$D$5" fmlaRange="Penalty!$A$2:$A$4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2</xdr:col>
          <xdr:colOff>876300</xdr:colOff>
          <xdr:row>3</xdr:row>
          <xdr:rowOff>47625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2</xdr:col>
          <xdr:colOff>876300</xdr:colOff>
          <xdr:row>4</xdr:row>
          <xdr:rowOff>47625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2</xdr:col>
          <xdr:colOff>876300</xdr:colOff>
          <xdr:row>5</xdr:row>
          <xdr:rowOff>47625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428750" y="0"/>
    <xdr:ext cx="7556587" cy="477189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47625</xdr:rowOff>
        </xdr:from>
        <xdr:to>
          <xdr:col>9</xdr:col>
          <xdr:colOff>695325</xdr:colOff>
          <xdr:row>4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 con Genset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&lt;=====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676275</xdr:colOff>
          <xdr:row>8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 sin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Genset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======&gt;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561974" y="28575"/>
    <xdr:ext cx="11239499" cy="429577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1095375" y="28575"/>
    <xdr:ext cx="11239499" cy="429577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AEE30B52-A850-4C68-81A1-4D3F9008EE59}" autoFormatId="16" applyNumberFormats="0" applyBorderFormats="0" applyFontFormats="0" applyPatternFormats="0" applyAlignmentFormats="0" applyWidthHeightFormats="0">
  <queryTableRefresh nextId="14">
    <queryTableFields count="8">
      <queryTableField id="1" name="id" tableColumnId="11"/>
      <queryTableField id="2" name="date" tableColumnId="2"/>
      <queryTableField id="3" name="computer_capacity" tableColumnId="3"/>
      <queryTableField id="4" name="net_hash_rate" tableColumnId="4"/>
      <queryTableField id="11" name="bitcoins_per_month" tableColumnId="1"/>
      <queryTableField id="7" name="bitcoins_per_computer" tableColumnId="7"/>
      <queryTableField id="8" name="bitcoin_price" tableColumnId="8"/>
      <queryTableField id="9" name="usd_per_computer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67B71E-3C3F-4D36-BE3A-26AB0651FEE1}" name="Consulta1" displayName="Consulta1" ref="A1:H3735" tableType="queryTable" totalsRowShown="0">
  <autoFilter ref="A1:H3735" xr:uid="{513C2287-BBCD-4235-BABD-05833245E9BA}"/>
  <tableColumns count="8">
    <tableColumn id="11" xr3:uid="{430509F7-B91A-4F5F-ADEB-544C8654F053}" uniqueName="11" name="id" queryTableFieldId="1"/>
    <tableColumn id="2" xr3:uid="{F26C0FF4-6A3E-4CC2-A948-62CF5621C85D}" uniqueName="2" name="date" queryTableFieldId="2" dataDxfId="12"/>
    <tableColumn id="3" xr3:uid="{EBDA8267-2C06-466C-988B-E388C9944BAE}" uniqueName="3" name="computer_capacity" queryTableFieldId="3"/>
    <tableColumn id="4" xr3:uid="{AEE71D30-0B21-4AC5-8454-FEEE2A7482EA}" uniqueName="4" name="net_hash_rate" queryTableFieldId="4"/>
    <tableColumn id="1" xr3:uid="{327837BF-54C0-431F-B3D2-250D4D7244F2}" uniqueName="1" name="bitcoins_per_month" queryTableFieldId="11"/>
    <tableColumn id="7" xr3:uid="{D0C7713F-AA47-4990-8F36-072C070A72C0}" uniqueName="7" name="bitcoins_per_computer" queryTableFieldId="7"/>
    <tableColumn id="8" xr3:uid="{BC0963F8-0E29-42CD-88F2-7604D2CF8B8B}" uniqueName="8" name="bitcoin_price" queryTableFieldId="8"/>
    <tableColumn id="9" xr3:uid="{888514D0-D038-495D-A068-B79D59378D87}" uniqueName="9" name="usd_per_computer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15E1C-E166-4B88-ABCE-64EB640CCE4C}">
  <sheetPr codeName="Hoja1"/>
  <dimension ref="A1:BK75"/>
  <sheetViews>
    <sheetView topLeftCell="A23" workbookViewId="0">
      <selection activeCell="A9" sqref="A9"/>
    </sheetView>
  </sheetViews>
  <sheetFormatPr baseColWidth="10" defaultRowHeight="15" x14ac:dyDescent="0.25"/>
  <cols>
    <col min="1" max="1" width="33.140625" bestFit="1" customWidth="1"/>
    <col min="2" max="2" width="19.5703125" bestFit="1" customWidth="1"/>
    <col min="3" max="3" width="14.140625" bestFit="1" customWidth="1"/>
    <col min="4" max="4" width="16.85546875" customWidth="1"/>
    <col min="5" max="63" width="15.140625" customWidth="1"/>
  </cols>
  <sheetData>
    <row r="1" spans="1:63" ht="18.75" x14ac:dyDescent="0.3">
      <c r="A1" s="26" t="s">
        <v>22</v>
      </c>
    </row>
    <row r="2" spans="1:63" ht="20.100000000000001" customHeight="1" x14ac:dyDescent="0.25"/>
    <row r="3" spans="1:63" ht="20.100000000000001" customHeight="1" x14ac:dyDescent="0.25">
      <c r="A3" t="s">
        <v>23</v>
      </c>
      <c r="D3">
        <v>2</v>
      </c>
      <c r="F3" s="20" t="s">
        <v>24</v>
      </c>
      <c r="G3" s="27"/>
      <c r="H3" s="28">
        <v>1.1399999999999999</v>
      </c>
      <c r="I3" s="21" t="s">
        <v>25</v>
      </c>
    </row>
    <row r="4" spans="1:63" ht="20.100000000000001" customHeight="1" x14ac:dyDescent="0.25">
      <c r="A4" t="s">
        <v>26</v>
      </c>
      <c r="D4">
        <v>3735</v>
      </c>
      <c r="F4" s="20" t="s">
        <v>27</v>
      </c>
      <c r="G4" s="27"/>
      <c r="H4" s="29">
        <v>-0.01</v>
      </c>
      <c r="I4" s="21" t="s">
        <v>28</v>
      </c>
    </row>
    <row r="5" spans="1:63" ht="20.100000000000001" customHeight="1" x14ac:dyDescent="0.25">
      <c r="A5" t="s">
        <v>174</v>
      </c>
      <c r="D5">
        <v>3</v>
      </c>
      <c r="F5" s="20" t="s">
        <v>30</v>
      </c>
      <c r="G5" s="27"/>
      <c r="H5" s="29">
        <v>0</v>
      </c>
      <c r="I5" s="21" t="s">
        <v>28</v>
      </c>
    </row>
    <row r="6" spans="1:63" ht="20.100000000000001" customHeight="1" x14ac:dyDescent="0.25">
      <c r="F6" s="20" t="s">
        <v>31</v>
      </c>
      <c r="G6" s="27"/>
      <c r="H6" s="30">
        <v>0.1</v>
      </c>
      <c r="I6" s="21"/>
    </row>
    <row r="7" spans="1:63" ht="20.100000000000001" customHeight="1" x14ac:dyDescent="0.25">
      <c r="F7" s="31" t="s">
        <v>32</v>
      </c>
      <c r="G7" s="32"/>
      <c r="H7" s="33"/>
      <c r="I7" s="34" t="e">
        <f ca="1">C65</f>
        <v>#NUM!</v>
      </c>
    </row>
    <row r="9" spans="1:63" x14ac:dyDescent="0.25">
      <c r="B9" s="15" t="s">
        <v>33</v>
      </c>
      <c r="C9" s="35">
        <v>43435</v>
      </c>
      <c r="D9" s="36">
        <v>43466</v>
      </c>
      <c r="E9" s="36">
        <v>43497</v>
      </c>
      <c r="F9" s="36">
        <v>43525</v>
      </c>
      <c r="G9" s="36">
        <v>43556</v>
      </c>
      <c r="H9" s="36">
        <v>43586</v>
      </c>
      <c r="I9" s="36">
        <v>43617</v>
      </c>
      <c r="J9" s="36">
        <v>43647</v>
      </c>
      <c r="K9" s="36">
        <v>43678</v>
      </c>
      <c r="L9" s="36">
        <v>43709</v>
      </c>
      <c r="M9" s="36">
        <v>43739</v>
      </c>
      <c r="N9" s="36">
        <v>43770</v>
      </c>
      <c r="O9" s="36">
        <v>43800</v>
      </c>
      <c r="P9" s="36">
        <v>43831</v>
      </c>
      <c r="Q9" s="36">
        <v>43862</v>
      </c>
      <c r="R9" s="36">
        <v>43891</v>
      </c>
      <c r="S9" s="36">
        <v>43922</v>
      </c>
      <c r="T9" s="36">
        <v>43952</v>
      </c>
      <c r="U9" s="36">
        <v>43983</v>
      </c>
      <c r="V9" s="36">
        <v>44013</v>
      </c>
      <c r="W9" s="36">
        <v>44044</v>
      </c>
      <c r="X9" s="36">
        <v>44075</v>
      </c>
      <c r="Y9" s="36">
        <v>44105</v>
      </c>
      <c r="Z9" s="36">
        <v>44136</v>
      </c>
      <c r="AA9" s="36">
        <v>44166</v>
      </c>
      <c r="AB9" s="36">
        <v>44197</v>
      </c>
      <c r="AC9" s="36">
        <v>44228</v>
      </c>
      <c r="AD9" s="36">
        <v>44256</v>
      </c>
      <c r="AE9" s="36">
        <v>44287</v>
      </c>
      <c r="AF9" s="36">
        <v>44317</v>
      </c>
      <c r="AG9" s="36">
        <v>44348</v>
      </c>
      <c r="AH9" s="36">
        <v>44378</v>
      </c>
      <c r="AI9" s="36">
        <v>44409</v>
      </c>
      <c r="AJ9" s="36">
        <v>44440</v>
      </c>
      <c r="AK9" s="36">
        <v>44470</v>
      </c>
      <c r="AL9" s="36">
        <v>44501</v>
      </c>
      <c r="AM9" s="36">
        <v>44531</v>
      </c>
      <c r="AN9" s="36">
        <v>44562</v>
      </c>
      <c r="AO9" s="36">
        <v>44593</v>
      </c>
      <c r="AP9" s="36">
        <v>44621</v>
      </c>
      <c r="AQ9" s="36">
        <v>44652</v>
      </c>
      <c r="AR9" s="36">
        <v>44682</v>
      </c>
      <c r="AS9" s="36">
        <v>44713</v>
      </c>
      <c r="AT9" s="36">
        <v>44743</v>
      </c>
      <c r="AU9" s="36">
        <v>44774</v>
      </c>
      <c r="AV9" s="36">
        <v>44805</v>
      </c>
      <c r="AW9" s="36">
        <v>44835</v>
      </c>
      <c r="AX9" s="36">
        <v>44866</v>
      </c>
      <c r="AY9" s="36">
        <v>44896</v>
      </c>
      <c r="AZ9" s="36">
        <v>44927</v>
      </c>
      <c r="BA9" s="36">
        <v>44958</v>
      </c>
      <c r="BB9" s="36">
        <v>44986</v>
      </c>
      <c r="BC9" s="36">
        <v>45017</v>
      </c>
      <c r="BD9" s="36">
        <v>45047</v>
      </c>
      <c r="BE9" s="36">
        <v>45078</v>
      </c>
      <c r="BF9" s="36">
        <v>45108</v>
      </c>
      <c r="BG9" s="36">
        <v>45139</v>
      </c>
      <c r="BH9" s="36">
        <v>45170</v>
      </c>
      <c r="BI9" s="36">
        <v>45200</v>
      </c>
      <c r="BJ9" s="36">
        <v>45231</v>
      </c>
      <c r="BK9" s="36">
        <v>45261</v>
      </c>
    </row>
    <row r="10" spans="1:63" x14ac:dyDescent="0.25">
      <c r="B10" s="23"/>
      <c r="C10" s="23"/>
    </row>
    <row r="11" spans="1:63" x14ac:dyDescent="0.25">
      <c r="A11" s="1" t="s">
        <v>34</v>
      </c>
      <c r="B11" s="2" t="s">
        <v>35</v>
      </c>
      <c r="C11" s="37">
        <v>1</v>
      </c>
      <c r="D11" s="38">
        <f>$C11</f>
        <v>1</v>
      </c>
      <c r="E11" s="38">
        <f t="shared" ref="E11:BK12" si="0">$C11</f>
        <v>1</v>
      </c>
      <c r="F11" s="38">
        <f t="shared" si="0"/>
        <v>1</v>
      </c>
      <c r="G11" s="38">
        <f t="shared" si="0"/>
        <v>1</v>
      </c>
      <c r="H11" s="38">
        <f t="shared" si="0"/>
        <v>1</v>
      </c>
      <c r="I11" s="38">
        <f t="shared" si="0"/>
        <v>1</v>
      </c>
      <c r="J11" s="38">
        <f t="shared" si="0"/>
        <v>1</v>
      </c>
      <c r="K11" s="38">
        <f t="shared" si="0"/>
        <v>1</v>
      </c>
      <c r="L11" s="38">
        <f t="shared" si="0"/>
        <v>1</v>
      </c>
      <c r="M11" s="38">
        <f t="shared" si="0"/>
        <v>1</v>
      </c>
      <c r="N11" s="38">
        <f t="shared" si="0"/>
        <v>1</v>
      </c>
      <c r="O11" s="38">
        <f t="shared" si="0"/>
        <v>1</v>
      </c>
      <c r="P11" s="38">
        <f t="shared" si="0"/>
        <v>1</v>
      </c>
      <c r="Q11" s="38">
        <f t="shared" si="0"/>
        <v>1</v>
      </c>
      <c r="R11" s="38">
        <f t="shared" si="0"/>
        <v>1</v>
      </c>
      <c r="S11" s="38">
        <f t="shared" si="0"/>
        <v>1</v>
      </c>
      <c r="T11" s="38">
        <f t="shared" si="0"/>
        <v>1</v>
      </c>
      <c r="U11" s="38">
        <f t="shared" si="0"/>
        <v>1</v>
      </c>
      <c r="V11" s="38">
        <f t="shared" si="0"/>
        <v>1</v>
      </c>
      <c r="W11" s="38">
        <f t="shared" si="0"/>
        <v>1</v>
      </c>
      <c r="X11" s="38">
        <f t="shared" si="0"/>
        <v>1</v>
      </c>
      <c r="Y11" s="38">
        <f t="shared" si="0"/>
        <v>1</v>
      </c>
      <c r="Z11" s="38">
        <f t="shared" si="0"/>
        <v>1</v>
      </c>
      <c r="AA11" s="38">
        <f t="shared" si="0"/>
        <v>1</v>
      </c>
      <c r="AB11" s="38">
        <f t="shared" si="0"/>
        <v>1</v>
      </c>
      <c r="AC11" s="38">
        <f t="shared" si="0"/>
        <v>1</v>
      </c>
      <c r="AD11" s="38">
        <f t="shared" si="0"/>
        <v>1</v>
      </c>
      <c r="AE11" s="38">
        <f t="shared" si="0"/>
        <v>1</v>
      </c>
      <c r="AF11" s="38">
        <f t="shared" si="0"/>
        <v>1</v>
      </c>
      <c r="AG11" s="38">
        <f t="shared" si="0"/>
        <v>1</v>
      </c>
      <c r="AH11" s="38">
        <f t="shared" si="0"/>
        <v>1</v>
      </c>
      <c r="AI11" s="38">
        <f t="shared" si="0"/>
        <v>1</v>
      </c>
      <c r="AJ11" s="38">
        <f t="shared" si="0"/>
        <v>1</v>
      </c>
      <c r="AK11" s="38">
        <f t="shared" si="0"/>
        <v>1</v>
      </c>
      <c r="AL11" s="38">
        <f t="shared" si="0"/>
        <v>1</v>
      </c>
      <c r="AM11" s="38">
        <f t="shared" si="0"/>
        <v>1</v>
      </c>
      <c r="AN11" s="38">
        <f t="shared" si="0"/>
        <v>1</v>
      </c>
      <c r="AO11" s="38">
        <f t="shared" si="0"/>
        <v>1</v>
      </c>
      <c r="AP11" s="38">
        <f t="shared" si="0"/>
        <v>1</v>
      </c>
      <c r="AQ11" s="38">
        <f t="shared" si="0"/>
        <v>1</v>
      </c>
      <c r="AR11" s="38">
        <f t="shared" si="0"/>
        <v>1</v>
      </c>
      <c r="AS11" s="38">
        <f t="shared" si="0"/>
        <v>1</v>
      </c>
      <c r="AT11" s="38">
        <f t="shared" si="0"/>
        <v>1</v>
      </c>
      <c r="AU11" s="38">
        <f t="shared" si="0"/>
        <v>1</v>
      </c>
      <c r="AV11" s="38">
        <f t="shared" si="0"/>
        <v>1</v>
      </c>
      <c r="AW11" s="38">
        <f t="shared" si="0"/>
        <v>1</v>
      </c>
      <c r="AX11" s="38">
        <f t="shared" si="0"/>
        <v>1</v>
      </c>
      <c r="AY11" s="38">
        <f t="shared" si="0"/>
        <v>1</v>
      </c>
      <c r="AZ11" s="38">
        <f t="shared" si="0"/>
        <v>1</v>
      </c>
      <c r="BA11" s="38">
        <f t="shared" si="0"/>
        <v>1</v>
      </c>
      <c r="BB11" s="38">
        <f t="shared" si="0"/>
        <v>1</v>
      </c>
      <c r="BC11" s="38">
        <f t="shared" si="0"/>
        <v>1</v>
      </c>
      <c r="BD11" s="38">
        <f t="shared" si="0"/>
        <v>1</v>
      </c>
      <c r="BE11" s="38">
        <f t="shared" si="0"/>
        <v>1</v>
      </c>
      <c r="BF11" s="38">
        <f t="shared" si="0"/>
        <v>1</v>
      </c>
      <c r="BG11" s="38">
        <f t="shared" si="0"/>
        <v>1</v>
      </c>
      <c r="BH11" s="38">
        <f t="shared" si="0"/>
        <v>1</v>
      </c>
      <c r="BI11" s="38">
        <f t="shared" si="0"/>
        <v>1</v>
      </c>
      <c r="BJ11" s="38">
        <f t="shared" si="0"/>
        <v>1</v>
      </c>
      <c r="BK11" s="38">
        <f t="shared" si="0"/>
        <v>1</v>
      </c>
    </row>
    <row r="12" spans="1:63" x14ac:dyDescent="0.25">
      <c r="A12" s="16" t="s">
        <v>36</v>
      </c>
      <c r="B12" s="24" t="s">
        <v>37</v>
      </c>
      <c r="C12" s="39">
        <v>165</v>
      </c>
      <c r="D12" s="40">
        <f>$C12</f>
        <v>165</v>
      </c>
      <c r="E12" s="40">
        <f t="shared" si="0"/>
        <v>165</v>
      </c>
      <c r="F12" s="40">
        <f t="shared" si="0"/>
        <v>165</v>
      </c>
      <c r="G12" s="40">
        <f t="shared" si="0"/>
        <v>165</v>
      </c>
      <c r="H12" s="40">
        <f t="shared" si="0"/>
        <v>165</v>
      </c>
      <c r="I12" s="40">
        <f t="shared" si="0"/>
        <v>165</v>
      </c>
      <c r="J12" s="40">
        <f t="shared" si="0"/>
        <v>165</v>
      </c>
      <c r="K12" s="40">
        <f t="shared" si="0"/>
        <v>165</v>
      </c>
      <c r="L12" s="40">
        <f t="shared" si="0"/>
        <v>165</v>
      </c>
      <c r="M12" s="40">
        <f t="shared" si="0"/>
        <v>165</v>
      </c>
      <c r="N12" s="40">
        <f t="shared" si="0"/>
        <v>165</v>
      </c>
      <c r="O12" s="40">
        <f t="shared" si="0"/>
        <v>165</v>
      </c>
      <c r="P12" s="40">
        <f t="shared" si="0"/>
        <v>165</v>
      </c>
      <c r="Q12" s="40">
        <f t="shared" si="0"/>
        <v>165</v>
      </c>
      <c r="R12" s="40">
        <f t="shared" si="0"/>
        <v>165</v>
      </c>
      <c r="S12" s="40">
        <f t="shared" si="0"/>
        <v>165</v>
      </c>
      <c r="T12" s="40">
        <f t="shared" si="0"/>
        <v>165</v>
      </c>
      <c r="U12" s="40">
        <f t="shared" si="0"/>
        <v>165</v>
      </c>
      <c r="V12" s="40">
        <f t="shared" si="0"/>
        <v>165</v>
      </c>
      <c r="W12" s="40">
        <f t="shared" si="0"/>
        <v>165</v>
      </c>
      <c r="X12" s="40">
        <f t="shared" si="0"/>
        <v>165</v>
      </c>
      <c r="Y12" s="40">
        <f t="shared" si="0"/>
        <v>165</v>
      </c>
      <c r="Z12" s="40">
        <f t="shared" si="0"/>
        <v>165</v>
      </c>
      <c r="AA12" s="40">
        <f t="shared" si="0"/>
        <v>165</v>
      </c>
      <c r="AB12" s="40">
        <f t="shared" si="0"/>
        <v>165</v>
      </c>
      <c r="AC12" s="40">
        <f t="shared" si="0"/>
        <v>165</v>
      </c>
      <c r="AD12" s="40">
        <f t="shared" si="0"/>
        <v>165</v>
      </c>
      <c r="AE12" s="40">
        <f t="shared" si="0"/>
        <v>165</v>
      </c>
      <c r="AF12" s="40">
        <f t="shared" si="0"/>
        <v>165</v>
      </c>
      <c r="AG12" s="40">
        <f t="shared" si="0"/>
        <v>165</v>
      </c>
      <c r="AH12" s="40">
        <f t="shared" si="0"/>
        <v>165</v>
      </c>
      <c r="AI12" s="40">
        <f t="shared" si="0"/>
        <v>165</v>
      </c>
      <c r="AJ12" s="40">
        <f t="shared" si="0"/>
        <v>165</v>
      </c>
      <c r="AK12" s="40">
        <f t="shared" si="0"/>
        <v>165</v>
      </c>
      <c r="AL12" s="40">
        <f t="shared" si="0"/>
        <v>165</v>
      </c>
      <c r="AM12" s="40">
        <f t="shared" si="0"/>
        <v>165</v>
      </c>
      <c r="AN12" s="40">
        <f t="shared" si="0"/>
        <v>165</v>
      </c>
      <c r="AO12" s="40">
        <f t="shared" si="0"/>
        <v>165</v>
      </c>
      <c r="AP12" s="40">
        <f t="shared" si="0"/>
        <v>165</v>
      </c>
      <c r="AQ12" s="40">
        <f t="shared" si="0"/>
        <v>165</v>
      </c>
      <c r="AR12" s="40">
        <f t="shared" si="0"/>
        <v>165</v>
      </c>
      <c r="AS12" s="40">
        <f t="shared" si="0"/>
        <v>165</v>
      </c>
      <c r="AT12" s="40">
        <f t="shared" si="0"/>
        <v>165</v>
      </c>
      <c r="AU12" s="40">
        <f t="shared" si="0"/>
        <v>165</v>
      </c>
      <c r="AV12" s="40">
        <f t="shared" si="0"/>
        <v>165</v>
      </c>
      <c r="AW12" s="40">
        <f t="shared" si="0"/>
        <v>165</v>
      </c>
      <c r="AX12" s="40">
        <f t="shared" si="0"/>
        <v>165</v>
      </c>
      <c r="AY12" s="40">
        <f t="shared" si="0"/>
        <v>165</v>
      </c>
      <c r="AZ12" s="40">
        <f t="shared" si="0"/>
        <v>165</v>
      </c>
      <c r="BA12" s="40">
        <f t="shared" si="0"/>
        <v>165</v>
      </c>
      <c r="BB12" s="40">
        <f t="shared" si="0"/>
        <v>165</v>
      </c>
      <c r="BC12" s="40">
        <f t="shared" si="0"/>
        <v>165</v>
      </c>
      <c r="BD12" s="40">
        <f t="shared" si="0"/>
        <v>165</v>
      </c>
      <c r="BE12" s="40">
        <f t="shared" si="0"/>
        <v>165</v>
      </c>
      <c r="BF12" s="40">
        <f t="shared" si="0"/>
        <v>165</v>
      </c>
      <c r="BG12" s="40">
        <f t="shared" si="0"/>
        <v>165</v>
      </c>
      <c r="BH12" s="40">
        <f t="shared" si="0"/>
        <v>165</v>
      </c>
      <c r="BI12" s="40">
        <f t="shared" si="0"/>
        <v>165</v>
      </c>
      <c r="BJ12" s="40">
        <f t="shared" si="0"/>
        <v>165</v>
      </c>
      <c r="BK12" s="40">
        <f t="shared" si="0"/>
        <v>165</v>
      </c>
    </row>
    <row r="13" spans="1:63" x14ac:dyDescent="0.25">
      <c r="A13" s="16" t="s">
        <v>38</v>
      </c>
      <c r="B13" s="24" t="s">
        <v>39</v>
      </c>
      <c r="C13" s="16"/>
      <c r="D13" s="41">
        <f ca="1">OFFSET('Net Hash Rate'!F1,D4,0)*30.41</f>
        <v>0</v>
      </c>
      <c r="E13" s="41">
        <f t="shared" ref="E13:BK13" ca="1" si="1">D13*(1+E14)*(1-E56)+$D13*E56</f>
        <v>0</v>
      </c>
      <c r="F13" s="41">
        <f t="shared" ca="1" si="1"/>
        <v>0</v>
      </c>
      <c r="G13" s="41">
        <f t="shared" ca="1" si="1"/>
        <v>0</v>
      </c>
      <c r="H13" s="41">
        <f t="shared" ca="1" si="1"/>
        <v>0</v>
      </c>
      <c r="I13" s="41">
        <f t="shared" ca="1" si="1"/>
        <v>0</v>
      </c>
      <c r="J13" s="41">
        <f t="shared" ca="1" si="1"/>
        <v>0</v>
      </c>
      <c r="K13" s="41">
        <f t="shared" ca="1" si="1"/>
        <v>0</v>
      </c>
      <c r="L13" s="41">
        <f t="shared" ca="1" si="1"/>
        <v>0</v>
      </c>
      <c r="M13" s="41">
        <f t="shared" ca="1" si="1"/>
        <v>0</v>
      </c>
      <c r="N13" s="41">
        <f t="shared" ca="1" si="1"/>
        <v>0</v>
      </c>
      <c r="O13" s="41">
        <f t="shared" ca="1" si="1"/>
        <v>0</v>
      </c>
      <c r="P13" s="41">
        <f t="shared" ca="1" si="1"/>
        <v>0</v>
      </c>
      <c r="Q13" s="41">
        <f t="shared" ca="1" si="1"/>
        <v>0</v>
      </c>
      <c r="R13" s="41">
        <f t="shared" ca="1" si="1"/>
        <v>0</v>
      </c>
      <c r="S13" s="41">
        <f t="shared" ca="1" si="1"/>
        <v>0</v>
      </c>
      <c r="T13" s="41">
        <f t="shared" ca="1" si="1"/>
        <v>0</v>
      </c>
      <c r="U13" s="41">
        <f t="shared" ca="1" si="1"/>
        <v>0</v>
      </c>
      <c r="V13" s="41">
        <f t="shared" ca="1" si="1"/>
        <v>0</v>
      </c>
      <c r="W13" s="41">
        <f t="shared" ca="1" si="1"/>
        <v>0</v>
      </c>
      <c r="X13" s="41">
        <f t="shared" ca="1" si="1"/>
        <v>0</v>
      </c>
      <c r="Y13" s="41">
        <f t="shared" ca="1" si="1"/>
        <v>0</v>
      </c>
      <c r="Z13" s="41">
        <f t="shared" ca="1" si="1"/>
        <v>0</v>
      </c>
      <c r="AA13" s="41">
        <f t="shared" ca="1" si="1"/>
        <v>0</v>
      </c>
      <c r="AB13" s="41">
        <f t="shared" ca="1" si="1"/>
        <v>0</v>
      </c>
      <c r="AC13" s="41">
        <f t="shared" ca="1" si="1"/>
        <v>0</v>
      </c>
      <c r="AD13" s="41">
        <f t="shared" ca="1" si="1"/>
        <v>0</v>
      </c>
      <c r="AE13" s="41">
        <f t="shared" ca="1" si="1"/>
        <v>0</v>
      </c>
      <c r="AF13" s="41">
        <f t="shared" ca="1" si="1"/>
        <v>0</v>
      </c>
      <c r="AG13" s="41">
        <f t="shared" ca="1" si="1"/>
        <v>0</v>
      </c>
      <c r="AH13" s="41">
        <f t="shared" ca="1" si="1"/>
        <v>0</v>
      </c>
      <c r="AI13" s="41">
        <f t="shared" ca="1" si="1"/>
        <v>0</v>
      </c>
      <c r="AJ13" s="41">
        <f t="shared" ca="1" si="1"/>
        <v>0</v>
      </c>
      <c r="AK13" s="41">
        <f t="shared" ca="1" si="1"/>
        <v>0</v>
      </c>
      <c r="AL13" s="41">
        <f t="shared" ca="1" si="1"/>
        <v>0</v>
      </c>
      <c r="AM13" s="41">
        <f t="shared" ca="1" si="1"/>
        <v>0</v>
      </c>
      <c r="AN13" s="41">
        <f t="shared" ca="1" si="1"/>
        <v>0</v>
      </c>
      <c r="AO13" s="41">
        <f t="shared" ca="1" si="1"/>
        <v>0</v>
      </c>
      <c r="AP13" s="41">
        <f t="shared" ca="1" si="1"/>
        <v>0</v>
      </c>
      <c r="AQ13" s="41">
        <f t="shared" ca="1" si="1"/>
        <v>0</v>
      </c>
      <c r="AR13" s="41">
        <f t="shared" ca="1" si="1"/>
        <v>0</v>
      </c>
      <c r="AS13" s="41">
        <f t="shared" ca="1" si="1"/>
        <v>0</v>
      </c>
      <c r="AT13" s="41">
        <f t="shared" ca="1" si="1"/>
        <v>0</v>
      </c>
      <c r="AU13" s="41">
        <f t="shared" ca="1" si="1"/>
        <v>0</v>
      </c>
      <c r="AV13" s="41">
        <f t="shared" ca="1" si="1"/>
        <v>0</v>
      </c>
      <c r="AW13" s="41">
        <f t="shared" ca="1" si="1"/>
        <v>0</v>
      </c>
      <c r="AX13" s="41">
        <f t="shared" ca="1" si="1"/>
        <v>0</v>
      </c>
      <c r="AY13" s="41">
        <f t="shared" ca="1" si="1"/>
        <v>0</v>
      </c>
      <c r="AZ13" s="41">
        <f t="shared" ca="1" si="1"/>
        <v>0</v>
      </c>
      <c r="BA13" s="41">
        <f t="shared" ca="1" si="1"/>
        <v>0</v>
      </c>
      <c r="BB13" s="41">
        <f t="shared" ca="1" si="1"/>
        <v>0</v>
      </c>
      <c r="BC13" s="41">
        <f t="shared" ca="1" si="1"/>
        <v>0</v>
      </c>
      <c r="BD13" s="41">
        <f t="shared" ca="1" si="1"/>
        <v>0</v>
      </c>
      <c r="BE13" s="41">
        <f t="shared" ca="1" si="1"/>
        <v>0</v>
      </c>
      <c r="BF13" s="41">
        <f t="shared" ca="1" si="1"/>
        <v>0</v>
      </c>
      <c r="BG13" s="41">
        <f t="shared" ca="1" si="1"/>
        <v>0</v>
      </c>
      <c r="BH13" s="41">
        <f t="shared" ca="1" si="1"/>
        <v>0</v>
      </c>
      <c r="BI13" s="41">
        <f t="shared" ca="1" si="1"/>
        <v>0</v>
      </c>
      <c r="BJ13" s="41">
        <f t="shared" ca="1" si="1"/>
        <v>0</v>
      </c>
      <c r="BK13" s="41">
        <f t="shared" ca="1" si="1"/>
        <v>0</v>
      </c>
    </row>
    <row r="14" spans="1:63" x14ac:dyDescent="0.25">
      <c r="A14" s="42" t="s">
        <v>40</v>
      </c>
      <c r="B14" s="43" t="s">
        <v>41</v>
      </c>
      <c r="C14" s="43"/>
      <c r="D14" s="44">
        <v>0</v>
      </c>
      <c r="E14" s="45">
        <f>H4</f>
        <v>-0.01</v>
      </c>
      <c r="F14" s="45">
        <f>E14</f>
        <v>-0.01</v>
      </c>
      <c r="G14" s="45">
        <f t="shared" ref="G14:BK14" si="2">F14</f>
        <v>-0.01</v>
      </c>
      <c r="H14" s="45">
        <f t="shared" si="2"/>
        <v>-0.01</v>
      </c>
      <c r="I14" s="45">
        <f t="shared" si="2"/>
        <v>-0.01</v>
      </c>
      <c r="J14" s="45">
        <f t="shared" si="2"/>
        <v>-0.01</v>
      </c>
      <c r="K14" s="45">
        <f t="shared" si="2"/>
        <v>-0.01</v>
      </c>
      <c r="L14" s="45">
        <f t="shared" si="2"/>
        <v>-0.01</v>
      </c>
      <c r="M14" s="45">
        <f t="shared" si="2"/>
        <v>-0.01</v>
      </c>
      <c r="N14" s="45">
        <f t="shared" si="2"/>
        <v>-0.01</v>
      </c>
      <c r="O14" s="45">
        <f t="shared" si="2"/>
        <v>-0.01</v>
      </c>
      <c r="P14" s="45">
        <f t="shared" si="2"/>
        <v>-0.01</v>
      </c>
      <c r="Q14" s="45">
        <f t="shared" si="2"/>
        <v>-0.01</v>
      </c>
      <c r="R14" s="45">
        <f t="shared" si="2"/>
        <v>-0.01</v>
      </c>
      <c r="S14" s="45">
        <f t="shared" si="2"/>
        <v>-0.01</v>
      </c>
      <c r="T14" s="45">
        <f t="shared" si="2"/>
        <v>-0.01</v>
      </c>
      <c r="U14" s="45">
        <f t="shared" si="2"/>
        <v>-0.01</v>
      </c>
      <c r="V14" s="45">
        <f t="shared" si="2"/>
        <v>-0.01</v>
      </c>
      <c r="W14" s="45">
        <f t="shared" si="2"/>
        <v>-0.01</v>
      </c>
      <c r="X14" s="45">
        <f t="shared" si="2"/>
        <v>-0.01</v>
      </c>
      <c r="Y14" s="45">
        <f t="shared" si="2"/>
        <v>-0.01</v>
      </c>
      <c r="Z14" s="45">
        <f t="shared" si="2"/>
        <v>-0.01</v>
      </c>
      <c r="AA14" s="45">
        <f t="shared" si="2"/>
        <v>-0.01</v>
      </c>
      <c r="AB14" s="45">
        <f t="shared" si="2"/>
        <v>-0.01</v>
      </c>
      <c r="AC14" s="45">
        <f t="shared" si="2"/>
        <v>-0.01</v>
      </c>
      <c r="AD14" s="45">
        <f t="shared" si="2"/>
        <v>-0.01</v>
      </c>
      <c r="AE14" s="45">
        <f t="shared" si="2"/>
        <v>-0.01</v>
      </c>
      <c r="AF14" s="45">
        <f t="shared" si="2"/>
        <v>-0.01</v>
      </c>
      <c r="AG14" s="45">
        <f t="shared" si="2"/>
        <v>-0.01</v>
      </c>
      <c r="AH14" s="45">
        <f t="shared" si="2"/>
        <v>-0.01</v>
      </c>
      <c r="AI14" s="45">
        <f t="shared" si="2"/>
        <v>-0.01</v>
      </c>
      <c r="AJ14" s="45">
        <f t="shared" si="2"/>
        <v>-0.01</v>
      </c>
      <c r="AK14" s="45">
        <f t="shared" si="2"/>
        <v>-0.01</v>
      </c>
      <c r="AL14" s="45">
        <f t="shared" si="2"/>
        <v>-0.01</v>
      </c>
      <c r="AM14" s="45">
        <f t="shared" si="2"/>
        <v>-0.01</v>
      </c>
      <c r="AN14" s="45">
        <f t="shared" si="2"/>
        <v>-0.01</v>
      </c>
      <c r="AO14" s="45">
        <f t="shared" si="2"/>
        <v>-0.01</v>
      </c>
      <c r="AP14" s="45">
        <f t="shared" si="2"/>
        <v>-0.01</v>
      </c>
      <c r="AQ14" s="45">
        <f t="shared" si="2"/>
        <v>-0.01</v>
      </c>
      <c r="AR14" s="45">
        <f t="shared" si="2"/>
        <v>-0.01</v>
      </c>
      <c r="AS14" s="45">
        <f t="shared" si="2"/>
        <v>-0.01</v>
      </c>
      <c r="AT14" s="45">
        <f t="shared" si="2"/>
        <v>-0.01</v>
      </c>
      <c r="AU14" s="45">
        <f t="shared" si="2"/>
        <v>-0.01</v>
      </c>
      <c r="AV14" s="45">
        <f t="shared" si="2"/>
        <v>-0.01</v>
      </c>
      <c r="AW14" s="45">
        <f t="shared" si="2"/>
        <v>-0.01</v>
      </c>
      <c r="AX14" s="45">
        <f t="shared" si="2"/>
        <v>-0.01</v>
      </c>
      <c r="AY14" s="45">
        <f t="shared" si="2"/>
        <v>-0.01</v>
      </c>
      <c r="AZ14" s="45">
        <f t="shared" si="2"/>
        <v>-0.01</v>
      </c>
      <c r="BA14" s="45">
        <f t="shared" si="2"/>
        <v>-0.01</v>
      </c>
      <c r="BB14" s="45">
        <f t="shared" si="2"/>
        <v>-0.01</v>
      </c>
      <c r="BC14" s="45">
        <f t="shared" si="2"/>
        <v>-0.01</v>
      </c>
      <c r="BD14" s="45">
        <f t="shared" si="2"/>
        <v>-0.01</v>
      </c>
      <c r="BE14" s="45">
        <f t="shared" si="2"/>
        <v>-0.01</v>
      </c>
      <c r="BF14" s="45">
        <f t="shared" si="2"/>
        <v>-0.01</v>
      </c>
      <c r="BG14" s="45">
        <f t="shared" si="2"/>
        <v>-0.01</v>
      </c>
      <c r="BH14" s="45">
        <f t="shared" si="2"/>
        <v>-0.01</v>
      </c>
      <c r="BI14" s="45">
        <f t="shared" si="2"/>
        <v>-0.01</v>
      </c>
      <c r="BJ14" s="45">
        <f t="shared" si="2"/>
        <v>-0.01</v>
      </c>
      <c r="BK14" s="45">
        <f t="shared" si="2"/>
        <v>-0.01</v>
      </c>
    </row>
    <row r="15" spans="1:63" x14ac:dyDescent="0.25">
      <c r="A15" s="3" t="s">
        <v>42</v>
      </c>
      <c r="B15" s="4" t="s">
        <v>43</v>
      </c>
      <c r="C15" s="4"/>
      <c r="D15" s="46">
        <f t="shared" ref="D15:BK15" ca="1" si="3">D11*D12*D13</f>
        <v>0</v>
      </c>
      <c r="E15" s="46">
        <f t="shared" ca="1" si="3"/>
        <v>0</v>
      </c>
      <c r="F15" s="46">
        <f t="shared" ca="1" si="3"/>
        <v>0</v>
      </c>
      <c r="G15" s="46">
        <f t="shared" ca="1" si="3"/>
        <v>0</v>
      </c>
      <c r="H15" s="46">
        <f t="shared" ca="1" si="3"/>
        <v>0</v>
      </c>
      <c r="I15" s="46">
        <f t="shared" ca="1" si="3"/>
        <v>0</v>
      </c>
      <c r="J15" s="46">
        <f t="shared" ca="1" si="3"/>
        <v>0</v>
      </c>
      <c r="K15" s="46">
        <f t="shared" ca="1" si="3"/>
        <v>0</v>
      </c>
      <c r="L15" s="46">
        <f t="shared" ca="1" si="3"/>
        <v>0</v>
      </c>
      <c r="M15" s="46">
        <f t="shared" ca="1" si="3"/>
        <v>0</v>
      </c>
      <c r="N15" s="46">
        <f t="shared" ca="1" si="3"/>
        <v>0</v>
      </c>
      <c r="O15" s="46">
        <f t="shared" ca="1" si="3"/>
        <v>0</v>
      </c>
      <c r="P15" s="46">
        <f t="shared" ca="1" si="3"/>
        <v>0</v>
      </c>
      <c r="Q15" s="46">
        <f t="shared" ca="1" si="3"/>
        <v>0</v>
      </c>
      <c r="R15" s="46">
        <f t="shared" ca="1" si="3"/>
        <v>0</v>
      </c>
      <c r="S15" s="46">
        <f t="shared" ca="1" si="3"/>
        <v>0</v>
      </c>
      <c r="T15" s="46">
        <f t="shared" ca="1" si="3"/>
        <v>0</v>
      </c>
      <c r="U15" s="46">
        <f t="shared" ca="1" si="3"/>
        <v>0</v>
      </c>
      <c r="V15" s="46">
        <f t="shared" ca="1" si="3"/>
        <v>0</v>
      </c>
      <c r="W15" s="46">
        <f t="shared" ca="1" si="3"/>
        <v>0</v>
      </c>
      <c r="X15" s="46">
        <f t="shared" ca="1" si="3"/>
        <v>0</v>
      </c>
      <c r="Y15" s="46">
        <f t="shared" ca="1" si="3"/>
        <v>0</v>
      </c>
      <c r="Z15" s="46">
        <f t="shared" ca="1" si="3"/>
        <v>0</v>
      </c>
      <c r="AA15" s="46">
        <f t="shared" ca="1" si="3"/>
        <v>0</v>
      </c>
      <c r="AB15" s="46">
        <f t="shared" ca="1" si="3"/>
        <v>0</v>
      </c>
      <c r="AC15" s="46">
        <f t="shared" ca="1" si="3"/>
        <v>0</v>
      </c>
      <c r="AD15" s="46">
        <f t="shared" ca="1" si="3"/>
        <v>0</v>
      </c>
      <c r="AE15" s="46">
        <f t="shared" ca="1" si="3"/>
        <v>0</v>
      </c>
      <c r="AF15" s="46">
        <f t="shared" ca="1" si="3"/>
        <v>0</v>
      </c>
      <c r="AG15" s="46">
        <f t="shared" ca="1" si="3"/>
        <v>0</v>
      </c>
      <c r="AH15" s="46">
        <f t="shared" ca="1" si="3"/>
        <v>0</v>
      </c>
      <c r="AI15" s="46">
        <f t="shared" ca="1" si="3"/>
        <v>0</v>
      </c>
      <c r="AJ15" s="46">
        <f t="shared" ca="1" si="3"/>
        <v>0</v>
      </c>
      <c r="AK15" s="46">
        <f t="shared" ca="1" si="3"/>
        <v>0</v>
      </c>
      <c r="AL15" s="46">
        <f t="shared" ca="1" si="3"/>
        <v>0</v>
      </c>
      <c r="AM15" s="46">
        <f t="shared" ca="1" si="3"/>
        <v>0</v>
      </c>
      <c r="AN15" s="46">
        <f t="shared" ca="1" si="3"/>
        <v>0</v>
      </c>
      <c r="AO15" s="46">
        <f t="shared" ca="1" si="3"/>
        <v>0</v>
      </c>
      <c r="AP15" s="46">
        <f t="shared" ca="1" si="3"/>
        <v>0</v>
      </c>
      <c r="AQ15" s="46">
        <f t="shared" ca="1" si="3"/>
        <v>0</v>
      </c>
      <c r="AR15" s="46">
        <f t="shared" ca="1" si="3"/>
        <v>0</v>
      </c>
      <c r="AS15" s="46">
        <f t="shared" ca="1" si="3"/>
        <v>0</v>
      </c>
      <c r="AT15" s="46">
        <f t="shared" ca="1" si="3"/>
        <v>0</v>
      </c>
      <c r="AU15" s="46">
        <f t="shared" ca="1" si="3"/>
        <v>0</v>
      </c>
      <c r="AV15" s="46">
        <f t="shared" ca="1" si="3"/>
        <v>0</v>
      </c>
      <c r="AW15" s="46">
        <f t="shared" ca="1" si="3"/>
        <v>0</v>
      </c>
      <c r="AX15" s="46">
        <f t="shared" ca="1" si="3"/>
        <v>0</v>
      </c>
      <c r="AY15" s="46">
        <f t="shared" ca="1" si="3"/>
        <v>0</v>
      </c>
      <c r="AZ15" s="46">
        <f t="shared" ca="1" si="3"/>
        <v>0</v>
      </c>
      <c r="BA15" s="46">
        <f t="shared" ca="1" si="3"/>
        <v>0</v>
      </c>
      <c r="BB15" s="46">
        <f t="shared" ca="1" si="3"/>
        <v>0</v>
      </c>
      <c r="BC15" s="46">
        <f t="shared" ca="1" si="3"/>
        <v>0</v>
      </c>
      <c r="BD15" s="46">
        <f t="shared" ca="1" si="3"/>
        <v>0</v>
      </c>
      <c r="BE15" s="46">
        <f t="shared" ca="1" si="3"/>
        <v>0</v>
      </c>
      <c r="BF15" s="46">
        <f t="shared" ca="1" si="3"/>
        <v>0</v>
      </c>
      <c r="BG15" s="46">
        <f t="shared" ca="1" si="3"/>
        <v>0</v>
      </c>
      <c r="BH15" s="46">
        <f t="shared" ca="1" si="3"/>
        <v>0</v>
      </c>
      <c r="BI15" s="46">
        <f t="shared" ca="1" si="3"/>
        <v>0</v>
      </c>
      <c r="BJ15" s="46">
        <f t="shared" ca="1" si="3"/>
        <v>0</v>
      </c>
      <c r="BK15" s="46">
        <f t="shared" ca="1" si="3"/>
        <v>0</v>
      </c>
    </row>
    <row r="16" spans="1:63" x14ac:dyDescent="0.25">
      <c r="B16" s="23"/>
      <c r="C16" s="23"/>
    </row>
    <row r="17" spans="1:63" x14ac:dyDescent="0.25">
      <c r="A17" s="1" t="s">
        <v>44</v>
      </c>
      <c r="B17" s="2" t="s">
        <v>45</v>
      </c>
      <c r="C17" s="47">
        <f ca="1">OFFSET('Net Hash Rate'!G1,D4,0)</f>
        <v>0</v>
      </c>
      <c r="D17" s="38">
        <f ca="1">C17*(1+D18)</f>
        <v>0</v>
      </c>
      <c r="E17" s="38">
        <f t="shared" ref="E17:BK17" ca="1" si="4">D17*(1+E18)</f>
        <v>0</v>
      </c>
      <c r="F17" s="38">
        <f t="shared" ca="1" si="4"/>
        <v>0</v>
      </c>
      <c r="G17" s="38">
        <f t="shared" ca="1" si="4"/>
        <v>0</v>
      </c>
      <c r="H17" s="38">
        <f t="shared" ca="1" si="4"/>
        <v>0</v>
      </c>
      <c r="I17" s="38">
        <f t="shared" ca="1" si="4"/>
        <v>0</v>
      </c>
      <c r="J17" s="38">
        <f t="shared" ca="1" si="4"/>
        <v>0</v>
      </c>
      <c r="K17" s="38">
        <f t="shared" ca="1" si="4"/>
        <v>0</v>
      </c>
      <c r="L17" s="38">
        <f t="shared" ca="1" si="4"/>
        <v>0</v>
      </c>
      <c r="M17" s="38">
        <f t="shared" ca="1" si="4"/>
        <v>0</v>
      </c>
      <c r="N17" s="38">
        <f t="shared" ca="1" si="4"/>
        <v>0</v>
      </c>
      <c r="O17" s="38">
        <f t="shared" ca="1" si="4"/>
        <v>0</v>
      </c>
      <c r="P17" s="38">
        <f t="shared" ca="1" si="4"/>
        <v>0</v>
      </c>
      <c r="Q17" s="38">
        <f t="shared" ca="1" si="4"/>
        <v>0</v>
      </c>
      <c r="R17" s="38">
        <f t="shared" ca="1" si="4"/>
        <v>0</v>
      </c>
      <c r="S17" s="38">
        <f t="shared" ca="1" si="4"/>
        <v>0</v>
      </c>
      <c r="T17" s="38">
        <f t="shared" ca="1" si="4"/>
        <v>0</v>
      </c>
      <c r="U17" s="38">
        <f t="shared" ca="1" si="4"/>
        <v>0</v>
      </c>
      <c r="V17" s="38">
        <f t="shared" ca="1" si="4"/>
        <v>0</v>
      </c>
      <c r="W17" s="38">
        <f t="shared" ca="1" si="4"/>
        <v>0</v>
      </c>
      <c r="X17" s="38">
        <f t="shared" ca="1" si="4"/>
        <v>0</v>
      </c>
      <c r="Y17" s="38">
        <f t="shared" ca="1" si="4"/>
        <v>0</v>
      </c>
      <c r="Z17" s="38">
        <f t="shared" ca="1" si="4"/>
        <v>0</v>
      </c>
      <c r="AA17" s="38">
        <f t="shared" ca="1" si="4"/>
        <v>0</v>
      </c>
      <c r="AB17" s="38">
        <f t="shared" ca="1" si="4"/>
        <v>0</v>
      </c>
      <c r="AC17" s="38">
        <f t="shared" ca="1" si="4"/>
        <v>0</v>
      </c>
      <c r="AD17" s="38">
        <f t="shared" ca="1" si="4"/>
        <v>0</v>
      </c>
      <c r="AE17" s="38">
        <f t="shared" ca="1" si="4"/>
        <v>0</v>
      </c>
      <c r="AF17" s="38">
        <f t="shared" ca="1" si="4"/>
        <v>0</v>
      </c>
      <c r="AG17" s="38">
        <f t="shared" ca="1" si="4"/>
        <v>0</v>
      </c>
      <c r="AH17" s="38">
        <f t="shared" ca="1" si="4"/>
        <v>0</v>
      </c>
      <c r="AI17" s="38">
        <f t="shared" ca="1" si="4"/>
        <v>0</v>
      </c>
      <c r="AJ17" s="38">
        <f t="shared" ca="1" si="4"/>
        <v>0</v>
      </c>
      <c r="AK17" s="38">
        <f t="shared" ca="1" si="4"/>
        <v>0</v>
      </c>
      <c r="AL17" s="38">
        <f t="shared" ca="1" si="4"/>
        <v>0</v>
      </c>
      <c r="AM17" s="38">
        <f t="shared" ca="1" si="4"/>
        <v>0</v>
      </c>
      <c r="AN17" s="38">
        <f t="shared" ca="1" si="4"/>
        <v>0</v>
      </c>
      <c r="AO17" s="38">
        <f t="shared" ca="1" si="4"/>
        <v>0</v>
      </c>
      <c r="AP17" s="38">
        <f t="shared" ca="1" si="4"/>
        <v>0</v>
      </c>
      <c r="AQ17" s="38">
        <f t="shared" ca="1" si="4"/>
        <v>0</v>
      </c>
      <c r="AR17" s="38">
        <f t="shared" ca="1" si="4"/>
        <v>0</v>
      </c>
      <c r="AS17" s="38">
        <f t="shared" ca="1" si="4"/>
        <v>0</v>
      </c>
      <c r="AT17" s="38">
        <f t="shared" ca="1" si="4"/>
        <v>0</v>
      </c>
      <c r="AU17" s="38">
        <f t="shared" ca="1" si="4"/>
        <v>0</v>
      </c>
      <c r="AV17" s="38">
        <f t="shared" ca="1" si="4"/>
        <v>0</v>
      </c>
      <c r="AW17" s="38">
        <f t="shared" ca="1" si="4"/>
        <v>0</v>
      </c>
      <c r="AX17" s="38">
        <f t="shared" ca="1" si="4"/>
        <v>0</v>
      </c>
      <c r="AY17" s="38">
        <f t="shared" ca="1" si="4"/>
        <v>0</v>
      </c>
      <c r="AZ17" s="38">
        <f t="shared" ca="1" si="4"/>
        <v>0</v>
      </c>
      <c r="BA17" s="38">
        <f t="shared" ca="1" si="4"/>
        <v>0</v>
      </c>
      <c r="BB17" s="38">
        <f t="shared" ca="1" si="4"/>
        <v>0</v>
      </c>
      <c r="BC17" s="38">
        <f t="shared" ca="1" si="4"/>
        <v>0</v>
      </c>
      <c r="BD17" s="38">
        <f t="shared" ca="1" si="4"/>
        <v>0</v>
      </c>
      <c r="BE17" s="38">
        <f t="shared" ca="1" si="4"/>
        <v>0</v>
      </c>
      <c r="BF17" s="38">
        <f t="shared" ca="1" si="4"/>
        <v>0</v>
      </c>
      <c r="BG17" s="38">
        <f t="shared" ca="1" si="4"/>
        <v>0</v>
      </c>
      <c r="BH17" s="38">
        <f t="shared" ca="1" si="4"/>
        <v>0</v>
      </c>
      <c r="BI17" s="38">
        <f t="shared" ca="1" si="4"/>
        <v>0</v>
      </c>
      <c r="BJ17" s="38">
        <f t="shared" ca="1" si="4"/>
        <v>0</v>
      </c>
      <c r="BK17" s="38">
        <f t="shared" ca="1" si="4"/>
        <v>0</v>
      </c>
    </row>
    <row r="18" spans="1:63" x14ac:dyDescent="0.25">
      <c r="A18" s="3"/>
      <c r="B18" s="4"/>
      <c r="C18" s="48"/>
      <c r="D18" s="49">
        <v>0</v>
      </c>
      <c r="E18" s="50">
        <f>H5</f>
        <v>0</v>
      </c>
      <c r="F18" s="50">
        <f t="shared" ref="F18:BK18" si="5">E18</f>
        <v>0</v>
      </c>
      <c r="G18" s="50">
        <f t="shared" si="5"/>
        <v>0</v>
      </c>
      <c r="H18" s="50">
        <f t="shared" si="5"/>
        <v>0</v>
      </c>
      <c r="I18" s="50">
        <f t="shared" si="5"/>
        <v>0</v>
      </c>
      <c r="J18" s="50">
        <f t="shared" si="5"/>
        <v>0</v>
      </c>
      <c r="K18" s="50">
        <f t="shared" si="5"/>
        <v>0</v>
      </c>
      <c r="L18" s="50">
        <f t="shared" si="5"/>
        <v>0</v>
      </c>
      <c r="M18" s="50">
        <f t="shared" si="5"/>
        <v>0</v>
      </c>
      <c r="N18" s="50">
        <f t="shared" si="5"/>
        <v>0</v>
      </c>
      <c r="O18" s="50">
        <f t="shared" si="5"/>
        <v>0</v>
      </c>
      <c r="P18" s="50">
        <f t="shared" si="5"/>
        <v>0</v>
      </c>
      <c r="Q18" s="50">
        <f t="shared" si="5"/>
        <v>0</v>
      </c>
      <c r="R18" s="50">
        <f t="shared" si="5"/>
        <v>0</v>
      </c>
      <c r="S18" s="50">
        <f t="shared" si="5"/>
        <v>0</v>
      </c>
      <c r="T18" s="50">
        <f t="shared" si="5"/>
        <v>0</v>
      </c>
      <c r="U18" s="50">
        <f t="shared" si="5"/>
        <v>0</v>
      </c>
      <c r="V18" s="50">
        <f t="shared" si="5"/>
        <v>0</v>
      </c>
      <c r="W18" s="50">
        <f t="shared" si="5"/>
        <v>0</v>
      </c>
      <c r="X18" s="50">
        <f t="shared" si="5"/>
        <v>0</v>
      </c>
      <c r="Y18" s="50">
        <f t="shared" si="5"/>
        <v>0</v>
      </c>
      <c r="Z18" s="50">
        <f t="shared" si="5"/>
        <v>0</v>
      </c>
      <c r="AA18" s="50">
        <f t="shared" si="5"/>
        <v>0</v>
      </c>
      <c r="AB18" s="50">
        <f t="shared" si="5"/>
        <v>0</v>
      </c>
      <c r="AC18" s="50">
        <f t="shared" si="5"/>
        <v>0</v>
      </c>
      <c r="AD18" s="50">
        <f t="shared" si="5"/>
        <v>0</v>
      </c>
      <c r="AE18" s="50">
        <f t="shared" si="5"/>
        <v>0</v>
      </c>
      <c r="AF18" s="50">
        <f t="shared" si="5"/>
        <v>0</v>
      </c>
      <c r="AG18" s="50">
        <f t="shared" si="5"/>
        <v>0</v>
      </c>
      <c r="AH18" s="50">
        <f t="shared" si="5"/>
        <v>0</v>
      </c>
      <c r="AI18" s="50">
        <f t="shared" si="5"/>
        <v>0</v>
      </c>
      <c r="AJ18" s="50">
        <f t="shared" si="5"/>
        <v>0</v>
      </c>
      <c r="AK18" s="50">
        <f t="shared" si="5"/>
        <v>0</v>
      </c>
      <c r="AL18" s="50">
        <f t="shared" si="5"/>
        <v>0</v>
      </c>
      <c r="AM18" s="50">
        <f t="shared" si="5"/>
        <v>0</v>
      </c>
      <c r="AN18" s="50">
        <f t="shared" si="5"/>
        <v>0</v>
      </c>
      <c r="AO18" s="50">
        <f t="shared" si="5"/>
        <v>0</v>
      </c>
      <c r="AP18" s="50">
        <f t="shared" si="5"/>
        <v>0</v>
      </c>
      <c r="AQ18" s="50">
        <f t="shared" si="5"/>
        <v>0</v>
      </c>
      <c r="AR18" s="50">
        <f t="shared" si="5"/>
        <v>0</v>
      </c>
      <c r="AS18" s="50">
        <f t="shared" si="5"/>
        <v>0</v>
      </c>
      <c r="AT18" s="50">
        <f t="shared" si="5"/>
        <v>0</v>
      </c>
      <c r="AU18" s="50">
        <f t="shared" si="5"/>
        <v>0</v>
      </c>
      <c r="AV18" s="50">
        <f t="shared" si="5"/>
        <v>0</v>
      </c>
      <c r="AW18" s="50">
        <f t="shared" si="5"/>
        <v>0</v>
      </c>
      <c r="AX18" s="50">
        <f t="shared" si="5"/>
        <v>0</v>
      </c>
      <c r="AY18" s="50">
        <f t="shared" si="5"/>
        <v>0</v>
      </c>
      <c r="AZ18" s="50">
        <f t="shared" si="5"/>
        <v>0</v>
      </c>
      <c r="BA18" s="50">
        <f t="shared" si="5"/>
        <v>0</v>
      </c>
      <c r="BB18" s="50">
        <f t="shared" si="5"/>
        <v>0</v>
      </c>
      <c r="BC18" s="50">
        <f t="shared" si="5"/>
        <v>0</v>
      </c>
      <c r="BD18" s="50">
        <f t="shared" si="5"/>
        <v>0</v>
      </c>
      <c r="BE18" s="50">
        <f t="shared" si="5"/>
        <v>0</v>
      </c>
      <c r="BF18" s="50">
        <f t="shared" si="5"/>
        <v>0</v>
      </c>
      <c r="BG18" s="50">
        <f t="shared" si="5"/>
        <v>0</v>
      </c>
      <c r="BH18" s="50">
        <f t="shared" si="5"/>
        <v>0</v>
      </c>
      <c r="BI18" s="50">
        <f t="shared" si="5"/>
        <v>0</v>
      </c>
      <c r="BJ18" s="50">
        <f t="shared" si="5"/>
        <v>0</v>
      </c>
      <c r="BK18" s="50">
        <f t="shared" si="5"/>
        <v>0</v>
      </c>
    </row>
    <row r="19" spans="1:63" x14ac:dyDescent="0.25">
      <c r="B19" s="23"/>
      <c r="C19" s="23"/>
    </row>
    <row r="20" spans="1:63" x14ac:dyDescent="0.25">
      <c r="A20" s="51" t="s">
        <v>46</v>
      </c>
      <c r="B20" s="52" t="s">
        <v>47</v>
      </c>
      <c r="C20" s="52"/>
      <c r="D20" s="53">
        <f ca="1">SUM(D21:D22)</f>
        <v>0</v>
      </c>
      <c r="E20" s="53">
        <f t="shared" ref="E20:BK20" ca="1" si="6">SUM(E21:E22)</f>
        <v>0</v>
      </c>
      <c r="F20" s="53">
        <f t="shared" ca="1" si="6"/>
        <v>0</v>
      </c>
      <c r="G20" s="53">
        <f t="shared" ca="1" si="6"/>
        <v>0</v>
      </c>
      <c r="H20" s="53">
        <f t="shared" ca="1" si="6"/>
        <v>0</v>
      </c>
      <c r="I20" s="53">
        <f t="shared" ca="1" si="6"/>
        <v>0</v>
      </c>
      <c r="J20" s="53">
        <f t="shared" ca="1" si="6"/>
        <v>0</v>
      </c>
      <c r="K20" s="53">
        <f t="shared" ca="1" si="6"/>
        <v>0</v>
      </c>
      <c r="L20" s="53">
        <f t="shared" ca="1" si="6"/>
        <v>0</v>
      </c>
      <c r="M20" s="53">
        <f t="shared" ca="1" si="6"/>
        <v>0</v>
      </c>
      <c r="N20" s="53">
        <f t="shared" ca="1" si="6"/>
        <v>0</v>
      </c>
      <c r="O20" s="53">
        <f t="shared" ca="1" si="6"/>
        <v>0</v>
      </c>
      <c r="P20" s="53">
        <f t="shared" ca="1" si="6"/>
        <v>0</v>
      </c>
      <c r="Q20" s="53">
        <f t="shared" ca="1" si="6"/>
        <v>0</v>
      </c>
      <c r="R20" s="53">
        <f t="shared" ca="1" si="6"/>
        <v>0</v>
      </c>
      <c r="S20" s="53">
        <f t="shared" ca="1" si="6"/>
        <v>0</v>
      </c>
      <c r="T20" s="53">
        <f t="shared" ca="1" si="6"/>
        <v>0</v>
      </c>
      <c r="U20" s="53">
        <f t="shared" ca="1" si="6"/>
        <v>0</v>
      </c>
      <c r="V20" s="53">
        <f t="shared" ca="1" si="6"/>
        <v>0</v>
      </c>
      <c r="W20" s="53">
        <f t="shared" ca="1" si="6"/>
        <v>0</v>
      </c>
      <c r="X20" s="53">
        <f t="shared" ca="1" si="6"/>
        <v>0</v>
      </c>
      <c r="Y20" s="53">
        <f t="shared" ca="1" si="6"/>
        <v>0</v>
      </c>
      <c r="Z20" s="53">
        <f t="shared" ca="1" si="6"/>
        <v>0</v>
      </c>
      <c r="AA20" s="53">
        <f t="shared" ca="1" si="6"/>
        <v>0</v>
      </c>
      <c r="AB20" s="53">
        <f t="shared" ca="1" si="6"/>
        <v>0</v>
      </c>
      <c r="AC20" s="53">
        <f t="shared" ca="1" si="6"/>
        <v>0</v>
      </c>
      <c r="AD20" s="53">
        <f t="shared" ca="1" si="6"/>
        <v>0</v>
      </c>
      <c r="AE20" s="53">
        <f t="shared" ca="1" si="6"/>
        <v>0</v>
      </c>
      <c r="AF20" s="53">
        <f t="shared" ca="1" si="6"/>
        <v>0</v>
      </c>
      <c r="AG20" s="53">
        <f t="shared" ca="1" si="6"/>
        <v>0</v>
      </c>
      <c r="AH20" s="53">
        <f t="shared" ca="1" si="6"/>
        <v>0</v>
      </c>
      <c r="AI20" s="53">
        <f t="shared" ca="1" si="6"/>
        <v>0</v>
      </c>
      <c r="AJ20" s="53">
        <f t="shared" ca="1" si="6"/>
        <v>0</v>
      </c>
      <c r="AK20" s="53">
        <f t="shared" ca="1" si="6"/>
        <v>0</v>
      </c>
      <c r="AL20" s="53">
        <f t="shared" ca="1" si="6"/>
        <v>0</v>
      </c>
      <c r="AM20" s="53">
        <f t="shared" ca="1" si="6"/>
        <v>0</v>
      </c>
      <c r="AN20" s="53">
        <f t="shared" ca="1" si="6"/>
        <v>0</v>
      </c>
      <c r="AO20" s="53">
        <f t="shared" ca="1" si="6"/>
        <v>0</v>
      </c>
      <c r="AP20" s="53">
        <f t="shared" ca="1" si="6"/>
        <v>0</v>
      </c>
      <c r="AQ20" s="53">
        <f t="shared" ca="1" si="6"/>
        <v>0</v>
      </c>
      <c r="AR20" s="53">
        <f t="shared" ca="1" si="6"/>
        <v>0</v>
      </c>
      <c r="AS20" s="53">
        <f t="shared" ca="1" si="6"/>
        <v>0</v>
      </c>
      <c r="AT20" s="53">
        <f t="shared" ca="1" si="6"/>
        <v>0</v>
      </c>
      <c r="AU20" s="53">
        <f t="shared" ca="1" si="6"/>
        <v>0</v>
      </c>
      <c r="AV20" s="53">
        <f t="shared" ca="1" si="6"/>
        <v>0</v>
      </c>
      <c r="AW20" s="53">
        <f t="shared" ca="1" si="6"/>
        <v>0</v>
      </c>
      <c r="AX20" s="53">
        <f t="shared" ca="1" si="6"/>
        <v>0</v>
      </c>
      <c r="AY20" s="53">
        <f t="shared" ca="1" si="6"/>
        <v>0</v>
      </c>
      <c r="AZ20" s="53">
        <f t="shared" ca="1" si="6"/>
        <v>0</v>
      </c>
      <c r="BA20" s="53">
        <f t="shared" ca="1" si="6"/>
        <v>0</v>
      </c>
      <c r="BB20" s="53">
        <f t="shared" ca="1" si="6"/>
        <v>0</v>
      </c>
      <c r="BC20" s="53">
        <f t="shared" ca="1" si="6"/>
        <v>0</v>
      </c>
      <c r="BD20" s="53">
        <f t="shared" ca="1" si="6"/>
        <v>0</v>
      </c>
      <c r="BE20" s="53">
        <f t="shared" ca="1" si="6"/>
        <v>0</v>
      </c>
      <c r="BF20" s="53">
        <f t="shared" ca="1" si="6"/>
        <v>0</v>
      </c>
      <c r="BG20" s="53">
        <f t="shared" ca="1" si="6"/>
        <v>0</v>
      </c>
      <c r="BH20" s="53">
        <f t="shared" ca="1" si="6"/>
        <v>0</v>
      </c>
      <c r="BI20" s="53">
        <f t="shared" ca="1" si="6"/>
        <v>0</v>
      </c>
      <c r="BJ20" s="53">
        <f t="shared" ca="1" si="6"/>
        <v>0</v>
      </c>
      <c r="BK20" s="53">
        <f t="shared" ca="1" si="6"/>
        <v>0</v>
      </c>
    </row>
    <row r="21" spans="1:63" x14ac:dyDescent="0.25">
      <c r="A21" s="54" t="s">
        <v>48</v>
      </c>
      <c r="B21" s="24" t="s">
        <v>47</v>
      </c>
      <c r="C21" s="55"/>
      <c r="D21" s="55">
        <f ca="1">D15*D17</f>
        <v>0</v>
      </c>
      <c r="E21" s="55">
        <f t="shared" ref="E21:BK21" ca="1" si="7">E15*E17</f>
        <v>0</v>
      </c>
      <c r="F21" s="55">
        <f t="shared" ca="1" si="7"/>
        <v>0</v>
      </c>
      <c r="G21" s="55">
        <f t="shared" ca="1" si="7"/>
        <v>0</v>
      </c>
      <c r="H21" s="55">
        <f t="shared" ca="1" si="7"/>
        <v>0</v>
      </c>
      <c r="I21" s="55">
        <f t="shared" ca="1" si="7"/>
        <v>0</v>
      </c>
      <c r="J21" s="55">
        <f t="shared" ca="1" si="7"/>
        <v>0</v>
      </c>
      <c r="K21" s="55">
        <f t="shared" ca="1" si="7"/>
        <v>0</v>
      </c>
      <c r="L21" s="55">
        <f t="shared" ca="1" si="7"/>
        <v>0</v>
      </c>
      <c r="M21" s="55">
        <f t="shared" ca="1" si="7"/>
        <v>0</v>
      </c>
      <c r="N21" s="55">
        <f t="shared" ca="1" si="7"/>
        <v>0</v>
      </c>
      <c r="O21" s="55">
        <f t="shared" ca="1" si="7"/>
        <v>0</v>
      </c>
      <c r="P21" s="55">
        <f t="shared" ca="1" si="7"/>
        <v>0</v>
      </c>
      <c r="Q21" s="55">
        <f t="shared" ca="1" si="7"/>
        <v>0</v>
      </c>
      <c r="R21" s="55">
        <f t="shared" ca="1" si="7"/>
        <v>0</v>
      </c>
      <c r="S21" s="55">
        <f t="shared" ca="1" si="7"/>
        <v>0</v>
      </c>
      <c r="T21" s="55">
        <f t="shared" ca="1" si="7"/>
        <v>0</v>
      </c>
      <c r="U21" s="55">
        <f t="shared" ca="1" si="7"/>
        <v>0</v>
      </c>
      <c r="V21" s="55">
        <f t="shared" ca="1" si="7"/>
        <v>0</v>
      </c>
      <c r="W21" s="55">
        <f t="shared" ca="1" si="7"/>
        <v>0</v>
      </c>
      <c r="X21" s="55">
        <f t="shared" ca="1" si="7"/>
        <v>0</v>
      </c>
      <c r="Y21" s="55">
        <f t="shared" ca="1" si="7"/>
        <v>0</v>
      </c>
      <c r="Z21" s="55">
        <f t="shared" ca="1" si="7"/>
        <v>0</v>
      </c>
      <c r="AA21" s="55">
        <f t="shared" ca="1" si="7"/>
        <v>0</v>
      </c>
      <c r="AB21" s="55">
        <f t="shared" ca="1" si="7"/>
        <v>0</v>
      </c>
      <c r="AC21" s="55">
        <f t="shared" ca="1" si="7"/>
        <v>0</v>
      </c>
      <c r="AD21" s="55">
        <f t="shared" ca="1" si="7"/>
        <v>0</v>
      </c>
      <c r="AE21" s="55">
        <f t="shared" ca="1" si="7"/>
        <v>0</v>
      </c>
      <c r="AF21" s="55">
        <f t="shared" ca="1" si="7"/>
        <v>0</v>
      </c>
      <c r="AG21" s="55">
        <f t="shared" ca="1" si="7"/>
        <v>0</v>
      </c>
      <c r="AH21" s="55">
        <f t="shared" ca="1" si="7"/>
        <v>0</v>
      </c>
      <c r="AI21" s="55">
        <f t="shared" ca="1" si="7"/>
        <v>0</v>
      </c>
      <c r="AJ21" s="55">
        <f t="shared" ca="1" si="7"/>
        <v>0</v>
      </c>
      <c r="AK21" s="55">
        <f t="shared" ca="1" si="7"/>
        <v>0</v>
      </c>
      <c r="AL21" s="55">
        <f t="shared" ca="1" si="7"/>
        <v>0</v>
      </c>
      <c r="AM21" s="55">
        <f t="shared" ca="1" si="7"/>
        <v>0</v>
      </c>
      <c r="AN21" s="55">
        <f t="shared" ca="1" si="7"/>
        <v>0</v>
      </c>
      <c r="AO21" s="55">
        <f t="shared" ca="1" si="7"/>
        <v>0</v>
      </c>
      <c r="AP21" s="55">
        <f t="shared" ca="1" si="7"/>
        <v>0</v>
      </c>
      <c r="AQ21" s="55">
        <f t="shared" ca="1" si="7"/>
        <v>0</v>
      </c>
      <c r="AR21" s="55">
        <f t="shared" ca="1" si="7"/>
        <v>0</v>
      </c>
      <c r="AS21" s="55">
        <f t="shared" ca="1" si="7"/>
        <v>0</v>
      </c>
      <c r="AT21" s="55">
        <f t="shared" ca="1" si="7"/>
        <v>0</v>
      </c>
      <c r="AU21" s="55">
        <f t="shared" ca="1" si="7"/>
        <v>0</v>
      </c>
      <c r="AV21" s="55">
        <f t="shared" ca="1" si="7"/>
        <v>0</v>
      </c>
      <c r="AW21" s="55">
        <f t="shared" ca="1" si="7"/>
        <v>0</v>
      </c>
      <c r="AX21" s="55">
        <f t="shared" ca="1" si="7"/>
        <v>0</v>
      </c>
      <c r="AY21" s="55">
        <f t="shared" ca="1" si="7"/>
        <v>0</v>
      </c>
      <c r="AZ21" s="55">
        <f t="shared" ca="1" si="7"/>
        <v>0</v>
      </c>
      <c r="BA21" s="55">
        <f t="shared" ca="1" si="7"/>
        <v>0</v>
      </c>
      <c r="BB21" s="55">
        <f t="shared" ca="1" si="7"/>
        <v>0</v>
      </c>
      <c r="BC21" s="55">
        <f t="shared" ca="1" si="7"/>
        <v>0</v>
      </c>
      <c r="BD21" s="55">
        <f t="shared" ca="1" si="7"/>
        <v>0</v>
      </c>
      <c r="BE21" s="55">
        <f t="shared" ca="1" si="7"/>
        <v>0</v>
      </c>
      <c r="BF21" s="55">
        <f t="shared" ca="1" si="7"/>
        <v>0</v>
      </c>
      <c r="BG21" s="55">
        <f t="shared" ca="1" si="7"/>
        <v>0</v>
      </c>
      <c r="BH21" s="55">
        <f t="shared" ca="1" si="7"/>
        <v>0</v>
      </c>
      <c r="BI21" s="55">
        <f t="shared" ca="1" si="7"/>
        <v>0</v>
      </c>
      <c r="BJ21" s="55">
        <f t="shared" ca="1" si="7"/>
        <v>0</v>
      </c>
      <c r="BK21" s="55">
        <f t="shared" ca="1" si="7"/>
        <v>0</v>
      </c>
    </row>
    <row r="22" spans="1:63" x14ac:dyDescent="0.25">
      <c r="A22" s="54" t="s">
        <v>49</v>
      </c>
      <c r="B22" s="24" t="s">
        <v>47</v>
      </c>
      <c r="C22" s="55"/>
      <c r="D22" s="55">
        <f ca="1">D23/1000*D29*30</f>
        <v>0</v>
      </c>
      <c r="E22" s="55">
        <f t="shared" ref="E22:BK22" ca="1" si="8">E23/1000*E29*30</f>
        <v>0</v>
      </c>
      <c r="F22" s="55">
        <f t="shared" ca="1" si="8"/>
        <v>0</v>
      </c>
      <c r="G22" s="55">
        <f t="shared" ca="1" si="8"/>
        <v>0</v>
      </c>
      <c r="H22" s="55">
        <f t="shared" ca="1" si="8"/>
        <v>0</v>
      </c>
      <c r="I22" s="55">
        <f t="shared" ca="1" si="8"/>
        <v>0</v>
      </c>
      <c r="J22" s="55">
        <f t="shared" ca="1" si="8"/>
        <v>0</v>
      </c>
      <c r="K22" s="55">
        <f t="shared" ca="1" si="8"/>
        <v>0</v>
      </c>
      <c r="L22" s="55">
        <f t="shared" ca="1" si="8"/>
        <v>0</v>
      </c>
      <c r="M22" s="55">
        <f t="shared" ca="1" si="8"/>
        <v>0</v>
      </c>
      <c r="N22" s="55">
        <f t="shared" ca="1" si="8"/>
        <v>0</v>
      </c>
      <c r="O22" s="55">
        <f t="shared" ca="1" si="8"/>
        <v>0</v>
      </c>
      <c r="P22" s="55">
        <f t="shared" ca="1" si="8"/>
        <v>0</v>
      </c>
      <c r="Q22" s="55">
        <f t="shared" ca="1" si="8"/>
        <v>0</v>
      </c>
      <c r="R22" s="55">
        <f t="shared" ca="1" si="8"/>
        <v>0</v>
      </c>
      <c r="S22" s="55">
        <f t="shared" ca="1" si="8"/>
        <v>0</v>
      </c>
      <c r="T22" s="55">
        <f t="shared" ca="1" si="8"/>
        <v>0</v>
      </c>
      <c r="U22" s="55">
        <f t="shared" ca="1" si="8"/>
        <v>0</v>
      </c>
      <c r="V22" s="55">
        <f t="shared" ca="1" si="8"/>
        <v>0</v>
      </c>
      <c r="W22" s="55">
        <f t="shared" ca="1" si="8"/>
        <v>0</v>
      </c>
      <c r="X22" s="55">
        <f t="shared" ca="1" si="8"/>
        <v>0</v>
      </c>
      <c r="Y22" s="55">
        <f t="shared" ca="1" si="8"/>
        <v>0</v>
      </c>
      <c r="Z22" s="55">
        <f t="shared" ca="1" si="8"/>
        <v>0</v>
      </c>
      <c r="AA22" s="55">
        <f t="shared" ca="1" si="8"/>
        <v>0</v>
      </c>
      <c r="AB22" s="55">
        <f t="shared" ca="1" si="8"/>
        <v>0</v>
      </c>
      <c r="AC22" s="55">
        <f t="shared" ca="1" si="8"/>
        <v>0</v>
      </c>
      <c r="AD22" s="55">
        <f t="shared" ca="1" si="8"/>
        <v>0</v>
      </c>
      <c r="AE22" s="55">
        <f t="shared" ca="1" si="8"/>
        <v>0</v>
      </c>
      <c r="AF22" s="55">
        <f t="shared" ca="1" si="8"/>
        <v>0</v>
      </c>
      <c r="AG22" s="55">
        <f t="shared" ca="1" si="8"/>
        <v>0</v>
      </c>
      <c r="AH22" s="55">
        <f t="shared" ca="1" si="8"/>
        <v>0</v>
      </c>
      <c r="AI22" s="55">
        <f t="shared" ca="1" si="8"/>
        <v>0</v>
      </c>
      <c r="AJ22" s="55">
        <f t="shared" ca="1" si="8"/>
        <v>0</v>
      </c>
      <c r="AK22" s="55">
        <f t="shared" ca="1" si="8"/>
        <v>0</v>
      </c>
      <c r="AL22" s="55">
        <f t="shared" ca="1" si="8"/>
        <v>0</v>
      </c>
      <c r="AM22" s="55">
        <f t="shared" ca="1" si="8"/>
        <v>0</v>
      </c>
      <c r="AN22" s="55">
        <f t="shared" ca="1" si="8"/>
        <v>0</v>
      </c>
      <c r="AO22" s="55">
        <f t="shared" ca="1" si="8"/>
        <v>0</v>
      </c>
      <c r="AP22" s="55">
        <f t="shared" ca="1" si="8"/>
        <v>0</v>
      </c>
      <c r="AQ22" s="55">
        <f t="shared" ca="1" si="8"/>
        <v>0</v>
      </c>
      <c r="AR22" s="55">
        <f t="shared" ca="1" si="8"/>
        <v>0</v>
      </c>
      <c r="AS22" s="55">
        <f t="shared" ca="1" si="8"/>
        <v>0</v>
      </c>
      <c r="AT22" s="55">
        <f t="shared" ca="1" si="8"/>
        <v>0</v>
      </c>
      <c r="AU22" s="55">
        <f t="shared" ca="1" si="8"/>
        <v>0</v>
      </c>
      <c r="AV22" s="55">
        <f t="shared" ca="1" si="8"/>
        <v>0</v>
      </c>
      <c r="AW22" s="55">
        <f t="shared" ca="1" si="8"/>
        <v>0</v>
      </c>
      <c r="AX22" s="55">
        <f t="shared" ca="1" si="8"/>
        <v>0</v>
      </c>
      <c r="AY22" s="55">
        <f t="shared" ca="1" si="8"/>
        <v>0</v>
      </c>
      <c r="AZ22" s="55">
        <f t="shared" ca="1" si="8"/>
        <v>0</v>
      </c>
      <c r="BA22" s="55">
        <f t="shared" ca="1" si="8"/>
        <v>0</v>
      </c>
      <c r="BB22" s="55">
        <f t="shared" ca="1" si="8"/>
        <v>0</v>
      </c>
      <c r="BC22" s="55">
        <f t="shared" ca="1" si="8"/>
        <v>0</v>
      </c>
      <c r="BD22" s="55">
        <f t="shared" ca="1" si="8"/>
        <v>0</v>
      </c>
      <c r="BE22" s="55">
        <f t="shared" ca="1" si="8"/>
        <v>0</v>
      </c>
      <c r="BF22" s="55">
        <f t="shared" ca="1" si="8"/>
        <v>0</v>
      </c>
      <c r="BG22" s="55">
        <f t="shared" ca="1" si="8"/>
        <v>0</v>
      </c>
      <c r="BH22" s="55">
        <f t="shared" ca="1" si="8"/>
        <v>0</v>
      </c>
      <c r="BI22" s="55">
        <f t="shared" ca="1" si="8"/>
        <v>0</v>
      </c>
      <c r="BJ22" s="55">
        <f t="shared" ca="1" si="8"/>
        <v>0</v>
      </c>
      <c r="BK22" s="55">
        <f t="shared" ca="1" si="8"/>
        <v>0</v>
      </c>
    </row>
    <row r="23" spans="1:63" x14ac:dyDescent="0.25">
      <c r="A23" s="56" t="s">
        <v>29</v>
      </c>
      <c r="B23" s="57" t="s">
        <v>15</v>
      </c>
      <c r="C23" s="58"/>
      <c r="D23" s="58">
        <f ca="1">OFFSET(Penalty!$B$1,$D$5,0)</f>
        <v>0</v>
      </c>
      <c r="E23" s="58">
        <f ca="1">OFFSET(Penalty!$B$1,$D$5,0)</f>
        <v>0</v>
      </c>
      <c r="F23" s="58">
        <f ca="1">OFFSET(Penalty!$B$1,$D$5,0)</f>
        <v>0</v>
      </c>
      <c r="G23" s="58">
        <f ca="1">OFFSET(Penalty!$B$1,$D$5,0)</f>
        <v>0</v>
      </c>
      <c r="H23" s="58">
        <f ca="1">OFFSET(Penalty!$B$1,$D$5,0)</f>
        <v>0</v>
      </c>
      <c r="I23" s="58">
        <f ca="1">OFFSET(Penalty!$B$1,$D$5,0)</f>
        <v>0</v>
      </c>
      <c r="J23" s="58">
        <f ca="1">OFFSET(Penalty!$B$1,$D$5,0)</f>
        <v>0</v>
      </c>
      <c r="K23" s="58">
        <f ca="1">OFFSET(Penalty!$B$1,$D$5,0)</f>
        <v>0</v>
      </c>
      <c r="L23" s="58">
        <f ca="1">OFFSET(Penalty!$B$1,$D$5,0)</f>
        <v>0</v>
      </c>
      <c r="M23" s="58">
        <f ca="1">OFFSET(Penalty!$B$1,$D$5,0)</f>
        <v>0</v>
      </c>
      <c r="N23" s="58">
        <f ca="1">OFFSET(Penalty!$B$1,$D$5,0)</f>
        <v>0</v>
      </c>
      <c r="O23" s="58">
        <f ca="1">OFFSET(Penalty!$B$1,$D$5,0)</f>
        <v>0</v>
      </c>
      <c r="P23" s="58">
        <f ca="1">OFFSET(Penalty!$B$1,$D$5,0)</f>
        <v>0</v>
      </c>
      <c r="Q23" s="58">
        <f ca="1">OFFSET(Penalty!$B$1,$D$5,0)</f>
        <v>0</v>
      </c>
      <c r="R23" s="58">
        <f ca="1">OFFSET(Penalty!$B$1,$D$5,0)</f>
        <v>0</v>
      </c>
      <c r="S23" s="58">
        <f ca="1">OFFSET(Penalty!$B$1,$D$5,0)</f>
        <v>0</v>
      </c>
      <c r="T23" s="58">
        <f ca="1">OFFSET(Penalty!$B$1,$D$5,0)</f>
        <v>0</v>
      </c>
      <c r="U23" s="58">
        <f ca="1">OFFSET(Penalty!$B$1,$D$5,0)</f>
        <v>0</v>
      </c>
      <c r="V23" s="58">
        <f ca="1">OFFSET(Penalty!$B$1,$D$5,0)</f>
        <v>0</v>
      </c>
      <c r="W23" s="58">
        <f ca="1">OFFSET(Penalty!$B$1,$D$5,0)</f>
        <v>0</v>
      </c>
      <c r="X23" s="58">
        <f ca="1">OFFSET(Penalty!$B$1,$D$5,0)</f>
        <v>0</v>
      </c>
      <c r="Y23" s="58">
        <f ca="1">OFFSET(Penalty!$B$1,$D$5,0)</f>
        <v>0</v>
      </c>
      <c r="Z23" s="58">
        <f ca="1">OFFSET(Penalty!$B$1,$D$5,0)</f>
        <v>0</v>
      </c>
      <c r="AA23" s="58">
        <f ca="1">OFFSET(Penalty!$B$1,$D$5,0)</f>
        <v>0</v>
      </c>
      <c r="AB23" s="58">
        <f ca="1">OFFSET(Penalty!$B$1,$D$5,0)</f>
        <v>0</v>
      </c>
      <c r="AC23" s="58">
        <f ca="1">OFFSET(Penalty!$B$1,$D$5,0)</f>
        <v>0</v>
      </c>
      <c r="AD23" s="58">
        <f ca="1">OFFSET(Penalty!$B$1,$D$5,0)</f>
        <v>0</v>
      </c>
      <c r="AE23" s="58">
        <f ca="1">OFFSET(Penalty!$B$1,$D$5,0)</f>
        <v>0</v>
      </c>
      <c r="AF23" s="58">
        <f ca="1">OFFSET(Penalty!$B$1,$D$5,0)</f>
        <v>0</v>
      </c>
      <c r="AG23" s="58">
        <f ca="1">OFFSET(Penalty!$B$1,$D$5,0)</f>
        <v>0</v>
      </c>
      <c r="AH23" s="58">
        <f ca="1">OFFSET(Penalty!$B$1,$D$5,0)</f>
        <v>0</v>
      </c>
      <c r="AI23" s="58">
        <f ca="1">OFFSET(Penalty!$B$1,$D$5,0)</f>
        <v>0</v>
      </c>
      <c r="AJ23" s="58">
        <f ca="1">OFFSET(Penalty!$B$1,$D$5,0)</f>
        <v>0</v>
      </c>
      <c r="AK23" s="58">
        <f ca="1">OFFSET(Penalty!$B$1,$D$5,0)</f>
        <v>0</v>
      </c>
      <c r="AL23" s="58">
        <f ca="1">OFFSET(Penalty!$B$1,$D$5,0)</f>
        <v>0</v>
      </c>
      <c r="AM23" s="58">
        <f ca="1">OFFSET(Penalty!$B$1,$D$5,0)</f>
        <v>0</v>
      </c>
      <c r="AN23" s="58">
        <f ca="1">OFFSET(Penalty!$B$1,$D$5,0)</f>
        <v>0</v>
      </c>
      <c r="AO23" s="58">
        <f ca="1">OFFSET(Penalty!$B$1,$D$5,0)</f>
        <v>0</v>
      </c>
      <c r="AP23" s="58">
        <f ca="1">OFFSET(Penalty!$B$1,$D$5,0)</f>
        <v>0</v>
      </c>
      <c r="AQ23" s="58">
        <f ca="1">OFFSET(Penalty!$B$1,$D$5,0)</f>
        <v>0</v>
      </c>
      <c r="AR23" s="58">
        <f ca="1">OFFSET(Penalty!$B$1,$D$5,0)</f>
        <v>0</v>
      </c>
      <c r="AS23" s="58">
        <f ca="1">OFFSET(Penalty!$B$1,$D$5,0)</f>
        <v>0</v>
      </c>
      <c r="AT23" s="58">
        <f ca="1">OFFSET(Penalty!$B$1,$D$5,0)</f>
        <v>0</v>
      </c>
      <c r="AU23" s="58">
        <f ca="1">OFFSET(Penalty!$B$1,$D$5,0)</f>
        <v>0</v>
      </c>
      <c r="AV23" s="58">
        <f ca="1">OFFSET(Penalty!$B$1,$D$5,0)</f>
        <v>0</v>
      </c>
      <c r="AW23" s="58">
        <f ca="1">OFFSET(Penalty!$B$1,$D$5,0)</f>
        <v>0</v>
      </c>
      <c r="AX23" s="58">
        <f ca="1">OFFSET(Penalty!$B$1,$D$5,0)</f>
        <v>0</v>
      </c>
      <c r="AY23" s="58">
        <f ca="1">OFFSET(Penalty!$B$1,$D$5,0)</f>
        <v>0</v>
      </c>
      <c r="AZ23" s="58">
        <f ca="1">OFFSET(Penalty!$B$1,$D$5,0)</f>
        <v>0</v>
      </c>
      <c r="BA23" s="58">
        <f ca="1">OFFSET(Penalty!$B$1,$D$5,0)</f>
        <v>0</v>
      </c>
      <c r="BB23" s="58">
        <f ca="1">OFFSET(Penalty!$B$1,$D$5,0)</f>
        <v>0</v>
      </c>
      <c r="BC23" s="58">
        <f ca="1">OFFSET(Penalty!$B$1,$D$5,0)</f>
        <v>0</v>
      </c>
      <c r="BD23" s="58">
        <f ca="1">OFFSET(Penalty!$B$1,$D$5,0)</f>
        <v>0</v>
      </c>
      <c r="BE23" s="58">
        <f ca="1">OFFSET(Penalty!$B$1,$D$5,0)</f>
        <v>0</v>
      </c>
      <c r="BF23" s="58">
        <f ca="1">OFFSET(Penalty!$B$1,$D$5,0)</f>
        <v>0</v>
      </c>
      <c r="BG23" s="58">
        <f ca="1">OFFSET(Penalty!$B$1,$D$5,0)</f>
        <v>0</v>
      </c>
      <c r="BH23" s="58">
        <f ca="1">OFFSET(Penalty!$B$1,$D$5,0)</f>
        <v>0</v>
      </c>
      <c r="BI23" s="58">
        <f ca="1">OFFSET(Penalty!$B$1,$D$5,0)</f>
        <v>0</v>
      </c>
      <c r="BJ23" s="58">
        <f ca="1">OFFSET(Penalty!$B$1,$D$5,0)</f>
        <v>0</v>
      </c>
      <c r="BK23" s="58">
        <f ca="1">OFFSET(Penalty!$B$1,$D$5,0)</f>
        <v>0</v>
      </c>
    </row>
    <row r="24" spans="1:63" x14ac:dyDescent="0.25">
      <c r="B24" s="23"/>
      <c r="C24" s="59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</row>
    <row r="25" spans="1:63" x14ac:dyDescent="0.25">
      <c r="A25" s="1" t="s">
        <v>50</v>
      </c>
      <c r="B25" s="2" t="s">
        <v>47</v>
      </c>
      <c r="C25" s="61"/>
      <c r="D25" s="61">
        <f ca="1">-D26*D21</f>
        <v>0</v>
      </c>
      <c r="E25" s="61">
        <f t="shared" ref="E25:BK25" ca="1" si="9">-E26*E21</f>
        <v>0</v>
      </c>
      <c r="F25" s="61">
        <f t="shared" ca="1" si="9"/>
        <v>0</v>
      </c>
      <c r="G25" s="61">
        <f t="shared" ca="1" si="9"/>
        <v>0</v>
      </c>
      <c r="H25" s="61">
        <f t="shared" ca="1" si="9"/>
        <v>0</v>
      </c>
      <c r="I25" s="61">
        <f t="shared" ca="1" si="9"/>
        <v>0</v>
      </c>
      <c r="J25" s="61">
        <f t="shared" ca="1" si="9"/>
        <v>0</v>
      </c>
      <c r="K25" s="61">
        <f t="shared" ca="1" si="9"/>
        <v>0</v>
      </c>
      <c r="L25" s="61">
        <f t="shared" ca="1" si="9"/>
        <v>0</v>
      </c>
      <c r="M25" s="61">
        <f t="shared" ca="1" si="9"/>
        <v>0</v>
      </c>
      <c r="N25" s="61">
        <f t="shared" ca="1" si="9"/>
        <v>0</v>
      </c>
      <c r="O25" s="61">
        <f t="shared" ca="1" si="9"/>
        <v>0</v>
      </c>
      <c r="P25" s="61">
        <f t="shared" ca="1" si="9"/>
        <v>0</v>
      </c>
      <c r="Q25" s="61">
        <f t="shared" ca="1" si="9"/>
        <v>0</v>
      </c>
      <c r="R25" s="61">
        <f t="shared" ca="1" si="9"/>
        <v>0</v>
      </c>
      <c r="S25" s="61">
        <f t="shared" ca="1" si="9"/>
        <v>0</v>
      </c>
      <c r="T25" s="61">
        <f t="shared" ca="1" si="9"/>
        <v>0</v>
      </c>
      <c r="U25" s="61">
        <f t="shared" ca="1" si="9"/>
        <v>0</v>
      </c>
      <c r="V25" s="61">
        <f t="shared" ca="1" si="9"/>
        <v>0</v>
      </c>
      <c r="W25" s="61">
        <f t="shared" ca="1" si="9"/>
        <v>0</v>
      </c>
      <c r="X25" s="61">
        <f t="shared" ca="1" si="9"/>
        <v>0</v>
      </c>
      <c r="Y25" s="61">
        <f t="shared" ca="1" si="9"/>
        <v>0</v>
      </c>
      <c r="Z25" s="61">
        <f t="shared" ca="1" si="9"/>
        <v>0</v>
      </c>
      <c r="AA25" s="61">
        <f t="shared" ca="1" si="9"/>
        <v>0</v>
      </c>
      <c r="AB25" s="61">
        <f t="shared" ca="1" si="9"/>
        <v>0</v>
      </c>
      <c r="AC25" s="61">
        <f t="shared" ca="1" si="9"/>
        <v>0</v>
      </c>
      <c r="AD25" s="61">
        <f t="shared" ca="1" si="9"/>
        <v>0</v>
      </c>
      <c r="AE25" s="61">
        <f t="shared" ca="1" si="9"/>
        <v>0</v>
      </c>
      <c r="AF25" s="61">
        <f t="shared" ca="1" si="9"/>
        <v>0</v>
      </c>
      <c r="AG25" s="61">
        <f t="shared" ca="1" si="9"/>
        <v>0</v>
      </c>
      <c r="AH25" s="61">
        <f t="shared" ca="1" si="9"/>
        <v>0</v>
      </c>
      <c r="AI25" s="61">
        <f t="shared" ca="1" si="9"/>
        <v>0</v>
      </c>
      <c r="AJ25" s="61">
        <f t="shared" ca="1" si="9"/>
        <v>0</v>
      </c>
      <c r="AK25" s="61">
        <f t="shared" ca="1" si="9"/>
        <v>0</v>
      </c>
      <c r="AL25" s="61">
        <f t="shared" ca="1" si="9"/>
        <v>0</v>
      </c>
      <c r="AM25" s="61">
        <f t="shared" ca="1" si="9"/>
        <v>0</v>
      </c>
      <c r="AN25" s="61">
        <f t="shared" ca="1" si="9"/>
        <v>0</v>
      </c>
      <c r="AO25" s="61">
        <f t="shared" ca="1" si="9"/>
        <v>0</v>
      </c>
      <c r="AP25" s="61">
        <f t="shared" ca="1" si="9"/>
        <v>0</v>
      </c>
      <c r="AQ25" s="61">
        <f t="shared" ca="1" si="9"/>
        <v>0</v>
      </c>
      <c r="AR25" s="61">
        <f t="shared" ca="1" si="9"/>
        <v>0</v>
      </c>
      <c r="AS25" s="61">
        <f t="shared" ca="1" si="9"/>
        <v>0</v>
      </c>
      <c r="AT25" s="61">
        <f t="shared" ca="1" si="9"/>
        <v>0</v>
      </c>
      <c r="AU25" s="61">
        <f t="shared" ca="1" si="9"/>
        <v>0</v>
      </c>
      <c r="AV25" s="61">
        <f t="shared" ca="1" si="9"/>
        <v>0</v>
      </c>
      <c r="AW25" s="61">
        <f t="shared" ca="1" si="9"/>
        <v>0</v>
      </c>
      <c r="AX25" s="61">
        <f t="shared" ca="1" si="9"/>
        <v>0</v>
      </c>
      <c r="AY25" s="61">
        <f t="shared" ca="1" si="9"/>
        <v>0</v>
      </c>
      <c r="AZ25" s="61">
        <f t="shared" ca="1" si="9"/>
        <v>0</v>
      </c>
      <c r="BA25" s="61">
        <f t="shared" ca="1" si="9"/>
        <v>0</v>
      </c>
      <c r="BB25" s="61">
        <f t="shared" ca="1" si="9"/>
        <v>0</v>
      </c>
      <c r="BC25" s="61">
        <f t="shared" ca="1" si="9"/>
        <v>0</v>
      </c>
      <c r="BD25" s="61">
        <f t="shared" ca="1" si="9"/>
        <v>0</v>
      </c>
      <c r="BE25" s="61">
        <f t="shared" ca="1" si="9"/>
        <v>0</v>
      </c>
      <c r="BF25" s="61">
        <f t="shared" ca="1" si="9"/>
        <v>0</v>
      </c>
      <c r="BG25" s="61">
        <f t="shared" ca="1" si="9"/>
        <v>0</v>
      </c>
      <c r="BH25" s="61">
        <f t="shared" ca="1" si="9"/>
        <v>0</v>
      </c>
      <c r="BI25" s="61">
        <f t="shared" ca="1" si="9"/>
        <v>0</v>
      </c>
      <c r="BJ25" s="61">
        <f t="shared" ca="1" si="9"/>
        <v>0</v>
      </c>
      <c r="BK25" s="61">
        <f t="shared" ca="1" si="9"/>
        <v>0</v>
      </c>
    </row>
    <row r="26" spans="1:63" x14ac:dyDescent="0.25">
      <c r="A26" s="42" t="s">
        <v>50</v>
      </c>
      <c r="B26" s="43" t="s">
        <v>41</v>
      </c>
      <c r="C26" s="43"/>
      <c r="D26" s="62">
        <v>0</v>
      </c>
      <c r="E26" s="63">
        <f>$D26</f>
        <v>0</v>
      </c>
      <c r="F26" s="63">
        <f t="shared" ref="F26:BK26" si="10">$D26</f>
        <v>0</v>
      </c>
      <c r="G26" s="63">
        <f t="shared" si="10"/>
        <v>0</v>
      </c>
      <c r="H26" s="63">
        <f t="shared" si="10"/>
        <v>0</v>
      </c>
      <c r="I26" s="63">
        <f t="shared" si="10"/>
        <v>0</v>
      </c>
      <c r="J26" s="63">
        <f t="shared" si="10"/>
        <v>0</v>
      </c>
      <c r="K26" s="63">
        <f t="shared" si="10"/>
        <v>0</v>
      </c>
      <c r="L26" s="63">
        <f t="shared" si="10"/>
        <v>0</v>
      </c>
      <c r="M26" s="63">
        <f t="shared" si="10"/>
        <v>0</v>
      </c>
      <c r="N26" s="63">
        <f t="shared" si="10"/>
        <v>0</v>
      </c>
      <c r="O26" s="63">
        <f t="shared" si="10"/>
        <v>0</v>
      </c>
      <c r="P26" s="63">
        <f t="shared" si="10"/>
        <v>0</v>
      </c>
      <c r="Q26" s="63">
        <f t="shared" si="10"/>
        <v>0</v>
      </c>
      <c r="R26" s="63">
        <f t="shared" si="10"/>
        <v>0</v>
      </c>
      <c r="S26" s="63">
        <f t="shared" si="10"/>
        <v>0</v>
      </c>
      <c r="T26" s="63">
        <f t="shared" si="10"/>
        <v>0</v>
      </c>
      <c r="U26" s="63">
        <f t="shared" si="10"/>
        <v>0</v>
      </c>
      <c r="V26" s="63">
        <f t="shared" si="10"/>
        <v>0</v>
      </c>
      <c r="W26" s="63">
        <f t="shared" si="10"/>
        <v>0</v>
      </c>
      <c r="X26" s="63">
        <f t="shared" si="10"/>
        <v>0</v>
      </c>
      <c r="Y26" s="63">
        <f t="shared" si="10"/>
        <v>0</v>
      </c>
      <c r="Z26" s="63">
        <f t="shared" si="10"/>
        <v>0</v>
      </c>
      <c r="AA26" s="63">
        <f t="shared" si="10"/>
        <v>0</v>
      </c>
      <c r="AB26" s="63">
        <f t="shared" si="10"/>
        <v>0</v>
      </c>
      <c r="AC26" s="63">
        <f t="shared" si="10"/>
        <v>0</v>
      </c>
      <c r="AD26" s="63">
        <f t="shared" si="10"/>
        <v>0</v>
      </c>
      <c r="AE26" s="63">
        <f t="shared" si="10"/>
        <v>0</v>
      </c>
      <c r="AF26" s="63">
        <f t="shared" si="10"/>
        <v>0</v>
      </c>
      <c r="AG26" s="63">
        <f t="shared" si="10"/>
        <v>0</v>
      </c>
      <c r="AH26" s="63">
        <f t="shared" si="10"/>
        <v>0</v>
      </c>
      <c r="AI26" s="63">
        <f t="shared" si="10"/>
        <v>0</v>
      </c>
      <c r="AJ26" s="63">
        <f t="shared" si="10"/>
        <v>0</v>
      </c>
      <c r="AK26" s="63">
        <f t="shared" si="10"/>
        <v>0</v>
      </c>
      <c r="AL26" s="63">
        <f t="shared" si="10"/>
        <v>0</v>
      </c>
      <c r="AM26" s="63">
        <f t="shared" si="10"/>
        <v>0</v>
      </c>
      <c r="AN26" s="63">
        <f t="shared" si="10"/>
        <v>0</v>
      </c>
      <c r="AO26" s="63">
        <f t="shared" si="10"/>
        <v>0</v>
      </c>
      <c r="AP26" s="63">
        <f t="shared" si="10"/>
        <v>0</v>
      </c>
      <c r="AQ26" s="63">
        <f t="shared" si="10"/>
        <v>0</v>
      </c>
      <c r="AR26" s="63">
        <f t="shared" si="10"/>
        <v>0</v>
      </c>
      <c r="AS26" s="63">
        <f t="shared" si="10"/>
        <v>0</v>
      </c>
      <c r="AT26" s="63">
        <f t="shared" si="10"/>
        <v>0</v>
      </c>
      <c r="AU26" s="63">
        <f t="shared" si="10"/>
        <v>0</v>
      </c>
      <c r="AV26" s="63">
        <f t="shared" si="10"/>
        <v>0</v>
      </c>
      <c r="AW26" s="63">
        <f t="shared" si="10"/>
        <v>0</v>
      </c>
      <c r="AX26" s="63">
        <f t="shared" si="10"/>
        <v>0</v>
      </c>
      <c r="AY26" s="63">
        <f t="shared" si="10"/>
        <v>0</v>
      </c>
      <c r="AZ26" s="63">
        <f t="shared" si="10"/>
        <v>0</v>
      </c>
      <c r="BA26" s="63">
        <f t="shared" si="10"/>
        <v>0</v>
      </c>
      <c r="BB26" s="63">
        <f t="shared" si="10"/>
        <v>0</v>
      </c>
      <c r="BC26" s="63">
        <f t="shared" si="10"/>
        <v>0</v>
      </c>
      <c r="BD26" s="63">
        <f t="shared" si="10"/>
        <v>0</v>
      </c>
      <c r="BE26" s="63">
        <f t="shared" si="10"/>
        <v>0</v>
      </c>
      <c r="BF26" s="63">
        <f t="shared" si="10"/>
        <v>0</v>
      </c>
      <c r="BG26" s="63">
        <f t="shared" si="10"/>
        <v>0</v>
      </c>
      <c r="BH26" s="63">
        <f t="shared" si="10"/>
        <v>0</v>
      </c>
      <c r="BI26" s="63">
        <f t="shared" si="10"/>
        <v>0</v>
      </c>
      <c r="BJ26" s="63">
        <f t="shared" si="10"/>
        <v>0</v>
      </c>
      <c r="BK26" s="63">
        <f t="shared" si="10"/>
        <v>0</v>
      </c>
    </row>
    <row r="27" spans="1:63" x14ac:dyDescent="0.25">
      <c r="A27" s="16" t="s">
        <v>51</v>
      </c>
      <c r="B27" s="24" t="s">
        <v>47</v>
      </c>
      <c r="C27" s="55"/>
      <c r="D27" s="55">
        <f ca="1">-D30*D31*(24*30)</f>
        <v>-39484.032351264563</v>
      </c>
      <c r="E27" s="55">
        <f t="shared" ref="E27:BK27" ca="1" si="11">-E30*E31*(24*30)</f>
        <v>-39484.032351264563</v>
      </c>
      <c r="F27" s="55">
        <f t="shared" ca="1" si="11"/>
        <v>-39484.032351264563</v>
      </c>
      <c r="G27" s="55">
        <f t="shared" ca="1" si="11"/>
        <v>-39484.032351264563</v>
      </c>
      <c r="H27" s="55">
        <f t="shared" ca="1" si="11"/>
        <v>-39484.032351264563</v>
      </c>
      <c r="I27" s="55">
        <f t="shared" ca="1" si="11"/>
        <v>-39484.032351264563</v>
      </c>
      <c r="J27" s="55">
        <f t="shared" ca="1" si="11"/>
        <v>-39484.032351264563</v>
      </c>
      <c r="K27" s="55">
        <f t="shared" ca="1" si="11"/>
        <v>-39484.032351264563</v>
      </c>
      <c r="L27" s="55">
        <f t="shared" ca="1" si="11"/>
        <v>-39484.032351264563</v>
      </c>
      <c r="M27" s="55">
        <f t="shared" ca="1" si="11"/>
        <v>-39484.032351264563</v>
      </c>
      <c r="N27" s="55">
        <f t="shared" ca="1" si="11"/>
        <v>-39484.032351264563</v>
      </c>
      <c r="O27" s="55">
        <f t="shared" ca="1" si="11"/>
        <v>-39484.032351264563</v>
      </c>
      <c r="P27" s="55">
        <f t="shared" ca="1" si="11"/>
        <v>-39484.032351264563</v>
      </c>
      <c r="Q27" s="55">
        <f t="shared" ca="1" si="11"/>
        <v>-39484.032351264563</v>
      </c>
      <c r="R27" s="55">
        <f t="shared" ca="1" si="11"/>
        <v>-39484.032351264563</v>
      </c>
      <c r="S27" s="55">
        <f t="shared" ca="1" si="11"/>
        <v>-39484.032351264563</v>
      </c>
      <c r="T27" s="55">
        <f t="shared" ca="1" si="11"/>
        <v>-39484.032351264563</v>
      </c>
      <c r="U27" s="55">
        <f t="shared" ca="1" si="11"/>
        <v>-39484.032351264563</v>
      </c>
      <c r="V27" s="55">
        <f t="shared" ca="1" si="11"/>
        <v>-39484.032351264563</v>
      </c>
      <c r="W27" s="55">
        <f t="shared" ca="1" si="11"/>
        <v>-39484.032351264563</v>
      </c>
      <c r="X27" s="55">
        <f t="shared" ca="1" si="11"/>
        <v>-39484.032351264563</v>
      </c>
      <c r="Y27" s="55">
        <f t="shared" ca="1" si="11"/>
        <v>-39484.032351264563</v>
      </c>
      <c r="Z27" s="55">
        <f t="shared" ca="1" si="11"/>
        <v>-39484.032351264563</v>
      </c>
      <c r="AA27" s="55">
        <f t="shared" ca="1" si="11"/>
        <v>-39484.032351264563</v>
      </c>
      <c r="AB27" s="55">
        <f t="shared" ca="1" si="11"/>
        <v>-39484.032351264563</v>
      </c>
      <c r="AC27" s="55">
        <f t="shared" ca="1" si="11"/>
        <v>-39484.032351264563</v>
      </c>
      <c r="AD27" s="55">
        <f t="shared" ca="1" si="11"/>
        <v>-39484.032351264563</v>
      </c>
      <c r="AE27" s="55">
        <f t="shared" ca="1" si="11"/>
        <v>-39484.032351264563</v>
      </c>
      <c r="AF27" s="55">
        <f t="shared" ca="1" si="11"/>
        <v>-39484.032351264563</v>
      </c>
      <c r="AG27" s="55">
        <f t="shared" ca="1" si="11"/>
        <v>-39484.032351264563</v>
      </c>
      <c r="AH27" s="55">
        <f t="shared" ca="1" si="11"/>
        <v>-39484.032351264563</v>
      </c>
      <c r="AI27" s="55">
        <f t="shared" ca="1" si="11"/>
        <v>-39484.032351264563</v>
      </c>
      <c r="AJ27" s="55">
        <f t="shared" ca="1" si="11"/>
        <v>-39484.032351264563</v>
      </c>
      <c r="AK27" s="55">
        <f t="shared" ca="1" si="11"/>
        <v>-39484.032351264563</v>
      </c>
      <c r="AL27" s="55">
        <f t="shared" ca="1" si="11"/>
        <v>-39484.032351264563</v>
      </c>
      <c r="AM27" s="55">
        <f t="shared" ca="1" si="11"/>
        <v>-39484.032351264563</v>
      </c>
      <c r="AN27" s="55">
        <f t="shared" ca="1" si="11"/>
        <v>-39484.032351264563</v>
      </c>
      <c r="AO27" s="55">
        <f t="shared" ca="1" si="11"/>
        <v>-39484.032351264563</v>
      </c>
      <c r="AP27" s="55">
        <f t="shared" ca="1" si="11"/>
        <v>-39484.032351264563</v>
      </c>
      <c r="AQ27" s="55">
        <f t="shared" ca="1" si="11"/>
        <v>-39484.032351264563</v>
      </c>
      <c r="AR27" s="55">
        <f t="shared" ca="1" si="11"/>
        <v>-39484.032351264563</v>
      </c>
      <c r="AS27" s="55">
        <f t="shared" ca="1" si="11"/>
        <v>-39484.032351264563</v>
      </c>
      <c r="AT27" s="55">
        <f t="shared" ca="1" si="11"/>
        <v>-39484.032351264563</v>
      </c>
      <c r="AU27" s="55">
        <f t="shared" ca="1" si="11"/>
        <v>-39484.032351264563</v>
      </c>
      <c r="AV27" s="55">
        <f t="shared" ca="1" si="11"/>
        <v>-39484.032351264563</v>
      </c>
      <c r="AW27" s="55">
        <f t="shared" ca="1" si="11"/>
        <v>-39484.032351264563</v>
      </c>
      <c r="AX27" s="55">
        <f t="shared" ca="1" si="11"/>
        <v>-39484.032351264563</v>
      </c>
      <c r="AY27" s="55">
        <f t="shared" ca="1" si="11"/>
        <v>-39484.032351264563</v>
      </c>
      <c r="AZ27" s="55">
        <f t="shared" ca="1" si="11"/>
        <v>-39484.032351264563</v>
      </c>
      <c r="BA27" s="55">
        <f t="shared" ca="1" si="11"/>
        <v>-39484.032351264563</v>
      </c>
      <c r="BB27" s="55">
        <f t="shared" ca="1" si="11"/>
        <v>-39484.032351264563</v>
      </c>
      <c r="BC27" s="55">
        <f t="shared" ca="1" si="11"/>
        <v>-39484.032351264563</v>
      </c>
      <c r="BD27" s="55">
        <f t="shared" ca="1" si="11"/>
        <v>-39484.032351264563</v>
      </c>
      <c r="BE27" s="55">
        <f t="shared" ca="1" si="11"/>
        <v>-39484.032351264563</v>
      </c>
      <c r="BF27" s="55">
        <f t="shared" ca="1" si="11"/>
        <v>-39484.032351264563</v>
      </c>
      <c r="BG27" s="55">
        <f t="shared" ca="1" si="11"/>
        <v>-39484.032351264563</v>
      </c>
      <c r="BH27" s="55">
        <f t="shared" ca="1" si="11"/>
        <v>-39484.032351264563</v>
      </c>
      <c r="BI27" s="55">
        <f t="shared" ca="1" si="11"/>
        <v>-39484.032351264563</v>
      </c>
      <c r="BJ27" s="55">
        <f t="shared" ca="1" si="11"/>
        <v>-39484.032351264563</v>
      </c>
      <c r="BK27" s="55">
        <f t="shared" ca="1" si="11"/>
        <v>-39484.032351264563</v>
      </c>
    </row>
    <row r="28" spans="1:63" x14ac:dyDescent="0.25">
      <c r="A28" s="42" t="s">
        <v>52</v>
      </c>
      <c r="B28" s="43" t="s">
        <v>53</v>
      </c>
      <c r="C28" s="64">
        <f>C11*VLOOKUP(C12,Genset!$A$13:$D$14,4,0)</f>
        <v>399.66666666666669</v>
      </c>
      <c r="D28" s="65">
        <f>$C28</f>
        <v>399.66666666666669</v>
      </c>
      <c r="E28" s="65">
        <f t="shared" ref="E28:BK28" si="12">$C28</f>
        <v>399.66666666666669</v>
      </c>
      <c r="F28" s="65">
        <f t="shared" si="12"/>
        <v>399.66666666666669</v>
      </c>
      <c r="G28" s="65">
        <f t="shared" si="12"/>
        <v>399.66666666666669</v>
      </c>
      <c r="H28" s="65">
        <f t="shared" si="12"/>
        <v>399.66666666666669</v>
      </c>
      <c r="I28" s="65">
        <f t="shared" si="12"/>
        <v>399.66666666666669</v>
      </c>
      <c r="J28" s="65">
        <f t="shared" si="12"/>
        <v>399.66666666666669</v>
      </c>
      <c r="K28" s="65">
        <f t="shared" si="12"/>
        <v>399.66666666666669</v>
      </c>
      <c r="L28" s="65">
        <f t="shared" si="12"/>
        <v>399.66666666666669</v>
      </c>
      <c r="M28" s="65">
        <f t="shared" si="12"/>
        <v>399.66666666666669</v>
      </c>
      <c r="N28" s="65">
        <f t="shared" si="12"/>
        <v>399.66666666666669</v>
      </c>
      <c r="O28" s="65">
        <f t="shared" si="12"/>
        <v>399.66666666666669</v>
      </c>
      <c r="P28" s="65">
        <f t="shared" si="12"/>
        <v>399.66666666666669</v>
      </c>
      <c r="Q28" s="65">
        <f t="shared" si="12"/>
        <v>399.66666666666669</v>
      </c>
      <c r="R28" s="65">
        <f t="shared" si="12"/>
        <v>399.66666666666669</v>
      </c>
      <c r="S28" s="65">
        <f t="shared" si="12"/>
        <v>399.66666666666669</v>
      </c>
      <c r="T28" s="65">
        <f t="shared" si="12"/>
        <v>399.66666666666669</v>
      </c>
      <c r="U28" s="65">
        <f t="shared" si="12"/>
        <v>399.66666666666669</v>
      </c>
      <c r="V28" s="65">
        <f t="shared" si="12"/>
        <v>399.66666666666669</v>
      </c>
      <c r="W28" s="65">
        <f t="shared" si="12"/>
        <v>399.66666666666669</v>
      </c>
      <c r="X28" s="65">
        <f t="shared" si="12"/>
        <v>399.66666666666669</v>
      </c>
      <c r="Y28" s="65">
        <f t="shared" si="12"/>
        <v>399.66666666666669</v>
      </c>
      <c r="Z28" s="65">
        <f t="shared" si="12"/>
        <v>399.66666666666669</v>
      </c>
      <c r="AA28" s="65">
        <f t="shared" si="12"/>
        <v>399.66666666666669</v>
      </c>
      <c r="AB28" s="65">
        <f t="shared" si="12"/>
        <v>399.66666666666669</v>
      </c>
      <c r="AC28" s="65">
        <f t="shared" si="12"/>
        <v>399.66666666666669</v>
      </c>
      <c r="AD28" s="65">
        <f t="shared" si="12"/>
        <v>399.66666666666669</v>
      </c>
      <c r="AE28" s="65">
        <f t="shared" si="12"/>
        <v>399.66666666666669</v>
      </c>
      <c r="AF28" s="65">
        <f t="shared" si="12"/>
        <v>399.66666666666669</v>
      </c>
      <c r="AG28" s="65">
        <f t="shared" si="12"/>
        <v>399.66666666666669</v>
      </c>
      <c r="AH28" s="65">
        <f t="shared" si="12"/>
        <v>399.66666666666669</v>
      </c>
      <c r="AI28" s="65">
        <f t="shared" si="12"/>
        <v>399.66666666666669</v>
      </c>
      <c r="AJ28" s="65">
        <f t="shared" si="12"/>
        <v>399.66666666666669</v>
      </c>
      <c r="AK28" s="65">
        <f t="shared" si="12"/>
        <v>399.66666666666669</v>
      </c>
      <c r="AL28" s="65">
        <f t="shared" si="12"/>
        <v>399.66666666666669</v>
      </c>
      <c r="AM28" s="65">
        <f t="shared" si="12"/>
        <v>399.66666666666669</v>
      </c>
      <c r="AN28" s="65">
        <f t="shared" si="12"/>
        <v>399.66666666666669</v>
      </c>
      <c r="AO28" s="65">
        <f t="shared" si="12"/>
        <v>399.66666666666669</v>
      </c>
      <c r="AP28" s="65">
        <f t="shared" si="12"/>
        <v>399.66666666666669</v>
      </c>
      <c r="AQ28" s="65">
        <f t="shared" si="12"/>
        <v>399.66666666666669</v>
      </c>
      <c r="AR28" s="65">
        <f t="shared" si="12"/>
        <v>399.66666666666669</v>
      </c>
      <c r="AS28" s="65">
        <f t="shared" si="12"/>
        <v>399.66666666666669</v>
      </c>
      <c r="AT28" s="65">
        <f t="shared" si="12"/>
        <v>399.66666666666669</v>
      </c>
      <c r="AU28" s="65">
        <f t="shared" si="12"/>
        <v>399.66666666666669</v>
      </c>
      <c r="AV28" s="65">
        <f t="shared" si="12"/>
        <v>399.66666666666669</v>
      </c>
      <c r="AW28" s="65">
        <f t="shared" si="12"/>
        <v>399.66666666666669</v>
      </c>
      <c r="AX28" s="65">
        <f t="shared" si="12"/>
        <v>399.66666666666669</v>
      </c>
      <c r="AY28" s="65">
        <f t="shared" si="12"/>
        <v>399.66666666666669</v>
      </c>
      <c r="AZ28" s="65">
        <f t="shared" si="12"/>
        <v>399.66666666666669</v>
      </c>
      <c r="BA28" s="65">
        <f t="shared" si="12"/>
        <v>399.66666666666669</v>
      </c>
      <c r="BB28" s="65">
        <f t="shared" si="12"/>
        <v>399.66666666666669</v>
      </c>
      <c r="BC28" s="65">
        <f t="shared" si="12"/>
        <v>399.66666666666669</v>
      </c>
      <c r="BD28" s="65">
        <f t="shared" si="12"/>
        <v>399.66666666666669</v>
      </c>
      <c r="BE28" s="65">
        <f t="shared" si="12"/>
        <v>399.66666666666669</v>
      </c>
      <c r="BF28" s="65">
        <f t="shared" si="12"/>
        <v>399.66666666666669</v>
      </c>
      <c r="BG28" s="65">
        <f t="shared" si="12"/>
        <v>399.66666666666669</v>
      </c>
      <c r="BH28" s="65">
        <f t="shared" si="12"/>
        <v>399.66666666666669</v>
      </c>
      <c r="BI28" s="65">
        <f t="shared" si="12"/>
        <v>399.66666666666669</v>
      </c>
      <c r="BJ28" s="65">
        <f t="shared" si="12"/>
        <v>399.66666666666669</v>
      </c>
      <c r="BK28" s="65">
        <f t="shared" si="12"/>
        <v>399.66666666666669</v>
      </c>
    </row>
    <row r="29" spans="1:63" x14ac:dyDescent="0.25">
      <c r="A29" s="42" t="s">
        <v>54</v>
      </c>
      <c r="B29" s="43" t="s">
        <v>55</v>
      </c>
      <c r="C29" s="64">
        <v>88146</v>
      </c>
      <c r="D29" s="64">
        <v>88146.234117681946</v>
      </c>
      <c r="E29" s="64">
        <v>88146.234117681946</v>
      </c>
      <c r="F29" s="64">
        <v>88146.234117681946</v>
      </c>
      <c r="G29" s="64">
        <v>88146.234117681946</v>
      </c>
      <c r="H29" s="64">
        <v>88146.234117681946</v>
      </c>
      <c r="I29" s="64">
        <v>88146.234117681946</v>
      </c>
      <c r="J29" s="64">
        <v>88146.234117681946</v>
      </c>
      <c r="K29" s="64">
        <v>88146.234117681946</v>
      </c>
      <c r="L29" s="64">
        <v>88146.234117681946</v>
      </c>
      <c r="M29" s="64">
        <v>88146.234117681946</v>
      </c>
      <c r="N29" s="64">
        <v>88146.234117681946</v>
      </c>
      <c r="O29" s="64">
        <v>88146.234117681946</v>
      </c>
      <c r="P29" s="64">
        <v>88146.234117681946</v>
      </c>
      <c r="Q29" s="64">
        <v>88146.234117681946</v>
      </c>
      <c r="R29" s="64">
        <v>88146.234117681946</v>
      </c>
      <c r="S29" s="64">
        <v>88146.234117681946</v>
      </c>
      <c r="T29" s="64">
        <v>88146.234117681946</v>
      </c>
      <c r="U29" s="64">
        <v>88146.234117681946</v>
      </c>
      <c r="V29" s="64">
        <v>88146.234117681946</v>
      </c>
      <c r="W29" s="64">
        <v>88146.234117681946</v>
      </c>
      <c r="X29" s="64">
        <v>88146.234117681946</v>
      </c>
      <c r="Y29" s="64">
        <v>88146.234117681946</v>
      </c>
      <c r="Z29" s="64">
        <v>88146.234117681946</v>
      </c>
      <c r="AA29" s="64">
        <v>88146.234117681946</v>
      </c>
      <c r="AB29" s="64">
        <v>88146.234117681946</v>
      </c>
      <c r="AC29" s="64">
        <v>88146.234117681946</v>
      </c>
      <c r="AD29" s="64">
        <v>88146.234117681946</v>
      </c>
      <c r="AE29" s="64">
        <v>88146.234117681946</v>
      </c>
      <c r="AF29" s="64">
        <v>88146.234117681946</v>
      </c>
      <c r="AG29" s="64">
        <v>88146.234117681946</v>
      </c>
      <c r="AH29" s="64">
        <v>88146.234117681946</v>
      </c>
      <c r="AI29" s="64">
        <v>88146.234117681946</v>
      </c>
      <c r="AJ29" s="64">
        <v>88146.234117681946</v>
      </c>
      <c r="AK29" s="64">
        <v>88146.234117681946</v>
      </c>
      <c r="AL29" s="64">
        <v>88146.234117681946</v>
      </c>
      <c r="AM29" s="64">
        <v>88146.234117681946</v>
      </c>
      <c r="AN29" s="64">
        <v>88146.234117681946</v>
      </c>
      <c r="AO29" s="64">
        <v>88146.234117681946</v>
      </c>
      <c r="AP29" s="64">
        <v>88146.234117681946</v>
      </c>
      <c r="AQ29" s="64">
        <v>88146.234117681946</v>
      </c>
      <c r="AR29" s="64">
        <v>88146.234117681946</v>
      </c>
      <c r="AS29" s="64">
        <v>88146.234117681946</v>
      </c>
      <c r="AT29" s="64">
        <v>88146.234117681946</v>
      </c>
      <c r="AU29" s="64">
        <v>88146.234117681946</v>
      </c>
      <c r="AV29" s="64">
        <v>88146.234117681946</v>
      </c>
      <c r="AW29" s="64">
        <v>88146.234117681946</v>
      </c>
      <c r="AX29" s="64">
        <v>88146.234117681946</v>
      </c>
      <c r="AY29" s="64">
        <v>88146.234117681946</v>
      </c>
      <c r="AZ29" s="64">
        <v>88146.234117681946</v>
      </c>
      <c r="BA29" s="64">
        <v>88146.234117681946</v>
      </c>
      <c r="BB29" s="64">
        <v>88146.234117681946</v>
      </c>
      <c r="BC29" s="64">
        <v>88146.234117681946</v>
      </c>
      <c r="BD29" s="64">
        <v>88146.234117681946</v>
      </c>
      <c r="BE29" s="64">
        <v>88146.234117681946</v>
      </c>
      <c r="BF29" s="64">
        <v>88146.234117681946</v>
      </c>
      <c r="BG29" s="64">
        <v>88146.234117681946</v>
      </c>
      <c r="BH29" s="64">
        <v>88146.234117681946</v>
      </c>
      <c r="BI29" s="64">
        <v>88146.234117681946</v>
      </c>
      <c r="BJ29" s="64">
        <v>88146.234117681946</v>
      </c>
      <c r="BK29" s="64">
        <v>88146.234117681946</v>
      </c>
    </row>
    <row r="30" spans="1:63" x14ac:dyDescent="0.25">
      <c r="A30" s="42" t="s">
        <v>54</v>
      </c>
      <c r="B30" s="43" t="s">
        <v>56</v>
      </c>
      <c r="C30" s="107">
        <f ca="1">OFFSET(Genset!D4,D3,0)/1000000</f>
        <v>4.6779723121780448</v>
      </c>
      <c r="D30" s="66">
        <f ca="1">C30</f>
        <v>4.6779723121780448</v>
      </c>
      <c r="E30" s="66">
        <f t="shared" ref="E30:BK30" ca="1" si="13">D30</f>
        <v>4.6779723121780448</v>
      </c>
      <c r="F30" s="66">
        <f t="shared" ca="1" si="13"/>
        <v>4.6779723121780448</v>
      </c>
      <c r="G30" s="66">
        <f t="shared" ca="1" si="13"/>
        <v>4.6779723121780448</v>
      </c>
      <c r="H30" s="66">
        <f t="shared" ca="1" si="13"/>
        <v>4.6779723121780448</v>
      </c>
      <c r="I30" s="66">
        <f t="shared" ca="1" si="13"/>
        <v>4.6779723121780448</v>
      </c>
      <c r="J30" s="66">
        <f t="shared" ca="1" si="13"/>
        <v>4.6779723121780448</v>
      </c>
      <c r="K30" s="66">
        <f t="shared" ca="1" si="13"/>
        <v>4.6779723121780448</v>
      </c>
      <c r="L30" s="66">
        <f t="shared" ca="1" si="13"/>
        <v>4.6779723121780448</v>
      </c>
      <c r="M30" s="66">
        <f t="shared" ca="1" si="13"/>
        <v>4.6779723121780448</v>
      </c>
      <c r="N30" s="66">
        <f t="shared" ca="1" si="13"/>
        <v>4.6779723121780448</v>
      </c>
      <c r="O30" s="66">
        <f t="shared" ca="1" si="13"/>
        <v>4.6779723121780448</v>
      </c>
      <c r="P30" s="66">
        <f t="shared" ca="1" si="13"/>
        <v>4.6779723121780448</v>
      </c>
      <c r="Q30" s="66">
        <f t="shared" ca="1" si="13"/>
        <v>4.6779723121780448</v>
      </c>
      <c r="R30" s="66">
        <f t="shared" ca="1" si="13"/>
        <v>4.6779723121780448</v>
      </c>
      <c r="S30" s="66">
        <f t="shared" ca="1" si="13"/>
        <v>4.6779723121780448</v>
      </c>
      <c r="T30" s="66">
        <f t="shared" ca="1" si="13"/>
        <v>4.6779723121780448</v>
      </c>
      <c r="U30" s="66">
        <f t="shared" ca="1" si="13"/>
        <v>4.6779723121780448</v>
      </c>
      <c r="V30" s="66">
        <f t="shared" ca="1" si="13"/>
        <v>4.6779723121780448</v>
      </c>
      <c r="W30" s="66">
        <f t="shared" ca="1" si="13"/>
        <v>4.6779723121780448</v>
      </c>
      <c r="X30" s="66">
        <f t="shared" ca="1" si="13"/>
        <v>4.6779723121780448</v>
      </c>
      <c r="Y30" s="66">
        <f t="shared" ca="1" si="13"/>
        <v>4.6779723121780448</v>
      </c>
      <c r="Z30" s="66">
        <f t="shared" ca="1" si="13"/>
        <v>4.6779723121780448</v>
      </c>
      <c r="AA30" s="66">
        <f t="shared" ca="1" si="13"/>
        <v>4.6779723121780448</v>
      </c>
      <c r="AB30" s="66">
        <f t="shared" ca="1" si="13"/>
        <v>4.6779723121780448</v>
      </c>
      <c r="AC30" s="66">
        <f t="shared" ca="1" si="13"/>
        <v>4.6779723121780448</v>
      </c>
      <c r="AD30" s="66">
        <f t="shared" ca="1" si="13"/>
        <v>4.6779723121780448</v>
      </c>
      <c r="AE30" s="66">
        <f t="shared" ca="1" si="13"/>
        <v>4.6779723121780448</v>
      </c>
      <c r="AF30" s="66">
        <f t="shared" ca="1" si="13"/>
        <v>4.6779723121780448</v>
      </c>
      <c r="AG30" s="66">
        <f t="shared" ca="1" si="13"/>
        <v>4.6779723121780448</v>
      </c>
      <c r="AH30" s="66">
        <f t="shared" ca="1" si="13"/>
        <v>4.6779723121780448</v>
      </c>
      <c r="AI30" s="66">
        <f t="shared" ca="1" si="13"/>
        <v>4.6779723121780448</v>
      </c>
      <c r="AJ30" s="66">
        <f t="shared" ca="1" si="13"/>
        <v>4.6779723121780448</v>
      </c>
      <c r="AK30" s="66">
        <f t="shared" ca="1" si="13"/>
        <v>4.6779723121780448</v>
      </c>
      <c r="AL30" s="66">
        <f t="shared" ca="1" si="13"/>
        <v>4.6779723121780448</v>
      </c>
      <c r="AM30" s="66">
        <f t="shared" ca="1" si="13"/>
        <v>4.6779723121780448</v>
      </c>
      <c r="AN30" s="66">
        <f t="shared" ca="1" si="13"/>
        <v>4.6779723121780448</v>
      </c>
      <c r="AO30" s="66">
        <f t="shared" ca="1" si="13"/>
        <v>4.6779723121780448</v>
      </c>
      <c r="AP30" s="66">
        <f t="shared" ca="1" si="13"/>
        <v>4.6779723121780448</v>
      </c>
      <c r="AQ30" s="66">
        <f t="shared" ca="1" si="13"/>
        <v>4.6779723121780448</v>
      </c>
      <c r="AR30" s="66">
        <f t="shared" ca="1" si="13"/>
        <v>4.6779723121780448</v>
      </c>
      <c r="AS30" s="66">
        <f t="shared" ca="1" si="13"/>
        <v>4.6779723121780448</v>
      </c>
      <c r="AT30" s="66">
        <f t="shared" ca="1" si="13"/>
        <v>4.6779723121780448</v>
      </c>
      <c r="AU30" s="66">
        <f t="shared" ca="1" si="13"/>
        <v>4.6779723121780448</v>
      </c>
      <c r="AV30" s="66">
        <f t="shared" ca="1" si="13"/>
        <v>4.6779723121780448</v>
      </c>
      <c r="AW30" s="66">
        <f t="shared" ca="1" si="13"/>
        <v>4.6779723121780448</v>
      </c>
      <c r="AX30" s="66">
        <f t="shared" ca="1" si="13"/>
        <v>4.6779723121780448</v>
      </c>
      <c r="AY30" s="66">
        <f t="shared" ca="1" si="13"/>
        <v>4.6779723121780448</v>
      </c>
      <c r="AZ30" s="66">
        <f t="shared" ca="1" si="13"/>
        <v>4.6779723121780448</v>
      </c>
      <c r="BA30" s="66">
        <f t="shared" ca="1" si="13"/>
        <v>4.6779723121780448</v>
      </c>
      <c r="BB30" s="66">
        <f t="shared" ca="1" si="13"/>
        <v>4.6779723121780448</v>
      </c>
      <c r="BC30" s="66">
        <f t="shared" ca="1" si="13"/>
        <v>4.6779723121780448</v>
      </c>
      <c r="BD30" s="66">
        <f t="shared" ca="1" si="13"/>
        <v>4.6779723121780448</v>
      </c>
      <c r="BE30" s="66">
        <f t="shared" ca="1" si="13"/>
        <v>4.6779723121780448</v>
      </c>
      <c r="BF30" s="66">
        <f t="shared" ca="1" si="13"/>
        <v>4.6779723121780448</v>
      </c>
      <c r="BG30" s="66">
        <f t="shared" ca="1" si="13"/>
        <v>4.6779723121780448</v>
      </c>
      <c r="BH30" s="66">
        <f t="shared" ca="1" si="13"/>
        <v>4.6779723121780448</v>
      </c>
      <c r="BI30" s="66">
        <f t="shared" ca="1" si="13"/>
        <v>4.6779723121780448</v>
      </c>
      <c r="BJ30" s="66">
        <f t="shared" ca="1" si="13"/>
        <v>4.6779723121780448</v>
      </c>
      <c r="BK30" s="66">
        <f t="shared" ca="1" si="13"/>
        <v>4.6779723121780448</v>
      </c>
    </row>
    <row r="31" spans="1:63" x14ac:dyDescent="0.25">
      <c r="A31" s="42" t="s">
        <v>57</v>
      </c>
      <c r="B31" s="43" t="s">
        <v>58</v>
      </c>
      <c r="C31" s="67">
        <v>11.722799999999999</v>
      </c>
      <c r="D31" s="66">
        <f>$C31</f>
        <v>11.722799999999999</v>
      </c>
      <c r="E31" s="66">
        <f t="shared" ref="E31:BK31" si="14">$C31</f>
        <v>11.722799999999999</v>
      </c>
      <c r="F31" s="66">
        <f t="shared" si="14"/>
        <v>11.722799999999999</v>
      </c>
      <c r="G31" s="66">
        <f t="shared" si="14"/>
        <v>11.722799999999999</v>
      </c>
      <c r="H31" s="66">
        <f t="shared" si="14"/>
        <v>11.722799999999999</v>
      </c>
      <c r="I31" s="66">
        <f t="shared" si="14"/>
        <v>11.722799999999999</v>
      </c>
      <c r="J31" s="66">
        <f t="shared" si="14"/>
        <v>11.722799999999999</v>
      </c>
      <c r="K31" s="66">
        <f t="shared" si="14"/>
        <v>11.722799999999999</v>
      </c>
      <c r="L31" s="66">
        <f t="shared" si="14"/>
        <v>11.722799999999999</v>
      </c>
      <c r="M31" s="66">
        <f t="shared" si="14"/>
        <v>11.722799999999999</v>
      </c>
      <c r="N31" s="66">
        <f t="shared" si="14"/>
        <v>11.722799999999999</v>
      </c>
      <c r="O31" s="66">
        <f t="shared" si="14"/>
        <v>11.722799999999999</v>
      </c>
      <c r="P31" s="66">
        <f t="shared" si="14"/>
        <v>11.722799999999999</v>
      </c>
      <c r="Q31" s="66">
        <f t="shared" si="14"/>
        <v>11.722799999999999</v>
      </c>
      <c r="R31" s="66">
        <f t="shared" si="14"/>
        <v>11.722799999999999</v>
      </c>
      <c r="S31" s="66">
        <f t="shared" si="14"/>
        <v>11.722799999999999</v>
      </c>
      <c r="T31" s="66">
        <f t="shared" si="14"/>
        <v>11.722799999999999</v>
      </c>
      <c r="U31" s="66">
        <f t="shared" si="14"/>
        <v>11.722799999999999</v>
      </c>
      <c r="V31" s="66">
        <f t="shared" si="14"/>
        <v>11.722799999999999</v>
      </c>
      <c r="W31" s="66">
        <f t="shared" si="14"/>
        <v>11.722799999999999</v>
      </c>
      <c r="X31" s="66">
        <f t="shared" si="14"/>
        <v>11.722799999999999</v>
      </c>
      <c r="Y31" s="66">
        <f t="shared" si="14"/>
        <v>11.722799999999999</v>
      </c>
      <c r="Z31" s="66">
        <f t="shared" si="14"/>
        <v>11.722799999999999</v>
      </c>
      <c r="AA31" s="66">
        <f t="shared" si="14"/>
        <v>11.722799999999999</v>
      </c>
      <c r="AB31" s="66">
        <f t="shared" si="14"/>
        <v>11.722799999999999</v>
      </c>
      <c r="AC31" s="66">
        <f t="shared" si="14"/>
        <v>11.722799999999999</v>
      </c>
      <c r="AD31" s="66">
        <f t="shared" si="14"/>
        <v>11.722799999999999</v>
      </c>
      <c r="AE31" s="66">
        <f t="shared" si="14"/>
        <v>11.722799999999999</v>
      </c>
      <c r="AF31" s="66">
        <f t="shared" si="14"/>
        <v>11.722799999999999</v>
      </c>
      <c r="AG31" s="66">
        <f t="shared" si="14"/>
        <v>11.722799999999999</v>
      </c>
      <c r="AH31" s="66">
        <f t="shared" si="14"/>
        <v>11.722799999999999</v>
      </c>
      <c r="AI31" s="66">
        <f t="shared" si="14"/>
        <v>11.722799999999999</v>
      </c>
      <c r="AJ31" s="66">
        <f t="shared" si="14"/>
        <v>11.722799999999999</v>
      </c>
      <c r="AK31" s="66">
        <f t="shared" si="14"/>
        <v>11.722799999999999</v>
      </c>
      <c r="AL31" s="66">
        <f t="shared" si="14"/>
        <v>11.722799999999999</v>
      </c>
      <c r="AM31" s="66">
        <f t="shared" si="14"/>
        <v>11.722799999999999</v>
      </c>
      <c r="AN31" s="66">
        <f t="shared" si="14"/>
        <v>11.722799999999999</v>
      </c>
      <c r="AO31" s="66">
        <f t="shared" si="14"/>
        <v>11.722799999999999</v>
      </c>
      <c r="AP31" s="66">
        <f t="shared" si="14"/>
        <v>11.722799999999999</v>
      </c>
      <c r="AQ31" s="66">
        <f t="shared" si="14"/>
        <v>11.722799999999999</v>
      </c>
      <c r="AR31" s="66">
        <f t="shared" si="14"/>
        <v>11.722799999999999</v>
      </c>
      <c r="AS31" s="66">
        <f t="shared" si="14"/>
        <v>11.722799999999999</v>
      </c>
      <c r="AT31" s="66">
        <f t="shared" si="14"/>
        <v>11.722799999999999</v>
      </c>
      <c r="AU31" s="66">
        <f t="shared" si="14"/>
        <v>11.722799999999999</v>
      </c>
      <c r="AV31" s="66">
        <f t="shared" si="14"/>
        <v>11.722799999999999</v>
      </c>
      <c r="AW31" s="66">
        <f t="shared" si="14"/>
        <v>11.722799999999999</v>
      </c>
      <c r="AX31" s="66">
        <f t="shared" si="14"/>
        <v>11.722799999999999</v>
      </c>
      <c r="AY31" s="66">
        <f t="shared" si="14"/>
        <v>11.722799999999999</v>
      </c>
      <c r="AZ31" s="66">
        <f t="shared" si="14"/>
        <v>11.722799999999999</v>
      </c>
      <c r="BA31" s="66">
        <f t="shared" si="14"/>
        <v>11.722799999999999</v>
      </c>
      <c r="BB31" s="66">
        <f t="shared" si="14"/>
        <v>11.722799999999999</v>
      </c>
      <c r="BC31" s="66">
        <f t="shared" si="14"/>
        <v>11.722799999999999</v>
      </c>
      <c r="BD31" s="66">
        <f t="shared" si="14"/>
        <v>11.722799999999999</v>
      </c>
      <c r="BE31" s="66">
        <f t="shared" si="14"/>
        <v>11.722799999999999</v>
      </c>
      <c r="BF31" s="66">
        <f t="shared" si="14"/>
        <v>11.722799999999999</v>
      </c>
      <c r="BG31" s="66">
        <f t="shared" si="14"/>
        <v>11.722799999999999</v>
      </c>
      <c r="BH31" s="66">
        <f t="shared" si="14"/>
        <v>11.722799999999999</v>
      </c>
      <c r="BI31" s="66">
        <f t="shared" si="14"/>
        <v>11.722799999999999</v>
      </c>
      <c r="BJ31" s="66">
        <f t="shared" si="14"/>
        <v>11.722799999999999</v>
      </c>
      <c r="BK31" s="66">
        <f t="shared" si="14"/>
        <v>11.722799999999999</v>
      </c>
    </row>
    <row r="32" spans="1:63" x14ac:dyDescent="0.25">
      <c r="A32" s="68" t="s">
        <v>59</v>
      </c>
      <c r="B32" s="24" t="s">
        <v>47</v>
      </c>
      <c r="C32" s="24"/>
      <c r="D32" s="55">
        <f t="shared" ref="D32:BK32" ca="1" si="15">-D33*D21</f>
        <v>0</v>
      </c>
      <c r="E32" s="55">
        <f t="shared" ca="1" si="15"/>
        <v>0</v>
      </c>
      <c r="F32" s="55">
        <f t="shared" ca="1" si="15"/>
        <v>0</v>
      </c>
      <c r="G32" s="55">
        <f t="shared" ca="1" si="15"/>
        <v>0</v>
      </c>
      <c r="H32" s="55">
        <f t="shared" ca="1" si="15"/>
        <v>0</v>
      </c>
      <c r="I32" s="55">
        <f t="shared" ca="1" si="15"/>
        <v>0</v>
      </c>
      <c r="J32" s="55">
        <f t="shared" ca="1" si="15"/>
        <v>0</v>
      </c>
      <c r="K32" s="55">
        <f t="shared" ca="1" si="15"/>
        <v>0</v>
      </c>
      <c r="L32" s="55">
        <f t="shared" ca="1" si="15"/>
        <v>0</v>
      </c>
      <c r="M32" s="55">
        <f t="shared" ca="1" si="15"/>
        <v>0</v>
      </c>
      <c r="N32" s="55">
        <f t="shared" ca="1" si="15"/>
        <v>0</v>
      </c>
      <c r="O32" s="55">
        <f t="shared" ca="1" si="15"/>
        <v>0</v>
      </c>
      <c r="P32" s="55">
        <f t="shared" ca="1" si="15"/>
        <v>0</v>
      </c>
      <c r="Q32" s="55">
        <f t="shared" ca="1" si="15"/>
        <v>0</v>
      </c>
      <c r="R32" s="55">
        <f t="shared" ca="1" si="15"/>
        <v>0</v>
      </c>
      <c r="S32" s="55">
        <f t="shared" ca="1" si="15"/>
        <v>0</v>
      </c>
      <c r="T32" s="55">
        <f t="shared" ca="1" si="15"/>
        <v>0</v>
      </c>
      <c r="U32" s="55">
        <f t="shared" ca="1" si="15"/>
        <v>0</v>
      </c>
      <c r="V32" s="55">
        <f t="shared" ca="1" si="15"/>
        <v>0</v>
      </c>
      <c r="W32" s="55">
        <f t="shared" ca="1" si="15"/>
        <v>0</v>
      </c>
      <c r="X32" s="55">
        <f t="shared" ca="1" si="15"/>
        <v>0</v>
      </c>
      <c r="Y32" s="55">
        <f t="shared" ca="1" si="15"/>
        <v>0</v>
      </c>
      <c r="Z32" s="55">
        <f t="shared" ca="1" si="15"/>
        <v>0</v>
      </c>
      <c r="AA32" s="55">
        <f t="shared" ca="1" si="15"/>
        <v>0</v>
      </c>
      <c r="AB32" s="55">
        <f t="shared" ca="1" si="15"/>
        <v>0</v>
      </c>
      <c r="AC32" s="55">
        <f t="shared" ca="1" si="15"/>
        <v>0</v>
      </c>
      <c r="AD32" s="55">
        <f t="shared" ca="1" si="15"/>
        <v>0</v>
      </c>
      <c r="AE32" s="55">
        <f t="shared" ca="1" si="15"/>
        <v>0</v>
      </c>
      <c r="AF32" s="55">
        <f t="shared" ca="1" si="15"/>
        <v>0</v>
      </c>
      <c r="AG32" s="55">
        <f t="shared" ca="1" si="15"/>
        <v>0</v>
      </c>
      <c r="AH32" s="55">
        <f t="shared" ca="1" si="15"/>
        <v>0</v>
      </c>
      <c r="AI32" s="55">
        <f t="shared" ca="1" si="15"/>
        <v>0</v>
      </c>
      <c r="AJ32" s="55">
        <f t="shared" ca="1" si="15"/>
        <v>0</v>
      </c>
      <c r="AK32" s="55">
        <f t="shared" ca="1" si="15"/>
        <v>0</v>
      </c>
      <c r="AL32" s="55">
        <f t="shared" ca="1" si="15"/>
        <v>0</v>
      </c>
      <c r="AM32" s="55">
        <f t="shared" ca="1" si="15"/>
        <v>0</v>
      </c>
      <c r="AN32" s="55">
        <f t="shared" ca="1" si="15"/>
        <v>0</v>
      </c>
      <c r="AO32" s="55">
        <f t="shared" ca="1" si="15"/>
        <v>0</v>
      </c>
      <c r="AP32" s="55">
        <f t="shared" ca="1" si="15"/>
        <v>0</v>
      </c>
      <c r="AQ32" s="55">
        <f t="shared" ca="1" si="15"/>
        <v>0</v>
      </c>
      <c r="AR32" s="55">
        <f t="shared" ca="1" si="15"/>
        <v>0</v>
      </c>
      <c r="AS32" s="55">
        <f t="shared" ca="1" si="15"/>
        <v>0</v>
      </c>
      <c r="AT32" s="55">
        <f t="shared" ca="1" si="15"/>
        <v>0</v>
      </c>
      <c r="AU32" s="55">
        <f t="shared" ca="1" si="15"/>
        <v>0</v>
      </c>
      <c r="AV32" s="55">
        <f t="shared" ca="1" si="15"/>
        <v>0</v>
      </c>
      <c r="AW32" s="55">
        <f t="shared" ca="1" si="15"/>
        <v>0</v>
      </c>
      <c r="AX32" s="55">
        <f t="shared" ca="1" si="15"/>
        <v>0</v>
      </c>
      <c r="AY32" s="55">
        <f t="shared" ca="1" si="15"/>
        <v>0</v>
      </c>
      <c r="AZ32" s="55">
        <f t="shared" ca="1" si="15"/>
        <v>0</v>
      </c>
      <c r="BA32" s="55">
        <f t="shared" ca="1" si="15"/>
        <v>0</v>
      </c>
      <c r="BB32" s="55">
        <f t="shared" ca="1" si="15"/>
        <v>0</v>
      </c>
      <c r="BC32" s="55">
        <f t="shared" ca="1" si="15"/>
        <v>0</v>
      </c>
      <c r="BD32" s="55">
        <f t="shared" ca="1" si="15"/>
        <v>0</v>
      </c>
      <c r="BE32" s="55">
        <f t="shared" ca="1" si="15"/>
        <v>0</v>
      </c>
      <c r="BF32" s="55">
        <f t="shared" ca="1" si="15"/>
        <v>0</v>
      </c>
      <c r="BG32" s="55">
        <f t="shared" ca="1" si="15"/>
        <v>0</v>
      </c>
      <c r="BH32" s="55">
        <f t="shared" ca="1" si="15"/>
        <v>0</v>
      </c>
      <c r="BI32" s="55">
        <f t="shared" ca="1" si="15"/>
        <v>0</v>
      </c>
      <c r="BJ32" s="55">
        <f t="shared" ca="1" si="15"/>
        <v>0</v>
      </c>
      <c r="BK32" s="55">
        <f t="shared" ca="1" si="15"/>
        <v>0</v>
      </c>
    </row>
    <row r="33" spans="1:63" x14ac:dyDescent="0.25">
      <c r="A33" s="42" t="s">
        <v>59</v>
      </c>
      <c r="B33" s="43" t="s">
        <v>41</v>
      </c>
      <c r="C33" s="62"/>
      <c r="D33" s="63">
        <f>H6</f>
        <v>0.1</v>
      </c>
      <c r="E33" s="63">
        <f>$D33</f>
        <v>0.1</v>
      </c>
      <c r="F33" s="63">
        <f t="shared" ref="F33:BK33" si="16">$D33</f>
        <v>0.1</v>
      </c>
      <c r="G33" s="63">
        <f t="shared" si="16"/>
        <v>0.1</v>
      </c>
      <c r="H33" s="63">
        <f t="shared" si="16"/>
        <v>0.1</v>
      </c>
      <c r="I33" s="63">
        <f t="shared" si="16"/>
        <v>0.1</v>
      </c>
      <c r="J33" s="63">
        <f t="shared" si="16"/>
        <v>0.1</v>
      </c>
      <c r="K33" s="63">
        <f t="shared" si="16"/>
        <v>0.1</v>
      </c>
      <c r="L33" s="63">
        <f t="shared" si="16"/>
        <v>0.1</v>
      </c>
      <c r="M33" s="63">
        <f t="shared" si="16"/>
        <v>0.1</v>
      </c>
      <c r="N33" s="63">
        <f t="shared" si="16"/>
        <v>0.1</v>
      </c>
      <c r="O33" s="63">
        <f t="shared" si="16"/>
        <v>0.1</v>
      </c>
      <c r="P33" s="63">
        <f t="shared" si="16"/>
        <v>0.1</v>
      </c>
      <c r="Q33" s="63">
        <f t="shared" si="16"/>
        <v>0.1</v>
      </c>
      <c r="R33" s="63">
        <f t="shared" si="16"/>
        <v>0.1</v>
      </c>
      <c r="S33" s="63">
        <f t="shared" si="16"/>
        <v>0.1</v>
      </c>
      <c r="T33" s="63">
        <f t="shared" si="16"/>
        <v>0.1</v>
      </c>
      <c r="U33" s="63">
        <f t="shared" si="16"/>
        <v>0.1</v>
      </c>
      <c r="V33" s="63">
        <f t="shared" si="16"/>
        <v>0.1</v>
      </c>
      <c r="W33" s="63">
        <f t="shared" si="16"/>
        <v>0.1</v>
      </c>
      <c r="X33" s="63">
        <f t="shared" si="16"/>
        <v>0.1</v>
      </c>
      <c r="Y33" s="63">
        <f t="shared" si="16"/>
        <v>0.1</v>
      </c>
      <c r="Z33" s="63">
        <f t="shared" si="16"/>
        <v>0.1</v>
      </c>
      <c r="AA33" s="63">
        <f t="shared" si="16"/>
        <v>0.1</v>
      </c>
      <c r="AB33" s="63">
        <f t="shared" si="16"/>
        <v>0.1</v>
      </c>
      <c r="AC33" s="63">
        <f t="shared" si="16"/>
        <v>0.1</v>
      </c>
      <c r="AD33" s="63">
        <f t="shared" si="16"/>
        <v>0.1</v>
      </c>
      <c r="AE33" s="63">
        <f t="shared" si="16"/>
        <v>0.1</v>
      </c>
      <c r="AF33" s="63">
        <f t="shared" si="16"/>
        <v>0.1</v>
      </c>
      <c r="AG33" s="63">
        <f t="shared" si="16"/>
        <v>0.1</v>
      </c>
      <c r="AH33" s="63">
        <f t="shared" si="16"/>
        <v>0.1</v>
      </c>
      <c r="AI33" s="63">
        <f t="shared" si="16"/>
        <v>0.1</v>
      </c>
      <c r="AJ33" s="63">
        <f t="shared" si="16"/>
        <v>0.1</v>
      </c>
      <c r="AK33" s="63">
        <f t="shared" si="16"/>
        <v>0.1</v>
      </c>
      <c r="AL33" s="63">
        <f t="shared" si="16"/>
        <v>0.1</v>
      </c>
      <c r="AM33" s="63">
        <f t="shared" si="16"/>
        <v>0.1</v>
      </c>
      <c r="AN33" s="63">
        <f t="shared" si="16"/>
        <v>0.1</v>
      </c>
      <c r="AO33" s="63">
        <f t="shared" si="16"/>
        <v>0.1</v>
      </c>
      <c r="AP33" s="63">
        <f t="shared" si="16"/>
        <v>0.1</v>
      </c>
      <c r="AQ33" s="63">
        <f t="shared" si="16"/>
        <v>0.1</v>
      </c>
      <c r="AR33" s="63">
        <f t="shared" si="16"/>
        <v>0.1</v>
      </c>
      <c r="AS33" s="63">
        <f t="shared" si="16"/>
        <v>0.1</v>
      </c>
      <c r="AT33" s="63">
        <f t="shared" si="16"/>
        <v>0.1</v>
      </c>
      <c r="AU33" s="63">
        <f t="shared" si="16"/>
        <v>0.1</v>
      </c>
      <c r="AV33" s="63">
        <f t="shared" si="16"/>
        <v>0.1</v>
      </c>
      <c r="AW33" s="63">
        <f t="shared" si="16"/>
        <v>0.1</v>
      </c>
      <c r="AX33" s="63">
        <f t="shared" si="16"/>
        <v>0.1</v>
      </c>
      <c r="AY33" s="63">
        <f t="shared" si="16"/>
        <v>0.1</v>
      </c>
      <c r="AZ33" s="63">
        <f t="shared" si="16"/>
        <v>0.1</v>
      </c>
      <c r="BA33" s="63">
        <f t="shared" si="16"/>
        <v>0.1</v>
      </c>
      <c r="BB33" s="63">
        <f t="shared" si="16"/>
        <v>0.1</v>
      </c>
      <c r="BC33" s="63">
        <f t="shared" si="16"/>
        <v>0.1</v>
      </c>
      <c r="BD33" s="63">
        <f t="shared" si="16"/>
        <v>0.1</v>
      </c>
      <c r="BE33" s="63">
        <f t="shared" si="16"/>
        <v>0.1</v>
      </c>
      <c r="BF33" s="63">
        <f t="shared" si="16"/>
        <v>0.1</v>
      </c>
      <c r="BG33" s="63">
        <f t="shared" si="16"/>
        <v>0.1</v>
      </c>
      <c r="BH33" s="63">
        <f t="shared" si="16"/>
        <v>0.1</v>
      </c>
      <c r="BI33" s="63">
        <f t="shared" si="16"/>
        <v>0.1</v>
      </c>
      <c r="BJ33" s="63">
        <f t="shared" si="16"/>
        <v>0.1</v>
      </c>
      <c r="BK33" s="63">
        <f t="shared" si="16"/>
        <v>0.1</v>
      </c>
    </row>
    <row r="34" spans="1:63" x14ac:dyDescent="0.25">
      <c r="A34" s="69" t="s">
        <v>60</v>
      </c>
      <c r="B34" s="70" t="s">
        <v>47</v>
      </c>
      <c r="C34" s="71"/>
      <c r="D34" s="72">
        <f t="shared" ref="D34:BK34" ca="1" si="17">D25+D27+D32</f>
        <v>-39484.032351264563</v>
      </c>
      <c r="E34" s="72">
        <f t="shared" ca="1" si="17"/>
        <v>-39484.032351264563</v>
      </c>
      <c r="F34" s="72">
        <f t="shared" ca="1" si="17"/>
        <v>-39484.032351264563</v>
      </c>
      <c r="G34" s="72">
        <f t="shared" ca="1" si="17"/>
        <v>-39484.032351264563</v>
      </c>
      <c r="H34" s="72">
        <f t="shared" ca="1" si="17"/>
        <v>-39484.032351264563</v>
      </c>
      <c r="I34" s="72">
        <f t="shared" ca="1" si="17"/>
        <v>-39484.032351264563</v>
      </c>
      <c r="J34" s="72">
        <f t="shared" ca="1" si="17"/>
        <v>-39484.032351264563</v>
      </c>
      <c r="K34" s="72">
        <f t="shared" ca="1" si="17"/>
        <v>-39484.032351264563</v>
      </c>
      <c r="L34" s="72">
        <f t="shared" ca="1" si="17"/>
        <v>-39484.032351264563</v>
      </c>
      <c r="M34" s="72">
        <f t="shared" ca="1" si="17"/>
        <v>-39484.032351264563</v>
      </c>
      <c r="N34" s="72">
        <f t="shared" ca="1" si="17"/>
        <v>-39484.032351264563</v>
      </c>
      <c r="O34" s="72">
        <f t="shared" ca="1" si="17"/>
        <v>-39484.032351264563</v>
      </c>
      <c r="P34" s="72">
        <f t="shared" ca="1" si="17"/>
        <v>-39484.032351264563</v>
      </c>
      <c r="Q34" s="72">
        <f t="shared" ca="1" si="17"/>
        <v>-39484.032351264563</v>
      </c>
      <c r="R34" s="72">
        <f t="shared" ca="1" si="17"/>
        <v>-39484.032351264563</v>
      </c>
      <c r="S34" s="72">
        <f t="shared" ca="1" si="17"/>
        <v>-39484.032351264563</v>
      </c>
      <c r="T34" s="72">
        <f t="shared" ca="1" si="17"/>
        <v>-39484.032351264563</v>
      </c>
      <c r="U34" s="72">
        <f t="shared" ca="1" si="17"/>
        <v>-39484.032351264563</v>
      </c>
      <c r="V34" s="72">
        <f t="shared" ca="1" si="17"/>
        <v>-39484.032351264563</v>
      </c>
      <c r="W34" s="72">
        <f t="shared" ca="1" si="17"/>
        <v>-39484.032351264563</v>
      </c>
      <c r="X34" s="72">
        <f t="shared" ca="1" si="17"/>
        <v>-39484.032351264563</v>
      </c>
      <c r="Y34" s="72">
        <f t="shared" ca="1" si="17"/>
        <v>-39484.032351264563</v>
      </c>
      <c r="Z34" s="72">
        <f t="shared" ca="1" si="17"/>
        <v>-39484.032351264563</v>
      </c>
      <c r="AA34" s="72">
        <f t="shared" ca="1" si="17"/>
        <v>-39484.032351264563</v>
      </c>
      <c r="AB34" s="72">
        <f t="shared" ca="1" si="17"/>
        <v>-39484.032351264563</v>
      </c>
      <c r="AC34" s="72">
        <f t="shared" ca="1" si="17"/>
        <v>-39484.032351264563</v>
      </c>
      <c r="AD34" s="72">
        <f t="shared" ca="1" si="17"/>
        <v>-39484.032351264563</v>
      </c>
      <c r="AE34" s="72">
        <f t="shared" ca="1" si="17"/>
        <v>-39484.032351264563</v>
      </c>
      <c r="AF34" s="72">
        <f t="shared" ca="1" si="17"/>
        <v>-39484.032351264563</v>
      </c>
      <c r="AG34" s="72">
        <f t="shared" ca="1" si="17"/>
        <v>-39484.032351264563</v>
      </c>
      <c r="AH34" s="72">
        <f t="shared" ca="1" si="17"/>
        <v>-39484.032351264563</v>
      </c>
      <c r="AI34" s="72">
        <f t="shared" ca="1" si="17"/>
        <v>-39484.032351264563</v>
      </c>
      <c r="AJ34" s="72">
        <f t="shared" ca="1" si="17"/>
        <v>-39484.032351264563</v>
      </c>
      <c r="AK34" s="72">
        <f t="shared" ca="1" si="17"/>
        <v>-39484.032351264563</v>
      </c>
      <c r="AL34" s="72">
        <f t="shared" ca="1" si="17"/>
        <v>-39484.032351264563</v>
      </c>
      <c r="AM34" s="72">
        <f t="shared" ca="1" si="17"/>
        <v>-39484.032351264563</v>
      </c>
      <c r="AN34" s="72">
        <f t="shared" ca="1" si="17"/>
        <v>-39484.032351264563</v>
      </c>
      <c r="AO34" s="72">
        <f t="shared" ca="1" si="17"/>
        <v>-39484.032351264563</v>
      </c>
      <c r="AP34" s="72">
        <f t="shared" ca="1" si="17"/>
        <v>-39484.032351264563</v>
      </c>
      <c r="AQ34" s="72">
        <f t="shared" ca="1" si="17"/>
        <v>-39484.032351264563</v>
      </c>
      <c r="AR34" s="72">
        <f t="shared" ca="1" si="17"/>
        <v>-39484.032351264563</v>
      </c>
      <c r="AS34" s="72">
        <f t="shared" ca="1" si="17"/>
        <v>-39484.032351264563</v>
      </c>
      <c r="AT34" s="72">
        <f t="shared" ca="1" si="17"/>
        <v>-39484.032351264563</v>
      </c>
      <c r="AU34" s="72">
        <f t="shared" ca="1" si="17"/>
        <v>-39484.032351264563</v>
      </c>
      <c r="AV34" s="72">
        <f t="shared" ca="1" si="17"/>
        <v>-39484.032351264563</v>
      </c>
      <c r="AW34" s="72">
        <f t="shared" ca="1" si="17"/>
        <v>-39484.032351264563</v>
      </c>
      <c r="AX34" s="72">
        <f t="shared" ca="1" si="17"/>
        <v>-39484.032351264563</v>
      </c>
      <c r="AY34" s="72">
        <f t="shared" ca="1" si="17"/>
        <v>-39484.032351264563</v>
      </c>
      <c r="AZ34" s="72">
        <f t="shared" ca="1" si="17"/>
        <v>-39484.032351264563</v>
      </c>
      <c r="BA34" s="72">
        <f t="shared" ca="1" si="17"/>
        <v>-39484.032351264563</v>
      </c>
      <c r="BB34" s="72">
        <f t="shared" ca="1" si="17"/>
        <v>-39484.032351264563</v>
      </c>
      <c r="BC34" s="72">
        <f t="shared" ca="1" si="17"/>
        <v>-39484.032351264563</v>
      </c>
      <c r="BD34" s="72">
        <f t="shared" ca="1" si="17"/>
        <v>-39484.032351264563</v>
      </c>
      <c r="BE34" s="72">
        <f t="shared" ca="1" si="17"/>
        <v>-39484.032351264563</v>
      </c>
      <c r="BF34" s="72">
        <f t="shared" ca="1" si="17"/>
        <v>-39484.032351264563</v>
      </c>
      <c r="BG34" s="72">
        <f t="shared" ca="1" si="17"/>
        <v>-39484.032351264563</v>
      </c>
      <c r="BH34" s="72">
        <f t="shared" ca="1" si="17"/>
        <v>-39484.032351264563</v>
      </c>
      <c r="BI34" s="72">
        <f t="shared" ca="1" si="17"/>
        <v>-39484.032351264563</v>
      </c>
      <c r="BJ34" s="72">
        <f t="shared" ca="1" si="17"/>
        <v>-39484.032351264563</v>
      </c>
      <c r="BK34" s="72">
        <f t="shared" ca="1" si="17"/>
        <v>-39484.032351264563</v>
      </c>
    </row>
    <row r="36" spans="1:63" x14ac:dyDescent="0.25">
      <c r="A36" s="73" t="s">
        <v>61</v>
      </c>
      <c r="B36" s="74" t="s">
        <v>47</v>
      </c>
      <c r="C36" s="73"/>
      <c r="D36" s="75">
        <f ca="1">D20+D34</f>
        <v>-39484.032351264563</v>
      </c>
      <c r="E36" s="75">
        <f t="shared" ref="E36:BK36" ca="1" si="18">E20+E34</f>
        <v>-39484.032351264563</v>
      </c>
      <c r="F36" s="75">
        <f t="shared" ca="1" si="18"/>
        <v>-39484.032351264563</v>
      </c>
      <c r="G36" s="75">
        <f t="shared" ca="1" si="18"/>
        <v>-39484.032351264563</v>
      </c>
      <c r="H36" s="75">
        <f t="shared" ca="1" si="18"/>
        <v>-39484.032351264563</v>
      </c>
      <c r="I36" s="75">
        <f t="shared" ca="1" si="18"/>
        <v>-39484.032351264563</v>
      </c>
      <c r="J36" s="75">
        <f t="shared" ca="1" si="18"/>
        <v>-39484.032351264563</v>
      </c>
      <c r="K36" s="75">
        <f t="shared" ca="1" si="18"/>
        <v>-39484.032351264563</v>
      </c>
      <c r="L36" s="75">
        <f t="shared" ca="1" si="18"/>
        <v>-39484.032351264563</v>
      </c>
      <c r="M36" s="75">
        <f t="shared" ca="1" si="18"/>
        <v>-39484.032351264563</v>
      </c>
      <c r="N36" s="75">
        <f t="shared" ca="1" si="18"/>
        <v>-39484.032351264563</v>
      </c>
      <c r="O36" s="75">
        <f t="shared" ca="1" si="18"/>
        <v>-39484.032351264563</v>
      </c>
      <c r="P36" s="75">
        <f t="shared" ca="1" si="18"/>
        <v>-39484.032351264563</v>
      </c>
      <c r="Q36" s="75">
        <f t="shared" ca="1" si="18"/>
        <v>-39484.032351264563</v>
      </c>
      <c r="R36" s="75">
        <f t="shared" ca="1" si="18"/>
        <v>-39484.032351264563</v>
      </c>
      <c r="S36" s="75">
        <f t="shared" ca="1" si="18"/>
        <v>-39484.032351264563</v>
      </c>
      <c r="T36" s="75">
        <f t="shared" ca="1" si="18"/>
        <v>-39484.032351264563</v>
      </c>
      <c r="U36" s="75">
        <f t="shared" ca="1" si="18"/>
        <v>-39484.032351264563</v>
      </c>
      <c r="V36" s="75">
        <f t="shared" ca="1" si="18"/>
        <v>-39484.032351264563</v>
      </c>
      <c r="W36" s="75">
        <f t="shared" ca="1" si="18"/>
        <v>-39484.032351264563</v>
      </c>
      <c r="X36" s="75">
        <f t="shared" ca="1" si="18"/>
        <v>-39484.032351264563</v>
      </c>
      <c r="Y36" s="75">
        <f t="shared" ca="1" si="18"/>
        <v>-39484.032351264563</v>
      </c>
      <c r="Z36" s="75">
        <f t="shared" ca="1" si="18"/>
        <v>-39484.032351264563</v>
      </c>
      <c r="AA36" s="75">
        <f t="shared" ca="1" si="18"/>
        <v>-39484.032351264563</v>
      </c>
      <c r="AB36" s="75">
        <f t="shared" ca="1" si="18"/>
        <v>-39484.032351264563</v>
      </c>
      <c r="AC36" s="75">
        <f t="shared" ca="1" si="18"/>
        <v>-39484.032351264563</v>
      </c>
      <c r="AD36" s="75">
        <f t="shared" ca="1" si="18"/>
        <v>-39484.032351264563</v>
      </c>
      <c r="AE36" s="75">
        <f t="shared" ca="1" si="18"/>
        <v>-39484.032351264563</v>
      </c>
      <c r="AF36" s="75">
        <f t="shared" ca="1" si="18"/>
        <v>-39484.032351264563</v>
      </c>
      <c r="AG36" s="75">
        <f t="shared" ca="1" si="18"/>
        <v>-39484.032351264563</v>
      </c>
      <c r="AH36" s="75">
        <f t="shared" ca="1" si="18"/>
        <v>-39484.032351264563</v>
      </c>
      <c r="AI36" s="75">
        <f t="shared" ca="1" si="18"/>
        <v>-39484.032351264563</v>
      </c>
      <c r="AJ36" s="75">
        <f t="shared" ca="1" si="18"/>
        <v>-39484.032351264563</v>
      </c>
      <c r="AK36" s="75">
        <f t="shared" ca="1" si="18"/>
        <v>-39484.032351264563</v>
      </c>
      <c r="AL36" s="75">
        <f t="shared" ca="1" si="18"/>
        <v>-39484.032351264563</v>
      </c>
      <c r="AM36" s="75">
        <f t="shared" ca="1" si="18"/>
        <v>-39484.032351264563</v>
      </c>
      <c r="AN36" s="75">
        <f t="shared" ca="1" si="18"/>
        <v>-39484.032351264563</v>
      </c>
      <c r="AO36" s="75">
        <f t="shared" ca="1" si="18"/>
        <v>-39484.032351264563</v>
      </c>
      <c r="AP36" s="75">
        <f t="shared" ca="1" si="18"/>
        <v>-39484.032351264563</v>
      </c>
      <c r="AQ36" s="75">
        <f t="shared" ca="1" si="18"/>
        <v>-39484.032351264563</v>
      </c>
      <c r="AR36" s="75">
        <f t="shared" ca="1" si="18"/>
        <v>-39484.032351264563</v>
      </c>
      <c r="AS36" s="75">
        <f t="shared" ca="1" si="18"/>
        <v>-39484.032351264563</v>
      </c>
      <c r="AT36" s="75">
        <f t="shared" ca="1" si="18"/>
        <v>-39484.032351264563</v>
      </c>
      <c r="AU36" s="75">
        <f t="shared" ca="1" si="18"/>
        <v>-39484.032351264563</v>
      </c>
      <c r="AV36" s="75">
        <f t="shared" ca="1" si="18"/>
        <v>-39484.032351264563</v>
      </c>
      <c r="AW36" s="75">
        <f t="shared" ca="1" si="18"/>
        <v>-39484.032351264563</v>
      </c>
      <c r="AX36" s="75">
        <f t="shared" ca="1" si="18"/>
        <v>-39484.032351264563</v>
      </c>
      <c r="AY36" s="75">
        <f t="shared" ca="1" si="18"/>
        <v>-39484.032351264563</v>
      </c>
      <c r="AZ36" s="75">
        <f t="shared" ca="1" si="18"/>
        <v>-39484.032351264563</v>
      </c>
      <c r="BA36" s="75">
        <f t="shared" ca="1" si="18"/>
        <v>-39484.032351264563</v>
      </c>
      <c r="BB36" s="75">
        <f t="shared" ca="1" si="18"/>
        <v>-39484.032351264563</v>
      </c>
      <c r="BC36" s="75">
        <f t="shared" ca="1" si="18"/>
        <v>-39484.032351264563</v>
      </c>
      <c r="BD36" s="75">
        <f t="shared" ca="1" si="18"/>
        <v>-39484.032351264563</v>
      </c>
      <c r="BE36" s="75">
        <f t="shared" ca="1" si="18"/>
        <v>-39484.032351264563</v>
      </c>
      <c r="BF36" s="75">
        <f t="shared" ca="1" si="18"/>
        <v>-39484.032351264563</v>
      </c>
      <c r="BG36" s="75">
        <f t="shared" ca="1" si="18"/>
        <v>-39484.032351264563</v>
      </c>
      <c r="BH36" s="75">
        <f t="shared" ca="1" si="18"/>
        <v>-39484.032351264563</v>
      </c>
      <c r="BI36" s="75">
        <f t="shared" ca="1" si="18"/>
        <v>-39484.032351264563</v>
      </c>
      <c r="BJ36" s="75">
        <f t="shared" ca="1" si="18"/>
        <v>-39484.032351264563</v>
      </c>
      <c r="BK36" s="75">
        <f t="shared" ca="1" si="18"/>
        <v>-39484.032351264563</v>
      </c>
    </row>
    <row r="38" spans="1:63" x14ac:dyDescent="0.25">
      <c r="A38" s="14" t="s">
        <v>62</v>
      </c>
      <c r="B38" s="15" t="s">
        <v>47</v>
      </c>
      <c r="C38" s="17"/>
      <c r="D38" s="17">
        <f>IF(D3=1,0,-4796)</f>
        <v>-4796</v>
      </c>
      <c r="E38" s="17">
        <f>+D38</f>
        <v>-4796</v>
      </c>
      <c r="F38" s="17">
        <f t="shared" ref="F38:BK38" si="19">+E38</f>
        <v>-4796</v>
      </c>
      <c r="G38" s="17">
        <f t="shared" si="19"/>
        <v>-4796</v>
      </c>
      <c r="H38" s="17">
        <f t="shared" si="19"/>
        <v>-4796</v>
      </c>
      <c r="I38" s="17">
        <f t="shared" si="19"/>
        <v>-4796</v>
      </c>
      <c r="J38" s="17">
        <f t="shared" si="19"/>
        <v>-4796</v>
      </c>
      <c r="K38" s="17">
        <f t="shared" si="19"/>
        <v>-4796</v>
      </c>
      <c r="L38" s="17">
        <f t="shared" si="19"/>
        <v>-4796</v>
      </c>
      <c r="M38" s="17">
        <f t="shared" si="19"/>
        <v>-4796</v>
      </c>
      <c r="N38" s="17">
        <f t="shared" si="19"/>
        <v>-4796</v>
      </c>
      <c r="O38" s="17">
        <f t="shared" si="19"/>
        <v>-4796</v>
      </c>
      <c r="P38" s="17">
        <f t="shared" si="19"/>
        <v>-4796</v>
      </c>
      <c r="Q38" s="17">
        <f t="shared" si="19"/>
        <v>-4796</v>
      </c>
      <c r="R38" s="17">
        <f t="shared" si="19"/>
        <v>-4796</v>
      </c>
      <c r="S38" s="17">
        <f t="shared" si="19"/>
        <v>-4796</v>
      </c>
      <c r="T38" s="17">
        <f t="shared" si="19"/>
        <v>-4796</v>
      </c>
      <c r="U38" s="17">
        <f t="shared" si="19"/>
        <v>-4796</v>
      </c>
      <c r="V38" s="17">
        <f t="shared" si="19"/>
        <v>-4796</v>
      </c>
      <c r="W38" s="17">
        <f t="shared" si="19"/>
        <v>-4796</v>
      </c>
      <c r="X38" s="17">
        <f t="shared" si="19"/>
        <v>-4796</v>
      </c>
      <c r="Y38" s="17">
        <f t="shared" si="19"/>
        <v>-4796</v>
      </c>
      <c r="Z38" s="17">
        <f t="shared" si="19"/>
        <v>-4796</v>
      </c>
      <c r="AA38" s="17">
        <f t="shared" si="19"/>
        <v>-4796</v>
      </c>
      <c r="AB38" s="17">
        <f t="shared" si="19"/>
        <v>-4796</v>
      </c>
      <c r="AC38" s="17">
        <f t="shared" si="19"/>
        <v>-4796</v>
      </c>
      <c r="AD38" s="17">
        <f t="shared" si="19"/>
        <v>-4796</v>
      </c>
      <c r="AE38" s="17">
        <f t="shared" si="19"/>
        <v>-4796</v>
      </c>
      <c r="AF38" s="17">
        <f t="shared" si="19"/>
        <v>-4796</v>
      </c>
      <c r="AG38" s="17">
        <f t="shared" si="19"/>
        <v>-4796</v>
      </c>
      <c r="AH38" s="17">
        <f t="shared" si="19"/>
        <v>-4796</v>
      </c>
      <c r="AI38" s="17">
        <f t="shared" si="19"/>
        <v>-4796</v>
      </c>
      <c r="AJ38" s="17">
        <f t="shared" si="19"/>
        <v>-4796</v>
      </c>
      <c r="AK38" s="17">
        <f t="shared" si="19"/>
        <v>-4796</v>
      </c>
      <c r="AL38" s="17">
        <f t="shared" si="19"/>
        <v>-4796</v>
      </c>
      <c r="AM38" s="17">
        <f t="shared" si="19"/>
        <v>-4796</v>
      </c>
      <c r="AN38" s="17">
        <f t="shared" si="19"/>
        <v>-4796</v>
      </c>
      <c r="AO38" s="17">
        <f t="shared" si="19"/>
        <v>-4796</v>
      </c>
      <c r="AP38" s="17">
        <f t="shared" si="19"/>
        <v>-4796</v>
      </c>
      <c r="AQ38" s="17">
        <f t="shared" si="19"/>
        <v>-4796</v>
      </c>
      <c r="AR38" s="17">
        <f t="shared" si="19"/>
        <v>-4796</v>
      </c>
      <c r="AS38" s="17">
        <f t="shared" si="19"/>
        <v>-4796</v>
      </c>
      <c r="AT38" s="17">
        <f t="shared" si="19"/>
        <v>-4796</v>
      </c>
      <c r="AU38" s="17">
        <f t="shared" si="19"/>
        <v>-4796</v>
      </c>
      <c r="AV38" s="17">
        <f t="shared" si="19"/>
        <v>-4796</v>
      </c>
      <c r="AW38" s="17">
        <f t="shared" si="19"/>
        <v>-4796</v>
      </c>
      <c r="AX38" s="17">
        <f t="shared" si="19"/>
        <v>-4796</v>
      </c>
      <c r="AY38" s="17">
        <f t="shared" si="19"/>
        <v>-4796</v>
      </c>
      <c r="AZ38" s="17">
        <f t="shared" si="19"/>
        <v>-4796</v>
      </c>
      <c r="BA38" s="17">
        <f t="shared" si="19"/>
        <v>-4796</v>
      </c>
      <c r="BB38" s="17">
        <f t="shared" si="19"/>
        <v>-4796</v>
      </c>
      <c r="BC38" s="17">
        <f t="shared" si="19"/>
        <v>-4796</v>
      </c>
      <c r="BD38" s="17">
        <f t="shared" si="19"/>
        <v>-4796</v>
      </c>
      <c r="BE38" s="17">
        <f t="shared" si="19"/>
        <v>-4796</v>
      </c>
      <c r="BF38" s="17">
        <f t="shared" si="19"/>
        <v>-4796</v>
      </c>
      <c r="BG38" s="17">
        <f t="shared" si="19"/>
        <v>-4796</v>
      </c>
      <c r="BH38" s="17">
        <f t="shared" si="19"/>
        <v>-4796</v>
      </c>
      <c r="BI38" s="17">
        <f t="shared" si="19"/>
        <v>-4796</v>
      </c>
      <c r="BJ38" s="17">
        <f t="shared" si="19"/>
        <v>-4796</v>
      </c>
      <c r="BK38" s="17">
        <f t="shared" si="19"/>
        <v>-4796</v>
      </c>
    </row>
    <row r="40" spans="1:63" x14ac:dyDescent="0.25">
      <c r="A40" s="73" t="s">
        <v>63</v>
      </c>
      <c r="B40" s="74" t="s">
        <v>47</v>
      </c>
      <c r="C40" s="73"/>
      <c r="D40" s="75">
        <f ca="1">D36+D38</f>
        <v>-44280.032351264563</v>
      </c>
      <c r="E40" s="75">
        <f t="shared" ref="E40:BK40" ca="1" si="20">E36+E38</f>
        <v>-44280.032351264563</v>
      </c>
      <c r="F40" s="75">
        <f t="shared" ca="1" si="20"/>
        <v>-44280.032351264563</v>
      </c>
      <c r="G40" s="75">
        <f t="shared" ca="1" si="20"/>
        <v>-44280.032351264563</v>
      </c>
      <c r="H40" s="75">
        <f t="shared" ca="1" si="20"/>
        <v>-44280.032351264563</v>
      </c>
      <c r="I40" s="75">
        <f t="shared" ca="1" si="20"/>
        <v>-44280.032351264563</v>
      </c>
      <c r="J40" s="75">
        <f t="shared" ca="1" si="20"/>
        <v>-44280.032351264563</v>
      </c>
      <c r="K40" s="75">
        <f t="shared" ca="1" si="20"/>
        <v>-44280.032351264563</v>
      </c>
      <c r="L40" s="75">
        <f t="shared" ca="1" si="20"/>
        <v>-44280.032351264563</v>
      </c>
      <c r="M40" s="75">
        <f t="shared" ca="1" si="20"/>
        <v>-44280.032351264563</v>
      </c>
      <c r="N40" s="75">
        <f t="shared" ca="1" si="20"/>
        <v>-44280.032351264563</v>
      </c>
      <c r="O40" s="75">
        <f t="shared" ca="1" si="20"/>
        <v>-44280.032351264563</v>
      </c>
      <c r="P40" s="75">
        <f t="shared" ca="1" si="20"/>
        <v>-44280.032351264563</v>
      </c>
      <c r="Q40" s="75">
        <f t="shared" ca="1" si="20"/>
        <v>-44280.032351264563</v>
      </c>
      <c r="R40" s="75">
        <f t="shared" ca="1" si="20"/>
        <v>-44280.032351264563</v>
      </c>
      <c r="S40" s="75">
        <f t="shared" ca="1" si="20"/>
        <v>-44280.032351264563</v>
      </c>
      <c r="T40" s="75">
        <f t="shared" ca="1" si="20"/>
        <v>-44280.032351264563</v>
      </c>
      <c r="U40" s="75">
        <f t="shared" ca="1" si="20"/>
        <v>-44280.032351264563</v>
      </c>
      <c r="V40" s="75">
        <f t="shared" ca="1" si="20"/>
        <v>-44280.032351264563</v>
      </c>
      <c r="W40" s="75">
        <f t="shared" ca="1" si="20"/>
        <v>-44280.032351264563</v>
      </c>
      <c r="X40" s="75">
        <f t="shared" ca="1" si="20"/>
        <v>-44280.032351264563</v>
      </c>
      <c r="Y40" s="75">
        <f t="shared" ca="1" si="20"/>
        <v>-44280.032351264563</v>
      </c>
      <c r="Z40" s="75">
        <f t="shared" ca="1" si="20"/>
        <v>-44280.032351264563</v>
      </c>
      <c r="AA40" s="75">
        <f t="shared" ca="1" si="20"/>
        <v>-44280.032351264563</v>
      </c>
      <c r="AB40" s="75">
        <f t="shared" ca="1" si="20"/>
        <v>-44280.032351264563</v>
      </c>
      <c r="AC40" s="75">
        <f t="shared" ca="1" si="20"/>
        <v>-44280.032351264563</v>
      </c>
      <c r="AD40" s="75">
        <f t="shared" ca="1" si="20"/>
        <v>-44280.032351264563</v>
      </c>
      <c r="AE40" s="75">
        <f t="shared" ca="1" si="20"/>
        <v>-44280.032351264563</v>
      </c>
      <c r="AF40" s="75">
        <f t="shared" ca="1" si="20"/>
        <v>-44280.032351264563</v>
      </c>
      <c r="AG40" s="75">
        <f t="shared" ca="1" si="20"/>
        <v>-44280.032351264563</v>
      </c>
      <c r="AH40" s="75">
        <f t="shared" ca="1" si="20"/>
        <v>-44280.032351264563</v>
      </c>
      <c r="AI40" s="75">
        <f t="shared" ca="1" si="20"/>
        <v>-44280.032351264563</v>
      </c>
      <c r="AJ40" s="75">
        <f t="shared" ca="1" si="20"/>
        <v>-44280.032351264563</v>
      </c>
      <c r="AK40" s="75">
        <f t="shared" ca="1" si="20"/>
        <v>-44280.032351264563</v>
      </c>
      <c r="AL40" s="75">
        <f t="shared" ca="1" si="20"/>
        <v>-44280.032351264563</v>
      </c>
      <c r="AM40" s="75">
        <f t="shared" ca="1" si="20"/>
        <v>-44280.032351264563</v>
      </c>
      <c r="AN40" s="75">
        <f t="shared" ca="1" si="20"/>
        <v>-44280.032351264563</v>
      </c>
      <c r="AO40" s="75">
        <f t="shared" ca="1" si="20"/>
        <v>-44280.032351264563</v>
      </c>
      <c r="AP40" s="75">
        <f t="shared" ca="1" si="20"/>
        <v>-44280.032351264563</v>
      </c>
      <c r="AQ40" s="75">
        <f t="shared" ca="1" si="20"/>
        <v>-44280.032351264563</v>
      </c>
      <c r="AR40" s="75">
        <f t="shared" ca="1" si="20"/>
        <v>-44280.032351264563</v>
      </c>
      <c r="AS40" s="75">
        <f t="shared" ca="1" si="20"/>
        <v>-44280.032351264563</v>
      </c>
      <c r="AT40" s="75">
        <f t="shared" ca="1" si="20"/>
        <v>-44280.032351264563</v>
      </c>
      <c r="AU40" s="75">
        <f t="shared" ca="1" si="20"/>
        <v>-44280.032351264563</v>
      </c>
      <c r="AV40" s="75">
        <f t="shared" ca="1" si="20"/>
        <v>-44280.032351264563</v>
      </c>
      <c r="AW40" s="75">
        <f t="shared" ca="1" si="20"/>
        <v>-44280.032351264563</v>
      </c>
      <c r="AX40" s="75">
        <f t="shared" ca="1" si="20"/>
        <v>-44280.032351264563</v>
      </c>
      <c r="AY40" s="75">
        <f t="shared" ca="1" si="20"/>
        <v>-44280.032351264563</v>
      </c>
      <c r="AZ40" s="75">
        <f t="shared" ca="1" si="20"/>
        <v>-44280.032351264563</v>
      </c>
      <c r="BA40" s="75">
        <f t="shared" ca="1" si="20"/>
        <v>-44280.032351264563</v>
      </c>
      <c r="BB40" s="75">
        <f t="shared" ca="1" si="20"/>
        <v>-44280.032351264563</v>
      </c>
      <c r="BC40" s="75">
        <f t="shared" ca="1" si="20"/>
        <v>-44280.032351264563</v>
      </c>
      <c r="BD40" s="75">
        <f t="shared" ca="1" si="20"/>
        <v>-44280.032351264563</v>
      </c>
      <c r="BE40" s="75">
        <f t="shared" ca="1" si="20"/>
        <v>-44280.032351264563</v>
      </c>
      <c r="BF40" s="75">
        <f t="shared" ca="1" si="20"/>
        <v>-44280.032351264563</v>
      </c>
      <c r="BG40" s="75">
        <f t="shared" ca="1" si="20"/>
        <v>-44280.032351264563</v>
      </c>
      <c r="BH40" s="75">
        <f t="shared" ca="1" si="20"/>
        <v>-44280.032351264563</v>
      </c>
      <c r="BI40" s="75">
        <f t="shared" ca="1" si="20"/>
        <v>-44280.032351264563</v>
      </c>
      <c r="BJ40" s="75">
        <f t="shared" ca="1" si="20"/>
        <v>-44280.032351264563</v>
      </c>
      <c r="BK40" s="75">
        <f t="shared" ca="1" si="20"/>
        <v>-44280.032351264563</v>
      </c>
    </row>
    <row r="42" spans="1:63" x14ac:dyDescent="0.25">
      <c r="A42" s="76" t="s">
        <v>64</v>
      </c>
      <c r="B42" s="2" t="s">
        <v>47</v>
      </c>
      <c r="C42" s="1"/>
      <c r="D42" s="61">
        <f>-(SUM($C52:C52)+SUM($C54:C54))/(4*12)</f>
        <v>-13151.562499999998</v>
      </c>
      <c r="E42" s="61">
        <f>-(SUM($C52:D52)+SUM($C54:D54))/(4*12)</f>
        <v>-13151.562499999998</v>
      </c>
      <c r="F42" s="61">
        <f>-(SUM($C52:E52)+SUM($C54:E54))/(4*12)</f>
        <v>-13151.562499999998</v>
      </c>
      <c r="G42" s="61">
        <f>-(SUM($C52:F52)+SUM($C54:F54))/(4*12)</f>
        <v>-13151.562499999998</v>
      </c>
      <c r="H42" s="61">
        <f>-(SUM($C52:G52)+SUM($C54:G54))/(4*12)</f>
        <v>-13151.562499999998</v>
      </c>
      <c r="I42" s="61">
        <f>-(SUM($C52:H52)+SUM($C54:H54))/(4*12)</f>
        <v>-13151.562499999998</v>
      </c>
      <c r="J42" s="61">
        <f>-(SUM($C52:I52)+SUM($C54:I54))/(4*12)</f>
        <v>-13151.562499999998</v>
      </c>
      <c r="K42" s="61">
        <f>-(SUM($C52:J52)+SUM($C54:J54))/(4*12)</f>
        <v>-13151.562499999998</v>
      </c>
      <c r="L42" s="61">
        <f>-(SUM($C52:K52)+SUM($C54:K54))/(4*12)</f>
        <v>-13151.562499999998</v>
      </c>
      <c r="M42" s="61">
        <f>-(SUM($C52:L52)+SUM($C54:L54))/(4*12)</f>
        <v>-13151.562499999998</v>
      </c>
      <c r="N42" s="61">
        <f>-(SUM($C52:M52)+SUM($C54:M54))/(4*12)</f>
        <v>-13151.562499999998</v>
      </c>
      <c r="O42" s="61">
        <f>-(SUM($C52:N52)+SUM($C54:N54))/(4*12)</f>
        <v>-13151.562499999998</v>
      </c>
      <c r="P42" s="61">
        <f>-(SUM($C52:O52)+SUM($C54:O54))/(4*12)</f>
        <v>-13151.562499999998</v>
      </c>
      <c r="Q42" s="61">
        <f>-(SUM($C52:P52)+SUM($C54:P54))/(4*12)</f>
        <v>-14229.218749999998</v>
      </c>
      <c r="R42" s="61">
        <f>-(SUM($C52:Q52)+SUM($C54:Q54))/(4*12)</f>
        <v>-14229.218749999998</v>
      </c>
      <c r="S42" s="61">
        <f>-(SUM($C52:R52)+SUM($C54:R54))/(4*12)</f>
        <v>-14229.218749999998</v>
      </c>
      <c r="T42" s="61">
        <f>-(SUM($C52:S52)+SUM($C54:S54))/(4*12)</f>
        <v>-14229.218749999998</v>
      </c>
      <c r="U42" s="61">
        <f>-(SUM($C52:T52)+SUM($C54:T54))/(4*12)</f>
        <v>-14229.218749999998</v>
      </c>
      <c r="V42" s="61">
        <f>-(SUM($C52:U52)+SUM($C54:U54))/(4*12)</f>
        <v>-14229.218749999998</v>
      </c>
      <c r="W42" s="61">
        <f>-(SUM($C52:V52)+SUM($C54:V54))/(4*12)</f>
        <v>-14229.218749999998</v>
      </c>
      <c r="X42" s="61">
        <f>-(SUM($C52:W52)+SUM($C54:W54))/(4*12)</f>
        <v>-14229.218749999998</v>
      </c>
      <c r="Y42" s="61">
        <f>-(SUM($C52:X52)+SUM($C54:X54))/(4*12)</f>
        <v>-14229.218749999998</v>
      </c>
      <c r="Z42" s="61">
        <f>-(SUM($C52:Y52)+SUM($C54:Y54))/(4*12)</f>
        <v>-14229.218749999998</v>
      </c>
      <c r="AA42" s="61">
        <f>-(SUM($C52:Z52)+SUM($C54:Z54))/(4*12)</f>
        <v>-14229.218749999998</v>
      </c>
      <c r="AB42" s="61">
        <f>-(SUM($C52:AA52)+SUM($C54:AA54))/(4*12)</f>
        <v>-14229.218749999998</v>
      </c>
      <c r="AC42" s="61">
        <f>-(SUM($C52:AB52)+SUM($C54:AB54))/(4*12)</f>
        <v>-19617.499999999996</v>
      </c>
      <c r="AD42" s="61">
        <f>-(SUM($C52:AC52)+SUM($C54:AC54))/(4*12)</f>
        <v>-19617.499999999996</v>
      </c>
      <c r="AE42" s="61">
        <f>-(SUM($C52:AD52)+SUM($C54:AD54))/(4*12)</f>
        <v>-19617.499999999996</v>
      </c>
      <c r="AF42" s="61">
        <f>-(SUM($C52:AE52)+SUM($C54:AE54))/(4*12)</f>
        <v>-19617.499999999996</v>
      </c>
      <c r="AG42" s="61">
        <f>-(SUM($C52:AF52)+SUM($C54:AF54))/(4*12)</f>
        <v>-19617.499999999996</v>
      </c>
      <c r="AH42" s="61">
        <f>-(SUM($C52:AG52)+SUM($C54:AG54))/(4*12)</f>
        <v>-19617.499999999996</v>
      </c>
      <c r="AI42" s="61">
        <f>-(SUM($C52:AH52)+SUM($C54:AH54))/(4*12)</f>
        <v>-19617.499999999996</v>
      </c>
      <c r="AJ42" s="61">
        <f>-(SUM($C52:AI52)+SUM($C54:AI54))/(4*12)</f>
        <v>-19617.499999999996</v>
      </c>
      <c r="AK42" s="61">
        <f>-(SUM($C52:AJ52)+SUM($C54:AJ54))/(4*12)</f>
        <v>-19617.499999999996</v>
      </c>
      <c r="AL42" s="61">
        <f>-(SUM($C52:AK52)+SUM($C54:AK54))/(4*12)</f>
        <v>-19617.499999999996</v>
      </c>
      <c r="AM42" s="61">
        <f>-(SUM($C52:AL52)+SUM($C54:AL54))/(4*12)</f>
        <v>-19617.499999999996</v>
      </c>
      <c r="AN42" s="61">
        <f>-(SUM(C52:AM52)+SUM(C54:AM54))/(4*12)</f>
        <v>-19617.499999999996</v>
      </c>
      <c r="AO42" s="61">
        <f t="shared" ref="AO42:BK42" si="21">-(SUM(D52:AN52)+SUM(D54:AN54))/(4*12)</f>
        <v>-10776.562499999998</v>
      </c>
      <c r="AP42" s="61">
        <f t="shared" si="21"/>
        <v>-10776.562499999998</v>
      </c>
      <c r="AQ42" s="61">
        <f t="shared" si="21"/>
        <v>-10776.562499999998</v>
      </c>
      <c r="AR42" s="61">
        <f t="shared" si="21"/>
        <v>-10776.562499999998</v>
      </c>
      <c r="AS42" s="61">
        <f t="shared" si="21"/>
        <v>-10776.562499999998</v>
      </c>
      <c r="AT42" s="61">
        <f t="shared" si="21"/>
        <v>-10776.562499999998</v>
      </c>
      <c r="AU42" s="61">
        <f t="shared" si="21"/>
        <v>-10776.562499999998</v>
      </c>
      <c r="AV42" s="61">
        <f t="shared" si="21"/>
        <v>-10776.562499999998</v>
      </c>
      <c r="AW42" s="61">
        <f t="shared" si="21"/>
        <v>-10776.562499999998</v>
      </c>
      <c r="AX42" s="61">
        <f t="shared" si="21"/>
        <v>-10776.562499999998</v>
      </c>
      <c r="AY42" s="61">
        <f t="shared" si="21"/>
        <v>-10776.562499999998</v>
      </c>
      <c r="AZ42" s="61">
        <f t="shared" si="21"/>
        <v>-10776.562499999998</v>
      </c>
      <c r="BA42" s="61">
        <f t="shared" si="21"/>
        <v>-10776.562499999998</v>
      </c>
      <c r="BB42" s="61">
        <f t="shared" si="21"/>
        <v>-9698.9062499999982</v>
      </c>
      <c r="BC42" s="61">
        <f t="shared" si="21"/>
        <v>-9698.9062499999982</v>
      </c>
      <c r="BD42" s="61">
        <f t="shared" si="21"/>
        <v>-9698.9062499999982</v>
      </c>
      <c r="BE42" s="61">
        <f t="shared" si="21"/>
        <v>-9698.9062499999982</v>
      </c>
      <c r="BF42" s="61">
        <f t="shared" si="21"/>
        <v>-9698.9062499999982</v>
      </c>
      <c r="BG42" s="61">
        <f t="shared" si="21"/>
        <v>-9698.9062499999982</v>
      </c>
      <c r="BH42" s="61">
        <f t="shared" si="21"/>
        <v>-9698.9062499999982</v>
      </c>
      <c r="BI42" s="61">
        <f t="shared" si="21"/>
        <v>-9698.9062499999982</v>
      </c>
      <c r="BJ42" s="61">
        <f t="shared" si="21"/>
        <v>-9698.9062499999982</v>
      </c>
      <c r="BK42" s="61">
        <f t="shared" si="21"/>
        <v>-9698.9062499999982</v>
      </c>
    </row>
    <row r="43" spans="1:63" x14ac:dyDescent="0.25">
      <c r="A43" s="54" t="s">
        <v>65</v>
      </c>
      <c r="B43" s="24" t="s">
        <v>47</v>
      </c>
      <c r="C43" s="16"/>
      <c r="D43" s="55">
        <f ca="1">-$C57/(10*12)</f>
        <v>-2813.2539999999999</v>
      </c>
      <c r="E43" s="55">
        <f t="shared" ref="E43:BK43" ca="1" si="22">-$C57/(10*12)</f>
        <v>-2813.2539999999999</v>
      </c>
      <c r="F43" s="55">
        <f t="shared" ca="1" si="22"/>
        <v>-2813.2539999999999</v>
      </c>
      <c r="G43" s="55">
        <f t="shared" ca="1" si="22"/>
        <v>-2813.2539999999999</v>
      </c>
      <c r="H43" s="55">
        <f t="shared" ca="1" si="22"/>
        <v>-2813.2539999999999</v>
      </c>
      <c r="I43" s="55">
        <f t="shared" ca="1" si="22"/>
        <v>-2813.2539999999999</v>
      </c>
      <c r="J43" s="55">
        <f t="shared" ca="1" si="22"/>
        <v>-2813.2539999999999</v>
      </c>
      <c r="K43" s="55">
        <f t="shared" ca="1" si="22"/>
        <v>-2813.2539999999999</v>
      </c>
      <c r="L43" s="55">
        <f t="shared" ca="1" si="22"/>
        <v>-2813.2539999999999</v>
      </c>
      <c r="M43" s="55">
        <f t="shared" ca="1" si="22"/>
        <v>-2813.2539999999999</v>
      </c>
      <c r="N43" s="55">
        <f t="shared" ca="1" si="22"/>
        <v>-2813.2539999999999</v>
      </c>
      <c r="O43" s="55">
        <f t="shared" ca="1" si="22"/>
        <v>-2813.2539999999999</v>
      </c>
      <c r="P43" s="55">
        <f t="shared" ca="1" si="22"/>
        <v>-2813.2539999999999</v>
      </c>
      <c r="Q43" s="55">
        <f t="shared" ca="1" si="22"/>
        <v>-2813.2539999999999</v>
      </c>
      <c r="R43" s="55">
        <f t="shared" ca="1" si="22"/>
        <v>-2813.2539999999999</v>
      </c>
      <c r="S43" s="55">
        <f t="shared" ca="1" si="22"/>
        <v>-2813.2539999999999</v>
      </c>
      <c r="T43" s="55">
        <f t="shared" ca="1" si="22"/>
        <v>-2813.2539999999999</v>
      </c>
      <c r="U43" s="55">
        <f t="shared" ca="1" si="22"/>
        <v>-2813.2539999999999</v>
      </c>
      <c r="V43" s="55">
        <f t="shared" ca="1" si="22"/>
        <v>-2813.2539999999999</v>
      </c>
      <c r="W43" s="55">
        <f t="shared" ca="1" si="22"/>
        <v>-2813.2539999999999</v>
      </c>
      <c r="X43" s="55">
        <f t="shared" ca="1" si="22"/>
        <v>-2813.2539999999999</v>
      </c>
      <c r="Y43" s="55">
        <f t="shared" ca="1" si="22"/>
        <v>-2813.2539999999999</v>
      </c>
      <c r="Z43" s="55">
        <f t="shared" ca="1" si="22"/>
        <v>-2813.2539999999999</v>
      </c>
      <c r="AA43" s="55">
        <f t="shared" ca="1" si="22"/>
        <v>-2813.2539999999999</v>
      </c>
      <c r="AB43" s="55">
        <f t="shared" ca="1" si="22"/>
        <v>-2813.2539999999999</v>
      </c>
      <c r="AC43" s="55">
        <f t="shared" ca="1" si="22"/>
        <v>-2813.2539999999999</v>
      </c>
      <c r="AD43" s="55">
        <f t="shared" ca="1" si="22"/>
        <v>-2813.2539999999999</v>
      </c>
      <c r="AE43" s="55">
        <f t="shared" ca="1" si="22"/>
        <v>-2813.2539999999999</v>
      </c>
      <c r="AF43" s="55">
        <f t="shared" ca="1" si="22"/>
        <v>-2813.2539999999999</v>
      </c>
      <c r="AG43" s="55">
        <f t="shared" ca="1" si="22"/>
        <v>-2813.2539999999999</v>
      </c>
      <c r="AH43" s="55">
        <f t="shared" ca="1" si="22"/>
        <v>-2813.2539999999999</v>
      </c>
      <c r="AI43" s="55">
        <f t="shared" ca="1" si="22"/>
        <v>-2813.2539999999999</v>
      </c>
      <c r="AJ43" s="55">
        <f t="shared" ca="1" si="22"/>
        <v>-2813.2539999999999</v>
      </c>
      <c r="AK43" s="55">
        <f t="shared" ca="1" si="22"/>
        <v>-2813.2539999999999</v>
      </c>
      <c r="AL43" s="55">
        <f t="shared" ca="1" si="22"/>
        <v>-2813.2539999999999</v>
      </c>
      <c r="AM43" s="55">
        <f t="shared" ca="1" si="22"/>
        <v>-2813.2539999999999</v>
      </c>
      <c r="AN43" s="55">
        <f t="shared" ca="1" si="22"/>
        <v>-2813.2539999999999</v>
      </c>
      <c r="AO43" s="55">
        <f t="shared" ca="1" si="22"/>
        <v>-2813.2539999999999</v>
      </c>
      <c r="AP43" s="55">
        <f t="shared" ca="1" si="22"/>
        <v>-2813.2539999999999</v>
      </c>
      <c r="AQ43" s="55">
        <f t="shared" ca="1" si="22"/>
        <v>-2813.2539999999999</v>
      </c>
      <c r="AR43" s="55">
        <f t="shared" ca="1" si="22"/>
        <v>-2813.2539999999999</v>
      </c>
      <c r="AS43" s="55">
        <f t="shared" ca="1" si="22"/>
        <v>-2813.2539999999999</v>
      </c>
      <c r="AT43" s="55">
        <f t="shared" ca="1" si="22"/>
        <v>-2813.2539999999999</v>
      </c>
      <c r="AU43" s="55">
        <f t="shared" ca="1" si="22"/>
        <v>-2813.2539999999999</v>
      </c>
      <c r="AV43" s="55">
        <f t="shared" ca="1" si="22"/>
        <v>-2813.2539999999999</v>
      </c>
      <c r="AW43" s="55">
        <f t="shared" ca="1" si="22"/>
        <v>-2813.2539999999999</v>
      </c>
      <c r="AX43" s="55">
        <f t="shared" ca="1" si="22"/>
        <v>-2813.2539999999999</v>
      </c>
      <c r="AY43" s="55">
        <f t="shared" ca="1" si="22"/>
        <v>-2813.2539999999999</v>
      </c>
      <c r="AZ43" s="55">
        <f t="shared" ca="1" si="22"/>
        <v>-2813.2539999999999</v>
      </c>
      <c r="BA43" s="55">
        <f t="shared" ca="1" si="22"/>
        <v>-2813.2539999999999</v>
      </c>
      <c r="BB43" s="55">
        <f t="shared" ca="1" si="22"/>
        <v>-2813.2539999999999</v>
      </c>
      <c r="BC43" s="55">
        <f t="shared" ca="1" si="22"/>
        <v>-2813.2539999999999</v>
      </c>
      <c r="BD43" s="55">
        <f t="shared" ca="1" si="22"/>
        <v>-2813.2539999999999</v>
      </c>
      <c r="BE43" s="55">
        <f t="shared" ca="1" si="22"/>
        <v>-2813.2539999999999</v>
      </c>
      <c r="BF43" s="55">
        <f t="shared" ca="1" si="22"/>
        <v>-2813.2539999999999</v>
      </c>
      <c r="BG43" s="55">
        <f t="shared" ca="1" si="22"/>
        <v>-2813.2539999999999</v>
      </c>
      <c r="BH43" s="55">
        <f t="shared" ca="1" si="22"/>
        <v>-2813.2539999999999</v>
      </c>
      <c r="BI43" s="55">
        <f t="shared" ca="1" si="22"/>
        <v>-2813.2539999999999</v>
      </c>
      <c r="BJ43" s="55">
        <f t="shared" ca="1" si="22"/>
        <v>-2813.2539999999999</v>
      </c>
      <c r="BK43" s="55">
        <f t="shared" ca="1" si="22"/>
        <v>-2813.2539999999999</v>
      </c>
    </row>
    <row r="44" spans="1:63" x14ac:dyDescent="0.25">
      <c r="A44" s="3" t="s">
        <v>66</v>
      </c>
      <c r="B44" s="4" t="s">
        <v>47</v>
      </c>
      <c r="C44" s="3"/>
      <c r="D44" s="77">
        <f ca="1">SUM(D42:D43)</f>
        <v>-15964.816499999997</v>
      </c>
      <c r="E44" s="77">
        <f t="shared" ref="E44:BK44" ca="1" si="23">SUM(E42:E43)</f>
        <v>-15964.816499999997</v>
      </c>
      <c r="F44" s="77">
        <f t="shared" ca="1" si="23"/>
        <v>-15964.816499999997</v>
      </c>
      <c r="G44" s="77">
        <f t="shared" ca="1" si="23"/>
        <v>-15964.816499999997</v>
      </c>
      <c r="H44" s="77">
        <f t="shared" ca="1" si="23"/>
        <v>-15964.816499999997</v>
      </c>
      <c r="I44" s="77">
        <f t="shared" ca="1" si="23"/>
        <v>-15964.816499999997</v>
      </c>
      <c r="J44" s="77">
        <f t="shared" ca="1" si="23"/>
        <v>-15964.816499999997</v>
      </c>
      <c r="K44" s="77">
        <f t="shared" ca="1" si="23"/>
        <v>-15964.816499999997</v>
      </c>
      <c r="L44" s="77">
        <f t="shared" ca="1" si="23"/>
        <v>-15964.816499999997</v>
      </c>
      <c r="M44" s="77">
        <f t="shared" ca="1" si="23"/>
        <v>-15964.816499999997</v>
      </c>
      <c r="N44" s="77">
        <f t="shared" ca="1" si="23"/>
        <v>-15964.816499999997</v>
      </c>
      <c r="O44" s="77">
        <f t="shared" ca="1" si="23"/>
        <v>-15964.816499999997</v>
      </c>
      <c r="P44" s="77">
        <f t="shared" ca="1" si="23"/>
        <v>-15964.816499999997</v>
      </c>
      <c r="Q44" s="77">
        <f t="shared" ca="1" si="23"/>
        <v>-17042.472749999997</v>
      </c>
      <c r="R44" s="77">
        <f t="shared" ca="1" si="23"/>
        <v>-17042.472749999997</v>
      </c>
      <c r="S44" s="77">
        <f t="shared" ca="1" si="23"/>
        <v>-17042.472749999997</v>
      </c>
      <c r="T44" s="77">
        <f t="shared" ca="1" si="23"/>
        <v>-17042.472749999997</v>
      </c>
      <c r="U44" s="77">
        <f t="shared" ca="1" si="23"/>
        <v>-17042.472749999997</v>
      </c>
      <c r="V44" s="77">
        <f t="shared" ca="1" si="23"/>
        <v>-17042.472749999997</v>
      </c>
      <c r="W44" s="77">
        <f t="shared" ca="1" si="23"/>
        <v>-17042.472749999997</v>
      </c>
      <c r="X44" s="77">
        <f t="shared" ca="1" si="23"/>
        <v>-17042.472749999997</v>
      </c>
      <c r="Y44" s="77">
        <f t="shared" ca="1" si="23"/>
        <v>-17042.472749999997</v>
      </c>
      <c r="Z44" s="77">
        <f t="shared" ca="1" si="23"/>
        <v>-17042.472749999997</v>
      </c>
      <c r="AA44" s="77">
        <f t="shared" ca="1" si="23"/>
        <v>-17042.472749999997</v>
      </c>
      <c r="AB44" s="77">
        <f t="shared" ca="1" si="23"/>
        <v>-17042.472749999997</v>
      </c>
      <c r="AC44" s="77">
        <f t="shared" ca="1" si="23"/>
        <v>-22430.753999999997</v>
      </c>
      <c r="AD44" s="77">
        <f t="shared" ca="1" si="23"/>
        <v>-22430.753999999997</v>
      </c>
      <c r="AE44" s="77">
        <f t="shared" ca="1" si="23"/>
        <v>-22430.753999999997</v>
      </c>
      <c r="AF44" s="77">
        <f t="shared" ca="1" si="23"/>
        <v>-22430.753999999997</v>
      </c>
      <c r="AG44" s="77">
        <f t="shared" ca="1" si="23"/>
        <v>-22430.753999999997</v>
      </c>
      <c r="AH44" s="77">
        <f t="shared" ca="1" si="23"/>
        <v>-22430.753999999997</v>
      </c>
      <c r="AI44" s="77">
        <f t="shared" ca="1" si="23"/>
        <v>-22430.753999999997</v>
      </c>
      <c r="AJ44" s="77">
        <f t="shared" ca="1" si="23"/>
        <v>-22430.753999999997</v>
      </c>
      <c r="AK44" s="77">
        <f t="shared" ca="1" si="23"/>
        <v>-22430.753999999997</v>
      </c>
      <c r="AL44" s="77">
        <f t="shared" ca="1" si="23"/>
        <v>-22430.753999999997</v>
      </c>
      <c r="AM44" s="77">
        <f t="shared" ca="1" si="23"/>
        <v>-22430.753999999997</v>
      </c>
      <c r="AN44" s="77">
        <f t="shared" ca="1" si="23"/>
        <v>-22430.753999999997</v>
      </c>
      <c r="AO44" s="77">
        <f t="shared" ca="1" si="23"/>
        <v>-13589.816499999997</v>
      </c>
      <c r="AP44" s="77">
        <f t="shared" ca="1" si="23"/>
        <v>-13589.816499999997</v>
      </c>
      <c r="AQ44" s="77">
        <f t="shared" ca="1" si="23"/>
        <v>-13589.816499999997</v>
      </c>
      <c r="AR44" s="77">
        <f t="shared" ca="1" si="23"/>
        <v>-13589.816499999997</v>
      </c>
      <c r="AS44" s="77">
        <f t="shared" ca="1" si="23"/>
        <v>-13589.816499999997</v>
      </c>
      <c r="AT44" s="77">
        <f t="shared" ca="1" si="23"/>
        <v>-13589.816499999997</v>
      </c>
      <c r="AU44" s="77">
        <f t="shared" ca="1" si="23"/>
        <v>-13589.816499999997</v>
      </c>
      <c r="AV44" s="77">
        <f t="shared" ca="1" si="23"/>
        <v>-13589.816499999997</v>
      </c>
      <c r="AW44" s="77">
        <f t="shared" ca="1" si="23"/>
        <v>-13589.816499999997</v>
      </c>
      <c r="AX44" s="77">
        <f t="shared" ca="1" si="23"/>
        <v>-13589.816499999997</v>
      </c>
      <c r="AY44" s="77">
        <f t="shared" ca="1" si="23"/>
        <v>-13589.816499999997</v>
      </c>
      <c r="AZ44" s="77">
        <f t="shared" ca="1" si="23"/>
        <v>-13589.816499999997</v>
      </c>
      <c r="BA44" s="77">
        <f t="shared" ca="1" si="23"/>
        <v>-13589.816499999997</v>
      </c>
      <c r="BB44" s="77">
        <f t="shared" ca="1" si="23"/>
        <v>-12512.160249999997</v>
      </c>
      <c r="BC44" s="77">
        <f t="shared" ca="1" si="23"/>
        <v>-12512.160249999997</v>
      </c>
      <c r="BD44" s="77">
        <f t="shared" ca="1" si="23"/>
        <v>-12512.160249999997</v>
      </c>
      <c r="BE44" s="77">
        <f t="shared" ca="1" si="23"/>
        <v>-12512.160249999997</v>
      </c>
      <c r="BF44" s="77">
        <f t="shared" ca="1" si="23"/>
        <v>-12512.160249999997</v>
      </c>
      <c r="BG44" s="77">
        <f t="shared" ca="1" si="23"/>
        <v>-12512.160249999997</v>
      </c>
      <c r="BH44" s="77">
        <f t="shared" ca="1" si="23"/>
        <v>-12512.160249999997</v>
      </c>
      <c r="BI44" s="77">
        <f t="shared" ca="1" si="23"/>
        <v>-12512.160249999997</v>
      </c>
      <c r="BJ44" s="77">
        <f t="shared" ca="1" si="23"/>
        <v>-12512.160249999997</v>
      </c>
      <c r="BK44" s="77">
        <f t="shared" ca="1" si="23"/>
        <v>-12512.160249999997</v>
      </c>
    </row>
    <row r="46" spans="1:63" x14ac:dyDescent="0.25">
      <c r="A46" s="73" t="s">
        <v>67</v>
      </c>
      <c r="B46" s="74" t="s">
        <v>47</v>
      </c>
      <c r="C46" s="73"/>
      <c r="D46" s="75">
        <f ca="1">D40+D44</f>
        <v>-60244.848851264556</v>
      </c>
      <c r="E46" s="75">
        <f t="shared" ref="E46:BK46" ca="1" si="24">E40+E44</f>
        <v>-60244.848851264556</v>
      </c>
      <c r="F46" s="75">
        <f t="shared" ca="1" si="24"/>
        <v>-60244.848851264556</v>
      </c>
      <c r="G46" s="75">
        <f t="shared" ca="1" si="24"/>
        <v>-60244.848851264556</v>
      </c>
      <c r="H46" s="75">
        <f t="shared" ca="1" si="24"/>
        <v>-60244.848851264556</v>
      </c>
      <c r="I46" s="75">
        <f t="shared" ca="1" si="24"/>
        <v>-60244.848851264556</v>
      </c>
      <c r="J46" s="75">
        <f t="shared" ca="1" si="24"/>
        <v>-60244.848851264556</v>
      </c>
      <c r="K46" s="75">
        <f t="shared" ca="1" si="24"/>
        <v>-60244.848851264556</v>
      </c>
      <c r="L46" s="75">
        <f t="shared" ca="1" si="24"/>
        <v>-60244.848851264556</v>
      </c>
      <c r="M46" s="75">
        <f t="shared" ca="1" si="24"/>
        <v>-60244.848851264556</v>
      </c>
      <c r="N46" s="75">
        <f t="shared" ca="1" si="24"/>
        <v>-60244.848851264556</v>
      </c>
      <c r="O46" s="75">
        <f t="shared" ca="1" si="24"/>
        <v>-60244.848851264556</v>
      </c>
      <c r="P46" s="75">
        <f t="shared" ca="1" si="24"/>
        <v>-60244.848851264556</v>
      </c>
      <c r="Q46" s="75">
        <f t="shared" ca="1" si="24"/>
        <v>-61322.505101264556</v>
      </c>
      <c r="R46" s="75">
        <f t="shared" ca="1" si="24"/>
        <v>-61322.505101264556</v>
      </c>
      <c r="S46" s="75">
        <f t="shared" ca="1" si="24"/>
        <v>-61322.505101264556</v>
      </c>
      <c r="T46" s="75">
        <f t="shared" ca="1" si="24"/>
        <v>-61322.505101264556</v>
      </c>
      <c r="U46" s="75">
        <f t="shared" ca="1" si="24"/>
        <v>-61322.505101264556</v>
      </c>
      <c r="V46" s="75">
        <f t="shared" ca="1" si="24"/>
        <v>-61322.505101264556</v>
      </c>
      <c r="W46" s="75">
        <f t="shared" ca="1" si="24"/>
        <v>-61322.505101264556</v>
      </c>
      <c r="X46" s="75">
        <f t="shared" ca="1" si="24"/>
        <v>-61322.505101264556</v>
      </c>
      <c r="Y46" s="75">
        <f t="shared" ca="1" si="24"/>
        <v>-61322.505101264556</v>
      </c>
      <c r="Z46" s="75">
        <f t="shared" ca="1" si="24"/>
        <v>-61322.505101264556</v>
      </c>
      <c r="AA46" s="75">
        <f t="shared" ca="1" si="24"/>
        <v>-61322.505101264556</v>
      </c>
      <c r="AB46" s="75">
        <f t="shared" ca="1" si="24"/>
        <v>-61322.505101264556</v>
      </c>
      <c r="AC46" s="75">
        <f t="shared" ca="1" si="24"/>
        <v>-66710.786351264556</v>
      </c>
      <c r="AD46" s="75">
        <f t="shared" ca="1" si="24"/>
        <v>-66710.786351264556</v>
      </c>
      <c r="AE46" s="75">
        <f t="shared" ca="1" si="24"/>
        <v>-66710.786351264556</v>
      </c>
      <c r="AF46" s="75">
        <f t="shared" ca="1" si="24"/>
        <v>-66710.786351264556</v>
      </c>
      <c r="AG46" s="75">
        <f t="shared" ca="1" si="24"/>
        <v>-66710.786351264556</v>
      </c>
      <c r="AH46" s="75">
        <f t="shared" ca="1" si="24"/>
        <v>-66710.786351264556</v>
      </c>
      <c r="AI46" s="75">
        <f t="shared" ca="1" si="24"/>
        <v>-66710.786351264556</v>
      </c>
      <c r="AJ46" s="75">
        <f t="shared" ca="1" si="24"/>
        <v>-66710.786351264556</v>
      </c>
      <c r="AK46" s="75">
        <f t="shared" ca="1" si="24"/>
        <v>-66710.786351264556</v>
      </c>
      <c r="AL46" s="75">
        <f t="shared" ca="1" si="24"/>
        <v>-66710.786351264556</v>
      </c>
      <c r="AM46" s="75">
        <f t="shared" ca="1" si="24"/>
        <v>-66710.786351264556</v>
      </c>
      <c r="AN46" s="75">
        <f t="shared" ca="1" si="24"/>
        <v>-66710.786351264556</v>
      </c>
      <c r="AO46" s="75">
        <f t="shared" ca="1" si="24"/>
        <v>-57869.848851264556</v>
      </c>
      <c r="AP46" s="75">
        <f t="shared" ca="1" si="24"/>
        <v>-57869.848851264556</v>
      </c>
      <c r="AQ46" s="75">
        <f t="shared" ca="1" si="24"/>
        <v>-57869.848851264556</v>
      </c>
      <c r="AR46" s="75">
        <f t="shared" ca="1" si="24"/>
        <v>-57869.848851264556</v>
      </c>
      <c r="AS46" s="75">
        <f t="shared" ca="1" si="24"/>
        <v>-57869.848851264556</v>
      </c>
      <c r="AT46" s="75">
        <f t="shared" ca="1" si="24"/>
        <v>-57869.848851264556</v>
      </c>
      <c r="AU46" s="75">
        <f t="shared" ca="1" si="24"/>
        <v>-57869.848851264556</v>
      </c>
      <c r="AV46" s="75">
        <f t="shared" ca="1" si="24"/>
        <v>-57869.848851264556</v>
      </c>
      <c r="AW46" s="75">
        <f t="shared" ca="1" si="24"/>
        <v>-57869.848851264556</v>
      </c>
      <c r="AX46" s="75">
        <f t="shared" ca="1" si="24"/>
        <v>-57869.848851264556</v>
      </c>
      <c r="AY46" s="75">
        <f t="shared" ca="1" si="24"/>
        <v>-57869.848851264556</v>
      </c>
      <c r="AZ46" s="75">
        <f t="shared" ca="1" si="24"/>
        <v>-57869.848851264556</v>
      </c>
      <c r="BA46" s="75">
        <f t="shared" ca="1" si="24"/>
        <v>-57869.848851264556</v>
      </c>
      <c r="BB46" s="75">
        <f t="shared" ca="1" si="24"/>
        <v>-56792.192601264556</v>
      </c>
      <c r="BC46" s="75">
        <f t="shared" ca="1" si="24"/>
        <v>-56792.192601264556</v>
      </c>
      <c r="BD46" s="75">
        <f t="shared" ca="1" si="24"/>
        <v>-56792.192601264556</v>
      </c>
      <c r="BE46" s="75">
        <f t="shared" ca="1" si="24"/>
        <v>-56792.192601264556</v>
      </c>
      <c r="BF46" s="75">
        <f t="shared" ca="1" si="24"/>
        <v>-56792.192601264556</v>
      </c>
      <c r="BG46" s="75">
        <f t="shared" ca="1" si="24"/>
        <v>-56792.192601264556</v>
      </c>
      <c r="BH46" s="75">
        <f t="shared" ca="1" si="24"/>
        <v>-56792.192601264556</v>
      </c>
      <c r="BI46" s="75">
        <f t="shared" ca="1" si="24"/>
        <v>-56792.192601264556</v>
      </c>
      <c r="BJ46" s="75">
        <f t="shared" ca="1" si="24"/>
        <v>-56792.192601264556</v>
      </c>
      <c r="BK46" s="75">
        <f t="shared" ca="1" si="24"/>
        <v>-56792.192601264556</v>
      </c>
    </row>
    <row r="48" spans="1:63" x14ac:dyDescent="0.25">
      <c r="A48" s="1" t="s">
        <v>68</v>
      </c>
      <c r="B48" s="2" t="s">
        <v>47</v>
      </c>
      <c r="C48" s="61"/>
      <c r="D48" s="61">
        <f ca="1">-D49*D46</f>
        <v>0</v>
      </c>
      <c r="E48" s="61">
        <f t="shared" ref="E48:BK48" ca="1" si="25">-E49*E46</f>
        <v>0</v>
      </c>
      <c r="F48" s="61">
        <f t="shared" ca="1" si="25"/>
        <v>0</v>
      </c>
      <c r="G48" s="61">
        <f t="shared" ca="1" si="25"/>
        <v>0</v>
      </c>
      <c r="H48" s="61">
        <f t="shared" ca="1" si="25"/>
        <v>0</v>
      </c>
      <c r="I48" s="61">
        <f t="shared" ca="1" si="25"/>
        <v>0</v>
      </c>
      <c r="J48" s="61">
        <f t="shared" ca="1" si="25"/>
        <v>0</v>
      </c>
      <c r="K48" s="61">
        <f t="shared" ca="1" si="25"/>
        <v>0</v>
      </c>
      <c r="L48" s="61">
        <f t="shared" ca="1" si="25"/>
        <v>0</v>
      </c>
      <c r="M48" s="61">
        <f t="shared" ca="1" si="25"/>
        <v>0</v>
      </c>
      <c r="N48" s="61">
        <f t="shared" ca="1" si="25"/>
        <v>0</v>
      </c>
      <c r="O48" s="61">
        <f t="shared" ca="1" si="25"/>
        <v>0</v>
      </c>
      <c r="P48" s="61">
        <f t="shared" ca="1" si="25"/>
        <v>0</v>
      </c>
      <c r="Q48" s="61">
        <f t="shared" ca="1" si="25"/>
        <v>0</v>
      </c>
      <c r="R48" s="61">
        <f t="shared" ca="1" si="25"/>
        <v>0</v>
      </c>
      <c r="S48" s="61">
        <f t="shared" ca="1" si="25"/>
        <v>0</v>
      </c>
      <c r="T48" s="61">
        <f t="shared" ca="1" si="25"/>
        <v>0</v>
      </c>
      <c r="U48" s="61">
        <f t="shared" ca="1" si="25"/>
        <v>0</v>
      </c>
      <c r="V48" s="61">
        <f t="shared" ca="1" si="25"/>
        <v>0</v>
      </c>
      <c r="W48" s="61">
        <f t="shared" ca="1" si="25"/>
        <v>0</v>
      </c>
      <c r="X48" s="61">
        <f t="shared" ca="1" si="25"/>
        <v>0</v>
      </c>
      <c r="Y48" s="61">
        <f t="shared" ca="1" si="25"/>
        <v>0</v>
      </c>
      <c r="Z48" s="61">
        <f t="shared" ca="1" si="25"/>
        <v>0</v>
      </c>
      <c r="AA48" s="61">
        <f t="shared" ca="1" si="25"/>
        <v>0</v>
      </c>
      <c r="AB48" s="61">
        <f t="shared" ca="1" si="25"/>
        <v>0</v>
      </c>
      <c r="AC48" s="61">
        <f t="shared" ca="1" si="25"/>
        <v>0</v>
      </c>
      <c r="AD48" s="61">
        <f t="shared" ca="1" si="25"/>
        <v>0</v>
      </c>
      <c r="AE48" s="61">
        <f t="shared" ca="1" si="25"/>
        <v>0</v>
      </c>
      <c r="AF48" s="61">
        <f t="shared" ca="1" si="25"/>
        <v>0</v>
      </c>
      <c r="AG48" s="61">
        <f t="shared" ca="1" si="25"/>
        <v>0</v>
      </c>
      <c r="AH48" s="61">
        <f t="shared" ca="1" si="25"/>
        <v>0</v>
      </c>
      <c r="AI48" s="61">
        <f t="shared" ca="1" si="25"/>
        <v>0</v>
      </c>
      <c r="AJ48" s="61">
        <f t="shared" ca="1" si="25"/>
        <v>0</v>
      </c>
      <c r="AK48" s="61">
        <f t="shared" ca="1" si="25"/>
        <v>0</v>
      </c>
      <c r="AL48" s="61">
        <f t="shared" ca="1" si="25"/>
        <v>0</v>
      </c>
      <c r="AM48" s="61">
        <f t="shared" ca="1" si="25"/>
        <v>0</v>
      </c>
      <c r="AN48" s="61">
        <f t="shared" ca="1" si="25"/>
        <v>0</v>
      </c>
      <c r="AO48" s="61">
        <f t="shared" ca="1" si="25"/>
        <v>0</v>
      </c>
      <c r="AP48" s="61">
        <f t="shared" ca="1" si="25"/>
        <v>0</v>
      </c>
      <c r="AQ48" s="61">
        <f t="shared" ca="1" si="25"/>
        <v>0</v>
      </c>
      <c r="AR48" s="61">
        <f t="shared" ca="1" si="25"/>
        <v>0</v>
      </c>
      <c r="AS48" s="61">
        <f t="shared" ca="1" si="25"/>
        <v>0</v>
      </c>
      <c r="AT48" s="61">
        <f t="shared" ca="1" si="25"/>
        <v>0</v>
      </c>
      <c r="AU48" s="61">
        <f t="shared" ca="1" si="25"/>
        <v>0</v>
      </c>
      <c r="AV48" s="61">
        <f t="shared" ca="1" si="25"/>
        <v>0</v>
      </c>
      <c r="AW48" s="61">
        <f t="shared" ca="1" si="25"/>
        <v>0</v>
      </c>
      <c r="AX48" s="61">
        <f t="shared" ca="1" si="25"/>
        <v>0</v>
      </c>
      <c r="AY48" s="61">
        <f t="shared" ca="1" si="25"/>
        <v>0</v>
      </c>
      <c r="AZ48" s="61">
        <f ca="1">-AZ49*AZ46</f>
        <v>5786.984885126456</v>
      </c>
      <c r="BA48" s="61">
        <f t="shared" ca="1" si="25"/>
        <v>0</v>
      </c>
      <c r="BB48" s="61">
        <f t="shared" ca="1" si="25"/>
        <v>0</v>
      </c>
      <c r="BC48" s="61">
        <f t="shared" ca="1" si="25"/>
        <v>0</v>
      </c>
      <c r="BD48" s="61">
        <f t="shared" ca="1" si="25"/>
        <v>0</v>
      </c>
      <c r="BE48" s="61">
        <f t="shared" ca="1" si="25"/>
        <v>0</v>
      </c>
      <c r="BF48" s="61">
        <f t="shared" ca="1" si="25"/>
        <v>0</v>
      </c>
      <c r="BG48" s="61">
        <f t="shared" ca="1" si="25"/>
        <v>0</v>
      </c>
      <c r="BH48" s="61">
        <f t="shared" ca="1" si="25"/>
        <v>0</v>
      </c>
      <c r="BI48" s="61">
        <f t="shared" ca="1" si="25"/>
        <v>0</v>
      </c>
      <c r="BJ48" s="61">
        <f t="shared" ca="1" si="25"/>
        <v>0</v>
      </c>
      <c r="BK48" s="61">
        <f t="shared" ca="1" si="25"/>
        <v>22716.877040505824</v>
      </c>
    </row>
    <row r="49" spans="1:63" x14ac:dyDescent="0.25">
      <c r="A49" s="42" t="s">
        <v>68</v>
      </c>
      <c r="B49" s="43" t="s">
        <v>41</v>
      </c>
      <c r="C49" s="78"/>
      <c r="D49" s="62">
        <v>0</v>
      </c>
      <c r="E49" s="63">
        <f>$D49</f>
        <v>0</v>
      </c>
      <c r="F49" s="63">
        <f t="shared" ref="F49:BJ49" si="26">$D49</f>
        <v>0</v>
      </c>
      <c r="G49" s="63">
        <f t="shared" si="26"/>
        <v>0</v>
      </c>
      <c r="H49" s="63">
        <f t="shared" si="26"/>
        <v>0</v>
      </c>
      <c r="I49" s="63">
        <f t="shared" si="26"/>
        <v>0</v>
      </c>
      <c r="J49" s="63">
        <f t="shared" si="26"/>
        <v>0</v>
      </c>
      <c r="K49" s="63">
        <f t="shared" si="26"/>
        <v>0</v>
      </c>
      <c r="L49" s="63">
        <f t="shared" si="26"/>
        <v>0</v>
      </c>
      <c r="M49" s="63">
        <f t="shared" si="26"/>
        <v>0</v>
      </c>
      <c r="N49" s="63">
        <f t="shared" si="26"/>
        <v>0</v>
      </c>
      <c r="O49" s="63">
        <f t="shared" si="26"/>
        <v>0</v>
      </c>
      <c r="P49" s="63">
        <f t="shared" si="26"/>
        <v>0</v>
      </c>
      <c r="Q49" s="63">
        <f t="shared" si="26"/>
        <v>0</v>
      </c>
      <c r="R49" s="63">
        <f t="shared" si="26"/>
        <v>0</v>
      </c>
      <c r="S49" s="63">
        <f t="shared" si="26"/>
        <v>0</v>
      </c>
      <c r="T49" s="63">
        <f t="shared" si="26"/>
        <v>0</v>
      </c>
      <c r="U49" s="63">
        <f t="shared" si="26"/>
        <v>0</v>
      </c>
      <c r="V49" s="63">
        <f t="shared" si="26"/>
        <v>0</v>
      </c>
      <c r="W49" s="63">
        <f t="shared" si="26"/>
        <v>0</v>
      </c>
      <c r="X49" s="63">
        <f t="shared" si="26"/>
        <v>0</v>
      </c>
      <c r="Y49" s="63">
        <f t="shared" si="26"/>
        <v>0</v>
      </c>
      <c r="Z49" s="63">
        <f t="shared" si="26"/>
        <v>0</v>
      </c>
      <c r="AA49" s="63">
        <f t="shared" si="26"/>
        <v>0</v>
      </c>
      <c r="AB49" s="63">
        <f t="shared" si="26"/>
        <v>0</v>
      </c>
      <c r="AC49" s="63">
        <f t="shared" si="26"/>
        <v>0</v>
      </c>
      <c r="AD49" s="63">
        <f t="shared" si="26"/>
        <v>0</v>
      </c>
      <c r="AE49" s="63">
        <f t="shared" si="26"/>
        <v>0</v>
      </c>
      <c r="AF49" s="63">
        <f t="shared" si="26"/>
        <v>0</v>
      </c>
      <c r="AG49" s="63">
        <f t="shared" si="26"/>
        <v>0</v>
      </c>
      <c r="AH49" s="63">
        <f t="shared" si="26"/>
        <v>0</v>
      </c>
      <c r="AI49" s="63">
        <f t="shared" si="26"/>
        <v>0</v>
      </c>
      <c r="AJ49" s="63">
        <f t="shared" si="26"/>
        <v>0</v>
      </c>
      <c r="AK49" s="63">
        <f t="shared" si="26"/>
        <v>0</v>
      </c>
      <c r="AL49" s="63">
        <f t="shared" si="26"/>
        <v>0</v>
      </c>
      <c r="AM49" s="63">
        <f t="shared" si="26"/>
        <v>0</v>
      </c>
      <c r="AN49" s="63">
        <f t="shared" si="26"/>
        <v>0</v>
      </c>
      <c r="AO49" s="63">
        <f t="shared" si="26"/>
        <v>0</v>
      </c>
      <c r="AP49" s="63">
        <f t="shared" si="26"/>
        <v>0</v>
      </c>
      <c r="AQ49" s="63">
        <f t="shared" si="26"/>
        <v>0</v>
      </c>
      <c r="AR49" s="63">
        <f t="shared" si="26"/>
        <v>0</v>
      </c>
      <c r="AS49" s="63">
        <f t="shared" si="26"/>
        <v>0</v>
      </c>
      <c r="AT49" s="63">
        <f t="shared" si="26"/>
        <v>0</v>
      </c>
      <c r="AU49" s="63">
        <f t="shared" si="26"/>
        <v>0</v>
      </c>
      <c r="AV49" s="63">
        <f t="shared" si="26"/>
        <v>0</v>
      </c>
      <c r="AW49" s="63">
        <f t="shared" si="26"/>
        <v>0</v>
      </c>
      <c r="AX49" s="63">
        <f t="shared" si="26"/>
        <v>0</v>
      </c>
      <c r="AY49" s="63">
        <f t="shared" si="26"/>
        <v>0</v>
      </c>
      <c r="AZ49" s="63">
        <v>0.1</v>
      </c>
      <c r="BA49" s="63">
        <f t="shared" si="26"/>
        <v>0</v>
      </c>
      <c r="BB49" s="63">
        <f t="shared" si="26"/>
        <v>0</v>
      </c>
      <c r="BC49" s="63">
        <f t="shared" si="26"/>
        <v>0</v>
      </c>
      <c r="BD49" s="63">
        <f t="shared" si="26"/>
        <v>0</v>
      </c>
      <c r="BE49" s="63">
        <f t="shared" si="26"/>
        <v>0</v>
      </c>
      <c r="BF49" s="63">
        <f t="shared" si="26"/>
        <v>0</v>
      </c>
      <c r="BG49" s="63">
        <f t="shared" si="26"/>
        <v>0</v>
      </c>
      <c r="BH49" s="63">
        <f t="shared" si="26"/>
        <v>0</v>
      </c>
      <c r="BI49" s="63">
        <f t="shared" si="26"/>
        <v>0</v>
      </c>
      <c r="BJ49" s="63">
        <f t="shared" si="26"/>
        <v>0</v>
      </c>
      <c r="BK49" s="63">
        <v>0.4</v>
      </c>
    </row>
    <row r="50" spans="1:63" x14ac:dyDescent="0.25">
      <c r="A50" s="71" t="s">
        <v>69</v>
      </c>
      <c r="B50" s="70" t="s">
        <v>47</v>
      </c>
      <c r="C50" s="71"/>
      <c r="D50" s="72">
        <f ca="1">D46+D48</f>
        <v>-60244.848851264556</v>
      </c>
      <c r="E50" s="72">
        <f t="shared" ref="E50:BK50" ca="1" si="27">E46+E48</f>
        <v>-60244.848851264556</v>
      </c>
      <c r="F50" s="72">
        <f t="shared" ca="1" si="27"/>
        <v>-60244.848851264556</v>
      </c>
      <c r="G50" s="72">
        <f t="shared" ca="1" si="27"/>
        <v>-60244.848851264556</v>
      </c>
      <c r="H50" s="72">
        <f t="shared" ca="1" si="27"/>
        <v>-60244.848851264556</v>
      </c>
      <c r="I50" s="72">
        <f t="shared" ca="1" si="27"/>
        <v>-60244.848851264556</v>
      </c>
      <c r="J50" s="72">
        <f t="shared" ca="1" si="27"/>
        <v>-60244.848851264556</v>
      </c>
      <c r="K50" s="72">
        <f t="shared" ca="1" si="27"/>
        <v>-60244.848851264556</v>
      </c>
      <c r="L50" s="72">
        <f t="shared" ca="1" si="27"/>
        <v>-60244.848851264556</v>
      </c>
      <c r="M50" s="72">
        <f t="shared" ca="1" si="27"/>
        <v>-60244.848851264556</v>
      </c>
      <c r="N50" s="72">
        <f t="shared" ca="1" si="27"/>
        <v>-60244.848851264556</v>
      </c>
      <c r="O50" s="72">
        <f t="shared" ca="1" si="27"/>
        <v>-60244.848851264556</v>
      </c>
      <c r="P50" s="72">
        <f t="shared" ca="1" si="27"/>
        <v>-60244.848851264556</v>
      </c>
      <c r="Q50" s="72">
        <f t="shared" ca="1" si="27"/>
        <v>-61322.505101264556</v>
      </c>
      <c r="R50" s="72">
        <f t="shared" ca="1" si="27"/>
        <v>-61322.505101264556</v>
      </c>
      <c r="S50" s="72">
        <f t="shared" ca="1" si="27"/>
        <v>-61322.505101264556</v>
      </c>
      <c r="T50" s="72">
        <f t="shared" ca="1" si="27"/>
        <v>-61322.505101264556</v>
      </c>
      <c r="U50" s="72">
        <f t="shared" ca="1" si="27"/>
        <v>-61322.505101264556</v>
      </c>
      <c r="V50" s="72">
        <f t="shared" ca="1" si="27"/>
        <v>-61322.505101264556</v>
      </c>
      <c r="W50" s="72">
        <f t="shared" ca="1" si="27"/>
        <v>-61322.505101264556</v>
      </c>
      <c r="X50" s="72">
        <f t="shared" ca="1" si="27"/>
        <v>-61322.505101264556</v>
      </c>
      <c r="Y50" s="72">
        <f t="shared" ca="1" si="27"/>
        <v>-61322.505101264556</v>
      </c>
      <c r="Z50" s="72">
        <f t="shared" ca="1" si="27"/>
        <v>-61322.505101264556</v>
      </c>
      <c r="AA50" s="72">
        <f t="shared" ca="1" si="27"/>
        <v>-61322.505101264556</v>
      </c>
      <c r="AB50" s="72">
        <f t="shared" ca="1" si="27"/>
        <v>-61322.505101264556</v>
      </c>
      <c r="AC50" s="72">
        <f t="shared" ca="1" si="27"/>
        <v>-66710.786351264556</v>
      </c>
      <c r="AD50" s="72">
        <f t="shared" ca="1" si="27"/>
        <v>-66710.786351264556</v>
      </c>
      <c r="AE50" s="72">
        <f t="shared" ca="1" si="27"/>
        <v>-66710.786351264556</v>
      </c>
      <c r="AF50" s="72">
        <f t="shared" ca="1" si="27"/>
        <v>-66710.786351264556</v>
      </c>
      <c r="AG50" s="72">
        <f t="shared" ca="1" si="27"/>
        <v>-66710.786351264556</v>
      </c>
      <c r="AH50" s="72">
        <f t="shared" ca="1" si="27"/>
        <v>-66710.786351264556</v>
      </c>
      <c r="AI50" s="72">
        <f t="shared" ca="1" si="27"/>
        <v>-66710.786351264556</v>
      </c>
      <c r="AJ50" s="72">
        <f t="shared" ca="1" si="27"/>
        <v>-66710.786351264556</v>
      </c>
      <c r="AK50" s="72">
        <f t="shared" ca="1" si="27"/>
        <v>-66710.786351264556</v>
      </c>
      <c r="AL50" s="72">
        <f t="shared" ca="1" si="27"/>
        <v>-66710.786351264556</v>
      </c>
      <c r="AM50" s="72">
        <f t="shared" ca="1" si="27"/>
        <v>-66710.786351264556</v>
      </c>
      <c r="AN50" s="72">
        <f t="shared" ca="1" si="27"/>
        <v>-66710.786351264556</v>
      </c>
      <c r="AO50" s="72">
        <f t="shared" ca="1" si="27"/>
        <v>-57869.848851264556</v>
      </c>
      <c r="AP50" s="72">
        <f t="shared" ca="1" si="27"/>
        <v>-57869.848851264556</v>
      </c>
      <c r="AQ50" s="72">
        <f t="shared" ca="1" si="27"/>
        <v>-57869.848851264556</v>
      </c>
      <c r="AR50" s="72">
        <f t="shared" ca="1" si="27"/>
        <v>-57869.848851264556</v>
      </c>
      <c r="AS50" s="72">
        <f t="shared" ca="1" si="27"/>
        <v>-57869.848851264556</v>
      </c>
      <c r="AT50" s="72">
        <f t="shared" ca="1" si="27"/>
        <v>-57869.848851264556</v>
      </c>
      <c r="AU50" s="72">
        <f t="shared" ca="1" si="27"/>
        <v>-57869.848851264556</v>
      </c>
      <c r="AV50" s="72">
        <f t="shared" ca="1" si="27"/>
        <v>-57869.848851264556</v>
      </c>
      <c r="AW50" s="72">
        <f t="shared" ca="1" si="27"/>
        <v>-57869.848851264556</v>
      </c>
      <c r="AX50" s="72">
        <f t="shared" ca="1" si="27"/>
        <v>-57869.848851264556</v>
      </c>
      <c r="AY50" s="72">
        <f t="shared" ca="1" si="27"/>
        <v>-57869.848851264556</v>
      </c>
      <c r="AZ50" s="72">
        <f t="shared" ca="1" si="27"/>
        <v>-52082.863966138102</v>
      </c>
      <c r="BA50" s="72">
        <f t="shared" ca="1" si="27"/>
        <v>-57869.848851264556</v>
      </c>
      <c r="BB50" s="72">
        <f t="shared" ca="1" si="27"/>
        <v>-56792.192601264556</v>
      </c>
      <c r="BC50" s="72">
        <f t="shared" ca="1" si="27"/>
        <v>-56792.192601264556</v>
      </c>
      <c r="BD50" s="72">
        <f t="shared" ca="1" si="27"/>
        <v>-56792.192601264556</v>
      </c>
      <c r="BE50" s="72">
        <f t="shared" ca="1" si="27"/>
        <v>-56792.192601264556</v>
      </c>
      <c r="BF50" s="72">
        <f t="shared" ca="1" si="27"/>
        <v>-56792.192601264556</v>
      </c>
      <c r="BG50" s="72">
        <f t="shared" ca="1" si="27"/>
        <v>-56792.192601264556</v>
      </c>
      <c r="BH50" s="72">
        <f t="shared" ca="1" si="27"/>
        <v>-56792.192601264556</v>
      </c>
      <c r="BI50" s="72">
        <f t="shared" ca="1" si="27"/>
        <v>-56792.192601264556</v>
      </c>
      <c r="BJ50" s="72">
        <f t="shared" ca="1" si="27"/>
        <v>-56792.192601264556</v>
      </c>
      <c r="BK50" s="72">
        <f t="shared" ca="1" si="27"/>
        <v>-34075.315560758732</v>
      </c>
    </row>
    <row r="52" spans="1:63" x14ac:dyDescent="0.25">
      <c r="A52" s="1" t="s">
        <v>70</v>
      </c>
      <c r="B52" s="2" t="s">
        <v>47</v>
      </c>
      <c r="C52" s="61">
        <f>C11*C53</f>
        <v>113999.99999999999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</row>
    <row r="53" spans="1:63" x14ac:dyDescent="0.25">
      <c r="A53" s="42" t="s">
        <v>71</v>
      </c>
      <c r="B53" s="43" t="s">
        <v>72</v>
      </c>
      <c r="C53" s="79">
        <f>100000*H3</f>
        <v>113999.99999999999</v>
      </c>
      <c r="D53" s="78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x14ac:dyDescent="0.25">
      <c r="A54" s="68" t="s">
        <v>73</v>
      </c>
      <c r="B54" s="24" t="s">
        <v>47</v>
      </c>
      <c r="C54" s="55">
        <f>C11*C12*C56*C55</f>
        <v>517274.99999999994</v>
      </c>
      <c r="D54" s="55">
        <f>D11*D12*D56*D55</f>
        <v>0</v>
      </c>
      <c r="E54" s="55">
        <f t="shared" ref="E54:BK54" si="28">E11*E12*E56*E55</f>
        <v>0</v>
      </c>
      <c r="F54" s="55">
        <f t="shared" si="28"/>
        <v>0</v>
      </c>
      <c r="G54" s="55">
        <f t="shared" si="28"/>
        <v>0</v>
      </c>
      <c r="H54" s="55">
        <f t="shared" si="28"/>
        <v>0</v>
      </c>
      <c r="I54" s="55">
        <f t="shared" si="28"/>
        <v>0</v>
      </c>
      <c r="J54" s="55">
        <f t="shared" si="28"/>
        <v>0</v>
      </c>
      <c r="K54" s="55">
        <f t="shared" si="28"/>
        <v>0</v>
      </c>
      <c r="L54" s="55">
        <f t="shared" si="28"/>
        <v>0</v>
      </c>
      <c r="M54" s="55">
        <f t="shared" si="28"/>
        <v>0</v>
      </c>
      <c r="N54" s="55">
        <f t="shared" si="28"/>
        <v>0</v>
      </c>
      <c r="O54" s="55">
        <f t="shared" si="28"/>
        <v>0</v>
      </c>
      <c r="P54" s="55">
        <f t="shared" si="28"/>
        <v>51727.499999999993</v>
      </c>
      <c r="Q54" s="55">
        <f t="shared" si="28"/>
        <v>0</v>
      </c>
      <c r="R54" s="55">
        <f t="shared" si="28"/>
        <v>0</v>
      </c>
      <c r="S54" s="55">
        <f t="shared" si="28"/>
        <v>0</v>
      </c>
      <c r="T54" s="55">
        <f t="shared" si="28"/>
        <v>0</v>
      </c>
      <c r="U54" s="55">
        <f t="shared" si="28"/>
        <v>0</v>
      </c>
      <c r="V54" s="55">
        <f t="shared" si="28"/>
        <v>0</v>
      </c>
      <c r="W54" s="55">
        <f t="shared" si="28"/>
        <v>0</v>
      </c>
      <c r="X54" s="55">
        <f t="shared" si="28"/>
        <v>0</v>
      </c>
      <c r="Y54" s="55">
        <f t="shared" si="28"/>
        <v>0</v>
      </c>
      <c r="Z54" s="55">
        <f t="shared" si="28"/>
        <v>0</v>
      </c>
      <c r="AA54" s="55">
        <f t="shared" si="28"/>
        <v>0</v>
      </c>
      <c r="AB54" s="55">
        <f t="shared" si="28"/>
        <v>258637.49999999997</v>
      </c>
      <c r="AC54" s="55">
        <f t="shared" si="28"/>
        <v>0</v>
      </c>
      <c r="AD54" s="55">
        <f t="shared" si="28"/>
        <v>0</v>
      </c>
      <c r="AE54" s="55">
        <f t="shared" si="28"/>
        <v>0</v>
      </c>
      <c r="AF54" s="55">
        <f t="shared" si="28"/>
        <v>0</v>
      </c>
      <c r="AG54" s="55">
        <f t="shared" si="28"/>
        <v>0</v>
      </c>
      <c r="AH54" s="55">
        <f t="shared" si="28"/>
        <v>0</v>
      </c>
      <c r="AI54" s="55">
        <f t="shared" si="28"/>
        <v>0</v>
      </c>
      <c r="AJ54" s="55">
        <f t="shared" si="28"/>
        <v>0</v>
      </c>
      <c r="AK54" s="55">
        <f t="shared" si="28"/>
        <v>0</v>
      </c>
      <c r="AL54" s="55">
        <f t="shared" si="28"/>
        <v>0</v>
      </c>
      <c r="AM54" s="55">
        <f t="shared" si="28"/>
        <v>0</v>
      </c>
      <c r="AN54" s="55">
        <f t="shared" si="28"/>
        <v>206909.99999999997</v>
      </c>
      <c r="AO54" s="55">
        <f t="shared" si="28"/>
        <v>0</v>
      </c>
      <c r="AP54" s="55">
        <f t="shared" si="28"/>
        <v>0</v>
      </c>
      <c r="AQ54" s="55">
        <f t="shared" si="28"/>
        <v>0</v>
      </c>
      <c r="AR54" s="55">
        <f t="shared" si="28"/>
        <v>0</v>
      </c>
      <c r="AS54" s="55">
        <f t="shared" si="28"/>
        <v>0</v>
      </c>
      <c r="AT54" s="55">
        <f t="shared" si="28"/>
        <v>0</v>
      </c>
      <c r="AU54" s="55">
        <f t="shared" si="28"/>
        <v>0</v>
      </c>
      <c r="AV54" s="55">
        <f t="shared" si="28"/>
        <v>0</v>
      </c>
      <c r="AW54" s="55">
        <f t="shared" si="28"/>
        <v>0</v>
      </c>
      <c r="AX54" s="55">
        <f t="shared" si="28"/>
        <v>0</v>
      </c>
      <c r="AY54" s="55">
        <f t="shared" si="28"/>
        <v>0</v>
      </c>
      <c r="AZ54" s="55">
        <f t="shared" si="28"/>
        <v>0</v>
      </c>
      <c r="BA54" s="55">
        <f t="shared" si="28"/>
        <v>0</v>
      </c>
      <c r="BB54" s="55">
        <f t="shared" si="28"/>
        <v>0</v>
      </c>
      <c r="BC54" s="55">
        <f t="shared" si="28"/>
        <v>0</v>
      </c>
      <c r="BD54" s="55">
        <f t="shared" si="28"/>
        <v>0</v>
      </c>
      <c r="BE54" s="55">
        <f t="shared" si="28"/>
        <v>0</v>
      </c>
      <c r="BF54" s="55">
        <f t="shared" si="28"/>
        <v>0</v>
      </c>
      <c r="BG54" s="55">
        <f t="shared" si="28"/>
        <v>0</v>
      </c>
      <c r="BH54" s="55">
        <f t="shared" si="28"/>
        <v>0</v>
      </c>
      <c r="BI54" s="55">
        <f t="shared" si="28"/>
        <v>0</v>
      </c>
      <c r="BJ54" s="55">
        <f t="shared" si="28"/>
        <v>0</v>
      </c>
      <c r="BK54" s="55">
        <f t="shared" si="28"/>
        <v>0</v>
      </c>
    </row>
    <row r="55" spans="1:63" x14ac:dyDescent="0.25">
      <c r="A55" s="42" t="s">
        <v>74</v>
      </c>
      <c r="B55" s="43" t="s">
        <v>75</v>
      </c>
      <c r="C55" s="79">
        <f>2750*H3</f>
        <v>3134.9999999999995</v>
      </c>
      <c r="D55" s="80">
        <f>$C55</f>
        <v>3134.9999999999995</v>
      </c>
      <c r="E55" s="80">
        <f t="shared" ref="E55:BK55" si="29">$C55</f>
        <v>3134.9999999999995</v>
      </c>
      <c r="F55" s="80">
        <f t="shared" si="29"/>
        <v>3134.9999999999995</v>
      </c>
      <c r="G55" s="80">
        <f t="shared" si="29"/>
        <v>3134.9999999999995</v>
      </c>
      <c r="H55" s="80">
        <f t="shared" si="29"/>
        <v>3134.9999999999995</v>
      </c>
      <c r="I55" s="80">
        <f t="shared" si="29"/>
        <v>3134.9999999999995</v>
      </c>
      <c r="J55" s="80">
        <f t="shared" si="29"/>
        <v>3134.9999999999995</v>
      </c>
      <c r="K55" s="80">
        <f t="shared" si="29"/>
        <v>3134.9999999999995</v>
      </c>
      <c r="L55" s="80">
        <f t="shared" si="29"/>
        <v>3134.9999999999995</v>
      </c>
      <c r="M55" s="80">
        <f t="shared" si="29"/>
        <v>3134.9999999999995</v>
      </c>
      <c r="N55" s="80">
        <f t="shared" si="29"/>
        <v>3134.9999999999995</v>
      </c>
      <c r="O55" s="80">
        <f t="shared" si="29"/>
        <v>3134.9999999999995</v>
      </c>
      <c r="P55" s="80">
        <f t="shared" si="29"/>
        <v>3134.9999999999995</v>
      </c>
      <c r="Q55" s="80">
        <f t="shared" si="29"/>
        <v>3134.9999999999995</v>
      </c>
      <c r="R55" s="80">
        <f t="shared" si="29"/>
        <v>3134.9999999999995</v>
      </c>
      <c r="S55" s="80">
        <f t="shared" si="29"/>
        <v>3134.9999999999995</v>
      </c>
      <c r="T55" s="80">
        <f t="shared" si="29"/>
        <v>3134.9999999999995</v>
      </c>
      <c r="U55" s="80">
        <f t="shared" si="29"/>
        <v>3134.9999999999995</v>
      </c>
      <c r="V55" s="80">
        <f t="shared" si="29"/>
        <v>3134.9999999999995</v>
      </c>
      <c r="W55" s="80">
        <f t="shared" si="29"/>
        <v>3134.9999999999995</v>
      </c>
      <c r="X55" s="80">
        <f t="shared" si="29"/>
        <v>3134.9999999999995</v>
      </c>
      <c r="Y55" s="80">
        <f t="shared" si="29"/>
        <v>3134.9999999999995</v>
      </c>
      <c r="Z55" s="80">
        <f t="shared" si="29"/>
        <v>3134.9999999999995</v>
      </c>
      <c r="AA55" s="80">
        <f t="shared" si="29"/>
        <v>3134.9999999999995</v>
      </c>
      <c r="AB55" s="80">
        <f t="shared" si="29"/>
        <v>3134.9999999999995</v>
      </c>
      <c r="AC55" s="80">
        <f t="shared" si="29"/>
        <v>3134.9999999999995</v>
      </c>
      <c r="AD55" s="80">
        <f t="shared" si="29"/>
        <v>3134.9999999999995</v>
      </c>
      <c r="AE55" s="80">
        <f t="shared" si="29"/>
        <v>3134.9999999999995</v>
      </c>
      <c r="AF55" s="80">
        <f t="shared" si="29"/>
        <v>3134.9999999999995</v>
      </c>
      <c r="AG55" s="80">
        <f t="shared" si="29"/>
        <v>3134.9999999999995</v>
      </c>
      <c r="AH55" s="80">
        <f t="shared" si="29"/>
        <v>3134.9999999999995</v>
      </c>
      <c r="AI55" s="80">
        <f t="shared" si="29"/>
        <v>3134.9999999999995</v>
      </c>
      <c r="AJ55" s="80">
        <f t="shared" si="29"/>
        <v>3134.9999999999995</v>
      </c>
      <c r="AK55" s="80">
        <f t="shared" si="29"/>
        <v>3134.9999999999995</v>
      </c>
      <c r="AL55" s="80">
        <f t="shared" si="29"/>
        <v>3134.9999999999995</v>
      </c>
      <c r="AM55" s="80">
        <f t="shared" si="29"/>
        <v>3134.9999999999995</v>
      </c>
      <c r="AN55" s="80">
        <f t="shared" si="29"/>
        <v>3134.9999999999995</v>
      </c>
      <c r="AO55" s="80">
        <f t="shared" si="29"/>
        <v>3134.9999999999995</v>
      </c>
      <c r="AP55" s="80">
        <f t="shared" si="29"/>
        <v>3134.9999999999995</v>
      </c>
      <c r="AQ55" s="80">
        <f t="shared" si="29"/>
        <v>3134.9999999999995</v>
      </c>
      <c r="AR55" s="80">
        <f t="shared" si="29"/>
        <v>3134.9999999999995</v>
      </c>
      <c r="AS55" s="80">
        <f t="shared" si="29"/>
        <v>3134.9999999999995</v>
      </c>
      <c r="AT55" s="80">
        <f t="shared" si="29"/>
        <v>3134.9999999999995</v>
      </c>
      <c r="AU55" s="80">
        <f t="shared" si="29"/>
        <v>3134.9999999999995</v>
      </c>
      <c r="AV55" s="80">
        <f t="shared" si="29"/>
        <v>3134.9999999999995</v>
      </c>
      <c r="AW55" s="80">
        <f t="shared" si="29"/>
        <v>3134.9999999999995</v>
      </c>
      <c r="AX55" s="80">
        <f t="shared" si="29"/>
        <v>3134.9999999999995</v>
      </c>
      <c r="AY55" s="80">
        <f t="shared" si="29"/>
        <v>3134.9999999999995</v>
      </c>
      <c r="AZ55" s="80">
        <f t="shared" si="29"/>
        <v>3134.9999999999995</v>
      </c>
      <c r="BA55" s="80">
        <f t="shared" si="29"/>
        <v>3134.9999999999995</v>
      </c>
      <c r="BB55" s="80">
        <f t="shared" si="29"/>
        <v>3134.9999999999995</v>
      </c>
      <c r="BC55" s="80">
        <f t="shared" si="29"/>
        <v>3134.9999999999995</v>
      </c>
      <c r="BD55" s="80">
        <f t="shared" si="29"/>
        <v>3134.9999999999995</v>
      </c>
      <c r="BE55" s="80">
        <f t="shared" si="29"/>
        <v>3134.9999999999995</v>
      </c>
      <c r="BF55" s="80">
        <f t="shared" si="29"/>
        <v>3134.9999999999995</v>
      </c>
      <c r="BG55" s="80">
        <f t="shared" si="29"/>
        <v>3134.9999999999995</v>
      </c>
      <c r="BH55" s="80">
        <f t="shared" si="29"/>
        <v>3134.9999999999995</v>
      </c>
      <c r="BI55" s="80">
        <f t="shared" si="29"/>
        <v>3134.9999999999995</v>
      </c>
      <c r="BJ55" s="80">
        <f t="shared" si="29"/>
        <v>3134.9999999999995</v>
      </c>
      <c r="BK55" s="80">
        <f t="shared" si="29"/>
        <v>3134.9999999999995</v>
      </c>
    </row>
    <row r="56" spans="1:63" x14ac:dyDescent="0.25">
      <c r="A56" s="42" t="s">
        <v>76</v>
      </c>
      <c r="B56" s="43" t="s">
        <v>41</v>
      </c>
      <c r="C56" s="62">
        <v>1</v>
      </c>
      <c r="D56" s="62">
        <v>0</v>
      </c>
      <c r="E56" s="62">
        <v>0</v>
      </c>
      <c r="F56" s="62">
        <v>0</v>
      </c>
      <c r="G56" s="62">
        <v>0</v>
      </c>
      <c r="H56" s="62">
        <v>0</v>
      </c>
      <c r="I56" s="62">
        <v>0</v>
      </c>
      <c r="J56" s="62">
        <v>0</v>
      </c>
      <c r="K56" s="62">
        <v>0</v>
      </c>
      <c r="L56" s="62">
        <v>0</v>
      </c>
      <c r="M56" s="62">
        <v>0</v>
      </c>
      <c r="N56" s="62">
        <v>0</v>
      </c>
      <c r="O56" s="62">
        <v>0</v>
      </c>
      <c r="P56" s="62">
        <v>0.1</v>
      </c>
      <c r="Q56" s="62">
        <v>0</v>
      </c>
      <c r="R56" s="62">
        <v>0</v>
      </c>
      <c r="S56" s="62">
        <v>0</v>
      </c>
      <c r="T56" s="62">
        <v>0</v>
      </c>
      <c r="U56" s="62">
        <v>0</v>
      </c>
      <c r="V56" s="62">
        <v>0</v>
      </c>
      <c r="W56" s="62">
        <v>0</v>
      </c>
      <c r="X56" s="62">
        <v>0</v>
      </c>
      <c r="Y56" s="62">
        <v>0</v>
      </c>
      <c r="Z56" s="62">
        <v>0</v>
      </c>
      <c r="AA56" s="62">
        <v>0</v>
      </c>
      <c r="AB56" s="62">
        <v>0.5</v>
      </c>
      <c r="AC56" s="62">
        <v>0</v>
      </c>
      <c r="AD56" s="62">
        <v>0</v>
      </c>
      <c r="AE56" s="62">
        <v>0</v>
      </c>
      <c r="AF56" s="62">
        <v>0</v>
      </c>
      <c r="AG56" s="62">
        <v>0</v>
      </c>
      <c r="AH56" s="62">
        <v>0</v>
      </c>
      <c r="AI56" s="62">
        <v>0</v>
      </c>
      <c r="AJ56" s="62">
        <v>0</v>
      </c>
      <c r="AK56" s="62">
        <v>0</v>
      </c>
      <c r="AL56" s="62">
        <v>0</v>
      </c>
      <c r="AM56" s="62">
        <v>0</v>
      </c>
      <c r="AN56" s="62">
        <v>0.4</v>
      </c>
      <c r="AO56" s="62">
        <v>0</v>
      </c>
      <c r="AP56" s="62">
        <v>0</v>
      </c>
      <c r="AQ56" s="62">
        <v>0</v>
      </c>
      <c r="AR56" s="62">
        <v>0</v>
      </c>
      <c r="AS56" s="62">
        <v>0</v>
      </c>
      <c r="AT56" s="62">
        <v>0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</row>
    <row r="57" spans="1:63" x14ac:dyDescent="0.25">
      <c r="A57" s="16" t="s">
        <v>23</v>
      </c>
      <c r="B57" s="24" t="s">
        <v>47</v>
      </c>
      <c r="C57" s="81">
        <f ca="1">OFFSET(Genset!C4,D3,0)*H3*C11</f>
        <v>337590.48</v>
      </c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x14ac:dyDescent="0.25">
      <c r="A58" s="16" t="s">
        <v>77</v>
      </c>
      <c r="B58" s="24" t="s">
        <v>47</v>
      </c>
      <c r="C58" s="81">
        <f>(30000+18000)*H3</f>
        <v>54719.999999999993</v>
      </c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x14ac:dyDescent="0.25">
      <c r="A59" s="71" t="s">
        <v>78</v>
      </c>
      <c r="B59" s="70" t="s">
        <v>47</v>
      </c>
      <c r="C59" s="72">
        <f ca="1">C52+C54+C57+C58</f>
        <v>1023585.4799999999</v>
      </c>
      <c r="D59" s="72">
        <f t="shared" ref="D59:BK59" si="30">D52+D54+D57+D58</f>
        <v>0</v>
      </c>
      <c r="E59" s="72">
        <f t="shared" si="30"/>
        <v>0</v>
      </c>
      <c r="F59" s="72">
        <f t="shared" si="30"/>
        <v>0</v>
      </c>
      <c r="G59" s="72">
        <f t="shared" si="30"/>
        <v>0</v>
      </c>
      <c r="H59" s="72">
        <f t="shared" si="30"/>
        <v>0</v>
      </c>
      <c r="I59" s="72">
        <f t="shared" si="30"/>
        <v>0</v>
      </c>
      <c r="J59" s="72">
        <f t="shared" si="30"/>
        <v>0</v>
      </c>
      <c r="K59" s="72">
        <f t="shared" si="30"/>
        <v>0</v>
      </c>
      <c r="L59" s="72">
        <f t="shared" si="30"/>
        <v>0</v>
      </c>
      <c r="M59" s="72">
        <f t="shared" si="30"/>
        <v>0</v>
      </c>
      <c r="N59" s="72">
        <f t="shared" si="30"/>
        <v>0</v>
      </c>
      <c r="O59" s="72">
        <f t="shared" si="30"/>
        <v>0</v>
      </c>
      <c r="P59" s="72">
        <f t="shared" si="30"/>
        <v>51727.499999999993</v>
      </c>
      <c r="Q59" s="72">
        <f t="shared" si="30"/>
        <v>0</v>
      </c>
      <c r="R59" s="72">
        <f t="shared" si="30"/>
        <v>0</v>
      </c>
      <c r="S59" s="72">
        <f t="shared" si="30"/>
        <v>0</v>
      </c>
      <c r="T59" s="72">
        <f t="shared" si="30"/>
        <v>0</v>
      </c>
      <c r="U59" s="72">
        <f t="shared" si="30"/>
        <v>0</v>
      </c>
      <c r="V59" s="72">
        <f t="shared" si="30"/>
        <v>0</v>
      </c>
      <c r="W59" s="72">
        <f t="shared" si="30"/>
        <v>0</v>
      </c>
      <c r="X59" s="72">
        <f t="shared" si="30"/>
        <v>0</v>
      </c>
      <c r="Y59" s="72">
        <f t="shared" si="30"/>
        <v>0</v>
      </c>
      <c r="Z59" s="72">
        <f t="shared" si="30"/>
        <v>0</v>
      </c>
      <c r="AA59" s="72">
        <f t="shared" si="30"/>
        <v>0</v>
      </c>
      <c r="AB59" s="72">
        <f t="shared" si="30"/>
        <v>258637.49999999997</v>
      </c>
      <c r="AC59" s="72">
        <f t="shared" si="30"/>
        <v>0</v>
      </c>
      <c r="AD59" s="72">
        <f t="shared" si="30"/>
        <v>0</v>
      </c>
      <c r="AE59" s="72">
        <f t="shared" si="30"/>
        <v>0</v>
      </c>
      <c r="AF59" s="72">
        <f t="shared" si="30"/>
        <v>0</v>
      </c>
      <c r="AG59" s="72">
        <f t="shared" si="30"/>
        <v>0</v>
      </c>
      <c r="AH59" s="72">
        <f t="shared" si="30"/>
        <v>0</v>
      </c>
      <c r="AI59" s="72">
        <f t="shared" si="30"/>
        <v>0</v>
      </c>
      <c r="AJ59" s="72">
        <f t="shared" si="30"/>
        <v>0</v>
      </c>
      <c r="AK59" s="72">
        <f t="shared" si="30"/>
        <v>0</v>
      </c>
      <c r="AL59" s="72">
        <f t="shared" si="30"/>
        <v>0</v>
      </c>
      <c r="AM59" s="72">
        <f t="shared" si="30"/>
        <v>0</v>
      </c>
      <c r="AN59" s="72">
        <f t="shared" si="30"/>
        <v>206909.99999999997</v>
      </c>
      <c r="AO59" s="72">
        <f t="shared" si="30"/>
        <v>0</v>
      </c>
      <c r="AP59" s="72">
        <f t="shared" si="30"/>
        <v>0</v>
      </c>
      <c r="AQ59" s="72">
        <f t="shared" si="30"/>
        <v>0</v>
      </c>
      <c r="AR59" s="72">
        <f t="shared" si="30"/>
        <v>0</v>
      </c>
      <c r="AS59" s="72">
        <f t="shared" si="30"/>
        <v>0</v>
      </c>
      <c r="AT59" s="72">
        <f t="shared" si="30"/>
        <v>0</v>
      </c>
      <c r="AU59" s="72">
        <f t="shared" si="30"/>
        <v>0</v>
      </c>
      <c r="AV59" s="72">
        <f t="shared" si="30"/>
        <v>0</v>
      </c>
      <c r="AW59" s="72">
        <f t="shared" si="30"/>
        <v>0</v>
      </c>
      <c r="AX59" s="72">
        <f t="shared" si="30"/>
        <v>0</v>
      </c>
      <c r="AY59" s="72">
        <f t="shared" si="30"/>
        <v>0</v>
      </c>
      <c r="AZ59" s="72">
        <f t="shared" si="30"/>
        <v>0</v>
      </c>
      <c r="BA59" s="72">
        <f t="shared" si="30"/>
        <v>0</v>
      </c>
      <c r="BB59" s="72">
        <f t="shared" si="30"/>
        <v>0</v>
      </c>
      <c r="BC59" s="72">
        <f t="shared" si="30"/>
        <v>0</v>
      </c>
      <c r="BD59" s="72">
        <f t="shared" si="30"/>
        <v>0</v>
      </c>
      <c r="BE59" s="72">
        <f t="shared" si="30"/>
        <v>0</v>
      </c>
      <c r="BF59" s="72">
        <f t="shared" si="30"/>
        <v>0</v>
      </c>
      <c r="BG59" s="72">
        <f t="shared" si="30"/>
        <v>0</v>
      </c>
      <c r="BH59" s="72">
        <f t="shared" si="30"/>
        <v>0</v>
      </c>
      <c r="BI59" s="72">
        <f t="shared" si="30"/>
        <v>0</v>
      </c>
      <c r="BJ59" s="72">
        <f t="shared" si="30"/>
        <v>0</v>
      </c>
      <c r="BK59" s="72">
        <f t="shared" si="30"/>
        <v>0</v>
      </c>
    </row>
    <row r="60" spans="1:63" x14ac:dyDescent="0.25">
      <c r="B60" s="23"/>
    </row>
    <row r="61" spans="1:63" x14ac:dyDescent="0.25">
      <c r="A61" s="51" t="s">
        <v>79</v>
      </c>
      <c r="B61" s="52" t="s">
        <v>47</v>
      </c>
      <c r="C61" s="53">
        <f ca="1">C50-C44-C59</f>
        <v>-1023585.4799999999</v>
      </c>
      <c r="D61" s="53">
        <f t="shared" ref="D61:BK61" ca="1" si="31">D50-D44-D59</f>
        <v>-44280.032351264555</v>
      </c>
      <c r="E61" s="53">
        <f t="shared" ca="1" si="31"/>
        <v>-44280.032351264555</v>
      </c>
      <c r="F61" s="53">
        <f t="shared" ca="1" si="31"/>
        <v>-44280.032351264555</v>
      </c>
      <c r="G61" s="53">
        <f t="shared" ca="1" si="31"/>
        <v>-44280.032351264555</v>
      </c>
      <c r="H61" s="53">
        <f t="shared" ca="1" si="31"/>
        <v>-44280.032351264555</v>
      </c>
      <c r="I61" s="53">
        <f t="shared" ca="1" si="31"/>
        <v>-44280.032351264555</v>
      </c>
      <c r="J61" s="53">
        <f t="shared" ca="1" si="31"/>
        <v>-44280.032351264555</v>
      </c>
      <c r="K61" s="53">
        <f t="shared" ca="1" si="31"/>
        <v>-44280.032351264555</v>
      </c>
      <c r="L61" s="53">
        <f t="shared" ca="1" si="31"/>
        <v>-44280.032351264555</v>
      </c>
      <c r="M61" s="53">
        <f t="shared" ca="1" si="31"/>
        <v>-44280.032351264555</v>
      </c>
      <c r="N61" s="53">
        <f t="shared" ca="1" si="31"/>
        <v>-44280.032351264555</v>
      </c>
      <c r="O61" s="53">
        <f t="shared" ca="1" si="31"/>
        <v>-44280.032351264555</v>
      </c>
      <c r="P61" s="53">
        <f t="shared" ca="1" si="31"/>
        <v>-96007.532351264555</v>
      </c>
      <c r="Q61" s="53">
        <f t="shared" ca="1" si="31"/>
        <v>-44280.032351264555</v>
      </c>
      <c r="R61" s="53">
        <f t="shared" ca="1" si="31"/>
        <v>-44280.032351264555</v>
      </c>
      <c r="S61" s="53">
        <f t="shared" ca="1" si="31"/>
        <v>-44280.032351264555</v>
      </c>
      <c r="T61" s="53">
        <f t="shared" ca="1" si="31"/>
        <v>-44280.032351264555</v>
      </c>
      <c r="U61" s="53">
        <f t="shared" ca="1" si="31"/>
        <v>-44280.032351264555</v>
      </c>
      <c r="V61" s="53">
        <f t="shared" ca="1" si="31"/>
        <v>-44280.032351264555</v>
      </c>
      <c r="W61" s="53">
        <f t="shared" ca="1" si="31"/>
        <v>-44280.032351264555</v>
      </c>
      <c r="X61" s="53">
        <f t="shared" ca="1" si="31"/>
        <v>-44280.032351264555</v>
      </c>
      <c r="Y61" s="53">
        <f t="shared" ca="1" si="31"/>
        <v>-44280.032351264555</v>
      </c>
      <c r="Z61" s="53">
        <f t="shared" ca="1" si="31"/>
        <v>-44280.032351264555</v>
      </c>
      <c r="AA61" s="53">
        <f t="shared" ca="1" si="31"/>
        <v>-44280.032351264555</v>
      </c>
      <c r="AB61" s="53">
        <f t="shared" ca="1" si="31"/>
        <v>-302917.5323512645</v>
      </c>
      <c r="AC61" s="53">
        <f t="shared" ca="1" si="31"/>
        <v>-44280.032351264555</v>
      </c>
      <c r="AD61" s="53">
        <f t="shared" ca="1" si="31"/>
        <v>-44280.032351264555</v>
      </c>
      <c r="AE61" s="53">
        <f t="shared" ca="1" si="31"/>
        <v>-44280.032351264555</v>
      </c>
      <c r="AF61" s="53">
        <f t="shared" ca="1" si="31"/>
        <v>-44280.032351264555</v>
      </c>
      <c r="AG61" s="53">
        <f t="shared" ca="1" si="31"/>
        <v>-44280.032351264555</v>
      </c>
      <c r="AH61" s="53">
        <f t="shared" ca="1" si="31"/>
        <v>-44280.032351264555</v>
      </c>
      <c r="AI61" s="53">
        <f t="shared" ca="1" si="31"/>
        <v>-44280.032351264555</v>
      </c>
      <c r="AJ61" s="53">
        <f t="shared" ca="1" si="31"/>
        <v>-44280.032351264555</v>
      </c>
      <c r="AK61" s="53">
        <f t="shared" ca="1" si="31"/>
        <v>-44280.032351264555</v>
      </c>
      <c r="AL61" s="53">
        <f t="shared" ca="1" si="31"/>
        <v>-44280.032351264555</v>
      </c>
      <c r="AM61" s="53">
        <f t="shared" ca="1" si="31"/>
        <v>-44280.032351264555</v>
      </c>
      <c r="AN61" s="53">
        <f t="shared" ca="1" si="31"/>
        <v>-251190.03235126453</v>
      </c>
      <c r="AO61" s="53">
        <f t="shared" ca="1" si="31"/>
        <v>-44280.032351264555</v>
      </c>
      <c r="AP61" s="53">
        <f t="shared" ca="1" si="31"/>
        <v>-44280.032351264555</v>
      </c>
      <c r="AQ61" s="53">
        <f t="shared" ca="1" si="31"/>
        <v>-44280.032351264555</v>
      </c>
      <c r="AR61" s="53">
        <f t="shared" ca="1" si="31"/>
        <v>-44280.032351264555</v>
      </c>
      <c r="AS61" s="53">
        <f t="shared" ca="1" si="31"/>
        <v>-44280.032351264555</v>
      </c>
      <c r="AT61" s="53">
        <f t="shared" ca="1" si="31"/>
        <v>-44280.032351264555</v>
      </c>
      <c r="AU61" s="53">
        <f t="shared" ca="1" si="31"/>
        <v>-44280.032351264555</v>
      </c>
      <c r="AV61" s="53">
        <f t="shared" ca="1" si="31"/>
        <v>-44280.032351264555</v>
      </c>
      <c r="AW61" s="53">
        <f t="shared" ca="1" si="31"/>
        <v>-44280.032351264555</v>
      </c>
      <c r="AX61" s="53">
        <f t="shared" ca="1" si="31"/>
        <v>-44280.032351264555</v>
      </c>
      <c r="AY61" s="53">
        <f t="shared" ca="1" si="31"/>
        <v>-44280.032351264555</v>
      </c>
      <c r="AZ61" s="53">
        <f t="shared" ca="1" si="31"/>
        <v>-38493.047466138101</v>
      </c>
      <c r="BA61" s="53">
        <f t="shared" ca="1" si="31"/>
        <v>-44280.032351264555</v>
      </c>
      <c r="BB61" s="53">
        <f t="shared" ca="1" si="31"/>
        <v>-44280.032351264555</v>
      </c>
      <c r="BC61" s="53">
        <f t="shared" ca="1" si="31"/>
        <v>-44280.032351264555</v>
      </c>
      <c r="BD61" s="53">
        <f t="shared" ca="1" si="31"/>
        <v>-44280.032351264555</v>
      </c>
      <c r="BE61" s="53">
        <f t="shared" ca="1" si="31"/>
        <v>-44280.032351264555</v>
      </c>
      <c r="BF61" s="53">
        <f t="shared" ca="1" si="31"/>
        <v>-44280.032351264555</v>
      </c>
      <c r="BG61" s="53">
        <f t="shared" ca="1" si="31"/>
        <v>-44280.032351264555</v>
      </c>
      <c r="BH61" s="53">
        <f t="shared" ca="1" si="31"/>
        <v>-44280.032351264555</v>
      </c>
      <c r="BI61" s="53">
        <f t="shared" ca="1" si="31"/>
        <v>-44280.032351264555</v>
      </c>
      <c r="BJ61" s="53">
        <f t="shared" ca="1" si="31"/>
        <v>-44280.032351264555</v>
      </c>
      <c r="BK61" s="53">
        <f t="shared" ca="1" si="31"/>
        <v>-21563.155310758735</v>
      </c>
    </row>
    <row r="62" spans="1:63" x14ac:dyDescent="0.25">
      <c r="A62" s="3" t="s">
        <v>80</v>
      </c>
      <c r="B62" s="4" t="s">
        <v>47</v>
      </c>
      <c r="C62" s="77">
        <f ca="1">SUM($C61:C61)</f>
        <v>-1023585.4799999999</v>
      </c>
      <c r="D62" s="77">
        <f ca="1">SUM($C61:D61)</f>
        <v>-1067865.5123512645</v>
      </c>
      <c r="E62" s="77">
        <f ca="1">SUM($C61:E61)</f>
        <v>-1112145.544702529</v>
      </c>
      <c r="F62" s="77">
        <f ca="1">SUM($C61:F61)</f>
        <v>-1156425.5770537935</v>
      </c>
      <c r="G62" s="77">
        <f ca="1">SUM($C61:G61)</f>
        <v>-1200705.609405058</v>
      </c>
      <c r="H62" s="77">
        <f ca="1">SUM($C61:H61)</f>
        <v>-1244985.6417563225</v>
      </c>
      <c r="I62" s="77">
        <f ca="1">SUM($C61:I61)</f>
        <v>-1289265.674107587</v>
      </c>
      <c r="J62" s="77">
        <f ca="1">SUM($C61:J61)</f>
        <v>-1333545.7064588515</v>
      </c>
      <c r="K62" s="77">
        <f ca="1">SUM($C61:K61)</f>
        <v>-1377825.738810116</v>
      </c>
      <c r="L62" s="77">
        <f ca="1">SUM($C61:L61)</f>
        <v>-1422105.7711613805</v>
      </c>
      <c r="M62" s="77">
        <f ca="1">SUM($C61:M61)</f>
        <v>-1466385.803512645</v>
      </c>
      <c r="N62" s="77">
        <f ca="1">SUM($C61:N61)</f>
        <v>-1510665.8358639095</v>
      </c>
      <c r="O62" s="77">
        <f ca="1">SUM($C61:O61)</f>
        <v>-1554945.8682151739</v>
      </c>
      <c r="P62" s="77">
        <f ca="1">SUM($C61:P61)</f>
        <v>-1650953.4005664384</v>
      </c>
      <c r="Q62" s="77">
        <f ca="1">SUM($C61:Q61)</f>
        <v>-1695233.4329177029</v>
      </c>
      <c r="R62" s="77">
        <f ca="1">SUM($C61:R61)</f>
        <v>-1739513.4652689674</v>
      </c>
      <c r="S62" s="77">
        <f ca="1">SUM($C61:S61)</f>
        <v>-1783793.4976202319</v>
      </c>
      <c r="T62" s="77">
        <f ca="1">SUM($C61:T61)</f>
        <v>-1828073.5299714964</v>
      </c>
      <c r="U62" s="77">
        <f ca="1">SUM($C61:U61)</f>
        <v>-1872353.5623227609</v>
      </c>
      <c r="V62" s="77">
        <f ca="1">SUM($C61:V61)</f>
        <v>-1916633.5946740254</v>
      </c>
      <c r="W62" s="77">
        <f ca="1">SUM($C61:W61)</f>
        <v>-1960913.6270252899</v>
      </c>
      <c r="X62" s="77">
        <f ca="1">SUM($C61:X61)</f>
        <v>-2005193.6593765544</v>
      </c>
      <c r="Y62" s="77">
        <f ca="1">SUM($C61:Y61)</f>
        <v>-2049473.6917278189</v>
      </c>
      <c r="Z62" s="77">
        <f ca="1">SUM($C61:Z61)</f>
        <v>-2093753.7240790834</v>
      </c>
      <c r="AA62" s="77">
        <f ca="1">SUM($C61:AA61)</f>
        <v>-2138033.7564303479</v>
      </c>
      <c r="AB62" s="77">
        <f ca="1">SUM($C61:AB61)</f>
        <v>-2440951.2887816122</v>
      </c>
      <c r="AC62" s="77">
        <f ca="1">SUM($C61:AC61)</f>
        <v>-2485231.3211328769</v>
      </c>
      <c r="AD62" s="77">
        <f ca="1">SUM($C61:AD61)</f>
        <v>-2529511.3534841416</v>
      </c>
      <c r="AE62" s="77">
        <f ca="1">SUM($C61:AE61)</f>
        <v>-2573791.3858354064</v>
      </c>
      <c r="AF62" s="77">
        <f ca="1">SUM($C61:AF61)</f>
        <v>-2618071.4181866711</v>
      </c>
      <c r="AG62" s="77">
        <f ca="1">SUM($C61:AG61)</f>
        <v>-2662351.4505379358</v>
      </c>
      <c r="AH62" s="77">
        <f ca="1">SUM($C61:AH61)</f>
        <v>-2706631.4828892006</v>
      </c>
      <c r="AI62" s="77">
        <f ca="1">SUM($C61:AI61)</f>
        <v>-2750911.5152404653</v>
      </c>
      <c r="AJ62" s="77">
        <f ca="1">SUM($C61:AJ61)</f>
        <v>-2795191.54759173</v>
      </c>
      <c r="AK62" s="77">
        <f ca="1">SUM($C61:AK61)</f>
        <v>-2839471.5799429948</v>
      </c>
      <c r="AL62" s="77">
        <f ca="1">SUM($C61:AL61)</f>
        <v>-2883751.6122942595</v>
      </c>
      <c r="AM62" s="77">
        <f ca="1">SUM($C61:AM61)</f>
        <v>-2928031.6446455242</v>
      </c>
      <c r="AN62" s="77">
        <f ca="1">SUM($C61:AN61)</f>
        <v>-3179221.6769967889</v>
      </c>
      <c r="AO62" s="77">
        <f ca="1">SUM($C61:AO61)</f>
        <v>-3223501.7093480537</v>
      </c>
      <c r="AP62" s="77">
        <f ca="1">SUM($C61:AP61)</f>
        <v>-3267781.7416993184</v>
      </c>
      <c r="AQ62" s="77">
        <f ca="1">SUM($C61:AQ61)</f>
        <v>-3312061.7740505831</v>
      </c>
      <c r="AR62" s="77">
        <f ca="1">SUM($C61:AR61)</f>
        <v>-3356341.8064018479</v>
      </c>
      <c r="AS62" s="77">
        <f ca="1">SUM($C61:AS61)</f>
        <v>-3400621.8387531126</v>
      </c>
      <c r="AT62" s="77">
        <f ca="1">SUM($C61:AT61)</f>
        <v>-3444901.8711043773</v>
      </c>
      <c r="AU62" s="77">
        <f ca="1">SUM($C61:AU61)</f>
        <v>-3489181.9034556421</v>
      </c>
      <c r="AV62" s="77">
        <f ca="1">SUM($C61:AV61)</f>
        <v>-3533461.9358069068</v>
      </c>
      <c r="AW62" s="77">
        <f ca="1">SUM($C61:AW61)</f>
        <v>-3577741.9681581715</v>
      </c>
      <c r="AX62" s="77">
        <f ca="1">SUM($C61:AX61)</f>
        <v>-3622022.0005094362</v>
      </c>
      <c r="AY62" s="77">
        <f ca="1">SUM($C61:AY61)</f>
        <v>-3666302.032860701</v>
      </c>
      <c r="AZ62" s="77">
        <f ca="1">SUM($C61:AZ61)</f>
        <v>-3704795.0803268389</v>
      </c>
      <c r="BA62" s="77">
        <f ca="1">SUM($C61:BA61)</f>
        <v>-3749075.1126781036</v>
      </c>
      <c r="BB62" s="77">
        <f ca="1">SUM($C61:BB61)</f>
        <v>-3793355.1450293683</v>
      </c>
      <c r="BC62" s="77">
        <f ca="1">SUM($C61:BC61)</f>
        <v>-3837635.1773806331</v>
      </c>
      <c r="BD62" s="77">
        <f ca="1">SUM($C61:BD61)</f>
        <v>-3881915.2097318978</v>
      </c>
      <c r="BE62" s="77">
        <f ca="1">SUM($C61:BE61)</f>
        <v>-3926195.2420831625</v>
      </c>
      <c r="BF62" s="77">
        <f ca="1">SUM($C61:BF61)</f>
        <v>-3970475.2744344273</v>
      </c>
      <c r="BG62" s="77">
        <f ca="1">SUM($C61:BG61)</f>
        <v>-4014755.306785692</v>
      </c>
      <c r="BH62" s="77">
        <f ca="1">SUM($C61:BH61)</f>
        <v>-4059035.3391369567</v>
      </c>
      <c r="BI62" s="77">
        <f ca="1">SUM($C61:BI61)</f>
        <v>-4103315.3714882215</v>
      </c>
      <c r="BJ62" s="77">
        <f ca="1">SUM($C61:BJ61)</f>
        <v>-4147595.4038394862</v>
      </c>
      <c r="BK62" s="77">
        <f ca="1">SUM($C61:BK61)</f>
        <v>-4169158.559150245</v>
      </c>
    </row>
    <row r="64" spans="1:63" x14ac:dyDescent="0.25">
      <c r="A64" s="82" t="s">
        <v>81</v>
      </c>
      <c r="B64" s="83" t="s">
        <v>41</v>
      </c>
      <c r="C64" s="84" t="e">
        <f ca="1">IRR(C61:BK61,5%)</f>
        <v>#NUM!</v>
      </c>
      <c r="D64" s="85" t="s">
        <v>82</v>
      </c>
    </row>
    <row r="65" spans="1:63" x14ac:dyDescent="0.25">
      <c r="A65" s="19"/>
      <c r="B65" s="86" t="s">
        <v>41</v>
      </c>
      <c r="C65" s="87" t="e">
        <f ca="1">(1+C64)^12-1</f>
        <v>#NUM!</v>
      </c>
      <c r="D65" s="88" t="s">
        <v>83</v>
      </c>
    </row>
    <row r="67" spans="1:63" x14ac:dyDescent="0.25">
      <c r="B67" s="15" t="s">
        <v>33</v>
      </c>
      <c r="C67" s="35">
        <v>43435</v>
      </c>
      <c r="D67" s="36">
        <v>43466</v>
      </c>
      <c r="E67" s="36">
        <v>43497</v>
      </c>
      <c r="F67" s="36">
        <v>43525</v>
      </c>
      <c r="G67" s="36">
        <v>43556</v>
      </c>
      <c r="H67" s="36">
        <v>43586</v>
      </c>
      <c r="I67" s="36">
        <v>43617</v>
      </c>
      <c r="J67" s="36">
        <v>43647</v>
      </c>
      <c r="K67" s="36">
        <v>43678</v>
      </c>
      <c r="L67" s="36">
        <v>43709</v>
      </c>
      <c r="M67" s="36">
        <v>43739</v>
      </c>
      <c r="N67" s="36">
        <v>43770</v>
      </c>
      <c r="O67" s="36">
        <v>43800</v>
      </c>
      <c r="P67" s="36">
        <v>43831</v>
      </c>
      <c r="Q67" s="36">
        <v>43862</v>
      </c>
      <c r="R67" s="36">
        <v>43891</v>
      </c>
      <c r="S67" s="36">
        <v>43922</v>
      </c>
      <c r="T67" s="36">
        <v>43952</v>
      </c>
      <c r="U67" s="36">
        <v>43983</v>
      </c>
      <c r="V67" s="36">
        <v>44013</v>
      </c>
      <c r="W67" s="36">
        <v>44044</v>
      </c>
      <c r="X67" s="36">
        <v>44075</v>
      </c>
      <c r="Y67" s="36">
        <v>44105</v>
      </c>
      <c r="Z67" s="36">
        <v>44136</v>
      </c>
      <c r="AA67" s="36">
        <v>44166</v>
      </c>
      <c r="AB67" s="36">
        <v>44197</v>
      </c>
      <c r="AC67" s="36">
        <v>44228</v>
      </c>
      <c r="AD67" s="36">
        <v>44256</v>
      </c>
      <c r="AE67" s="36">
        <v>44287</v>
      </c>
      <c r="AF67" s="36">
        <v>44317</v>
      </c>
      <c r="AG67" s="36">
        <v>44348</v>
      </c>
      <c r="AH67" s="36">
        <v>44378</v>
      </c>
      <c r="AI67" s="36">
        <v>44409</v>
      </c>
      <c r="AJ67" s="36">
        <v>44440</v>
      </c>
      <c r="AK67" s="36">
        <v>44470</v>
      </c>
      <c r="AL67" s="36">
        <v>44501</v>
      </c>
      <c r="AM67" s="36">
        <v>44531</v>
      </c>
      <c r="AN67" s="36">
        <v>44562</v>
      </c>
      <c r="AO67" s="36">
        <v>44593</v>
      </c>
      <c r="AP67" s="36">
        <v>44621</v>
      </c>
      <c r="AQ67" s="36">
        <v>44652</v>
      </c>
      <c r="AR67" s="36">
        <v>44682</v>
      </c>
      <c r="AS67" s="36">
        <v>44713</v>
      </c>
      <c r="AT67" s="36">
        <v>44743</v>
      </c>
      <c r="AU67" s="36">
        <v>44774</v>
      </c>
      <c r="AV67" s="36">
        <v>44805</v>
      </c>
      <c r="AW67" s="36">
        <v>44835</v>
      </c>
      <c r="AX67" s="36">
        <v>44866</v>
      </c>
      <c r="AY67" s="36">
        <v>44896</v>
      </c>
      <c r="AZ67" s="36">
        <v>44927</v>
      </c>
      <c r="BA67" s="36">
        <v>44958</v>
      </c>
      <c r="BB67" s="36">
        <v>44986</v>
      </c>
      <c r="BC67" s="36">
        <v>45017</v>
      </c>
      <c r="BD67" s="36">
        <v>45047</v>
      </c>
      <c r="BE67" s="36">
        <v>45078</v>
      </c>
      <c r="BF67" s="36">
        <v>45108</v>
      </c>
      <c r="BG67" s="36">
        <v>45139</v>
      </c>
      <c r="BH67" s="36">
        <v>45170</v>
      </c>
      <c r="BI67" s="36">
        <v>45200</v>
      </c>
      <c r="BJ67" s="36">
        <v>45231</v>
      </c>
      <c r="BK67" s="36">
        <v>45261</v>
      </c>
    </row>
    <row r="68" spans="1:63" x14ac:dyDescent="0.25"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63" x14ac:dyDescent="0.25">
      <c r="A69" s="73" t="s">
        <v>84</v>
      </c>
      <c r="B69" s="74" t="s">
        <v>45</v>
      </c>
      <c r="C69" s="75"/>
      <c r="D69" s="75" t="e">
        <f ca="1">-(D34+D38+D44)/D15</f>
        <v>#DIV/0!</v>
      </c>
      <c r="E69" s="75" t="e">
        <f t="shared" ref="E69:BK69" ca="1" si="32">-(E34+E38+E44)/E15</f>
        <v>#DIV/0!</v>
      </c>
      <c r="F69" s="75" t="e">
        <f t="shared" ca="1" si="32"/>
        <v>#DIV/0!</v>
      </c>
      <c r="G69" s="75" t="e">
        <f t="shared" ca="1" si="32"/>
        <v>#DIV/0!</v>
      </c>
      <c r="H69" s="75" t="e">
        <f t="shared" ca="1" si="32"/>
        <v>#DIV/0!</v>
      </c>
      <c r="I69" s="75" t="e">
        <f t="shared" ca="1" si="32"/>
        <v>#DIV/0!</v>
      </c>
      <c r="J69" s="75" t="e">
        <f t="shared" ca="1" si="32"/>
        <v>#DIV/0!</v>
      </c>
      <c r="K69" s="75" t="e">
        <f t="shared" ca="1" si="32"/>
        <v>#DIV/0!</v>
      </c>
      <c r="L69" s="75" t="e">
        <f t="shared" ca="1" si="32"/>
        <v>#DIV/0!</v>
      </c>
      <c r="M69" s="75" t="e">
        <f t="shared" ca="1" si="32"/>
        <v>#DIV/0!</v>
      </c>
      <c r="N69" s="75" t="e">
        <f t="shared" ca="1" si="32"/>
        <v>#DIV/0!</v>
      </c>
      <c r="O69" s="75" t="e">
        <f t="shared" ca="1" si="32"/>
        <v>#DIV/0!</v>
      </c>
      <c r="P69" s="75" t="e">
        <f t="shared" ca="1" si="32"/>
        <v>#DIV/0!</v>
      </c>
      <c r="Q69" s="75" t="e">
        <f t="shared" ca="1" si="32"/>
        <v>#DIV/0!</v>
      </c>
      <c r="R69" s="75" t="e">
        <f t="shared" ca="1" si="32"/>
        <v>#DIV/0!</v>
      </c>
      <c r="S69" s="75" t="e">
        <f t="shared" ca="1" si="32"/>
        <v>#DIV/0!</v>
      </c>
      <c r="T69" s="75" t="e">
        <f t="shared" ca="1" si="32"/>
        <v>#DIV/0!</v>
      </c>
      <c r="U69" s="75" t="e">
        <f t="shared" ca="1" si="32"/>
        <v>#DIV/0!</v>
      </c>
      <c r="V69" s="75" t="e">
        <f t="shared" ca="1" si="32"/>
        <v>#DIV/0!</v>
      </c>
      <c r="W69" s="75" t="e">
        <f t="shared" ca="1" si="32"/>
        <v>#DIV/0!</v>
      </c>
      <c r="X69" s="75" t="e">
        <f t="shared" ca="1" si="32"/>
        <v>#DIV/0!</v>
      </c>
      <c r="Y69" s="75" t="e">
        <f t="shared" ca="1" si="32"/>
        <v>#DIV/0!</v>
      </c>
      <c r="Z69" s="75" t="e">
        <f t="shared" ca="1" si="32"/>
        <v>#DIV/0!</v>
      </c>
      <c r="AA69" s="75" t="e">
        <f t="shared" ca="1" si="32"/>
        <v>#DIV/0!</v>
      </c>
      <c r="AB69" s="75" t="e">
        <f t="shared" ca="1" si="32"/>
        <v>#DIV/0!</v>
      </c>
      <c r="AC69" s="75" t="e">
        <f t="shared" ca="1" si="32"/>
        <v>#DIV/0!</v>
      </c>
      <c r="AD69" s="75" t="e">
        <f t="shared" ca="1" si="32"/>
        <v>#DIV/0!</v>
      </c>
      <c r="AE69" s="75" t="e">
        <f t="shared" ca="1" si="32"/>
        <v>#DIV/0!</v>
      </c>
      <c r="AF69" s="75" t="e">
        <f t="shared" ca="1" si="32"/>
        <v>#DIV/0!</v>
      </c>
      <c r="AG69" s="75" t="e">
        <f t="shared" ca="1" si="32"/>
        <v>#DIV/0!</v>
      </c>
      <c r="AH69" s="75" t="e">
        <f t="shared" ca="1" si="32"/>
        <v>#DIV/0!</v>
      </c>
      <c r="AI69" s="75" t="e">
        <f t="shared" ca="1" si="32"/>
        <v>#DIV/0!</v>
      </c>
      <c r="AJ69" s="75" t="e">
        <f t="shared" ca="1" si="32"/>
        <v>#DIV/0!</v>
      </c>
      <c r="AK69" s="75" t="e">
        <f t="shared" ca="1" si="32"/>
        <v>#DIV/0!</v>
      </c>
      <c r="AL69" s="75" t="e">
        <f t="shared" ca="1" si="32"/>
        <v>#DIV/0!</v>
      </c>
      <c r="AM69" s="75" t="e">
        <f t="shared" ca="1" si="32"/>
        <v>#DIV/0!</v>
      </c>
      <c r="AN69" s="75" t="e">
        <f t="shared" ca="1" si="32"/>
        <v>#DIV/0!</v>
      </c>
      <c r="AO69" s="75" t="e">
        <f t="shared" ca="1" si="32"/>
        <v>#DIV/0!</v>
      </c>
      <c r="AP69" s="75" t="e">
        <f t="shared" ca="1" si="32"/>
        <v>#DIV/0!</v>
      </c>
      <c r="AQ69" s="75" t="e">
        <f t="shared" ca="1" si="32"/>
        <v>#DIV/0!</v>
      </c>
      <c r="AR69" s="75" t="e">
        <f t="shared" ca="1" si="32"/>
        <v>#DIV/0!</v>
      </c>
      <c r="AS69" s="75" t="e">
        <f t="shared" ca="1" si="32"/>
        <v>#DIV/0!</v>
      </c>
      <c r="AT69" s="75" t="e">
        <f t="shared" ca="1" si="32"/>
        <v>#DIV/0!</v>
      </c>
      <c r="AU69" s="75" t="e">
        <f t="shared" ca="1" si="32"/>
        <v>#DIV/0!</v>
      </c>
      <c r="AV69" s="75" t="e">
        <f t="shared" ca="1" si="32"/>
        <v>#DIV/0!</v>
      </c>
      <c r="AW69" s="75" t="e">
        <f t="shared" ca="1" si="32"/>
        <v>#DIV/0!</v>
      </c>
      <c r="AX69" s="75" t="e">
        <f t="shared" ca="1" si="32"/>
        <v>#DIV/0!</v>
      </c>
      <c r="AY69" s="75" t="e">
        <f t="shared" ca="1" si="32"/>
        <v>#DIV/0!</v>
      </c>
      <c r="AZ69" s="75" t="e">
        <f t="shared" ca="1" si="32"/>
        <v>#DIV/0!</v>
      </c>
      <c r="BA69" s="75" t="e">
        <f t="shared" ca="1" si="32"/>
        <v>#DIV/0!</v>
      </c>
      <c r="BB69" s="75" t="e">
        <f t="shared" ca="1" si="32"/>
        <v>#DIV/0!</v>
      </c>
      <c r="BC69" s="75" t="e">
        <f t="shared" ca="1" si="32"/>
        <v>#DIV/0!</v>
      </c>
      <c r="BD69" s="75" t="e">
        <f t="shared" ca="1" si="32"/>
        <v>#DIV/0!</v>
      </c>
      <c r="BE69" s="75" t="e">
        <f t="shared" ca="1" si="32"/>
        <v>#DIV/0!</v>
      </c>
      <c r="BF69" s="75" t="e">
        <f t="shared" ca="1" si="32"/>
        <v>#DIV/0!</v>
      </c>
      <c r="BG69" s="75" t="e">
        <f t="shared" ca="1" si="32"/>
        <v>#DIV/0!</v>
      </c>
      <c r="BH69" s="75" t="e">
        <f t="shared" ca="1" si="32"/>
        <v>#DIV/0!</v>
      </c>
      <c r="BI69" s="75" t="e">
        <f t="shared" ca="1" si="32"/>
        <v>#DIV/0!</v>
      </c>
      <c r="BJ69" s="75" t="e">
        <f t="shared" ca="1" si="32"/>
        <v>#DIV/0!</v>
      </c>
      <c r="BK69" s="75" t="e">
        <f t="shared" ca="1" si="32"/>
        <v>#DIV/0!</v>
      </c>
    </row>
    <row r="70" spans="1:63" x14ac:dyDescent="0.25">
      <c r="A70" s="73" t="s">
        <v>85</v>
      </c>
      <c r="B70" s="74" t="s">
        <v>45</v>
      </c>
      <c r="C70" s="75" t="e">
        <f ca="1">SUMPRODUCT(D69:BK69,D15:BK15)/SUM(D15:BK15)</f>
        <v>#DIV/0!</v>
      </c>
    </row>
    <row r="72" spans="1:63" x14ac:dyDescent="0.25">
      <c r="A72" s="51" t="s">
        <v>86</v>
      </c>
      <c r="B72" s="52" t="s">
        <v>58</v>
      </c>
      <c r="C72" s="89"/>
      <c r="D72" s="89">
        <f ca="1">SUM(D73:D74)</f>
        <v>-17.886681578787261</v>
      </c>
      <c r="E72" s="89">
        <f t="shared" ref="E72:BK72" ca="1" si="33">SUM(E73:E74)</f>
        <v>-17.886681578787261</v>
      </c>
      <c r="F72" s="89">
        <f t="shared" ca="1" si="33"/>
        <v>-17.886681578787261</v>
      </c>
      <c r="G72" s="89">
        <f t="shared" ca="1" si="33"/>
        <v>-17.886681578787261</v>
      </c>
      <c r="H72" s="89">
        <f t="shared" ca="1" si="33"/>
        <v>-17.886681578787261</v>
      </c>
      <c r="I72" s="89">
        <f t="shared" ca="1" si="33"/>
        <v>-17.886681578787261</v>
      </c>
      <c r="J72" s="89">
        <f t="shared" ca="1" si="33"/>
        <v>-17.886681578787261</v>
      </c>
      <c r="K72" s="89">
        <f t="shared" ca="1" si="33"/>
        <v>-17.886681578787261</v>
      </c>
      <c r="L72" s="89">
        <f t="shared" ca="1" si="33"/>
        <v>-17.886681578787261</v>
      </c>
      <c r="M72" s="89">
        <f t="shared" ca="1" si="33"/>
        <v>-17.886681578787261</v>
      </c>
      <c r="N72" s="89">
        <f t="shared" ca="1" si="33"/>
        <v>-17.886681578787261</v>
      </c>
      <c r="O72" s="89">
        <f t="shared" ca="1" si="33"/>
        <v>-17.886681578787261</v>
      </c>
      <c r="P72" s="89">
        <f t="shared" ca="1" si="33"/>
        <v>-17.886681578787261</v>
      </c>
      <c r="Q72" s="89">
        <f t="shared" ca="1" si="33"/>
        <v>-18.206637468173401</v>
      </c>
      <c r="R72" s="89">
        <f t="shared" ca="1" si="33"/>
        <v>-18.206637468173401</v>
      </c>
      <c r="S72" s="89">
        <f t="shared" ca="1" si="33"/>
        <v>-18.206637468173401</v>
      </c>
      <c r="T72" s="89">
        <f t="shared" ca="1" si="33"/>
        <v>-18.206637468173401</v>
      </c>
      <c r="U72" s="89">
        <f t="shared" ca="1" si="33"/>
        <v>-18.206637468173401</v>
      </c>
      <c r="V72" s="89">
        <f t="shared" ca="1" si="33"/>
        <v>-18.206637468173401</v>
      </c>
      <c r="W72" s="89">
        <f t="shared" ca="1" si="33"/>
        <v>-18.206637468173401</v>
      </c>
      <c r="X72" s="89">
        <f t="shared" ca="1" si="33"/>
        <v>-18.206637468173401</v>
      </c>
      <c r="Y72" s="89">
        <f t="shared" ca="1" si="33"/>
        <v>-18.206637468173401</v>
      </c>
      <c r="Z72" s="89">
        <f t="shared" ca="1" si="33"/>
        <v>-18.206637468173401</v>
      </c>
      <c r="AA72" s="89">
        <f t="shared" ca="1" si="33"/>
        <v>-18.206637468173401</v>
      </c>
      <c r="AB72" s="89">
        <f t="shared" ca="1" si="33"/>
        <v>-18.206637468173401</v>
      </c>
      <c r="AC72" s="89">
        <f t="shared" ca="1" si="33"/>
        <v>-19.806416915104105</v>
      </c>
      <c r="AD72" s="89">
        <f t="shared" ca="1" si="33"/>
        <v>-19.806416915104105</v>
      </c>
      <c r="AE72" s="89">
        <f t="shared" ca="1" si="33"/>
        <v>-19.806416915104105</v>
      </c>
      <c r="AF72" s="89">
        <f t="shared" ca="1" si="33"/>
        <v>-19.806416915104105</v>
      </c>
      <c r="AG72" s="89">
        <f t="shared" ca="1" si="33"/>
        <v>-19.806416915104105</v>
      </c>
      <c r="AH72" s="89">
        <f t="shared" ca="1" si="33"/>
        <v>-19.806416915104105</v>
      </c>
      <c r="AI72" s="89">
        <f t="shared" ca="1" si="33"/>
        <v>-19.806416915104105</v>
      </c>
      <c r="AJ72" s="89">
        <f t="shared" ca="1" si="33"/>
        <v>-19.806416915104105</v>
      </c>
      <c r="AK72" s="89">
        <f t="shared" ca="1" si="33"/>
        <v>-19.806416915104105</v>
      </c>
      <c r="AL72" s="89">
        <f t="shared" ca="1" si="33"/>
        <v>-19.806416915104105</v>
      </c>
      <c r="AM72" s="89">
        <f t="shared" ca="1" si="33"/>
        <v>-19.806416915104105</v>
      </c>
      <c r="AN72" s="89">
        <f t="shared" ca="1" si="33"/>
        <v>-19.806416915104105</v>
      </c>
      <c r="AO72" s="89">
        <f t="shared" ca="1" si="33"/>
        <v>-17.181544632481717</v>
      </c>
      <c r="AP72" s="89">
        <f t="shared" ca="1" si="33"/>
        <v>-17.181544632481717</v>
      </c>
      <c r="AQ72" s="89">
        <f t="shared" ca="1" si="33"/>
        <v>-17.181544632481717</v>
      </c>
      <c r="AR72" s="89">
        <f t="shared" ca="1" si="33"/>
        <v>-17.181544632481717</v>
      </c>
      <c r="AS72" s="89">
        <f t="shared" ca="1" si="33"/>
        <v>-17.181544632481717</v>
      </c>
      <c r="AT72" s="89">
        <f t="shared" ca="1" si="33"/>
        <v>-17.181544632481717</v>
      </c>
      <c r="AU72" s="89">
        <f t="shared" ca="1" si="33"/>
        <v>-17.181544632481717</v>
      </c>
      <c r="AV72" s="89">
        <f t="shared" ca="1" si="33"/>
        <v>-17.181544632481717</v>
      </c>
      <c r="AW72" s="89">
        <f t="shared" ca="1" si="33"/>
        <v>-17.181544632481717</v>
      </c>
      <c r="AX72" s="89">
        <f t="shared" ca="1" si="33"/>
        <v>-17.181544632481717</v>
      </c>
      <c r="AY72" s="89">
        <f t="shared" ca="1" si="33"/>
        <v>-17.181544632481717</v>
      </c>
      <c r="AZ72" s="89">
        <f t="shared" ca="1" si="33"/>
        <v>-17.181544632481717</v>
      </c>
      <c r="BA72" s="89">
        <f t="shared" ca="1" si="33"/>
        <v>-17.181544632481717</v>
      </c>
      <c r="BB72" s="89">
        <f t="shared" ca="1" si="33"/>
        <v>-16.861588743095577</v>
      </c>
      <c r="BC72" s="89">
        <f t="shared" ca="1" si="33"/>
        <v>-16.861588743095577</v>
      </c>
      <c r="BD72" s="89">
        <f t="shared" ca="1" si="33"/>
        <v>-16.861588743095577</v>
      </c>
      <c r="BE72" s="89">
        <f t="shared" ca="1" si="33"/>
        <v>-16.861588743095577</v>
      </c>
      <c r="BF72" s="89">
        <f t="shared" ca="1" si="33"/>
        <v>-16.861588743095577</v>
      </c>
      <c r="BG72" s="89">
        <f t="shared" ca="1" si="33"/>
        <v>-16.861588743095577</v>
      </c>
      <c r="BH72" s="89">
        <f t="shared" ca="1" si="33"/>
        <v>-16.861588743095577</v>
      </c>
      <c r="BI72" s="89">
        <f t="shared" ca="1" si="33"/>
        <v>-16.861588743095577</v>
      </c>
      <c r="BJ72" s="89">
        <f t="shared" ca="1" si="33"/>
        <v>-16.861588743095577</v>
      </c>
      <c r="BK72" s="89">
        <f t="shared" ca="1" si="33"/>
        <v>-16.861588743095577</v>
      </c>
    </row>
    <row r="73" spans="1:63" x14ac:dyDescent="0.25">
      <c r="A73" s="54" t="s">
        <v>87</v>
      </c>
      <c r="B73" s="24" t="s">
        <v>58</v>
      </c>
      <c r="C73" s="90"/>
      <c r="D73" s="90">
        <f ca="1">D20/(D30*24*30)</f>
        <v>0</v>
      </c>
      <c r="E73" s="90">
        <f t="shared" ref="E73:BK73" ca="1" si="34">E20/(E30*24*30)</f>
        <v>0</v>
      </c>
      <c r="F73" s="90">
        <f t="shared" ca="1" si="34"/>
        <v>0</v>
      </c>
      <c r="G73" s="90">
        <f t="shared" ca="1" si="34"/>
        <v>0</v>
      </c>
      <c r="H73" s="90">
        <f t="shared" ca="1" si="34"/>
        <v>0</v>
      </c>
      <c r="I73" s="90">
        <f t="shared" ca="1" si="34"/>
        <v>0</v>
      </c>
      <c r="J73" s="90">
        <f t="shared" ca="1" si="34"/>
        <v>0</v>
      </c>
      <c r="K73" s="90">
        <f t="shared" ca="1" si="34"/>
        <v>0</v>
      </c>
      <c r="L73" s="90">
        <f t="shared" ca="1" si="34"/>
        <v>0</v>
      </c>
      <c r="M73" s="90">
        <f t="shared" ca="1" si="34"/>
        <v>0</v>
      </c>
      <c r="N73" s="90">
        <f t="shared" ca="1" si="34"/>
        <v>0</v>
      </c>
      <c r="O73" s="90">
        <f t="shared" ca="1" si="34"/>
        <v>0</v>
      </c>
      <c r="P73" s="90">
        <f t="shared" ca="1" si="34"/>
        <v>0</v>
      </c>
      <c r="Q73" s="90">
        <f t="shared" ca="1" si="34"/>
        <v>0</v>
      </c>
      <c r="R73" s="90">
        <f t="shared" ca="1" si="34"/>
        <v>0</v>
      </c>
      <c r="S73" s="90">
        <f t="shared" ca="1" si="34"/>
        <v>0</v>
      </c>
      <c r="T73" s="90">
        <f t="shared" ca="1" si="34"/>
        <v>0</v>
      </c>
      <c r="U73" s="90">
        <f t="shared" ca="1" si="34"/>
        <v>0</v>
      </c>
      <c r="V73" s="90">
        <f t="shared" ca="1" si="34"/>
        <v>0</v>
      </c>
      <c r="W73" s="90">
        <f t="shared" ca="1" si="34"/>
        <v>0</v>
      </c>
      <c r="X73" s="90">
        <f t="shared" ca="1" si="34"/>
        <v>0</v>
      </c>
      <c r="Y73" s="90">
        <f t="shared" ca="1" si="34"/>
        <v>0</v>
      </c>
      <c r="Z73" s="90">
        <f t="shared" ca="1" si="34"/>
        <v>0</v>
      </c>
      <c r="AA73" s="90">
        <f t="shared" ca="1" si="34"/>
        <v>0</v>
      </c>
      <c r="AB73" s="90">
        <f t="shared" ca="1" si="34"/>
        <v>0</v>
      </c>
      <c r="AC73" s="90">
        <f t="shared" ca="1" si="34"/>
        <v>0</v>
      </c>
      <c r="AD73" s="90">
        <f t="shared" ca="1" si="34"/>
        <v>0</v>
      </c>
      <c r="AE73" s="90">
        <f t="shared" ca="1" si="34"/>
        <v>0</v>
      </c>
      <c r="AF73" s="90">
        <f t="shared" ca="1" si="34"/>
        <v>0</v>
      </c>
      <c r="AG73" s="90">
        <f t="shared" ca="1" si="34"/>
        <v>0</v>
      </c>
      <c r="AH73" s="90">
        <f t="shared" ca="1" si="34"/>
        <v>0</v>
      </c>
      <c r="AI73" s="90">
        <f t="shared" ca="1" si="34"/>
        <v>0</v>
      </c>
      <c r="AJ73" s="90">
        <f t="shared" ca="1" si="34"/>
        <v>0</v>
      </c>
      <c r="AK73" s="90">
        <f t="shared" ca="1" si="34"/>
        <v>0</v>
      </c>
      <c r="AL73" s="90">
        <f t="shared" ca="1" si="34"/>
        <v>0</v>
      </c>
      <c r="AM73" s="90">
        <f t="shared" ca="1" si="34"/>
        <v>0</v>
      </c>
      <c r="AN73" s="90">
        <f t="shared" ca="1" si="34"/>
        <v>0</v>
      </c>
      <c r="AO73" s="90">
        <f t="shared" ca="1" si="34"/>
        <v>0</v>
      </c>
      <c r="AP73" s="90">
        <f t="shared" ca="1" si="34"/>
        <v>0</v>
      </c>
      <c r="AQ73" s="90">
        <f t="shared" ca="1" si="34"/>
        <v>0</v>
      </c>
      <c r="AR73" s="90">
        <f t="shared" ca="1" si="34"/>
        <v>0</v>
      </c>
      <c r="AS73" s="90">
        <f t="shared" ca="1" si="34"/>
        <v>0</v>
      </c>
      <c r="AT73" s="90">
        <f t="shared" ca="1" si="34"/>
        <v>0</v>
      </c>
      <c r="AU73" s="90">
        <f t="shared" ca="1" si="34"/>
        <v>0</v>
      </c>
      <c r="AV73" s="90">
        <f t="shared" ca="1" si="34"/>
        <v>0</v>
      </c>
      <c r="AW73" s="90">
        <f t="shared" ca="1" si="34"/>
        <v>0</v>
      </c>
      <c r="AX73" s="90">
        <f t="shared" ca="1" si="34"/>
        <v>0</v>
      </c>
      <c r="AY73" s="90">
        <f t="shared" ca="1" si="34"/>
        <v>0</v>
      </c>
      <c r="AZ73" s="90">
        <f t="shared" ca="1" si="34"/>
        <v>0</v>
      </c>
      <c r="BA73" s="90">
        <f t="shared" ca="1" si="34"/>
        <v>0</v>
      </c>
      <c r="BB73" s="90">
        <f t="shared" ca="1" si="34"/>
        <v>0</v>
      </c>
      <c r="BC73" s="90">
        <f t="shared" ca="1" si="34"/>
        <v>0</v>
      </c>
      <c r="BD73" s="90">
        <f t="shared" ca="1" si="34"/>
        <v>0</v>
      </c>
      <c r="BE73" s="90">
        <f t="shared" ca="1" si="34"/>
        <v>0</v>
      </c>
      <c r="BF73" s="90">
        <f t="shared" ca="1" si="34"/>
        <v>0</v>
      </c>
      <c r="BG73" s="90">
        <f t="shared" ca="1" si="34"/>
        <v>0</v>
      </c>
      <c r="BH73" s="90">
        <f t="shared" ca="1" si="34"/>
        <v>0</v>
      </c>
      <c r="BI73" s="90">
        <f t="shared" ca="1" si="34"/>
        <v>0</v>
      </c>
      <c r="BJ73" s="90">
        <f t="shared" ca="1" si="34"/>
        <v>0</v>
      </c>
      <c r="BK73" s="90">
        <f t="shared" ca="1" si="34"/>
        <v>0</v>
      </c>
    </row>
    <row r="74" spans="1:63" x14ac:dyDescent="0.25">
      <c r="A74" s="91" t="s">
        <v>88</v>
      </c>
      <c r="B74" s="4" t="s">
        <v>58</v>
      </c>
      <c r="C74" s="92"/>
      <c r="D74" s="92">
        <f ca="1">(D34+D38+D44)/(D30*24*30)</f>
        <v>-17.886681578787261</v>
      </c>
      <c r="E74" s="92">
        <f t="shared" ref="E74:BK74" ca="1" si="35">(E34+E38+E44)/(E30*24*30)</f>
        <v>-17.886681578787261</v>
      </c>
      <c r="F74" s="92">
        <f t="shared" ca="1" si="35"/>
        <v>-17.886681578787261</v>
      </c>
      <c r="G74" s="92">
        <f t="shared" ca="1" si="35"/>
        <v>-17.886681578787261</v>
      </c>
      <c r="H74" s="92">
        <f t="shared" ca="1" si="35"/>
        <v>-17.886681578787261</v>
      </c>
      <c r="I74" s="92">
        <f t="shared" ca="1" si="35"/>
        <v>-17.886681578787261</v>
      </c>
      <c r="J74" s="92">
        <f t="shared" ca="1" si="35"/>
        <v>-17.886681578787261</v>
      </c>
      <c r="K74" s="92">
        <f t="shared" ca="1" si="35"/>
        <v>-17.886681578787261</v>
      </c>
      <c r="L74" s="92">
        <f t="shared" ca="1" si="35"/>
        <v>-17.886681578787261</v>
      </c>
      <c r="M74" s="92">
        <f t="shared" ca="1" si="35"/>
        <v>-17.886681578787261</v>
      </c>
      <c r="N74" s="92">
        <f t="shared" ca="1" si="35"/>
        <v>-17.886681578787261</v>
      </c>
      <c r="O74" s="92">
        <f t="shared" ca="1" si="35"/>
        <v>-17.886681578787261</v>
      </c>
      <c r="P74" s="92">
        <f t="shared" ca="1" si="35"/>
        <v>-17.886681578787261</v>
      </c>
      <c r="Q74" s="92">
        <f t="shared" ca="1" si="35"/>
        <v>-18.206637468173401</v>
      </c>
      <c r="R74" s="92">
        <f t="shared" ca="1" si="35"/>
        <v>-18.206637468173401</v>
      </c>
      <c r="S74" s="92">
        <f t="shared" ca="1" si="35"/>
        <v>-18.206637468173401</v>
      </c>
      <c r="T74" s="92">
        <f t="shared" ca="1" si="35"/>
        <v>-18.206637468173401</v>
      </c>
      <c r="U74" s="92">
        <f t="shared" ca="1" si="35"/>
        <v>-18.206637468173401</v>
      </c>
      <c r="V74" s="92">
        <f t="shared" ca="1" si="35"/>
        <v>-18.206637468173401</v>
      </c>
      <c r="W74" s="92">
        <f t="shared" ca="1" si="35"/>
        <v>-18.206637468173401</v>
      </c>
      <c r="X74" s="92">
        <f t="shared" ca="1" si="35"/>
        <v>-18.206637468173401</v>
      </c>
      <c r="Y74" s="92">
        <f t="shared" ca="1" si="35"/>
        <v>-18.206637468173401</v>
      </c>
      <c r="Z74" s="92">
        <f t="shared" ca="1" si="35"/>
        <v>-18.206637468173401</v>
      </c>
      <c r="AA74" s="92">
        <f t="shared" ca="1" si="35"/>
        <v>-18.206637468173401</v>
      </c>
      <c r="AB74" s="92">
        <f t="shared" ca="1" si="35"/>
        <v>-18.206637468173401</v>
      </c>
      <c r="AC74" s="92">
        <f t="shared" ca="1" si="35"/>
        <v>-19.806416915104105</v>
      </c>
      <c r="AD74" s="92">
        <f t="shared" ca="1" si="35"/>
        <v>-19.806416915104105</v>
      </c>
      <c r="AE74" s="92">
        <f t="shared" ca="1" si="35"/>
        <v>-19.806416915104105</v>
      </c>
      <c r="AF74" s="92">
        <f t="shared" ca="1" si="35"/>
        <v>-19.806416915104105</v>
      </c>
      <c r="AG74" s="92">
        <f t="shared" ca="1" si="35"/>
        <v>-19.806416915104105</v>
      </c>
      <c r="AH74" s="92">
        <f t="shared" ca="1" si="35"/>
        <v>-19.806416915104105</v>
      </c>
      <c r="AI74" s="92">
        <f t="shared" ca="1" si="35"/>
        <v>-19.806416915104105</v>
      </c>
      <c r="AJ74" s="92">
        <f t="shared" ca="1" si="35"/>
        <v>-19.806416915104105</v>
      </c>
      <c r="AK74" s="92">
        <f t="shared" ca="1" si="35"/>
        <v>-19.806416915104105</v>
      </c>
      <c r="AL74" s="92">
        <f t="shared" ca="1" si="35"/>
        <v>-19.806416915104105</v>
      </c>
      <c r="AM74" s="92">
        <f t="shared" ca="1" si="35"/>
        <v>-19.806416915104105</v>
      </c>
      <c r="AN74" s="92">
        <f t="shared" ca="1" si="35"/>
        <v>-19.806416915104105</v>
      </c>
      <c r="AO74" s="92">
        <f t="shared" ca="1" si="35"/>
        <v>-17.181544632481717</v>
      </c>
      <c r="AP74" s="92">
        <f t="shared" ca="1" si="35"/>
        <v>-17.181544632481717</v>
      </c>
      <c r="AQ74" s="92">
        <f t="shared" ca="1" si="35"/>
        <v>-17.181544632481717</v>
      </c>
      <c r="AR74" s="92">
        <f t="shared" ca="1" si="35"/>
        <v>-17.181544632481717</v>
      </c>
      <c r="AS74" s="92">
        <f t="shared" ca="1" si="35"/>
        <v>-17.181544632481717</v>
      </c>
      <c r="AT74" s="92">
        <f t="shared" ca="1" si="35"/>
        <v>-17.181544632481717</v>
      </c>
      <c r="AU74" s="92">
        <f t="shared" ca="1" si="35"/>
        <v>-17.181544632481717</v>
      </c>
      <c r="AV74" s="92">
        <f t="shared" ca="1" si="35"/>
        <v>-17.181544632481717</v>
      </c>
      <c r="AW74" s="92">
        <f t="shared" ca="1" si="35"/>
        <v>-17.181544632481717</v>
      </c>
      <c r="AX74" s="92">
        <f t="shared" ca="1" si="35"/>
        <v>-17.181544632481717</v>
      </c>
      <c r="AY74" s="92">
        <f t="shared" ca="1" si="35"/>
        <v>-17.181544632481717</v>
      </c>
      <c r="AZ74" s="92">
        <f t="shared" ca="1" si="35"/>
        <v>-17.181544632481717</v>
      </c>
      <c r="BA74" s="92">
        <f t="shared" ca="1" si="35"/>
        <v>-17.181544632481717</v>
      </c>
      <c r="BB74" s="92">
        <f t="shared" ca="1" si="35"/>
        <v>-16.861588743095577</v>
      </c>
      <c r="BC74" s="92">
        <f t="shared" ca="1" si="35"/>
        <v>-16.861588743095577</v>
      </c>
      <c r="BD74" s="92">
        <f t="shared" ca="1" si="35"/>
        <v>-16.861588743095577</v>
      </c>
      <c r="BE74" s="92">
        <f t="shared" ca="1" si="35"/>
        <v>-16.861588743095577</v>
      </c>
      <c r="BF74" s="92">
        <f t="shared" ca="1" si="35"/>
        <v>-16.861588743095577</v>
      </c>
      <c r="BG74" s="92">
        <f t="shared" ca="1" si="35"/>
        <v>-16.861588743095577</v>
      </c>
      <c r="BH74" s="92">
        <f t="shared" ca="1" si="35"/>
        <v>-16.861588743095577</v>
      </c>
      <c r="BI74" s="92">
        <f t="shared" ca="1" si="35"/>
        <v>-16.861588743095577</v>
      </c>
      <c r="BJ74" s="92">
        <f t="shared" ca="1" si="35"/>
        <v>-16.861588743095577</v>
      </c>
      <c r="BK74" s="92">
        <f t="shared" ca="1" si="35"/>
        <v>-16.861588743095577</v>
      </c>
    </row>
    <row r="75" spans="1:63" x14ac:dyDescent="0.25">
      <c r="A75" s="73" t="s">
        <v>89</v>
      </c>
      <c r="B75" s="74" t="s">
        <v>58</v>
      </c>
      <c r="C75" s="93">
        <f ca="1">SUMPRODUCT(D72:BK72,D29:BK29)/SUM(D29:BK29)</f>
        <v>-18.010991346279699</v>
      </c>
      <c r="D75" s="9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>
                <anchor moveWithCells="1">
                  <from>
                    <xdr:col>1</xdr:col>
                    <xdr:colOff>19050</xdr:colOff>
                    <xdr:row>2</xdr:row>
                    <xdr:rowOff>38100</xdr:rowOff>
                  </from>
                  <to>
                    <xdr:col>2</xdr:col>
                    <xdr:colOff>876300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Drop Down 2">
              <controlPr defaultSize="0" autoLine="0" autoPict="0">
                <anchor moveWithCells="1">
                  <from>
                    <xdr:col>1</xdr:col>
                    <xdr:colOff>19050</xdr:colOff>
                    <xdr:row>3</xdr:row>
                    <xdr:rowOff>38100</xdr:rowOff>
                  </from>
                  <to>
                    <xdr:col>2</xdr:col>
                    <xdr:colOff>876300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2</xdr:col>
                    <xdr:colOff>876300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9C49F-F070-424B-BA0E-6ADB0B82F90B}">
          <x14:formula1>
            <xm:f>Genset!$J$14:$L$14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0CC54-7001-4BEA-9BDA-7948AE362565}">
  <sheetPr codeName="Hoja2"/>
  <dimension ref="A1:BO24"/>
  <sheetViews>
    <sheetView workbookViewId="0">
      <selection activeCell="J14" sqref="J14"/>
    </sheetView>
  </sheetViews>
  <sheetFormatPr baseColWidth="10" defaultRowHeight="15" x14ac:dyDescent="0.25"/>
  <cols>
    <col min="1" max="1" width="34.42578125" bestFit="1" customWidth="1"/>
    <col min="2" max="5" width="15.7109375" customWidth="1"/>
    <col min="6" max="6" width="12.42578125" customWidth="1"/>
  </cols>
  <sheetData>
    <row r="1" spans="1:67" ht="18.75" x14ac:dyDescent="0.3">
      <c r="A1" s="26" t="s">
        <v>90</v>
      </c>
    </row>
    <row r="2" spans="1:67" x14ac:dyDescent="0.25">
      <c r="D2" s="40"/>
    </row>
    <row r="3" spans="1:67" ht="30" x14ac:dyDescent="0.25">
      <c r="B3" s="95" t="s">
        <v>91</v>
      </c>
      <c r="C3" s="95" t="s">
        <v>78</v>
      </c>
      <c r="D3" s="2" t="s">
        <v>92</v>
      </c>
      <c r="E3" s="95" t="s">
        <v>93</v>
      </c>
      <c r="F3" s="95" t="s">
        <v>94</v>
      </c>
      <c r="G3" s="96">
        <v>43466</v>
      </c>
      <c r="H3" s="36">
        <v>43497</v>
      </c>
      <c r="I3" s="36">
        <v>43525</v>
      </c>
      <c r="J3" s="36">
        <v>43556</v>
      </c>
      <c r="K3" s="36">
        <v>43586</v>
      </c>
      <c r="L3" s="36">
        <v>43617</v>
      </c>
      <c r="M3" s="36">
        <v>43647</v>
      </c>
      <c r="N3" s="36">
        <v>43678</v>
      </c>
      <c r="O3" s="36">
        <v>43709</v>
      </c>
      <c r="P3" s="36">
        <v>43739</v>
      </c>
      <c r="Q3" s="36">
        <v>43770</v>
      </c>
      <c r="R3" s="36">
        <v>43800</v>
      </c>
      <c r="S3" s="36">
        <v>43831</v>
      </c>
      <c r="T3" s="36">
        <v>43862</v>
      </c>
      <c r="U3" s="36">
        <v>43891</v>
      </c>
      <c r="V3" s="36">
        <v>43922</v>
      </c>
      <c r="W3" s="36">
        <v>43952</v>
      </c>
      <c r="X3" s="36">
        <v>43983</v>
      </c>
      <c r="Y3" s="36">
        <v>44013</v>
      </c>
      <c r="Z3" s="36">
        <v>44044</v>
      </c>
      <c r="AA3" s="36">
        <v>44075</v>
      </c>
      <c r="AB3" s="36">
        <v>44105</v>
      </c>
      <c r="AC3" s="36">
        <v>44136</v>
      </c>
      <c r="AD3" s="36">
        <v>44166</v>
      </c>
      <c r="AE3" s="36">
        <v>44197</v>
      </c>
      <c r="AF3" s="36">
        <v>44228</v>
      </c>
      <c r="AG3" s="36">
        <v>44256</v>
      </c>
      <c r="AH3" s="36">
        <v>44287</v>
      </c>
      <c r="AI3" s="36">
        <v>44317</v>
      </c>
      <c r="AJ3" s="36">
        <v>44348</v>
      </c>
      <c r="AK3" s="36">
        <v>44378</v>
      </c>
      <c r="AL3" s="36">
        <v>44409</v>
      </c>
      <c r="AM3" s="36">
        <v>44440</v>
      </c>
      <c r="AN3" s="36">
        <v>44470</v>
      </c>
      <c r="AO3" s="36">
        <v>44501</v>
      </c>
      <c r="AP3" s="36">
        <v>44531</v>
      </c>
      <c r="AQ3" s="36">
        <v>44562</v>
      </c>
      <c r="AR3" s="36">
        <v>44593</v>
      </c>
      <c r="AS3" s="36">
        <v>44621</v>
      </c>
      <c r="AT3" s="36">
        <v>44652</v>
      </c>
      <c r="AU3" s="36">
        <v>44682</v>
      </c>
      <c r="AV3" s="36">
        <v>44713</v>
      </c>
      <c r="AW3" s="36">
        <v>44743</v>
      </c>
      <c r="AX3" s="36">
        <v>44774</v>
      </c>
      <c r="AY3" s="36">
        <v>44805</v>
      </c>
      <c r="AZ3" s="36">
        <v>44835</v>
      </c>
      <c r="BA3" s="36">
        <v>44866</v>
      </c>
      <c r="BB3" s="36">
        <v>44896</v>
      </c>
      <c r="BC3" s="36">
        <v>44927</v>
      </c>
      <c r="BD3" s="36">
        <v>44958</v>
      </c>
      <c r="BE3" s="36">
        <v>44986</v>
      </c>
      <c r="BF3" s="36">
        <v>45017</v>
      </c>
      <c r="BG3" s="36">
        <v>45047</v>
      </c>
      <c r="BH3" s="36">
        <v>45078</v>
      </c>
      <c r="BI3" s="36">
        <v>45108</v>
      </c>
      <c r="BJ3" s="36">
        <v>45139</v>
      </c>
      <c r="BK3" s="36">
        <v>45170</v>
      </c>
      <c r="BL3" s="36">
        <v>45200</v>
      </c>
      <c r="BM3" s="36">
        <v>45231</v>
      </c>
      <c r="BN3" s="36">
        <v>45261</v>
      </c>
    </row>
    <row r="4" spans="1:67" x14ac:dyDescent="0.25">
      <c r="B4" s="97" t="s">
        <v>95</v>
      </c>
      <c r="C4" s="97" t="s">
        <v>96</v>
      </c>
      <c r="D4" s="24" t="s">
        <v>97</v>
      </c>
      <c r="E4" s="97" t="s">
        <v>41</v>
      </c>
      <c r="F4" s="3"/>
    </row>
    <row r="5" spans="1:67" x14ac:dyDescent="0.25">
      <c r="A5" s="16" t="s">
        <v>170</v>
      </c>
      <c r="B5" s="40">
        <v>0</v>
      </c>
      <c r="C5" s="40">
        <v>0</v>
      </c>
      <c r="D5" s="40">
        <f>79*2*'Lab samples'!$U$16*1000000</f>
        <v>7106919.4742704909</v>
      </c>
      <c r="E5" s="99">
        <v>0.373</v>
      </c>
      <c r="F5" s="24" t="s">
        <v>96</v>
      </c>
      <c r="G5" s="98">
        <v>0</v>
      </c>
      <c r="H5" s="98">
        <v>0</v>
      </c>
      <c r="I5" s="98">
        <v>0</v>
      </c>
      <c r="J5" s="98">
        <v>0</v>
      </c>
      <c r="K5" s="98">
        <v>0</v>
      </c>
      <c r="L5" s="98">
        <v>0</v>
      </c>
      <c r="M5" s="98">
        <v>0</v>
      </c>
      <c r="N5" s="98">
        <v>0</v>
      </c>
      <c r="O5" s="98">
        <v>0</v>
      </c>
      <c r="P5" s="98">
        <v>0</v>
      </c>
      <c r="Q5" s="98">
        <v>0</v>
      </c>
      <c r="R5" s="98">
        <v>0</v>
      </c>
      <c r="S5" s="98">
        <v>0</v>
      </c>
      <c r="T5" s="98">
        <v>0</v>
      </c>
      <c r="U5" s="98">
        <v>0</v>
      </c>
      <c r="V5" s="98">
        <v>0</v>
      </c>
      <c r="W5" s="98">
        <v>0</v>
      </c>
      <c r="X5" s="98">
        <v>0</v>
      </c>
      <c r="Y5" s="98">
        <v>0</v>
      </c>
      <c r="Z5" s="98">
        <v>0</v>
      </c>
      <c r="AA5" s="98">
        <v>0</v>
      </c>
      <c r="AB5" s="98">
        <v>0</v>
      </c>
      <c r="AC5" s="98">
        <v>0</v>
      </c>
      <c r="AD5" s="98">
        <v>0</v>
      </c>
      <c r="AE5" s="98">
        <v>0</v>
      </c>
      <c r="AF5" s="98">
        <v>0</v>
      </c>
      <c r="AG5" s="98">
        <v>0</v>
      </c>
      <c r="AH5" s="98">
        <v>0</v>
      </c>
      <c r="AI5" s="98">
        <v>0</v>
      </c>
      <c r="AJ5" s="98">
        <v>0</v>
      </c>
      <c r="AK5" s="98">
        <v>0</v>
      </c>
      <c r="AL5" s="98">
        <v>0</v>
      </c>
      <c r="AM5" s="98">
        <v>0</v>
      </c>
      <c r="AN5" s="98">
        <v>0</v>
      </c>
      <c r="AO5" s="98">
        <v>0</v>
      </c>
      <c r="AP5" s="98">
        <v>0</v>
      </c>
      <c r="AQ5" s="98">
        <v>0</v>
      </c>
      <c r="AR5" s="98">
        <v>0</v>
      </c>
      <c r="AS5" s="98">
        <v>0</v>
      </c>
      <c r="AT5" s="98">
        <v>0</v>
      </c>
      <c r="AU5" s="98">
        <v>0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D5" s="98">
        <v>0</v>
      </c>
      <c r="BE5" s="98">
        <v>0</v>
      </c>
      <c r="BF5" s="98">
        <v>0</v>
      </c>
      <c r="BG5" s="98">
        <v>0</v>
      </c>
      <c r="BH5" s="98">
        <v>0</v>
      </c>
      <c r="BI5" s="98">
        <v>0</v>
      </c>
      <c r="BJ5" s="98">
        <v>0</v>
      </c>
      <c r="BK5" s="98">
        <v>0</v>
      </c>
      <c r="BL5" s="98">
        <v>0</v>
      </c>
      <c r="BM5" s="98">
        <v>0</v>
      </c>
      <c r="BN5" s="98">
        <v>0</v>
      </c>
    </row>
    <row r="6" spans="1:67" x14ac:dyDescent="0.25">
      <c r="A6" s="3" t="s">
        <v>98</v>
      </c>
      <c r="B6" s="100">
        <v>400</v>
      </c>
      <c r="C6" s="100">
        <v>296132</v>
      </c>
      <c r="D6" s="100">
        <f>104*'Lab samples'!$U$16*1000000</f>
        <v>4677972.3121780446</v>
      </c>
      <c r="E6" s="101">
        <v>0.379</v>
      </c>
      <c r="F6" s="4" t="s">
        <v>96</v>
      </c>
      <c r="G6" s="102">
        <f>18564/12</f>
        <v>1547</v>
      </c>
      <c r="H6" s="102">
        <f t="shared" ref="H6:R6" si="0">18564/12</f>
        <v>1547</v>
      </c>
      <c r="I6" s="102">
        <f t="shared" si="0"/>
        <v>1547</v>
      </c>
      <c r="J6" s="102">
        <f t="shared" si="0"/>
        <v>1547</v>
      </c>
      <c r="K6" s="102">
        <f t="shared" si="0"/>
        <v>1547</v>
      </c>
      <c r="L6" s="102">
        <f t="shared" si="0"/>
        <v>1547</v>
      </c>
      <c r="M6" s="102">
        <f t="shared" si="0"/>
        <v>1547</v>
      </c>
      <c r="N6" s="102">
        <f t="shared" si="0"/>
        <v>1547</v>
      </c>
      <c r="O6" s="102">
        <f t="shared" si="0"/>
        <v>1547</v>
      </c>
      <c r="P6" s="102">
        <f t="shared" si="0"/>
        <v>1547</v>
      </c>
      <c r="Q6" s="102">
        <f t="shared" si="0"/>
        <v>1547</v>
      </c>
      <c r="R6" s="102">
        <f t="shared" si="0"/>
        <v>1547</v>
      </c>
      <c r="S6" s="102">
        <f>54561/12</f>
        <v>4546.75</v>
      </c>
      <c r="T6" s="102">
        <f t="shared" ref="T6:AD6" si="1">54561/12</f>
        <v>4546.75</v>
      </c>
      <c r="U6" s="102">
        <f t="shared" si="1"/>
        <v>4546.75</v>
      </c>
      <c r="V6" s="102">
        <f t="shared" si="1"/>
        <v>4546.75</v>
      </c>
      <c r="W6" s="102">
        <f t="shared" si="1"/>
        <v>4546.75</v>
      </c>
      <c r="X6" s="102">
        <f t="shared" si="1"/>
        <v>4546.75</v>
      </c>
      <c r="Y6" s="102">
        <f t="shared" si="1"/>
        <v>4546.75</v>
      </c>
      <c r="Z6" s="102">
        <f t="shared" si="1"/>
        <v>4546.75</v>
      </c>
      <c r="AA6" s="102">
        <f t="shared" si="1"/>
        <v>4546.75</v>
      </c>
      <c r="AB6" s="102">
        <f t="shared" si="1"/>
        <v>4546.75</v>
      </c>
      <c r="AC6" s="102">
        <f t="shared" si="1"/>
        <v>4546.75</v>
      </c>
      <c r="AD6" s="102">
        <f t="shared" si="1"/>
        <v>4546.75</v>
      </c>
      <c r="AE6" s="102">
        <f>18564/12</f>
        <v>1547</v>
      </c>
      <c r="AF6" s="102">
        <f t="shared" ref="AF6:AP6" si="2">18564/12</f>
        <v>1547</v>
      </c>
      <c r="AG6" s="102">
        <f t="shared" si="2"/>
        <v>1547</v>
      </c>
      <c r="AH6" s="102">
        <f t="shared" si="2"/>
        <v>1547</v>
      </c>
      <c r="AI6" s="102">
        <f t="shared" si="2"/>
        <v>1547</v>
      </c>
      <c r="AJ6" s="102">
        <f t="shared" si="2"/>
        <v>1547</v>
      </c>
      <c r="AK6" s="102">
        <f t="shared" si="2"/>
        <v>1547</v>
      </c>
      <c r="AL6" s="102">
        <f t="shared" si="2"/>
        <v>1547</v>
      </c>
      <c r="AM6" s="102">
        <f t="shared" si="2"/>
        <v>1547</v>
      </c>
      <c r="AN6" s="102">
        <f t="shared" si="2"/>
        <v>1547</v>
      </c>
      <c r="AO6" s="102">
        <f t="shared" si="2"/>
        <v>1547</v>
      </c>
      <c r="AP6" s="102">
        <f t="shared" si="2"/>
        <v>1547</v>
      </c>
      <c r="AQ6" s="102">
        <f>80491/12</f>
        <v>6707.583333333333</v>
      </c>
      <c r="AR6" s="102">
        <f t="shared" ref="AR6:BB6" si="3">80491/12</f>
        <v>6707.583333333333</v>
      </c>
      <c r="AS6" s="102">
        <f t="shared" si="3"/>
        <v>6707.583333333333</v>
      </c>
      <c r="AT6" s="102">
        <f t="shared" si="3"/>
        <v>6707.583333333333</v>
      </c>
      <c r="AU6" s="102">
        <f t="shared" si="3"/>
        <v>6707.583333333333</v>
      </c>
      <c r="AV6" s="102">
        <f t="shared" si="3"/>
        <v>6707.583333333333</v>
      </c>
      <c r="AW6" s="102">
        <f t="shared" si="3"/>
        <v>6707.583333333333</v>
      </c>
      <c r="AX6" s="102">
        <f t="shared" si="3"/>
        <v>6707.583333333333</v>
      </c>
      <c r="AY6" s="102">
        <f t="shared" si="3"/>
        <v>6707.583333333333</v>
      </c>
      <c r="AZ6" s="102">
        <f t="shared" si="3"/>
        <v>6707.583333333333</v>
      </c>
      <c r="BA6" s="102">
        <f t="shared" si="3"/>
        <v>6707.583333333333</v>
      </c>
      <c r="BB6" s="102">
        <f t="shared" si="3"/>
        <v>6707.583333333333</v>
      </c>
      <c r="BC6" s="102">
        <f>19514/12</f>
        <v>1626.1666666666667</v>
      </c>
      <c r="BD6" s="102">
        <f t="shared" ref="BD6:BN6" si="4">19514/12</f>
        <v>1626.1666666666667</v>
      </c>
      <c r="BE6" s="102">
        <f t="shared" si="4"/>
        <v>1626.1666666666667</v>
      </c>
      <c r="BF6" s="102">
        <f t="shared" si="4"/>
        <v>1626.1666666666667</v>
      </c>
      <c r="BG6" s="102">
        <f t="shared" si="4"/>
        <v>1626.1666666666667</v>
      </c>
      <c r="BH6" s="102">
        <f t="shared" si="4"/>
        <v>1626.1666666666667</v>
      </c>
      <c r="BI6" s="102">
        <f t="shared" si="4"/>
        <v>1626.1666666666667</v>
      </c>
      <c r="BJ6" s="102">
        <f t="shared" si="4"/>
        <v>1626.1666666666667</v>
      </c>
      <c r="BK6" s="102">
        <f t="shared" si="4"/>
        <v>1626.1666666666667</v>
      </c>
      <c r="BL6" s="102">
        <f t="shared" si="4"/>
        <v>1626.1666666666667</v>
      </c>
      <c r="BM6" s="102">
        <f t="shared" si="4"/>
        <v>1626.1666666666667</v>
      </c>
      <c r="BN6" s="102">
        <f t="shared" si="4"/>
        <v>1626.1666666666667</v>
      </c>
    </row>
    <row r="7" spans="1:67" x14ac:dyDescent="0.25">
      <c r="B7" s="103"/>
      <c r="C7" s="103">
        <v>0</v>
      </c>
      <c r="D7" s="103"/>
      <c r="E7" s="108"/>
      <c r="F7" s="23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</row>
    <row r="8" spans="1:67" x14ac:dyDescent="0.25">
      <c r="B8" s="103"/>
      <c r="C8" s="103"/>
      <c r="D8" s="103"/>
      <c r="E8" s="103"/>
      <c r="F8" s="103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</row>
    <row r="9" spans="1:67" ht="18.75" x14ac:dyDescent="0.3">
      <c r="A9" s="26" t="s">
        <v>99</v>
      </c>
      <c r="B9" s="103"/>
      <c r="C9" s="103"/>
      <c r="D9" s="103"/>
      <c r="E9" s="103"/>
      <c r="F9" s="103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</row>
    <row r="10" spans="1:67" x14ac:dyDescent="0.25">
      <c r="B10" s="103"/>
      <c r="C10" s="103"/>
      <c r="D10" s="103"/>
      <c r="E10" s="103"/>
      <c r="F10" s="103"/>
      <c r="H10" s="60"/>
      <c r="I10" s="60"/>
      <c r="J10" s="60" t="s">
        <v>100</v>
      </c>
      <c r="K10" s="60" t="s">
        <v>100</v>
      </c>
      <c r="L10" s="60" t="s">
        <v>100</v>
      </c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</row>
    <row r="11" spans="1:67" ht="30" x14ac:dyDescent="0.25">
      <c r="A11" s="18" t="s">
        <v>101</v>
      </c>
      <c r="B11" s="105" t="s">
        <v>102</v>
      </c>
      <c r="C11" s="105" t="s">
        <v>103</v>
      </c>
      <c r="D11" s="105" t="s">
        <v>104</v>
      </c>
      <c r="E11" s="18" t="s">
        <v>101</v>
      </c>
      <c r="F11" s="103"/>
      <c r="J11">
        <f>+D20</f>
        <v>0</v>
      </c>
      <c r="K11">
        <v>5.0000000000000001E-3</v>
      </c>
      <c r="L11">
        <v>0.04</v>
      </c>
    </row>
    <row r="12" spans="1:67" x14ac:dyDescent="0.25">
      <c r="A12" s="4" t="s">
        <v>35</v>
      </c>
      <c r="B12" s="106" t="s">
        <v>105</v>
      </c>
      <c r="C12" s="106" t="s">
        <v>105</v>
      </c>
      <c r="D12" s="106" t="s">
        <v>105</v>
      </c>
      <c r="E12" s="4" t="s">
        <v>35</v>
      </c>
      <c r="F12" s="103"/>
      <c r="H12" s="103"/>
    </row>
    <row r="13" spans="1:67" x14ac:dyDescent="0.25">
      <c r="A13" s="2">
        <v>165</v>
      </c>
      <c r="B13" s="47">
        <f>B$14*($A13/$A$14)</f>
        <v>346.5</v>
      </c>
      <c r="C13" s="47">
        <f>C$14*($A13/$A$14)</f>
        <v>53.166666666666664</v>
      </c>
      <c r="D13" s="38">
        <f>SUM(B13:C13)</f>
        <v>399.66666666666669</v>
      </c>
      <c r="E13" s="2">
        <f>A13</f>
        <v>165</v>
      </c>
      <c r="H13" s="103"/>
      <c r="I13" s="103"/>
    </row>
    <row r="14" spans="1:67" x14ac:dyDescent="0.25">
      <c r="A14" s="4">
        <v>180</v>
      </c>
      <c r="B14" s="48">
        <v>378</v>
      </c>
      <c r="C14" s="48">
        <v>58</v>
      </c>
      <c r="D14" s="100">
        <f>SUM(B14:C14)</f>
        <v>436</v>
      </c>
      <c r="E14" s="4">
        <f>A14</f>
        <v>180</v>
      </c>
      <c r="I14" t="s">
        <v>172</v>
      </c>
      <c r="J14">
        <f>+J11*$I$16</f>
        <v>0</v>
      </c>
      <c r="K14">
        <v>2.4</v>
      </c>
      <c r="L14">
        <f t="shared" ref="L14" si="5">+L11*$I$16</f>
        <v>11.722799999999999</v>
      </c>
    </row>
    <row r="15" spans="1:67" x14ac:dyDescent="0.25">
      <c r="D15" s="100"/>
      <c r="E15" s="4"/>
      <c r="I15" t="s">
        <v>173</v>
      </c>
      <c r="J15">
        <f>+J11*$I$17</f>
        <v>0</v>
      </c>
      <c r="K15">
        <f>+K11*$I$17</f>
        <v>0.55536764999999999</v>
      </c>
      <c r="L15">
        <f>+L11*$I$17</f>
        <v>4.4429411999999999</v>
      </c>
    </row>
    <row r="16" spans="1:67" x14ac:dyDescent="0.25">
      <c r="H16" t="s">
        <v>106</v>
      </c>
      <c r="I16">
        <f>293.07</f>
        <v>293.07</v>
      </c>
    </row>
    <row r="17" spans="4:9" x14ac:dyDescent="0.25">
      <c r="G17" t="s">
        <v>171</v>
      </c>
      <c r="I17">
        <f>+I16*E6</f>
        <v>111.07353000000001</v>
      </c>
    </row>
    <row r="19" spans="4:9" x14ac:dyDescent="0.25">
      <c r="D19" s="23"/>
      <c r="G19" s="23"/>
    </row>
    <row r="20" spans="4:9" x14ac:dyDescent="0.25">
      <c r="G20" s="23"/>
    </row>
    <row r="22" spans="4:9" x14ac:dyDescent="0.25">
      <c r="D22" s="23"/>
      <c r="E22" s="23"/>
      <c r="F22" s="23"/>
    </row>
    <row r="23" spans="4:9" x14ac:dyDescent="0.25">
      <c r="D23" s="23"/>
      <c r="E23" s="23"/>
    </row>
    <row r="24" spans="4:9" x14ac:dyDescent="0.25">
      <c r="G24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7A1FA-E97D-4982-8F72-C354AFCCC20D}">
  <sheetPr codeName="Hoja3"/>
  <dimension ref="A1:Y20"/>
  <sheetViews>
    <sheetView topLeftCell="I1" workbookViewId="0">
      <selection activeCell="U16" sqref="U16"/>
    </sheetView>
  </sheetViews>
  <sheetFormatPr baseColWidth="10" defaultRowHeight="15" x14ac:dyDescent="0.25"/>
  <cols>
    <col min="1" max="1" width="30.42578125" bestFit="1" customWidth="1"/>
    <col min="10" max="10" width="12" bestFit="1" customWidth="1"/>
  </cols>
  <sheetData>
    <row r="1" spans="1:25" x14ac:dyDescent="0.25">
      <c r="A1" s="1"/>
      <c r="B1" s="159" t="s">
        <v>111</v>
      </c>
      <c r="C1" s="160"/>
      <c r="D1" s="160"/>
      <c r="E1" s="161"/>
      <c r="F1" s="159" t="s">
        <v>112</v>
      </c>
      <c r="G1" s="160"/>
      <c r="H1" s="160"/>
      <c r="I1" s="161"/>
      <c r="J1" s="159" t="s">
        <v>113</v>
      </c>
      <c r="K1" s="160"/>
      <c r="L1" s="160"/>
      <c r="M1" s="161"/>
      <c r="N1" s="159" t="s">
        <v>114</v>
      </c>
      <c r="O1" s="160"/>
      <c r="P1" s="160"/>
      <c r="Q1" s="161"/>
      <c r="R1" s="159" t="s">
        <v>115</v>
      </c>
      <c r="S1" s="160"/>
      <c r="T1" s="160"/>
      <c r="U1" s="161"/>
      <c r="V1" s="159" t="s">
        <v>116</v>
      </c>
      <c r="W1" s="160"/>
      <c r="X1" s="160"/>
      <c r="Y1" s="161"/>
    </row>
    <row r="2" spans="1:25" x14ac:dyDescent="0.25">
      <c r="A2" s="14" t="s">
        <v>117</v>
      </c>
      <c r="B2" s="15" t="s">
        <v>118</v>
      </c>
      <c r="C2" s="15" t="s">
        <v>119</v>
      </c>
      <c r="D2" s="15" t="s">
        <v>120</v>
      </c>
      <c r="E2" s="15" t="s">
        <v>121</v>
      </c>
      <c r="F2" s="15" t="s">
        <v>118</v>
      </c>
      <c r="G2" s="15" t="s">
        <v>119</v>
      </c>
      <c r="H2" s="15" t="s">
        <v>120</v>
      </c>
      <c r="I2" s="15" t="s">
        <v>121</v>
      </c>
      <c r="J2" s="15" t="s">
        <v>118</v>
      </c>
      <c r="K2" s="15" t="s">
        <v>119</v>
      </c>
      <c r="L2" s="15" t="s">
        <v>120</v>
      </c>
      <c r="M2" s="15" t="s">
        <v>121</v>
      </c>
      <c r="N2" s="15" t="s">
        <v>118</v>
      </c>
      <c r="O2" s="15" t="s">
        <v>119</v>
      </c>
      <c r="P2" s="15" t="s">
        <v>120</v>
      </c>
      <c r="Q2" s="15" t="s">
        <v>121</v>
      </c>
      <c r="R2" s="15" t="s">
        <v>118</v>
      </c>
      <c r="S2" s="15" t="s">
        <v>119</v>
      </c>
      <c r="T2" s="15" t="s">
        <v>120</v>
      </c>
      <c r="U2" s="15" t="s">
        <v>121</v>
      </c>
      <c r="V2" s="15" t="s">
        <v>118</v>
      </c>
      <c r="W2" s="15" t="s">
        <v>119</v>
      </c>
      <c r="X2" s="15" t="s">
        <v>120</v>
      </c>
      <c r="Y2" s="15" t="s">
        <v>121</v>
      </c>
    </row>
    <row r="3" spans="1:25" x14ac:dyDescent="0.25">
      <c r="A3" s="1" t="s">
        <v>122</v>
      </c>
      <c r="B3" s="110">
        <v>25</v>
      </c>
      <c r="C3" s="110">
        <v>20</v>
      </c>
      <c r="D3" s="110">
        <v>15</v>
      </c>
      <c r="E3" s="111">
        <f>SUM(B3:D3)</f>
        <v>60</v>
      </c>
      <c r="F3" s="111">
        <f>B3</f>
        <v>25</v>
      </c>
      <c r="G3" s="111">
        <f t="shared" ref="G3:H3" si="0">C3</f>
        <v>20</v>
      </c>
      <c r="H3" s="111">
        <f t="shared" si="0"/>
        <v>15</v>
      </c>
      <c r="I3" s="111">
        <f>SUM(F3:H3)</f>
        <v>60</v>
      </c>
      <c r="J3" s="111">
        <f>F3</f>
        <v>25</v>
      </c>
      <c r="K3" s="111">
        <f t="shared" ref="K3:L3" si="1">G3</f>
        <v>20</v>
      </c>
      <c r="L3" s="111">
        <f t="shared" si="1"/>
        <v>15</v>
      </c>
      <c r="M3" s="111">
        <f>SUM(J3:L3)</f>
        <v>60</v>
      </c>
      <c r="N3" s="111">
        <f>J3</f>
        <v>25</v>
      </c>
      <c r="O3" s="111">
        <f t="shared" ref="O3:P3" si="2">K3</f>
        <v>20</v>
      </c>
      <c r="P3" s="111">
        <f t="shared" si="2"/>
        <v>15</v>
      </c>
      <c r="Q3" s="111">
        <f>SUM(N3:P3)</f>
        <v>60</v>
      </c>
      <c r="R3" s="112">
        <f>N3</f>
        <v>25</v>
      </c>
      <c r="S3" s="112">
        <f t="shared" ref="S3:T3" si="3">O3</f>
        <v>20</v>
      </c>
      <c r="T3" s="112">
        <f t="shared" si="3"/>
        <v>15</v>
      </c>
      <c r="U3" s="112">
        <f>SUM(R3:T3)</f>
        <v>60</v>
      </c>
      <c r="V3" s="112">
        <f>R3</f>
        <v>25</v>
      </c>
      <c r="W3" s="112">
        <f t="shared" ref="W3:X3" si="4">S3</f>
        <v>20</v>
      </c>
      <c r="X3" s="112">
        <f t="shared" si="4"/>
        <v>15</v>
      </c>
      <c r="Y3" s="112">
        <f>SUM(V3:X3)</f>
        <v>60</v>
      </c>
    </row>
    <row r="4" spans="1:25" x14ac:dyDescent="0.25">
      <c r="A4" s="1" t="s">
        <v>123</v>
      </c>
      <c r="B4" s="113">
        <v>2.0999999999999999E-3</v>
      </c>
      <c r="C4" s="113">
        <v>2.0999999999999999E-3</v>
      </c>
      <c r="D4" s="113">
        <v>8.0000000000000004E-4</v>
      </c>
      <c r="E4" s="114">
        <f>SUMPRODUCT(B4:D4,B$3:D$3)/E$3</f>
        <v>1.7749999999999999E-3</v>
      </c>
      <c r="F4" s="115">
        <f>B4*Properties!$B3</f>
        <v>5.8827299999999999E-2</v>
      </c>
      <c r="G4" s="115">
        <f>C4*Properties!$B3</f>
        <v>5.8827299999999999E-2</v>
      </c>
      <c r="H4" s="115">
        <f>D4*Properties!$B3</f>
        <v>2.2410400000000004E-2</v>
      </c>
      <c r="I4" s="115">
        <f>SUMPRODUCT(F4:H4,F$3:H$3)/I$3</f>
        <v>4.9723074999999992E-2</v>
      </c>
      <c r="J4" s="116">
        <f>F4/1000/Properties!$C3</f>
        <v>4.9651671168129635E-5</v>
      </c>
      <c r="K4" s="116">
        <f>G4/1000/Properties!$C3</f>
        <v>4.9651671168129635E-5</v>
      </c>
      <c r="L4" s="116">
        <f>H4/1000/Properties!$C3</f>
        <v>1.8914922349763676E-5</v>
      </c>
      <c r="M4" s="117">
        <f>SUMPRODUCT(J4:L4,J$3:L$3)/M$3</f>
        <v>4.1967483963538143E-5</v>
      </c>
      <c r="N4" s="114">
        <f>J4/J$17</f>
        <v>2.1743646651052428E-3</v>
      </c>
      <c r="O4" s="114">
        <f t="shared" ref="O4:P15" si="5">K4/K$17</f>
        <v>2.1741435276830027E-3</v>
      </c>
      <c r="P4" s="114">
        <f t="shared" si="5"/>
        <v>8.5831115607380357E-4</v>
      </c>
      <c r="Q4" s="114">
        <f>SUMPRODUCT(N4:P4,N$3:P$3)/Q$3</f>
        <v>1.845277575373303E-3</v>
      </c>
      <c r="R4" s="118">
        <f>N4*Properties!$C3*Properties!$F3</f>
        <v>0</v>
      </c>
      <c r="S4" s="118">
        <f>O4*Properties!$C3*Properties!$F3</f>
        <v>0</v>
      </c>
      <c r="T4" s="118">
        <f>P4*Properties!$C3*Properties!$F3</f>
        <v>0</v>
      </c>
      <c r="U4" s="118">
        <f>SUMPRODUCT(R4:T4,R$3:T$3)/U$3</f>
        <v>0</v>
      </c>
      <c r="V4" s="111">
        <f>R4*1000000/Properties!$B$27</f>
        <v>0</v>
      </c>
      <c r="W4" s="111">
        <f>S4*1000000/Properties!$B$27</f>
        <v>0</v>
      </c>
      <c r="X4" s="111">
        <f>T4*1000000/Properties!$B$27</f>
        <v>0</v>
      </c>
      <c r="Y4" s="111">
        <f>SUMPRODUCT(V4:X4,V$3:X$3)/Y$3</f>
        <v>0</v>
      </c>
    </row>
    <row r="5" spans="1:25" x14ac:dyDescent="0.25">
      <c r="A5" s="16" t="s">
        <v>124</v>
      </c>
      <c r="B5" s="119">
        <v>1.47E-2</v>
      </c>
      <c r="C5" s="119">
        <v>1.47E-2</v>
      </c>
      <c r="D5" s="119">
        <v>1.47E-2</v>
      </c>
      <c r="E5" s="120">
        <f t="shared" ref="E5:E15" si="6">SUMPRODUCT(B5:D5,B$3:D$3)/E$3</f>
        <v>1.47E-2</v>
      </c>
      <c r="F5" s="121">
        <f>B5*Properties!$B4</f>
        <v>0.64694699999999994</v>
      </c>
      <c r="G5" s="121">
        <f>C5*Properties!$B4</f>
        <v>0.64694699999999994</v>
      </c>
      <c r="H5" s="121">
        <f>D5*Properties!$B4</f>
        <v>0.64694699999999994</v>
      </c>
      <c r="I5" s="121">
        <f t="shared" ref="I5:I15" si="7">SUMPRODUCT(F5:H5,F$3:H$3)/I$3</f>
        <v>0.64694699999999983</v>
      </c>
      <c r="J5" s="122">
        <f>F5/1000/Properties!$C4</f>
        <v>3.4570214812439879E-4</v>
      </c>
      <c r="K5" s="122">
        <f>G5/1000/Properties!$C4</f>
        <v>3.4570214812439879E-4</v>
      </c>
      <c r="L5" s="122">
        <f>H5/1000/Properties!$C4</f>
        <v>3.4570214812439879E-4</v>
      </c>
      <c r="M5" s="123">
        <f t="shared" ref="M5:M15" si="8">SUMPRODUCT(J5:L5,J$3:L$3)/M$3</f>
        <v>3.4570214812439879E-4</v>
      </c>
      <c r="N5" s="120">
        <f t="shared" ref="N5:N15" si="9">J5/J$17</f>
        <v>1.513911854018643E-2</v>
      </c>
      <c r="O5" s="120">
        <f t="shared" si="5"/>
        <v>1.5137578860250175E-2</v>
      </c>
      <c r="P5" s="120">
        <f t="shared" si="5"/>
        <v>1.5687085832396093E-2</v>
      </c>
      <c r="Q5" s="120">
        <f t="shared" ref="Q5:Q15" si="10">SUMPRODUCT(N5:P5,N$3:P$3)/Q$3</f>
        <v>1.5275597136593428E-2</v>
      </c>
      <c r="R5" s="118">
        <f>N5*Properties!$C4*Properties!$F4</f>
        <v>0</v>
      </c>
      <c r="S5" s="118">
        <f>O5*Properties!$C4*Properties!$F4</f>
        <v>0</v>
      </c>
      <c r="T5" s="118">
        <f>P5*Properties!$C4*Properties!$F4</f>
        <v>0</v>
      </c>
      <c r="U5" s="124">
        <f t="shared" ref="U5:U15" si="11">SUMPRODUCT(R5:T5,R$3:T$3)/U$3</f>
        <v>0</v>
      </c>
      <c r="V5" s="111">
        <f>R5*1000000/Properties!$B$27</f>
        <v>0</v>
      </c>
      <c r="W5" s="111">
        <f>S5*1000000/Properties!$B$27</f>
        <v>0</v>
      </c>
      <c r="X5" s="111">
        <f>T5*1000000/Properties!$B$27</f>
        <v>0</v>
      </c>
      <c r="Y5" s="125">
        <f t="shared" ref="Y5:Y15" si="12">SUMPRODUCT(V5:X5,V$3:X$3)/Y$3</f>
        <v>0</v>
      </c>
    </row>
    <row r="6" spans="1:25" x14ac:dyDescent="0.25">
      <c r="A6" s="16" t="s">
        <v>125</v>
      </c>
      <c r="B6" s="119">
        <v>0.80489999999999995</v>
      </c>
      <c r="C6" s="119">
        <v>0.80500000000000005</v>
      </c>
      <c r="D6" s="119">
        <v>0.76170000000000004</v>
      </c>
      <c r="E6" s="120">
        <f t="shared" si="6"/>
        <v>0.79413333333333325</v>
      </c>
      <c r="F6" s="121">
        <f>B6*Properties!$B5</f>
        <v>12.913010699999999</v>
      </c>
      <c r="G6" s="121">
        <f>C6*Properties!$B5</f>
        <v>12.914615</v>
      </c>
      <c r="H6" s="121">
        <f>D6*Properties!$B5</f>
        <v>12.2199531</v>
      </c>
      <c r="I6" s="121">
        <f t="shared" si="7"/>
        <v>12.740281066666665</v>
      </c>
      <c r="J6" s="122">
        <f>F6/1000/Properties!$C5</f>
        <v>1.8998103133735473E-2</v>
      </c>
      <c r="K6" s="122">
        <f>G6/1000/Properties!$C5</f>
        <v>1.900046343975283E-2</v>
      </c>
      <c r="L6" s="122">
        <f>H6/1000/Properties!$C5</f>
        <v>1.7978450934235692E-2</v>
      </c>
      <c r="M6" s="123">
        <f t="shared" si="8"/>
        <v>1.8743976852532981E-2</v>
      </c>
      <c r="N6" s="120">
        <f t="shared" si="9"/>
        <v>0.83197208041881276</v>
      </c>
      <c r="O6" s="120">
        <f t="shared" si="5"/>
        <v>0.83199082001960867</v>
      </c>
      <c r="P6" s="120">
        <f t="shared" si="5"/>
        <v>0.81581646069896696</v>
      </c>
      <c r="Q6" s="120">
        <f t="shared" si="10"/>
        <v>0.82793942202244986</v>
      </c>
      <c r="R6" s="118">
        <f>N6*Properties!$C5*Properties!$F5</f>
        <v>2.6806771014069374E-2</v>
      </c>
      <c r="S6" s="118">
        <f>O6*Properties!$C5*Properties!$F5</f>
        <v>2.6807374818210467E-2</v>
      </c>
      <c r="T6" s="118">
        <f>P6*Properties!$C5*Properties!$F5</f>
        <v>2.6286224701743272E-2</v>
      </c>
      <c r="U6" s="124">
        <f t="shared" si="11"/>
        <v>2.6676835704034882E-2</v>
      </c>
      <c r="V6" s="111">
        <f>R6*1000000/Properties!$B$27</f>
        <v>759.07605873055013</v>
      </c>
      <c r="W6" s="111">
        <f>S6*1000000/Properties!$B$27</f>
        <v>759.0931563984276</v>
      </c>
      <c r="X6" s="111">
        <f>T6*1000000/Properties!$B$27</f>
        <v>744.33596776846309</v>
      </c>
      <c r="Y6" s="125">
        <f t="shared" si="12"/>
        <v>755.39673521265422</v>
      </c>
    </row>
    <row r="7" spans="1:25" x14ac:dyDescent="0.25">
      <c r="A7" s="16" t="s">
        <v>126</v>
      </c>
      <c r="B7" s="119">
        <v>6.0400000000000002E-2</v>
      </c>
      <c r="C7" s="119">
        <v>6.0400000000000002E-2</v>
      </c>
      <c r="D7" s="119">
        <v>5.9799999999999999E-2</v>
      </c>
      <c r="E7" s="120">
        <f t="shared" si="6"/>
        <v>6.0250000000000005E-2</v>
      </c>
      <c r="F7" s="121">
        <f>B7*Properties!$B6</f>
        <v>1.8161676</v>
      </c>
      <c r="G7" s="121">
        <f>C7*Properties!$B6</f>
        <v>1.8161676</v>
      </c>
      <c r="H7" s="121">
        <f>D7*Properties!$B6</f>
        <v>1.7981262</v>
      </c>
      <c r="I7" s="121">
        <f t="shared" si="7"/>
        <v>1.8116572499999999</v>
      </c>
      <c r="J7" s="122">
        <f>F7/1000/Properties!$C6</f>
        <v>1.416446420215255E-3</v>
      </c>
      <c r="K7" s="122">
        <f>G7/1000/Properties!$C6</f>
        <v>1.416446420215255E-3</v>
      </c>
      <c r="L7" s="122">
        <f>H7/1000/Properties!$C6</f>
        <v>1.4023757604117923E-3</v>
      </c>
      <c r="M7" s="123">
        <f t="shared" si="8"/>
        <v>1.4129287552643892E-3</v>
      </c>
      <c r="N7" s="120">
        <f t="shared" si="9"/>
        <v>6.2029554568301566E-2</v>
      </c>
      <c r="O7" s="120">
        <f t="shared" si="5"/>
        <v>6.2023246033206206E-2</v>
      </c>
      <c r="P7" s="120">
        <f t="shared" si="5"/>
        <v>6.363625173348722E-2</v>
      </c>
      <c r="Q7" s="120">
        <f t="shared" si="10"/>
        <v>6.242912601456619E-2</v>
      </c>
      <c r="R7" s="118">
        <f>N7*Properties!$C6*Properties!$F6</f>
        <v>3.6032809555201816E-3</v>
      </c>
      <c r="S7" s="118">
        <f>O7*Properties!$C6*Properties!$F6</f>
        <v>3.6029144943304386E-3</v>
      </c>
      <c r="T7" s="118">
        <f>P7*Properties!$C6*Properties!$F6</f>
        <v>3.6966135827958936E-3</v>
      </c>
      <c r="U7" s="124">
        <f t="shared" si="11"/>
        <v>3.626491958609195E-3</v>
      </c>
      <c r="V7" s="111">
        <f>R7*1000000/Properties!$B$27</f>
        <v>102.03259112332385</v>
      </c>
      <c r="W7" s="111">
        <f>S7*1000000/Properties!$B$27</f>
        <v>102.02221419596316</v>
      </c>
      <c r="X7" s="111">
        <f>T7*1000000/Properties!$B$27</f>
        <v>104.6754518701938</v>
      </c>
      <c r="Y7" s="125">
        <f t="shared" si="12"/>
        <v>102.68984733425444</v>
      </c>
    </row>
    <row r="8" spans="1:25" x14ac:dyDescent="0.25">
      <c r="A8" s="16" t="s">
        <v>127</v>
      </c>
      <c r="B8" s="119">
        <v>4.8300000000000003E-2</v>
      </c>
      <c r="C8" s="119">
        <v>4.8300000000000003E-2</v>
      </c>
      <c r="D8" s="119">
        <v>5.2600000000000001E-2</v>
      </c>
      <c r="E8" s="120">
        <f t="shared" si="6"/>
        <v>4.9375000000000009E-2</v>
      </c>
      <c r="F8" s="121">
        <f>B8*Properties!$B7</f>
        <v>2.1298368000000001</v>
      </c>
      <c r="G8" s="121">
        <f>C8*Properties!$B7</f>
        <v>2.1298368000000001</v>
      </c>
      <c r="H8" s="121">
        <f>D8*Properties!$B7</f>
        <v>2.3194496</v>
      </c>
      <c r="I8" s="121">
        <f t="shared" si="7"/>
        <v>2.1772399999999998</v>
      </c>
      <c r="J8" s="122">
        <f>F8/1000/Properties!$C7</f>
        <v>1.1216751632610071E-3</v>
      </c>
      <c r="K8" s="122">
        <f>G8/1000/Properties!$C7</f>
        <v>1.1216751632610071E-3</v>
      </c>
      <c r="L8" s="122">
        <f>H8/1000/Properties!$C7</f>
        <v>1.2215344428059827E-3</v>
      </c>
      <c r="M8" s="123">
        <f t="shared" si="8"/>
        <v>1.146639983147251E-3</v>
      </c>
      <c r="N8" s="120">
        <f t="shared" si="9"/>
        <v>4.9120820776852051E-2</v>
      </c>
      <c r="O8" s="120">
        <f t="shared" si="5"/>
        <v>4.9115825086911341E-2</v>
      </c>
      <c r="P8" s="120">
        <f t="shared" si="5"/>
        <v>5.5430131850468418E-2</v>
      </c>
      <c r="Q8" s="120">
        <f t="shared" si="10"/>
        <v>5.0696483315275903E-2</v>
      </c>
      <c r="R8" s="118">
        <f>N8*Properties!$C7*Properties!$F7</f>
        <v>4.0985522195055076E-3</v>
      </c>
      <c r="S8" s="118">
        <f>O8*Properties!$C7*Properties!$F7</f>
        <v>4.0981353881950648E-3</v>
      </c>
      <c r="T8" s="118">
        <f>P8*Properties!$C7*Properties!$F7</f>
        <v>4.6249896954140331E-3</v>
      </c>
      <c r="U8" s="124">
        <f t="shared" si="11"/>
        <v>4.2300226447124908E-3</v>
      </c>
      <c r="V8" s="111">
        <f>R8*1000000/Properties!$B$27</f>
        <v>116.05697917331184</v>
      </c>
      <c r="W8" s="111">
        <f>S8*1000000/Properties!$B$27</f>
        <v>116.04517593643111</v>
      </c>
      <c r="X8" s="111">
        <f>T8*1000000/Properties!$B$27</f>
        <v>130.96388773648687</v>
      </c>
      <c r="Y8" s="125">
        <f t="shared" si="12"/>
        <v>119.77977190181203</v>
      </c>
    </row>
    <row r="9" spans="1:25" x14ac:dyDescent="0.25">
      <c r="A9" s="16" t="s">
        <v>128</v>
      </c>
      <c r="B9" s="119">
        <v>1.6899999999999998E-2</v>
      </c>
      <c r="C9" s="119">
        <v>1.6899999999999998E-2</v>
      </c>
      <c r="D9" s="119">
        <v>1.95E-2</v>
      </c>
      <c r="E9" s="120">
        <f t="shared" si="6"/>
        <v>1.755E-2</v>
      </c>
      <c r="F9" s="121">
        <f>B9*Properties!$B8</f>
        <v>0.98226179999999985</v>
      </c>
      <c r="G9" s="121">
        <f>C9*Properties!$B8</f>
        <v>0.98226179999999985</v>
      </c>
      <c r="H9" s="121">
        <f>D9*Properties!$B8</f>
        <v>1.1333789999999999</v>
      </c>
      <c r="I9" s="121">
        <f t="shared" si="7"/>
        <v>1.0200410999999998</v>
      </c>
      <c r="J9" s="122">
        <f>F9/1000/Properties!$C8</f>
        <v>3.8784719260838663E-4</v>
      </c>
      <c r="K9" s="122">
        <f>G9/1000/Properties!$C8</f>
        <v>3.8784719260838663E-4</v>
      </c>
      <c r="L9" s="122">
        <f>H9/1000/Properties!$C8</f>
        <v>4.475159914712153E-4</v>
      </c>
      <c r="M9" s="123">
        <f t="shared" si="8"/>
        <v>4.0276439232409379E-4</v>
      </c>
      <c r="N9" s="120">
        <f t="shared" si="9"/>
        <v>1.6984750185191216E-2</v>
      </c>
      <c r="O9" s="120">
        <f t="shared" si="5"/>
        <v>1.6983022800666613E-2</v>
      </c>
      <c r="P9" s="120">
        <f t="shared" si="5"/>
        <v>2.0307139564121567E-2</v>
      </c>
      <c r="Q9" s="120">
        <f t="shared" si="10"/>
        <v>1.7814771735082269E-2</v>
      </c>
      <c r="R9" s="118">
        <f>N9*Properties!$C8*Properties!$F8</f>
        <v>1.8598791042496203E-3</v>
      </c>
      <c r="S9" s="118">
        <f>O9*Properties!$C8*Properties!$F8</f>
        <v>1.8596899506649466E-3</v>
      </c>
      <c r="T9" s="118">
        <f>P9*Properties!$C8*Properties!$F8</f>
        <v>2.2236903181137506E-3</v>
      </c>
      <c r="U9" s="124">
        <f t="shared" si="11"/>
        <v>1.9507688565207617E-3</v>
      </c>
      <c r="V9" s="111">
        <f>R9*1000000/Properties!$B$27</f>
        <v>52.665414250307812</v>
      </c>
      <c r="W9" s="111">
        <f>S9*1000000/Properties!$B$27</f>
        <v>52.660058067816699</v>
      </c>
      <c r="X9" s="111">
        <f>T9*1000000/Properties!$B$27</f>
        <v>62.967303358735684</v>
      </c>
      <c r="Y9" s="125">
        <f t="shared" si="12"/>
        <v>55.239101133251083</v>
      </c>
    </row>
    <row r="10" spans="1:25" x14ac:dyDescent="0.25">
      <c r="A10" s="16" t="s">
        <v>129</v>
      </c>
      <c r="B10" s="119">
        <v>2.2400000000000003E-2</v>
      </c>
      <c r="C10" s="119">
        <v>2.2400000000000003E-2</v>
      </c>
      <c r="D10" s="119">
        <v>2.69E-2</v>
      </c>
      <c r="E10" s="120">
        <f t="shared" si="6"/>
        <v>2.3525000000000001E-2</v>
      </c>
      <c r="F10" s="121">
        <f>B10*Properties!$B9</f>
        <v>1.3019328000000001</v>
      </c>
      <c r="G10" s="121">
        <f>C10*Properties!$B9</f>
        <v>1.3019328000000001</v>
      </c>
      <c r="H10" s="121">
        <f>D10*Properties!$B9</f>
        <v>1.5634817999999999</v>
      </c>
      <c r="I10" s="121">
        <f t="shared" si="7"/>
        <v>1.3673200500000002</v>
      </c>
      <c r="J10" s="122">
        <f>F10/1000/Properties!$C9</f>
        <v>5.1184651674791631E-4</v>
      </c>
      <c r="K10" s="122">
        <f>G10/1000/Properties!$C9</f>
        <v>5.1184651674791631E-4</v>
      </c>
      <c r="L10" s="122">
        <f>H10/1000/Properties!$C9</f>
        <v>6.1467282591602451E-4</v>
      </c>
      <c r="M10" s="123">
        <f t="shared" si="8"/>
        <v>5.3755309403994333E-4</v>
      </c>
      <c r="N10" s="120">
        <f t="shared" si="9"/>
        <v>2.241497524232863E-2</v>
      </c>
      <c r="O10" s="120">
        <f t="shared" si="5"/>
        <v>2.2412695592588083E-2</v>
      </c>
      <c r="P10" s="120">
        <f t="shared" si="5"/>
        <v>2.7892292342702976E-2</v>
      </c>
      <c r="Q10" s="120">
        <f t="shared" si="10"/>
        <v>2.3783544634175369E-2</v>
      </c>
      <c r="R10" s="118">
        <f>N10*Properties!$C9*Properties!$F9</f>
        <v>2.4726774906236263E-3</v>
      </c>
      <c r="S10" s="118">
        <f>O10*Properties!$C9*Properties!$F9</f>
        <v>2.4724260141647404E-3</v>
      </c>
      <c r="T10" s="118">
        <f>P10*Properties!$C9*Properties!$F9</f>
        <v>3.0769002727897023E-3</v>
      </c>
      <c r="U10" s="124">
        <f t="shared" si="11"/>
        <v>2.6236493606788497E-3</v>
      </c>
      <c r="V10" s="111">
        <f>R10*1000000/Properties!$B$27</f>
        <v>70.017768388039826</v>
      </c>
      <c r="W10" s="111">
        <f>S10*1000000/Properties!$B$27</f>
        <v>70.010647434935322</v>
      </c>
      <c r="X10" s="111">
        <f>T10*1000000/Properties!$B$27</f>
        <v>87.127290748681929</v>
      </c>
      <c r="Y10" s="125">
        <f t="shared" si="12"/>
        <v>74.292775327165515</v>
      </c>
    </row>
    <row r="11" spans="1:25" x14ac:dyDescent="0.25">
      <c r="A11" s="16" t="s">
        <v>130</v>
      </c>
      <c r="B11" s="119">
        <v>1.0200000000000001E-2</v>
      </c>
      <c r="C11" s="119">
        <v>1.0200000000000001E-2</v>
      </c>
      <c r="D11" s="119">
        <v>1.38E-2</v>
      </c>
      <c r="E11" s="120">
        <f t="shared" si="6"/>
        <v>1.11E-2</v>
      </c>
      <c r="F11" s="121">
        <f>B11*Properties!$B10</f>
        <v>0.73591775999999998</v>
      </c>
      <c r="G11" s="121">
        <f>C11*Properties!$B10</f>
        <v>0.73591775999999998</v>
      </c>
      <c r="H11" s="121">
        <f>D11*Properties!$B10</f>
        <v>0.99565343999999989</v>
      </c>
      <c r="I11" s="121">
        <f t="shared" si="7"/>
        <v>0.80085167999999995</v>
      </c>
      <c r="J11" s="122">
        <f>F11/1000/Properties!$C10</f>
        <v>1.1946716883116884E-6</v>
      </c>
      <c r="K11" s="122">
        <f>G11/1000/Properties!$C10</f>
        <v>1.1946716883116884E-6</v>
      </c>
      <c r="L11" s="122">
        <f>H11/1000/Properties!$C10</f>
        <v>1.6163205194805193E-6</v>
      </c>
      <c r="M11" s="123">
        <f t="shared" si="8"/>
        <v>1.3000838961038961E-6</v>
      </c>
      <c r="N11" s="120">
        <f t="shared" si="9"/>
        <v>5.2317512066621785E-5</v>
      </c>
      <c r="O11" s="120">
        <f t="shared" si="5"/>
        <v>5.2312191266508501E-5</v>
      </c>
      <c r="P11" s="120">
        <f t="shared" si="5"/>
        <v>7.3344521748907324E-5</v>
      </c>
      <c r="Q11" s="120">
        <f t="shared" si="10"/>
        <v>5.7572490887155411E-5</v>
      </c>
      <c r="R11" s="118">
        <f>N11*Properties!$C10*Properties!$F10</f>
        <v>1.3820708376516022E-3</v>
      </c>
      <c r="S11" s="118">
        <f>O11*Properties!$C10*Properties!$F10</f>
        <v>1.3819302781643665E-3</v>
      </c>
      <c r="T11" s="118">
        <f>P11*Properties!$C10*Properties!$F10</f>
        <v>1.9375409993041351E-3</v>
      </c>
      <c r="U11" s="124">
        <f t="shared" si="11"/>
        <v>1.5208915249023236E-3</v>
      </c>
      <c r="V11" s="111">
        <f>R11*1000000/Properties!$B$27</f>
        <v>39.135518551652339</v>
      </c>
      <c r="W11" s="111">
        <f>S11*1000000/Properties!$B$27</f>
        <v>39.131538387777617</v>
      </c>
      <c r="X11" s="111">
        <f>T11*1000000/Properties!$B$27</f>
        <v>54.864533464650577</v>
      </c>
      <c r="Y11" s="125">
        <f t="shared" si="12"/>
        <v>43.066445558610326</v>
      </c>
    </row>
    <row r="12" spans="1:25" x14ac:dyDescent="0.25">
      <c r="A12" s="16" t="s">
        <v>131</v>
      </c>
      <c r="B12" s="119">
        <v>7.6E-3</v>
      </c>
      <c r="C12" s="119">
        <v>7.4000000000000003E-3</v>
      </c>
      <c r="D12" s="119">
        <v>1.1900000000000001E-2</v>
      </c>
      <c r="E12" s="120">
        <f t="shared" si="6"/>
        <v>8.6083333333333342E-3</v>
      </c>
      <c r="F12" s="121">
        <f>B12*Properties!$B11</f>
        <v>0.54833087999999996</v>
      </c>
      <c r="G12" s="121">
        <f>C12*Properties!$B11</f>
        <v>0.53390112000000001</v>
      </c>
      <c r="H12" s="121">
        <f>D12*Properties!$B11</f>
        <v>0.85857072000000001</v>
      </c>
      <c r="I12" s="121">
        <f t="shared" si="7"/>
        <v>0.62108092000000004</v>
      </c>
      <c r="J12" s="122">
        <f>F12/1000/Properties!$C11</f>
        <v>8.7592792332268357E-7</v>
      </c>
      <c r="K12" s="122">
        <f>G12/1000/Properties!$C11</f>
        <v>8.5287718849840251E-7</v>
      </c>
      <c r="L12" s="122">
        <f>H12/1000/Properties!$C11</f>
        <v>1.3715187220447283E-6</v>
      </c>
      <c r="M12" s="123">
        <f t="shared" si="8"/>
        <v>9.921420447284344E-7</v>
      </c>
      <c r="N12" s="120">
        <f t="shared" si="9"/>
        <v>3.8358965183721183E-5</v>
      </c>
      <c r="O12" s="120">
        <f t="shared" si="5"/>
        <v>3.7345720207550637E-5</v>
      </c>
      <c r="P12" s="120">
        <f t="shared" si="5"/>
        <v>6.223603767053182E-5</v>
      </c>
      <c r="Q12" s="120">
        <f t="shared" si="10"/>
        <v>4.3990484980033669E-5</v>
      </c>
      <c r="R12" s="118">
        <f>N12*Properties!$C11*Properties!$F11</f>
        <v>1.0324186699327571E-3</v>
      </c>
      <c r="S12" s="118">
        <f>O12*Properties!$C11*Properties!$F11</f>
        <v>1.0051475215687761E-3</v>
      </c>
      <c r="T12" s="118">
        <f>P12*Properties!$C11*Properties!$F11</f>
        <v>1.6750620598327158E-3</v>
      </c>
      <c r="U12" s="124">
        <f t="shared" si="11"/>
        <v>1.1839891346197529E-3</v>
      </c>
      <c r="V12" s="111">
        <f>R12*1000000/Properties!$B$27</f>
        <v>29.234565197019879</v>
      </c>
      <c r="W12" s="111">
        <f>S12*1000000/Properties!$B$27</f>
        <v>28.462339560208868</v>
      </c>
      <c r="X12" s="111">
        <f>T12*1000000/Properties!$B$27</f>
        <v>47.432027745510851</v>
      </c>
      <c r="Y12" s="125">
        <f t="shared" si="12"/>
        <v>33.526522288538949</v>
      </c>
    </row>
    <row r="13" spans="1:25" x14ac:dyDescent="0.25">
      <c r="A13" s="16" t="s">
        <v>132</v>
      </c>
      <c r="B13" s="119">
        <v>6.8999999999999999E-3</v>
      </c>
      <c r="C13" s="119">
        <v>6.8999999999999999E-3</v>
      </c>
      <c r="D13" s="119">
        <v>1.8200000000000001E-2</v>
      </c>
      <c r="E13" s="120">
        <f t="shared" si="6"/>
        <v>9.725000000000001E-3</v>
      </c>
      <c r="F13" s="121">
        <f>B13*Properties!$B12</f>
        <v>0.59460998399999998</v>
      </c>
      <c r="G13" s="121">
        <f>C13*Properties!$B12</f>
        <v>0.59460998399999998</v>
      </c>
      <c r="H13" s="121">
        <f>D13*Properties!$B12</f>
        <v>1.568391552</v>
      </c>
      <c r="I13" s="121">
        <f t="shared" si="7"/>
        <v>0.83805537600000002</v>
      </c>
      <c r="J13" s="122">
        <f>F13/1000/Properties!$C12</f>
        <v>8.6164121201582388E-7</v>
      </c>
      <c r="K13" s="122">
        <f>G13/1000/Properties!$C12</f>
        <v>8.6164121201582388E-7</v>
      </c>
      <c r="L13" s="122">
        <f>H13/1000/Properties!$C12</f>
        <v>2.2727347911142024E-6</v>
      </c>
      <c r="M13" s="123">
        <f t="shared" si="8"/>
        <v>1.2144146067904188E-6</v>
      </c>
      <c r="N13" s="120">
        <f t="shared" si="9"/>
        <v>3.773331614683368E-5</v>
      </c>
      <c r="O13" s="120">
        <f t="shared" si="5"/>
        <v>3.7729478589868566E-5</v>
      </c>
      <c r="P13" s="120">
        <f t="shared" si="5"/>
        <v>1.0313093492740444E-4</v>
      </c>
      <c r="Q13" s="120">
        <f t="shared" si="10"/>
        <v>5.408144165632133E-5</v>
      </c>
      <c r="R13" s="118">
        <f>N13*Properties!$C12*Properties!$F12</f>
        <v>1.1046214429286474E-3</v>
      </c>
      <c r="S13" s="118">
        <f>O13*Properties!$C12*Properties!$F12</f>
        <v>1.1045091006236236E-3</v>
      </c>
      <c r="T13" s="118">
        <f>P13*Properties!$C12*Properties!$F12</f>
        <v>3.0190996653139211E-3</v>
      </c>
      <c r="U13" s="124">
        <f t="shared" si="11"/>
        <v>1.583203551089958E-3</v>
      </c>
      <c r="V13" s="111">
        <f>R13*1000000/Properties!$B$27</f>
        <v>31.279100748368894</v>
      </c>
      <c r="W13" s="111">
        <f>S13*1000000/Properties!$B$27</f>
        <v>31.275919598573516</v>
      </c>
      <c r="X13" s="111">
        <f>T13*1000000/Properties!$B$27</f>
        <v>85.49057526019881</v>
      </c>
      <c r="Y13" s="125">
        <f t="shared" si="12"/>
        <v>44.83090899306125</v>
      </c>
    </row>
    <row r="14" spans="1:25" x14ac:dyDescent="0.25">
      <c r="A14" s="16" t="s">
        <v>133</v>
      </c>
      <c r="B14" s="119">
        <v>4.4999999999999997E-3</v>
      </c>
      <c r="C14" s="119">
        <v>4.4000000000000003E-3</v>
      </c>
      <c r="D14" s="119">
        <v>2.01E-2</v>
      </c>
      <c r="E14" s="120">
        <f t="shared" si="6"/>
        <v>8.3666666666666663E-3</v>
      </c>
      <c r="F14" s="121">
        <f>B14*Properties!$B13</f>
        <v>0.45090872999999992</v>
      </c>
      <c r="G14" s="121">
        <f>C14*Properties!$B13</f>
        <v>0.440888536</v>
      </c>
      <c r="H14" s="121">
        <f>D14*Properties!$B13</f>
        <v>2.014058994</v>
      </c>
      <c r="I14" s="121">
        <f t="shared" si="7"/>
        <v>0.83835623133333337</v>
      </c>
      <c r="J14" s="122">
        <f>F14/1000/Properties!$C13</f>
        <v>6.5922328947368408E-7</v>
      </c>
      <c r="K14" s="122">
        <f>G14/1000/Properties!$C13</f>
        <v>6.4457388304093568E-7</v>
      </c>
      <c r="L14" s="122">
        <f>H14/1000/Properties!$C13</f>
        <v>2.944530692982456E-6</v>
      </c>
      <c r="M14" s="123">
        <f t="shared" si="8"/>
        <v>1.2256670048732941E-6</v>
      </c>
      <c r="N14" s="120">
        <f t="shared" si="9"/>
        <v>2.8868954323658047E-5</v>
      </c>
      <c r="O14" s="120">
        <f t="shared" si="5"/>
        <v>2.822455121765323E-5</v>
      </c>
      <c r="P14" s="120">
        <f t="shared" si="5"/>
        <v>1.3361532743591444E-4</v>
      </c>
      <c r="Q14" s="120">
        <f t="shared" si="10"/>
        <v>5.4840746566387206E-5</v>
      </c>
      <c r="R14" s="118">
        <f>N14*Properties!$C13*Properties!$F13</f>
        <v>8.341825928362439E-4</v>
      </c>
      <c r="S14" s="118">
        <f>O14*Properties!$C13*Properties!$F13</f>
        <v>8.1556224906583212E-4</v>
      </c>
      <c r="T14" s="118">
        <f>P14*Properties!$C13*Properties!$F13</f>
        <v>3.8608804126935045E-3</v>
      </c>
      <c r="U14" s="124">
        <f t="shared" si="11"/>
        <v>1.5846502665437551E-3</v>
      </c>
      <c r="V14" s="111">
        <f>R14*1000000/Properties!$B$27</f>
        <v>23.621197588453743</v>
      </c>
      <c r="W14" s="111">
        <f>S14*1000000/Properties!$B$27</f>
        <v>23.09393314642028</v>
      </c>
      <c r="X14" s="111">
        <f>T14*1000000/Properties!$B$27</f>
        <v>109.32692659474742</v>
      </c>
      <c r="Y14" s="125">
        <f t="shared" si="12"/>
        <v>44.871875026016006</v>
      </c>
    </row>
    <row r="15" spans="1:25" x14ac:dyDescent="0.25">
      <c r="A15" s="16" t="s">
        <v>134</v>
      </c>
      <c r="B15" s="119">
        <v>1.1000000000000001E-3</v>
      </c>
      <c r="C15" s="119">
        <v>1.1000000000000001E-3</v>
      </c>
      <c r="D15" s="119"/>
      <c r="E15" s="120">
        <f t="shared" si="6"/>
        <v>8.25E-4</v>
      </c>
      <c r="F15" s="121">
        <f>B15*Properties!$B13</f>
        <v>0.110222134</v>
      </c>
      <c r="G15" s="121">
        <f>C15*Properties!$B13</f>
        <v>0.110222134</v>
      </c>
      <c r="H15" s="121">
        <f>D15*Properties!$B13</f>
        <v>0</v>
      </c>
      <c r="I15" s="121">
        <f t="shared" si="7"/>
        <v>8.2666600500000006E-2</v>
      </c>
      <c r="J15" s="122">
        <f>F15/1000/Properties!$C13</f>
        <v>1.6114347076023392E-7</v>
      </c>
      <c r="K15" s="122">
        <f>G15/1000/Properties!$C13</f>
        <v>1.6114347076023392E-7</v>
      </c>
      <c r="L15" s="122">
        <f>H15/1000/Properties!$C13</f>
        <v>0</v>
      </c>
      <c r="M15" s="123">
        <f t="shared" si="8"/>
        <v>1.2085760307017546E-7</v>
      </c>
      <c r="N15" s="120">
        <f t="shared" si="9"/>
        <v>7.0568555013386349E-6</v>
      </c>
      <c r="O15" s="120">
        <f t="shared" si="5"/>
        <v>7.0561378044133076E-6</v>
      </c>
      <c r="P15" s="120">
        <f t="shared" si="5"/>
        <v>0</v>
      </c>
      <c r="Q15" s="120">
        <f t="shared" si="10"/>
        <v>5.2924023936955335E-6</v>
      </c>
      <c r="R15" s="118">
        <f>N15*Properties!$C14*Properties!$F14</f>
        <v>0</v>
      </c>
      <c r="S15" s="118">
        <f>O15*Properties!$C14*Properties!$F14</f>
        <v>0</v>
      </c>
      <c r="T15" s="118">
        <f>P15*Properties!$C14*Properties!$F14</f>
        <v>0</v>
      </c>
      <c r="U15" s="124">
        <f t="shared" si="11"/>
        <v>0</v>
      </c>
      <c r="V15" s="111">
        <f>R15*1000000/Properties!$B$27</f>
        <v>0</v>
      </c>
      <c r="W15" s="111">
        <f>S15*1000000/Properties!$B$27</f>
        <v>0</v>
      </c>
      <c r="X15" s="111">
        <f>T15*1000000/Properties!$B$27</f>
        <v>0</v>
      </c>
      <c r="Y15" s="125">
        <f t="shared" si="12"/>
        <v>0</v>
      </c>
    </row>
    <row r="16" spans="1:25" x14ac:dyDescent="0.25">
      <c r="A16" s="16" t="s">
        <v>135</v>
      </c>
      <c r="B16" s="120">
        <f>SUM(B4:B15)</f>
        <v>1</v>
      </c>
      <c r="C16" s="120">
        <f t="shared" ref="C16:E16" si="13">SUM(C4:C15)</f>
        <v>0.99980000000000002</v>
      </c>
      <c r="D16" s="120">
        <f t="shared" si="13"/>
        <v>1</v>
      </c>
      <c r="E16" s="120">
        <f t="shared" si="13"/>
        <v>0.99993333333333323</v>
      </c>
      <c r="F16" s="126"/>
      <c r="G16" s="126"/>
      <c r="H16" s="126"/>
      <c r="I16" s="121"/>
      <c r="J16" s="127"/>
      <c r="K16" s="127"/>
      <c r="L16" s="127"/>
      <c r="M16" s="123"/>
      <c r="N16" s="128">
        <f>SUM(N4:N15)</f>
        <v>1</v>
      </c>
      <c r="O16" s="128">
        <f t="shared" ref="O16:Q16" si="14">SUM(O4:O15)</f>
        <v>1.0000000000000002</v>
      </c>
      <c r="P16" s="128">
        <f t="shared" si="14"/>
        <v>0.99999999999999978</v>
      </c>
      <c r="Q16" s="128">
        <f t="shared" si="14"/>
        <v>0.99999999999999978</v>
      </c>
      <c r="R16" s="118">
        <f>N16*Properties!$C15*Properties!$F15</f>
        <v>0</v>
      </c>
      <c r="S16" s="118">
        <f>O16*Properties!$C15*Properties!$F15</f>
        <v>0</v>
      </c>
      <c r="T16" s="118">
        <f>P16*Properties!$C15*Properties!$F15</f>
        <v>0</v>
      </c>
      <c r="U16" s="129">
        <f t="shared" ref="U16" si="15">SUM(U4:U15)</f>
        <v>4.4980503001711969E-2</v>
      </c>
      <c r="V16" s="130">
        <f>SUM(V4:V15)</f>
        <v>1223.1191937510282</v>
      </c>
      <c r="W16" s="130">
        <f t="shared" ref="W16:Y16" si="16">SUM(W4:W15)</f>
        <v>1221.7949827265543</v>
      </c>
      <c r="X16" s="130">
        <f t="shared" si="16"/>
        <v>1427.1839645476689</v>
      </c>
      <c r="Y16" s="130">
        <f t="shared" si="16"/>
        <v>1273.6939827753638</v>
      </c>
    </row>
    <row r="17" spans="1:13" x14ac:dyDescent="0.25">
      <c r="A17" s="14" t="s">
        <v>136</v>
      </c>
      <c r="B17" s="131">
        <v>22.26</v>
      </c>
      <c r="C17" s="132">
        <v>22.25</v>
      </c>
      <c r="D17" s="132">
        <v>25.3</v>
      </c>
      <c r="E17" s="112">
        <f>SUMPRODUCT(B17:D17,B$3:D$3)/E$3</f>
        <v>23.016666666666666</v>
      </c>
      <c r="F17" s="133">
        <f>SUM(F4:F15)</f>
        <v>22.288973487999996</v>
      </c>
      <c r="G17" s="133">
        <f>SUM(G4:G15)</f>
        <v>22.266127833999999</v>
      </c>
      <c r="H17" s="112">
        <f>SUM(H4:H15)</f>
        <v>25.140421805999999</v>
      </c>
      <c r="I17" s="133">
        <f>SUM(I4:I15)</f>
        <v>22.994220349500001</v>
      </c>
      <c r="J17" s="134">
        <f t="shared" ref="J17:L17" si="17">SUM(J4:J15)</f>
        <v>2.2835024853444449E-2</v>
      </c>
      <c r="K17" s="134">
        <f t="shared" si="17"/>
        <v>2.2837347459320548E-2</v>
      </c>
      <c r="L17" s="134">
        <f t="shared" si="17"/>
        <v>2.2037372130040495E-2</v>
      </c>
      <c r="M17" s="135">
        <f>SUM(M4:M15)</f>
        <v>2.2636385874552162E-2</v>
      </c>
    </row>
    <row r="18" spans="1:13" x14ac:dyDescent="0.25">
      <c r="A18" s="14" t="s">
        <v>137</v>
      </c>
      <c r="B18" s="136">
        <f>SUMPRODUCT(B4:B15,Properties!$F$3:$F$14)</f>
        <v>4.6010114973125391E-2</v>
      </c>
      <c r="C18" s="136">
        <f>SUMPRODUCT(C4:C15,Properties!$F$3:$F$14)</f>
        <v>4.6002031990074702E-2</v>
      </c>
      <c r="D18" s="137">
        <f>SUMPRODUCT(D4:D15,Properties!$F$3:$F$14)</f>
        <v>4.5862910951569691E-2</v>
      </c>
      <c r="E18" s="136">
        <f t="shared" ref="E18" si="18">SUMPRODUCT(B18:D18,B$3:D$3)/E$3</f>
        <v>4.5970619640052904E-2</v>
      </c>
    </row>
    <row r="19" spans="1:13" x14ac:dyDescent="0.25">
      <c r="A19" s="14" t="s">
        <v>138</v>
      </c>
      <c r="B19" s="138">
        <v>2380.6999999999998</v>
      </c>
      <c r="C19" s="138">
        <v>8954.2000000000007</v>
      </c>
      <c r="D19" s="138">
        <v>2070</v>
      </c>
      <c r="E19" s="139">
        <f>SUMPRODUCT(B19:D19,B3:D3)/E3</f>
        <v>4494.1916666666666</v>
      </c>
    </row>
    <row r="20" spans="1:13" x14ac:dyDescent="0.25">
      <c r="A20" s="14" t="s">
        <v>139</v>
      </c>
      <c r="B20" s="140">
        <f>B3*1000000/B19</f>
        <v>10501.113117990508</v>
      </c>
      <c r="C20" s="140">
        <f t="shared" ref="C20:D20" si="19">C3*1000000/C19</f>
        <v>2233.5887069754972</v>
      </c>
      <c r="D20" s="140">
        <f t="shared" si="19"/>
        <v>7246.376811594203</v>
      </c>
      <c r="E20" s="17">
        <f>SUM(B20:D20)</f>
        <v>19981.078636560207</v>
      </c>
    </row>
  </sheetData>
  <mergeCells count="6">
    <mergeCell ref="V1:Y1"/>
    <mergeCell ref="B1:E1"/>
    <mergeCell ref="F1:I1"/>
    <mergeCell ref="J1:M1"/>
    <mergeCell ref="N1:Q1"/>
    <mergeCell ref="R1:U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1F0A-304D-457D-AF21-DF4D9F07A71A}">
  <sheetPr codeName="Hoja4"/>
  <dimension ref="A1:F27"/>
  <sheetViews>
    <sheetView topLeftCell="A9" workbookViewId="0">
      <selection activeCell="G26" sqref="G26"/>
    </sheetView>
  </sheetViews>
  <sheetFormatPr baseColWidth="10" defaultRowHeight="15" x14ac:dyDescent="0.25"/>
  <cols>
    <col min="1" max="1" width="12.7109375" bestFit="1" customWidth="1"/>
  </cols>
  <sheetData>
    <row r="1" spans="1:6" ht="60" x14ac:dyDescent="0.25">
      <c r="B1" s="18" t="s">
        <v>141</v>
      </c>
      <c r="C1" s="18" t="s">
        <v>142</v>
      </c>
      <c r="D1" s="18" t="s">
        <v>143</v>
      </c>
      <c r="E1" s="18" t="s">
        <v>144</v>
      </c>
      <c r="F1" s="18" t="s">
        <v>144</v>
      </c>
    </row>
    <row r="2" spans="1:6" ht="17.25" x14ac:dyDescent="0.25">
      <c r="B2" s="141" t="s">
        <v>145</v>
      </c>
      <c r="C2" s="141" t="s">
        <v>146</v>
      </c>
      <c r="D2" s="142" t="s">
        <v>147</v>
      </c>
      <c r="E2" s="4" t="s">
        <v>148</v>
      </c>
      <c r="F2" s="4" t="s">
        <v>149</v>
      </c>
    </row>
    <row r="3" spans="1:6" x14ac:dyDescent="0.25">
      <c r="A3" s="1" t="s">
        <v>123</v>
      </c>
      <c r="B3" s="143">
        <v>28.013000000000002</v>
      </c>
      <c r="C3" s="144">
        <v>1.1848000000000001</v>
      </c>
      <c r="D3" s="144">
        <v>0.87339999999999995</v>
      </c>
      <c r="E3" s="143"/>
      <c r="F3" s="143"/>
    </row>
    <row r="4" spans="1:6" x14ac:dyDescent="0.25">
      <c r="A4" s="16" t="s">
        <v>124</v>
      </c>
      <c r="B4" s="145">
        <v>44.01</v>
      </c>
      <c r="C4" s="146">
        <v>1.8714</v>
      </c>
      <c r="D4" s="146">
        <v>0.55320000000000003</v>
      </c>
      <c r="E4" s="145"/>
      <c r="F4" s="145"/>
    </row>
    <row r="5" spans="1:6" x14ac:dyDescent="0.25">
      <c r="A5" s="16" t="s">
        <v>125</v>
      </c>
      <c r="B5" s="145">
        <v>16.042999999999999</v>
      </c>
      <c r="C5" s="146">
        <v>0.67969999999999997</v>
      </c>
      <c r="D5" s="146">
        <v>1.5226999999999999</v>
      </c>
      <c r="E5" s="145">
        <v>50.009</v>
      </c>
      <c r="F5" s="124">
        <f>E5*$B$25/1000000</f>
        <v>4.7404381252999998E-2</v>
      </c>
    </row>
    <row r="6" spans="1:6" x14ac:dyDescent="0.25">
      <c r="A6" s="16" t="s">
        <v>126</v>
      </c>
      <c r="B6" s="145">
        <v>30.068999999999999</v>
      </c>
      <c r="C6" s="146">
        <v>1.2822</v>
      </c>
      <c r="D6" s="146">
        <v>0.80769999999999997</v>
      </c>
      <c r="E6" s="145">
        <v>47.793999999999997</v>
      </c>
      <c r="F6" s="124">
        <f t="shared" ref="F6:F14" si="0">E6*$B$25/1000000</f>
        <v>4.5304745097999997E-2</v>
      </c>
    </row>
    <row r="7" spans="1:6" x14ac:dyDescent="0.25">
      <c r="A7" s="16" t="s">
        <v>127</v>
      </c>
      <c r="B7" s="145">
        <v>44.095999999999997</v>
      </c>
      <c r="C7" s="146">
        <v>1.8988</v>
      </c>
      <c r="D7" s="146">
        <v>0.54600000000000004</v>
      </c>
      <c r="E7" s="145">
        <v>46.356999999999999</v>
      </c>
      <c r="F7" s="124">
        <f t="shared" si="0"/>
        <v>4.3942588368999995E-2</v>
      </c>
    </row>
    <row r="8" spans="1:6" x14ac:dyDescent="0.25">
      <c r="A8" s="16" t="s">
        <v>128</v>
      </c>
      <c r="B8" s="145">
        <v>58.122</v>
      </c>
      <c r="C8" s="146">
        <v>2.5326</v>
      </c>
      <c r="D8" s="146">
        <v>0.40989999999999999</v>
      </c>
      <c r="E8" s="145">
        <v>45.613</v>
      </c>
      <c r="F8" s="124">
        <f t="shared" si="0"/>
        <v>4.3237338121000002E-2</v>
      </c>
    </row>
    <row r="9" spans="1:6" x14ac:dyDescent="0.25">
      <c r="A9" s="16" t="s">
        <v>129</v>
      </c>
      <c r="B9" s="145">
        <v>58.122</v>
      </c>
      <c r="C9" s="146">
        <v>2.5436000000000001</v>
      </c>
      <c r="D9" s="146">
        <v>0.40839999999999999</v>
      </c>
      <c r="E9" s="145">
        <v>45.752000000000002</v>
      </c>
      <c r="F9" s="124">
        <f t="shared" si="0"/>
        <v>4.336909858400001E-2</v>
      </c>
    </row>
    <row r="10" spans="1:6" x14ac:dyDescent="0.25">
      <c r="A10" s="16" t="s">
        <v>130</v>
      </c>
      <c r="B10" s="145">
        <v>72.148799999999994</v>
      </c>
      <c r="C10" s="146">
        <v>616</v>
      </c>
      <c r="D10" s="146"/>
      <c r="E10" s="145">
        <v>45.241</v>
      </c>
      <c r="F10" s="124">
        <f t="shared" si="0"/>
        <v>4.2884712997000002E-2</v>
      </c>
    </row>
    <row r="11" spans="1:6" x14ac:dyDescent="0.25">
      <c r="A11" s="16" t="s">
        <v>131</v>
      </c>
      <c r="B11" s="145">
        <v>72.148799999999994</v>
      </c>
      <c r="C11" s="146">
        <v>626</v>
      </c>
      <c r="D11" s="146">
        <v>0.33100000000000002</v>
      </c>
      <c r="E11" s="145">
        <v>45.356999999999999</v>
      </c>
      <c r="F11" s="124">
        <f t="shared" si="0"/>
        <v>4.2994671369000002E-2</v>
      </c>
    </row>
    <row r="12" spans="1:6" x14ac:dyDescent="0.25">
      <c r="A12" s="16" t="s">
        <v>132</v>
      </c>
      <c r="B12" s="145">
        <v>86.175359999999998</v>
      </c>
      <c r="C12" s="146">
        <v>690.09</v>
      </c>
      <c r="D12" s="146"/>
      <c r="E12" s="145">
        <v>44.752000000000002</v>
      </c>
      <c r="F12" s="124">
        <f t="shared" si="0"/>
        <v>4.2421181584000003E-2</v>
      </c>
    </row>
    <row r="13" spans="1:6" x14ac:dyDescent="0.25">
      <c r="A13" s="16" t="s">
        <v>133</v>
      </c>
      <c r="B13" s="145">
        <v>100.20193999999999</v>
      </c>
      <c r="C13" s="146">
        <v>684</v>
      </c>
      <c r="D13" s="146"/>
      <c r="E13" s="145">
        <v>44.566000000000003</v>
      </c>
      <c r="F13" s="124">
        <f t="shared" si="0"/>
        <v>4.2244869022000003E-2</v>
      </c>
    </row>
    <row r="14" spans="1:6" x14ac:dyDescent="0.25">
      <c r="A14" s="3" t="s">
        <v>134</v>
      </c>
      <c r="B14" s="147"/>
      <c r="C14" s="148"/>
      <c r="D14" s="148"/>
      <c r="E14" s="147">
        <v>44.427</v>
      </c>
      <c r="F14" s="149">
        <f t="shared" si="0"/>
        <v>4.2113108559000002E-2</v>
      </c>
    </row>
    <row r="16" spans="1:6" x14ac:dyDescent="0.25">
      <c r="A16" s="150" t="s">
        <v>150</v>
      </c>
      <c r="B16" s="151">
        <v>12.361000000000001</v>
      </c>
      <c r="C16" s="152" t="s">
        <v>151</v>
      </c>
    </row>
    <row r="17" spans="1:3" x14ac:dyDescent="0.25">
      <c r="A17" s="153" t="s">
        <v>152</v>
      </c>
      <c r="B17" s="154">
        <v>10.776</v>
      </c>
      <c r="C17" s="155" t="s">
        <v>151</v>
      </c>
    </row>
    <row r="18" spans="1:3" x14ac:dyDescent="0.25">
      <c r="A18" s="153" t="s">
        <v>150</v>
      </c>
      <c r="B18" s="154">
        <v>47.416795898611895</v>
      </c>
      <c r="C18" s="155" t="s">
        <v>153</v>
      </c>
    </row>
    <row r="19" spans="1:3" x14ac:dyDescent="0.25">
      <c r="A19" s="153" t="s">
        <v>152</v>
      </c>
      <c r="B19" s="154">
        <v>46.616976049160463</v>
      </c>
      <c r="C19" s="155" t="s">
        <v>153</v>
      </c>
    </row>
    <row r="20" spans="1:3" ht="17.25" x14ac:dyDescent="0.25">
      <c r="A20" s="153" t="s">
        <v>154</v>
      </c>
      <c r="B20" s="154">
        <v>0.50675238235377618</v>
      </c>
      <c r="C20" s="155" t="s">
        <v>155</v>
      </c>
    </row>
    <row r="21" spans="1:3" ht="17.25" x14ac:dyDescent="0.25">
      <c r="A21" s="153" t="s">
        <v>156</v>
      </c>
      <c r="B21" s="154">
        <v>0.58455488566682812</v>
      </c>
      <c r="C21" s="155" t="s">
        <v>157</v>
      </c>
    </row>
    <row r="22" spans="1:3" x14ac:dyDescent="0.25">
      <c r="A22" s="153"/>
      <c r="C22" s="155"/>
    </row>
    <row r="23" spans="1:3" ht="17.25" x14ac:dyDescent="0.25">
      <c r="A23" s="19" t="s">
        <v>158</v>
      </c>
      <c r="B23" s="156">
        <v>35.314999999999998</v>
      </c>
      <c r="C23" s="157" t="s">
        <v>159</v>
      </c>
    </row>
    <row r="25" spans="1:3" x14ac:dyDescent="0.25">
      <c r="A25" s="20" t="s">
        <v>160</v>
      </c>
      <c r="B25" s="158">
        <v>947.91700000000003</v>
      </c>
      <c r="C25" s="21" t="s">
        <v>161</v>
      </c>
    </row>
    <row r="27" spans="1:3" ht="17.25" x14ac:dyDescent="0.25">
      <c r="A27" s="20" t="s">
        <v>158</v>
      </c>
      <c r="B27" s="158">
        <v>35.314999999999998</v>
      </c>
      <c r="C27" s="21" t="s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D9646-665C-4349-8CD9-7DDA983F1762}">
  <sheetPr codeName="Hoja6"/>
  <dimension ref="A1:I2262"/>
  <sheetViews>
    <sheetView topLeftCell="A2241" workbookViewId="0">
      <selection activeCell="F2261" sqref="F2261"/>
    </sheetView>
  </sheetViews>
  <sheetFormatPr baseColWidth="10" defaultRowHeight="15" x14ac:dyDescent="0.25"/>
  <cols>
    <col min="2" max="9" width="18.7109375" customWidth="1"/>
  </cols>
  <sheetData>
    <row r="1" spans="1:9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5</v>
      </c>
      <c r="I1" s="2" t="s">
        <v>7</v>
      </c>
    </row>
    <row r="2" spans="1:9" x14ac:dyDescent="0.25">
      <c r="A2" s="3"/>
      <c r="B2" s="4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 t="s">
        <v>12</v>
      </c>
    </row>
    <row r="3" spans="1:9" x14ac:dyDescent="0.25">
      <c r="A3" s="5">
        <v>39822</v>
      </c>
      <c r="B3" s="6">
        <v>1E-4</v>
      </c>
      <c r="C3" s="6">
        <v>6.9594377481481399E-7</v>
      </c>
      <c r="D3" s="6">
        <v>1980</v>
      </c>
      <c r="E3" s="7">
        <v>50</v>
      </c>
      <c r="F3" s="8">
        <f>+(B3/C3)*D3*E3</f>
        <v>14225287.096841013</v>
      </c>
      <c r="G3" s="6">
        <v>0</v>
      </c>
      <c r="H3" s="9">
        <f>+F3*G3</f>
        <v>0</v>
      </c>
      <c r="I3" s="8">
        <f>+F3/(1-'P&amp;L'!$D$26)</f>
        <v>14225287.096841013</v>
      </c>
    </row>
    <row r="4" spans="1:9" x14ac:dyDescent="0.25">
      <c r="A4" s="5">
        <v>39824</v>
      </c>
      <c r="B4" s="6">
        <v>1E-4</v>
      </c>
      <c r="C4" s="6">
        <v>5.2692885807407398E-6</v>
      </c>
      <c r="D4" s="6">
        <v>1980</v>
      </c>
      <c r="E4" s="7">
        <v>50</v>
      </c>
      <c r="F4" s="8">
        <f t="shared" ref="F4:F67" si="0">+(B4/C4)*D4*E4</f>
        <v>1878811.5033563583</v>
      </c>
      <c r="G4" s="6">
        <v>0</v>
      </c>
      <c r="H4" s="9">
        <v>0</v>
      </c>
      <c r="I4" s="8">
        <f>+F4/(1-'P&amp;L'!$D$26)</f>
        <v>1878811.5033563583</v>
      </c>
    </row>
    <row r="5" spans="1:9" x14ac:dyDescent="0.25">
      <c r="A5" s="5">
        <v>39826</v>
      </c>
      <c r="B5" s="6">
        <v>1E-4</v>
      </c>
      <c r="C5" s="6">
        <v>5.7166810074074001E-6</v>
      </c>
      <c r="D5" s="6">
        <v>1980</v>
      </c>
      <c r="E5" s="7">
        <v>50</v>
      </c>
      <c r="F5" s="8">
        <f t="shared" si="0"/>
        <v>1731774.081354558</v>
      </c>
      <c r="G5" s="6">
        <v>0</v>
      </c>
      <c r="H5" s="9">
        <v>0</v>
      </c>
      <c r="I5" s="8">
        <f>+F5/(1-'P&amp;L'!$D$26)</f>
        <v>1731774.081354558</v>
      </c>
    </row>
    <row r="6" spans="1:9" x14ac:dyDescent="0.25">
      <c r="A6" s="5">
        <v>39828</v>
      </c>
      <c r="B6" s="6">
        <v>1E-4</v>
      </c>
      <c r="C6" s="6">
        <v>6.3132042429629603E-6</v>
      </c>
      <c r="D6" s="6">
        <v>1980</v>
      </c>
      <c r="E6" s="7">
        <v>50</v>
      </c>
      <c r="F6" s="8">
        <f t="shared" si="0"/>
        <v>1568141.8846911339</v>
      </c>
      <c r="G6" s="6">
        <v>0</v>
      </c>
      <c r="H6" s="9">
        <v>0</v>
      </c>
      <c r="I6" s="8">
        <f>+F6/(1-'P&amp;L'!$D$26)</f>
        <v>1568141.8846911339</v>
      </c>
    </row>
    <row r="7" spans="1:9" x14ac:dyDescent="0.25">
      <c r="A7" s="5">
        <v>39830</v>
      </c>
      <c r="B7" s="6">
        <v>1E-4</v>
      </c>
      <c r="C7" s="6">
        <v>5.36870912E-6</v>
      </c>
      <c r="D7" s="6">
        <v>1980</v>
      </c>
      <c r="E7" s="7">
        <v>50</v>
      </c>
      <c r="F7" s="8">
        <f t="shared" si="0"/>
        <v>1844018.6977386475</v>
      </c>
      <c r="G7" s="6">
        <v>0</v>
      </c>
      <c r="H7" s="9">
        <v>0</v>
      </c>
      <c r="I7" s="8">
        <f>+F7/(1-'P&amp;L'!$D$26)</f>
        <v>1844018.6977386475</v>
      </c>
    </row>
    <row r="8" spans="1:9" x14ac:dyDescent="0.25">
      <c r="A8" s="5">
        <v>39832</v>
      </c>
      <c r="B8" s="6">
        <v>1E-4</v>
      </c>
      <c r="C8" s="6">
        <v>5.9155220859259204E-6</v>
      </c>
      <c r="D8" s="6">
        <v>1980</v>
      </c>
      <c r="E8" s="7">
        <v>50</v>
      </c>
      <c r="F8" s="8">
        <f t="shared" si="0"/>
        <v>1673563.1878636479</v>
      </c>
      <c r="G8" s="6">
        <v>0</v>
      </c>
      <c r="H8" s="9">
        <v>0</v>
      </c>
      <c r="I8" s="8">
        <f>+F8/(1-'P&amp;L'!$D$26)</f>
        <v>1673563.1878636479</v>
      </c>
    </row>
    <row r="9" spans="1:9" x14ac:dyDescent="0.25">
      <c r="A9" s="5">
        <v>39834</v>
      </c>
      <c r="B9" s="6">
        <v>1E-4</v>
      </c>
      <c r="C9" s="6">
        <v>5.6172604681481399E-6</v>
      </c>
      <c r="D9" s="6">
        <v>1980</v>
      </c>
      <c r="E9" s="7">
        <v>50</v>
      </c>
      <c r="F9" s="8">
        <f t="shared" si="0"/>
        <v>1762424.9500510993</v>
      </c>
      <c r="G9" s="6">
        <v>0</v>
      </c>
      <c r="H9" s="9">
        <v>0</v>
      </c>
      <c r="I9" s="8">
        <f>+F9/(1-'P&amp;L'!$D$26)</f>
        <v>1762424.9500510993</v>
      </c>
    </row>
    <row r="10" spans="1:9" x14ac:dyDescent="0.25">
      <c r="A10" s="5">
        <v>39836</v>
      </c>
      <c r="B10" s="6">
        <v>1E-4</v>
      </c>
      <c r="C10" s="6">
        <v>3.3305880651851802E-6</v>
      </c>
      <c r="D10" s="6">
        <v>1980</v>
      </c>
      <c r="E10" s="7">
        <v>50</v>
      </c>
      <c r="F10" s="8">
        <f t="shared" si="0"/>
        <v>2972448.0500861825</v>
      </c>
      <c r="G10" s="6">
        <v>0</v>
      </c>
      <c r="H10" s="9">
        <v>0</v>
      </c>
      <c r="I10" s="8">
        <f>+F10/(1-'P&amp;L'!$D$26)</f>
        <v>2972448.0500861825</v>
      </c>
    </row>
    <row r="11" spans="1:9" x14ac:dyDescent="0.25">
      <c r="A11" s="5">
        <v>39838</v>
      </c>
      <c r="B11" s="6">
        <v>1E-4</v>
      </c>
      <c r="C11" s="6">
        <v>9.6437923081481405E-6</v>
      </c>
      <c r="D11" s="6">
        <v>1980</v>
      </c>
      <c r="E11" s="7">
        <v>50</v>
      </c>
      <c r="F11" s="8">
        <f t="shared" si="0"/>
        <v>1026567.1100813099</v>
      </c>
      <c r="G11" s="6">
        <v>0</v>
      </c>
      <c r="H11" s="9">
        <v>0</v>
      </c>
      <c r="I11" s="8">
        <f>+F11/(1-'P&amp;L'!$D$26)</f>
        <v>1026567.1100813099</v>
      </c>
    </row>
    <row r="12" spans="1:9" x14ac:dyDescent="0.25">
      <c r="A12" s="5">
        <v>39840</v>
      </c>
      <c r="B12" s="6">
        <v>1E-4</v>
      </c>
      <c r="C12" s="6">
        <v>5.12015777185185E-6</v>
      </c>
      <c r="D12" s="6">
        <v>1980</v>
      </c>
      <c r="E12" s="7">
        <v>50</v>
      </c>
      <c r="F12" s="8">
        <f t="shared" si="0"/>
        <v>1933534.1685026605</v>
      </c>
      <c r="G12" s="6">
        <v>0</v>
      </c>
      <c r="H12" s="9">
        <v>0</v>
      </c>
      <c r="I12" s="8">
        <f>+F12/(1-'P&amp;L'!$D$26)</f>
        <v>1933534.1685026605</v>
      </c>
    </row>
    <row r="13" spans="1:9" x14ac:dyDescent="0.25">
      <c r="A13" s="5">
        <v>39842</v>
      </c>
      <c r="B13" s="6">
        <v>1E-4</v>
      </c>
      <c r="C13" s="6">
        <v>6.0646528948148103E-6</v>
      </c>
      <c r="D13" s="6">
        <v>1980</v>
      </c>
      <c r="E13" s="7">
        <v>50</v>
      </c>
      <c r="F13" s="8">
        <f t="shared" si="0"/>
        <v>1632409.9947194597</v>
      </c>
      <c r="G13" s="6">
        <v>0</v>
      </c>
      <c r="H13" s="9">
        <v>0</v>
      </c>
      <c r="I13" s="8">
        <f>+F13/(1-'P&amp;L'!$D$26)</f>
        <v>1632409.9947194597</v>
      </c>
    </row>
    <row r="14" spans="1:9" x14ac:dyDescent="0.25">
      <c r="A14" s="5">
        <v>39844</v>
      </c>
      <c r="B14" s="6">
        <v>1E-4</v>
      </c>
      <c r="C14" s="6">
        <v>6.4126247822222197E-6</v>
      </c>
      <c r="D14" s="6">
        <v>1980</v>
      </c>
      <c r="E14" s="7">
        <v>50</v>
      </c>
      <c r="F14" s="8">
        <f t="shared" si="0"/>
        <v>1543829.6074091007</v>
      </c>
      <c r="G14" s="6">
        <v>0</v>
      </c>
      <c r="H14" s="9">
        <v>0</v>
      </c>
      <c r="I14" s="8">
        <f>+F14/(1-'P&amp;L'!$D$26)</f>
        <v>1543829.6074091007</v>
      </c>
    </row>
    <row r="15" spans="1:9" x14ac:dyDescent="0.25">
      <c r="A15" s="5">
        <v>39846</v>
      </c>
      <c r="B15" s="6">
        <v>1E-4</v>
      </c>
      <c r="C15" s="6">
        <v>6.3132042429629603E-6</v>
      </c>
      <c r="D15" s="6">
        <v>2545</v>
      </c>
      <c r="E15" s="7">
        <v>50</v>
      </c>
      <c r="F15" s="8">
        <f t="shared" si="0"/>
        <v>2015616.7154237051</v>
      </c>
      <c r="G15" s="6">
        <v>0</v>
      </c>
      <c r="H15" s="9">
        <v>0</v>
      </c>
      <c r="I15" s="8">
        <f>+F15/(1-'P&amp;L'!$D$26)</f>
        <v>2015616.7154237051</v>
      </c>
    </row>
    <row r="16" spans="1:9" x14ac:dyDescent="0.25">
      <c r="A16" s="5">
        <v>39848</v>
      </c>
      <c r="B16" s="6">
        <v>1E-4</v>
      </c>
      <c r="C16" s="6">
        <v>6.1143631644444399E-6</v>
      </c>
      <c r="D16" s="6">
        <v>2545</v>
      </c>
      <c r="E16" s="7">
        <v>50.007790697674402</v>
      </c>
      <c r="F16" s="8">
        <f t="shared" si="0"/>
        <v>2081489.5010761973</v>
      </c>
      <c r="G16" s="6">
        <v>0</v>
      </c>
      <c r="H16" s="9">
        <v>0</v>
      </c>
      <c r="I16" s="8">
        <f>+F16/(1-'P&amp;L'!$D$26)</f>
        <v>2081489.5010761973</v>
      </c>
    </row>
    <row r="17" spans="1:9" x14ac:dyDescent="0.25">
      <c r="A17" s="5">
        <v>39850</v>
      </c>
      <c r="B17" s="6">
        <v>1E-4</v>
      </c>
      <c r="C17" s="6">
        <v>6.4126247822222197E-6</v>
      </c>
      <c r="D17" s="6">
        <v>2545</v>
      </c>
      <c r="E17" s="7">
        <v>50</v>
      </c>
      <c r="F17" s="8">
        <f t="shared" si="0"/>
        <v>1984366.8438667483</v>
      </c>
      <c r="G17" s="6">
        <v>0</v>
      </c>
      <c r="H17" s="9">
        <v>0</v>
      </c>
      <c r="I17" s="8">
        <f>+F17/(1-'P&amp;L'!$D$26)</f>
        <v>1984366.8438667483</v>
      </c>
    </row>
    <row r="18" spans="1:9" x14ac:dyDescent="0.25">
      <c r="A18" s="5">
        <v>39852</v>
      </c>
      <c r="B18" s="6">
        <v>1E-4</v>
      </c>
      <c r="C18" s="6">
        <v>6.6611761303703604E-6</v>
      </c>
      <c r="D18" s="6">
        <v>2545</v>
      </c>
      <c r="E18" s="7">
        <v>50</v>
      </c>
      <c r="F18" s="8">
        <f t="shared" si="0"/>
        <v>1910323.3049164987</v>
      </c>
      <c r="G18" s="6">
        <v>0</v>
      </c>
      <c r="H18" s="9">
        <v>0</v>
      </c>
      <c r="I18" s="8">
        <f>+F18/(1-'P&amp;L'!$D$26)</f>
        <v>1910323.3049164987</v>
      </c>
    </row>
    <row r="19" spans="1:9" x14ac:dyDescent="0.25">
      <c r="A19" s="5">
        <v>39854</v>
      </c>
      <c r="B19" s="6">
        <v>1E-4</v>
      </c>
      <c r="C19" s="6">
        <v>6.3132042429629603E-6</v>
      </c>
      <c r="D19" s="6">
        <v>2545</v>
      </c>
      <c r="E19" s="7">
        <v>50</v>
      </c>
      <c r="F19" s="8">
        <f t="shared" si="0"/>
        <v>2015616.7154237051</v>
      </c>
      <c r="G19" s="6">
        <v>0</v>
      </c>
      <c r="H19" s="9">
        <v>0</v>
      </c>
      <c r="I19" s="8">
        <f>+F19/(1-'P&amp;L'!$D$26)</f>
        <v>2015616.7154237051</v>
      </c>
    </row>
    <row r="20" spans="1:9" x14ac:dyDescent="0.25">
      <c r="A20" s="5">
        <v>39856</v>
      </c>
      <c r="B20" s="6">
        <v>1E-4</v>
      </c>
      <c r="C20" s="6">
        <v>5.8658118162962899E-6</v>
      </c>
      <c r="D20" s="6">
        <v>2545</v>
      </c>
      <c r="E20" s="7">
        <v>50</v>
      </c>
      <c r="F20" s="8">
        <f t="shared" si="0"/>
        <v>2169350.1937187351</v>
      </c>
      <c r="G20" s="6">
        <v>0</v>
      </c>
      <c r="H20" s="9">
        <v>0</v>
      </c>
      <c r="I20" s="8">
        <f>+F20/(1-'P&amp;L'!$D$26)</f>
        <v>2169350.1937187351</v>
      </c>
    </row>
    <row r="21" spans="1:9" x14ac:dyDescent="0.25">
      <c r="A21" s="5">
        <v>39858</v>
      </c>
      <c r="B21" s="6">
        <v>1E-4</v>
      </c>
      <c r="C21" s="6">
        <v>7.0091480177777697E-6</v>
      </c>
      <c r="D21" s="6">
        <v>2545</v>
      </c>
      <c r="E21" s="7">
        <v>50</v>
      </c>
      <c r="F21" s="8">
        <f t="shared" si="0"/>
        <v>1815484.5592823455</v>
      </c>
      <c r="G21" s="6">
        <v>0</v>
      </c>
      <c r="H21" s="9">
        <v>0</v>
      </c>
      <c r="I21" s="8">
        <f>+F21/(1-'P&amp;L'!$D$26)</f>
        <v>1815484.5592823455</v>
      </c>
    </row>
    <row r="22" spans="1:9" x14ac:dyDescent="0.25">
      <c r="A22" s="5">
        <v>39860</v>
      </c>
      <c r="B22" s="6">
        <v>1E-4</v>
      </c>
      <c r="C22" s="6">
        <v>6.1143631644444399E-6</v>
      </c>
      <c r="D22" s="6">
        <v>2545</v>
      </c>
      <c r="E22" s="7">
        <v>50</v>
      </c>
      <c r="F22" s="8">
        <f t="shared" si="0"/>
        <v>2081165.2264943954</v>
      </c>
      <c r="G22" s="6">
        <v>0</v>
      </c>
      <c r="H22" s="9">
        <v>0</v>
      </c>
      <c r="I22" s="8">
        <f>+F22/(1-'P&amp;L'!$D$26)</f>
        <v>2081165.2264943954</v>
      </c>
    </row>
    <row r="23" spans="1:9" x14ac:dyDescent="0.25">
      <c r="A23" s="5">
        <v>39862</v>
      </c>
      <c r="B23" s="6">
        <v>1E-4</v>
      </c>
      <c r="C23" s="6">
        <v>6.1640734340740696E-6</v>
      </c>
      <c r="D23" s="6">
        <v>2545</v>
      </c>
      <c r="E23" s="7">
        <v>50</v>
      </c>
      <c r="F23" s="8">
        <f t="shared" si="0"/>
        <v>2064381.6359581503</v>
      </c>
      <c r="G23" s="6">
        <v>0</v>
      </c>
      <c r="H23" s="9">
        <v>0</v>
      </c>
      <c r="I23" s="8">
        <f>+F23/(1-'P&amp;L'!$D$26)</f>
        <v>2064381.6359581503</v>
      </c>
    </row>
    <row r="24" spans="1:9" x14ac:dyDescent="0.25">
      <c r="A24" s="5">
        <v>39864</v>
      </c>
      <c r="B24" s="6">
        <v>1E-4</v>
      </c>
      <c r="C24" s="6">
        <v>6.36291451259259E-6</v>
      </c>
      <c r="D24" s="6">
        <v>2545</v>
      </c>
      <c r="E24" s="7">
        <v>50</v>
      </c>
      <c r="F24" s="8">
        <f t="shared" si="0"/>
        <v>1999869.7098344571</v>
      </c>
      <c r="G24" s="6">
        <v>0</v>
      </c>
      <c r="H24" s="9">
        <v>0</v>
      </c>
      <c r="I24" s="8">
        <f>+F24/(1-'P&amp;L'!$D$26)</f>
        <v>1999869.7098344571</v>
      </c>
    </row>
    <row r="25" spans="1:9" x14ac:dyDescent="0.25">
      <c r="A25" s="5">
        <v>39866</v>
      </c>
      <c r="B25" s="6">
        <v>1E-4</v>
      </c>
      <c r="C25" s="6">
        <v>6.0149426251851798E-6</v>
      </c>
      <c r="D25" s="6">
        <v>2545</v>
      </c>
      <c r="E25" s="7">
        <v>50</v>
      </c>
      <c r="F25" s="8">
        <f t="shared" si="0"/>
        <v>2115564.651725708</v>
      </c>
      <c r="G25" s="6">
        <v>0</v>
      </c>
      <c r="H25" s="9">
        <v>0</v>
      </c>
      <c r="I25" s="8">
        <f>+F25/(1-'P&amp;L'!$D$26)</f>
        <v>2115564.651725708</v>
      </c>
    </row>
    <row r="26" spans="1:9" x14ac:dyDescent="0.25">
      <c r="A26" s="5">
        <v>39868</v>
      </c>
      <c r="B26" s="6">
        <v>1E-4</v>
      </c>
      <c r="C26" s="6">
        <v>5.5178399288888797E-6</v>
      </c>
      <c r="D26" s="6">
        <v>2545</v>
      </c>
      <c r="E26" s="7">
        <v>50</v>
      </c>
      <c r="F26" s="8">
        <f t="shared" si="0"/>
        <v>2306156.0617910889</v>
      </c>
      <c r="G26" s="6">
        <v>0</v>
      </c>
      <c r="H26" s="9">
        <v>0</v>
      </c>
      <c r="I26" s="8">
        <f>+F26/(1-'P&amp;L'!$D$26)</f>
        <v>2306156.0617910889</v>
      </c>
    </row>
    <row r="27" spans="1:9" x14ac:dyDescent="0.25">
      <c r="A27" s="5">
        <v>39870</v>
      </c>
      <c r="B27" s="6">
        <v>1E-4</v>
      </c>
      <c r="C27" s="6">
        <v>4.7721858844444397E-6</v>
      </c>
      <c r="D27" s="6">
        <v>2545</v>
      </c>
      <c r="E27" s="7">
        <v>50</v>
      </c>
      <c r="F27" s="8">
        <f t="shared" si="0"/>
        <v>2666492.9464459443</v>
      </c>
      <c r="G27" s="6">
        <v>0</v>
      </c>
      <c r="H27" s="9">
        <v>0</v>
      </c>
      <c r="I27" s="8">
        <f>+F27/(1-'P&amp;L'!$D$26)</f>
        <v>2666492.9464459443</v>
      </c>
    </row>
    <row r="28" spans="1:9" x14ac:dyDescent="0.25">
      <c r="A28" s="5">
        <v>39872</v>
      </c>
      <c r="B28" s="6">
        <v>1E-4</v>
      </c>
      <c r="C28" s="6">
        <v>5.0704475022222203E-6</v>
      </c>
      <c r="D28" s="6">
        <v>2545</v>
      </c>
      <c r="E28" s="7">
        <v>50</v>
      </c>
      <c r="F28" s="8">
        <f t="shared" si="0"/>
        <v>2509640.4201844167</v>
      </c>
      <c r="G28" s="6">
        <v>0</v>
      </c>
      <c r="H28" s="9">
        <v>0</v>
      </c>
      <c r="I28" s="8">
        <f>+F28/(1-'P&amp;L'!$D$26)</f>
        <v>2509640.4201844167</v>
      </c>
    </row>
    <row r="29" spans="1:9" x14ac:dyDescent="0.25">
      <c r="A29" s="5">
        <v>39874</v>
      </c>
      <c r="B29" s="6">
        <v>1E-4</v>
      </c>
      <c r="C29" s="6">
        <v>5.1698680414814796E-6</v>
      </c>
      <c r="D29" s="6">
        <v>3380</v>
      </c>
      <c r="E29" s="7">
        <v>50</v>
      </c>
      <c r="F29" s="8">
        <f t="shared" si="0"/>
        <v>3268942.236900331</v>
      </c>
      <c r="G29" s="6">
        <v>0</v>
      </c>
      <c r="H29" s="9">
        <v>0</v>
      </c>
      <c r="I29" s="8">
        <f>+F29/(1-'P&amp;L'!$D$26)</f>
        <v>3268942.236900331</v>
      </c>
    </row>
    <row r="30" spans="1:9" x14ac:dyDescent="0.25">
      <c r="A30" s="5">
        <v>39876</v>
      </c>
      <c r="B30" s="6">
        <v>1E-4</v>
      </c>
      <c r="C30" s="6">
        <v>5.2692885807407398E-6</v>
      </c>
      <c r="D30" s="6">
        <v>3380</v>
      </c>
      <c r="E30" s="7">
        <v>50</v>
      </c>
      <c r="F30" s="8">
        <f t="shared" si="0"/>
        <v>3207264.0814871169</v>
      </c>
      <c r="G30" s="6">
        <v>0</v>
      </c>
      <c r="H30" s="9">
        <v>0</v>
      </c>
      <c r="I30" s="8">
        <f>+F30/(1-'P&amp;L'!$D$26)</f>
        <v>3207264.0814871169</v>
      </c>
    </row>
    <row r="31" spans="1:9" x14ac:dyDescent="0.25">
      <c r="A31" s="5">
        <v>39878</v>
      </c>
      <c r="B31" s="6">
        <v>1E-4</v>
      </c>
      <c r="C31" s="6">
        <v>5.8658118162962899E-6</v>
      </c>
      <c r="D31" s="6">
        <v>3380</v>
      </c>
      <c r="E31" s="7">
        <v>50</v>
      </c>
      <c r="F31" s="8">
        <f t="shared" si="0"/>
        <v>2881101.6325223278</v>
      </c>
      <c r="G31" s="6">
        <v>0</v>
      </c>
      <c r="H31" s="9">
        <v>0</v>
      </c>
      <c r="I31" s="8">
        <f>+F31/(1-'P&amp;L'!$D$26)</f>
        <v>2881101.6325223278</v>
      </c>
    </row>
    <row r="32" spans="1:9" x14ac:dyDescent="0.25">
      <c r="A32" s="5">
        <v>39880</v>
      </c>
      <c r="B32" s="6">
        <v>1E-4</v>
      </c>
      <c r="C32" s="6">
        <v>5.5675501985185102E-6</v>
      </c>
      <c r="D32" s="6">
        <v>3380</v>
      </c>
      <c r="E32" s="7">
        <v>50</v>
      </c>
      <c r="F32" s="8">
        <f t="shared" si="0"/>
        <v>3035446.3628360252</v>
      </c>
      <c r="G32" s="6">
        <v>0</v>
      </c>
      <c r="H32" s="9">
        <v>0</v>
      </c>
      <c r="I32" s="8">
        <f>+F32/(1-'P&amp;L'!$D$26)</f>
        <v>3035446.3628360252</v>
      </c>
    </row>
    <row r="33" spans="1:9" x14ac:dyDescent="0.25">
      <c r="A33" s="5">
        <v>39882</v>
      </c>
      <c r="B33" s="6">
        <v>1E-4</v>
      </c>
      <c r="C33" s="6">
        <v>5.2195783111111101E-6</v>
      </c>
      <c r="D33" s="6">
        <v>3380</v>
      </c>
      <c r="E33" s="7">
        <v>50</v>
      </c>
      <c r="F33" s="8">
        <f t="shared" si="0"/>
        <v>3237809.4536917559</v>
      </c>
      <c r="G33" s="6">
        <v>0</v>
      </c>
      <c r="H33" s="9">
        <v>0</v>
      </c>
      <c r="I33" s="8">
        <f>+F33/(1-'P&amp;L'!$D$26)</f>
        <v>3237809.4536917559</v>
      </c>
    </row>
    <row r="34" spans="1:9" x14ac:dyDescent="0.25">
      <c r="A34" s="5">
        <v>39884</v>
      </c>
      <c r="B34" s="6">
        <v>1E-4</v>
      </c>
      <c r="C34" s="6">
        <v>5.8658118162962899E-6</v>
      </c>
      <c r="D34" s="6">
        <v>3380</v>
      </c>
      <c r="E34" s="7">
        <v>50</v>
      </c>
      <c r="F34" s="8">
        <f t="shared" si="0"/>
        <v>2881101.6325223278</v>
      </c>
      <c r="G34" s="6">
        <v>0</v>
      </c>
      <c r="H34" s="9">
        <v>0</v>
      </c>
      <c r="I34" s="8">
        <f>+F34/(1-'P&amp;L'!$D$26)</f>
        <v>2881101.6325223278</v>
      </c>
    </row>
    <row r="35" spans="1:9" x14ac:dyDescent="0.25">
      <c r="A35" s="5">
        <v>39886</v>
      </c>
      <c r="B35" s="6">
        <v>1E-4</v>
      </c>
      <c r="C35" s="6">
        <v>5.7663912770370297E-6</v>
      </c>
      <c r="D35" s="6">
        <v>3380</v>
      </c>
      <c r="E35" s="7">
        <v>50</v>
      </c>
      <c r="F35" s="8">
        <f t="shared" si="0"/>
        <v>2930775.7986002993</v>
      </c>
      <c r="G35" s="6">
        <v>0</v>
      </c>
      <c r="H35" s="9">
        <v>0</v>
      </c>
      <c r="I35" s="8">
        <f>+F35/(1-'P&amp;L'!$D$26)</f>
        <v>2930775.7986002993</v>
      </c>
    </row>
    <row r="36" spans="1:9" x14ac:dyDescent="0.25">
      <c r="A36" s="5">
        <v>39888</v>
      </c>
      <c r="B36" s="6">
        <v>1E-4</v>
      </c>
      <c r="C36" s="6">
        <v>6.4623350518518502E-6</v>
      </c>
      <c r="D36" s="6">
        <v>3380</v>
      </c>
      <c r="E36" s="7">
        <v>50</v>
      </c>
      <c r="F36" s="8">
        <f t="shared" si="0"/>
        <v>2615153.7895202646</v>
      </c>
      <c r="G36" s="6">
        <v>0</v>
      </c>
      <c r="H36" s="9">
        <v>0</v>
      </c>
      <c r="I36" s="8">
        <f>+F36/(1-'P&amp;L'!$D$26)</f>
        <v>2615153.7895202646</v>
      </c>
    </row>
    <row r="37" spans="1:9" x14ac:dyDescent="0.25">
      <c r="A37" s="5">
        <v>39890</v>
      </c>
      <c r="B37" s="6">
        <v>1E-4</v>
      </c>
      <c r="C37" s="6">
        <v>5.46812965925925E-6</v>
      </c>
      <c r="D37" s="6">
        <v>3380</v>
      </c>
      <c r="E37" s="7">
        <v>50</v>
      </c>
      <c r="F37" s="8">
        <f t="shared" si="0"/>
        <v>3090636.2967057712</v>
      </c>
      <c r="G37" s="6">
        <v>0</v>
      </c>
      <c r="H37" s="9">
        <v>0</v>
      </c>
      <c r="I37" s="8">
        <f>+F37/(1-'P&amp;L'!$D$26)</f>
        <v>3090636.2967057712</v>
      </c>
    </row>
    <row r="38" spans="1:9" x14ac:dyDescent="0.25">
      <c r="A38" s="5">
        <v>39892</v>
      </c>
      <c r="B38" s="6">
        <v>1E-4</v>
      </c>
      <c r="C38" s="6">
        <v>5.8658118162962899E-6</v>
      </c>
      <c r="D38" s="6">
        <v>3380</v>
      </c>
      <c r="E38" s="7">
        <v>50</v>
      </c>
      <c r="F38" s="8">
        <f t="shared" si="0"/>
        <v>2881101.6325223278</v>
      </c>
      <c r="G38" s="6">
        <v>0</v>
      </c>
      <c r="H38" s="9">
        <v>0</v>
      </c>
      <c r="I38" s="8">
        <f>+F38/(1-'P&amp;L'!$D$26)</f>
        <v>2881101.6325223278</v>
      </c>
    </row>
    <row r="39" spans="1:9" x14ac:dyDescent="0.25">
      <c r="A39" s="5">
        <v>39894</v>
      </c>
      <c r="B39" s="6">
        <v>1E-4</v>
      </c>
      <c r="C39" s="6">
        <v>4.7224756148148101E-6</v>
      </c>
      <c r="D39" s="6">
        <v>3380</v>
      </c>
      <c r="E39" s="7">
        <v>50</v>
      </c>
      <c r="F39" s="8">
        <f t="shared" si="0"/>
        <v>3578631.5014487859</v>
      </c>
      <c r="G39" s="6">
        <v>0</v>
      </c>
      <c r="H39" s="9">
        <v>0</v>
      </c>
      <c r="I39" s="8">
        <f>+F39/(1-'P&amp;L'!$D$26)</f>
        <v>3578631.5014487859</v>
      </c>
    </row>
    <row r="40" spans="1:9" x14ac:dyDescent="0.25">
      <c r="A40" s="5">
        <v>39896</v>
      </c>
      <c r="B40" s="6">
        <v>1E-4</v>
      </c>
      <c r="C40" s="6">
        <v>5.2195783111111101E-6</v>
      </c>
      <c r="D40" s="6">
        <v>3380</v>
      </c>
      <c r="E40" s="7">
        <v>50</v>
      </c>
      <c r="F40" s="8">
        <f t="shared" si="0"/>
        <v>3237809.4536917559</v>
      </c>
      <c r="G40" s="6">
        <v>0</v>
      </c>
      <c r="H40" s="9">
        <v>0</v>
      </c>
      <c r="I40" s="8">
        <f>+F40/(1-'P&amp;L'!$D$26)</f>
        <v>3237809.4536917559</v>
      </c>
    </row>
    <row r="41" spans="1:9" x14ac:dyDescent="0.25">
      <c r="A41" s="5">
        <v>39898</v>
      </c>
      <c r="B41" s="6">
        <v>1E-4</v>
      </c>
      <c r="C41" s="6">
        <v>5.6172604681481399E-6</v>
      </c>
      <c r="D41" s="6">
        <v>3380</v>
      </c>
      <c r="E41" s="7">
        <v>50</v>
      </c>
      <c r="F41" s="8">
        <f t="shared" si="0"/>
        <v>3008584.0056427857</v>
      </c>
      <c r="G41" s="6">
        <v>0</v>
      </c>
      <c r="H41" s="9">
        <v>0</v>
      </c>
      <c r="I41" s="8">
        <f>+F41/(1-'P&amp;L'!$D$26)</f>
        <v>3008584.0056427857</v>
      </c>
    </row>
    <row r="42" spans="1:9" x14ac:dyDescent="0.25">
      <c r="A42" s="5">
        <v>39900</v>
      </c>
      <c r="B42" s="6">
        <v>1E-4</v>
      </c>
      <c r="C42" s="6">
        <v>5.9155220859259204E-6</v>
      </c>
      <c r="D42" s="6">
        <v>3380</v>
      </c>
      <c r="E42" s="7">
        <v>50</v>
      </c>
      <c r="F42" s="8">
        <f t="shared" si="0"/>
        <v>2856890.6944339043</v>
      </c>
      <c r="G42" s="6">
        <v>0</v>
      </c>
      <c r="H42" s="9">
        <v>0</v>
      </c>
      <c r="I42" s="8">
        <f>+F42/(1-'P&amp;L'!$D$26)</f>
        <v>2856890.6944339043</v>
      </c>
    </row>
    <row r="43" spans="1:9" x14ac:dyDescent="0.25">
      <c r="A43" s="5">
        <v>39902</v>
      </c>
      <c r="B43" s="6">
        <v>1E-4</v>
      </c>
      <c r="C43" s="6">
        <v>6.2137837037037001E-6</v>
      </c>
      <c r="D43" s="6">
        <v>3380</v>
      </c>
      <c r="E43" s="7">
        <v>50</v>
      </c>
      <c r="F43" s="8">
        <f t="shared" si="0"/>
        <v>2719759.9411010761</v>
      </c>
      <c r="G43" s="6">
        <v>0</v>
      </c>
      <c r="H43" s="9">
        <v>0</v>
      </c>
      <c r="I43" s="8">
        <f>+F43/(1-'P&amp;L'!$D$26)</f>
        <v>2719759.9411010761</v>
      </c>
    </row>
    <row r="44" spans="1:9" x14ac:dyDescent="0.25">
      <c r="A44" s="5">
        <v>39904</v>
      </c>
      <c r="B44" s="6">
        <v>1E-4</v>
      </c>
      <c r="C44" s="6">
        <v>5.3189988503703703E-6</v>
      </c>
      <c r="D44" s="6">
        <v>3466</v>
      </c>
      <c r="E44" s="7">
        <v>50</v>
      </c>
      <c r="F44" s="8">
        <f t="shared" si="0"/>
        <v>3258131.9318753537</v>
      </c>
      <c r="G44" s="6">
        <v>0</v>
      </c>
      <c r="H44" s="9">
        <v>0</v>
      </c>
      <c r="I44" s="8">
        <f>+F44/(1-'P&amp;L'!$D$26)</f>
        <v>3258131.9318753537</v>
      </c>
    </row>
    <row r="45" spans="1:9" x14ac:dyDescent="0.25">
      <c r="A45" s="5">
        <v>39906</v>
      </c>
      <c r="B45" s="6">
        <v>1E-4</v>
      </c>
      <c r="C45" s="6">
        <v>5.6172604681481399E-6</v>
      </c>
      <c r="D45" s="6">
        <v>3466</v>
      </c>
      <c r="E45" s="7">
        <v>50</v>
      </c>
      <c r="F45" s="8">
        <f t="shared" si="0"/>
        <v>3085133.7762005609</v>
      </c>
      <c r="G45" s="6">
        <v>0</v>
      </c>
      <c r="H45" s="9">
        <v>0</v>
      </c>
      <c r="I45" s="8">
        <f>+F45/(1-'P&amp;L'!$D$26)</f>
        <v>3085133.7762005609</v>
      </c>
    </row>
    <row r="46" spans="1:9" x14ac:dyDescent="0.25">
      <c r="A46" s="5">
        <v>39908</v>
      </c>
      <c r="B46" s="6">
        <v>1E-4</v>
      </c>
      <c r="C46" s="6">
        <v>6.4126247822222197E-6</v>
      </c>
      <c r="D46" s="6">
        <v>3466</v>
      </c>
      <c r="E46" s="7">
        <v>50</v>
      </c>
      <c r="F46" s="8">
        <f t="shared" si="0"/>
        <v>2702481.5248888605</v>
      </c>
      <c r="G46" s="6">
        <v>0</v>
      </c>
      <c r="H46" s="9">
        <v>0</v>
      </c>
      <c r="I46" s="8">
        <f>+F46/(1-'P&amp;L'!$D$26)</f>
        <v>2702481.5248888605</v>
      </c>
    </row>
    <row r="47" spans="1:9" x14ac:dyDescent="0.25">
      <c r="A47" s="5">
        <v>39910</v>
      </c>
      <c r="B47" s="6">
        <v>1E-4</v>
      </c>
      <c r="C47" s="6">
        <v>4.9213166933333296E-6</v>
      </c>
      <c r="D47" s="6">
        <v>3466</v>
      </c>
      <c r="E47" s="7">
        <v>50</v>
      </c>
      <c r="F47" s="8">
        <f t="shared" si="0"/>
        <v>3521415.3203097279</v>
      </c>
      <c r="G47" s="6">
        <v>0</v>
      </c>
      <c r="H47" s="9">
        <v>0</v>
      </c>
      <c r="I47" s="8">
        <f>+F47/(1-'P&amp;L'!$D$26)</f>
        <v>3521415.3203097279</v>
      </c>
    </row>
    <row r="48" spans="1:9" x14ac:dyDescent="0.25">
      <c r="A48" s="5">
        <v>39912</v>
      </c>
      <c r="B48" s="6">
        <v>1E-4</v>
      </c>
      <c r="C48" s="6">
        <v>4.9213166933333296E-6</v>
      </c>
      <c r="D48" s="6">
        <v>3466</v>
      </c>
      <c r="E48" s="7">
        <v>50</v>
      </c>
      <c r="F48" s="8">
        <f t="shared" si="0"/>
        <v>3521415.3203097279</v>
      </c>
      <c r="G48" s="6">
        <v>0</v>
      </c>
      <c r="H48" s="9">
        <v>0</v>
      </c>
      <c r="I48" s="8">
        <f>+F48/(1-'P&amp;L'!$D$26)</f>
        <v>3521415.3203097279</v>
      </c>
    </row>
    <row r="49" spans="1:9" x14ac:dyDescent="0.25">
      <c r="A49" s="5">
        <v>39914</v>
      </c>
      <c r="B49" s="6">
        <v>1E-4</v>
      </c>
      <c r="C49" s="6">
        <v>6.0646528948148103E-6</v>
      </c>
      <c r="D49" s="6">
        <v>3466</v>
      </c>
      <c r="E49" s="7">
        <v>50</v>
      </c>
      <c r="F49" s="8">
        <f t="shared" si="0"/>
        <v>2857541.9402513369</v>
      </c>
      <c r="G49" s="6">
        <v>0</v>
      </c>
      <c r="H49" s="9">
        <v>0</v>
      </c>
      <c r="I49" s="8">
        <f>+F49/(1-'P&amp;L'!$D$26)</f>
        <v>2857541.9402513369</v>
      </c>
    </row>
    <row r="50" spans="1:9" x14ac:dyDescent="0.25">
      <c r="A50" s="5">
        <v>39916</v>
      </c>
      <c r="B50" s="6">
        <v>1E-4</v>
      </c>
      <c r="C50" s="6">
        <v>5.7166810074074001E-6</v>
      </c>
      <c r="D50" s="6">
        <v>3466</v>
      </c>
      <c r="E50" s="7">
        <v>50</v>
      </c>
      <c r="F50" s="8">
        <f t="shared" si="0"/>
        <v>3031479.2757448982</v>
      </c>
      <c r="G50" s="6">
        <v>0</v>
      </c>
      <c r="H50" s="9">
        <v>0</v>
      </c>
      <c r="I50" s="8">
        <f>+F50/(1-'P&amp;L'!$D$26)</f>
        <v>3031479.2757448982</v>
      </c>
    </row>
    <row r="51" spans="1:9" x14ac:dyDescent="0.25">
      <c r="A51" s="5">
        <v>39918</v>
      </c>
      <c r="B51" s="6">
        <v>1E-4</v>
      </c>
      <c r="C51" s="6">
        <v>5.5675501985185102E-6</v>
      </c>
      <c r="D51" s="6">
        <v>3466</v>
      </c>
      <c r="E51" s="7">
        <v>50</v>
      </c>
      <c r="F51" s="8">
        <f t="shared" si="0"/>
        <v>3112679.613488066</v>
      </c>
      <c r="G51" s="6">
        <v>0</v>
      </c>
      <c r="H51" s="9">
        <v>0</v>
      </c>
      <c r="I51" s="8">
        <f>+F51/(1-'P&amp;L'!$D$26)</f>
        <v>3112679.613488066</v>
      </c>
    </row>
    <row r="52" spans="1:9" x14ac:dyDescent="0.25">
      <c r="A52" s="5">
        <v>39920</v>
      </c>
      <c r="B52" s="6">
        <v>1E-4</v>
      </c>
      <c r="C52" s="6">
        <v>5.7166810074074001E-6</v>
      </c>
      <c r="D52" s="6">
        <v>3466</v>
      </c>
      <c r="E52" s="7">
        <v>50</v>
      </c>
      <c r="F52" s="8">
        <f t="shared" si="0"/>
        <v>3031479.2757448982</v>
      </c>
      <c r="G52" s="6">
        <v>0</v>
      </c>
      <c r="H52" s="9">
        <v>0</v>
      </c>
      <c r="I52" s="8">
        <f>+F52/(1-'P&amp;L'!$D$26)</f>
        <v>3031479.2757448982</v>
      </c>
    </row>
    <row r="53" spans="1:9" x14ac:dyDescent="0.25">
      <c r="A53" s="5">
        <v>39922</v>
      </c>
      <c r="B53" s="6">
        <v>1E-4</v>
      </c>
      <c r="C53" s="6">
        <v>5.9155220859259204E-6</v>
      </c>
      <c r="D53" s="6">
        <v>3466</v>
      </c>
      <c r="E53" s="7">
        <v>50</v>
      </c>
      <c r="F53" s="8">
        <f t="shared" si="0"/>
        <v>2929580.8126946487</v>
      </c>
      <c r="G53" s="6">
        <v>0</v>
      </c>
      <c r="H53" s="9">
        <v>0</v>
      </c>
      <c r="I53" s="8">
        <f>+F53/(1-'P&amp;L'!$D$26)</f>
        <v>2929580.8126946487</v>
      </c>
    </row>
    <row r="54" spans="1:9" x14ac:dyDescent="0.25">
      <c r="A54" s="5">
        <v>39924</v>
      </c>
      <c r="B54" s="6">
        <v>1E-4</v>
      </c>
      <c r="C54" s="6">
        <v>6.1143631644444399E-6</v>
      </c>
      <c r="D54" s="6">
        <v>3466</v>
      </c>
      <c r="E54" s="7">
        <v>50</v>
      </c>
      <c r="F54" s="8">
        <f t="shared" si="0"/>
        <v>2834309.8919566106</v>
      </c>
      <c r="G54" s="6">
        <v>0</v>
      </c>
      <c r="H54" s="9">
        <v>0</v>
      </c>
      <c r="I54" s="8">
        <f>+F54/(1-'P&amp;L'!$D$26)</f>
        <v>2834309.8919566106</v>
      </c>
    </row>
    <row r="55" spans="1:9" x14ac:dyDescent="0.25">
      <c r="A55" s="5">
        <v>39926</v>
      </c>
      <c r="B55" s="6">
        <v>1E-4</v>
      </c>
      <c r="C55" s="6">
        <v>3.9768215703703701E-6</v>
      </c>
      <c r="D55" s="6">
        <v>3466</v>
      </c>
      <c r="E55" s="7">
        <v>50</v>
      </c>
      <c r="F55" s="8">
        <f t="shared" si="0"/>
        <v>4357751.4588832865</v>
      </c>
      <c r="G55" s="6">
        <v>0</v>
      </c>
      <c r="H55" s="9">
        <v>0</v>
      </c>
      <c r="I55" s="8">
        <f>+F55/(1-'P&amp;L'!$D$26)</f>
        <v>4357751.4588832865</v>
      </c>
    </row>
    <row r="56" spans="1:9" x14ac:dyDescent="0.25">
      <c r="A56" s="5">
        <v>39928</v>
      </c>
      <c r="B56" s="6">
        <v>1E-4</v>
      </c>
      <c r="C56" s="6">
        <v>6.0646528948148103E-6</v>
      </c>
      <c r="D56" s="6">
        <v>3466</v>
      </c>
      <c r="E56" s="7">
        <v>50</v>
      </c>
      <c r="F56" s="8">
        <f t="shared" si="0"/>
        <v>2857541.9402513369</v>
      </c>
      <c r="G56" s="6">
        <v>0</v>
      </c>
      <c r="H56" s="9">
        <v>0</v>
      </c>
      <c r="I56" s="8">
        <f>+F56/(1-'P&amp;L'!$D$26)</f>
        <v>2857541.9402513369</v>
      </c>
    </row>
    <row r="57" spans="1:9" x14ac:dyDescent="0.25">
      <c r="A57" s="5">
        <v>39930</v>
      </c>
      <c r="B57" s="6">
        <v>1E-4</v>
      </c>
      <c r="C57" s="6">
        <v>5.2195783111111101E-6</v>
      </c>
      <c r="D57" s="6">
        <v>3466</v>
      </c>
      <c r="E57" s="7">
        <v>50</v>
      </c>
      <c r="F57" s="8">
        <f t="shared" si="0"/>
        <v>3320191.5877205995</v>
      </c>
      <c r="G57" s="6">
        <v>0</v>
      </c>
      <c r="H57" s="9">
        <v>0</v>
      </c>
      <c r="I57" s="8">
        <f>+F57/(1-'P&amp;L'!$D$26)</f>
        <v>3320191.5877205995</v>
      </c>
    </row>
    <row r="58" spans="1:9" x14ac:dyDescent="0.25">
      <c r="A58" s="5">
        <v>39932</v>
      </c>
      <c r="B58" s="6">
        <v>1E-4</v>
      </c>
      <c r="C58" s="6">
        <v>6.1143631644444399E-6</v>
      </c>
      <c r="D58" s="6">
        <v>3466</v>
      </c>
      <c r="E58" s="7">
        <v>50</v>
      </c>
      <c r="F58" s="8">
        <f t="shared" si="0"/>
        <v>2834309.8919566106</v>
      </c>
      <c r="G58" s="6">
        <v>0</v>
      </c>
      <c r="H58" s="9">
        <v>0</v>
      </c>
      <c r="I58" s="8">
        <f>+F58/(1-'P&amp;L'!$D$26)</f>
        <v>2834309.8919566106</v>
      </c>
    </row>
    <row r="59" spans="1:9" x14ac:dyDescent="0.25">
      <c r="A59" s="5">
        <v>39934</v>
      </c>
      <c r="B59" s="6">
        <v>1E-4</v>
      </c>
      <c r="C59" s="6">
        <v>6.1143631644444399E-6</v>
      </c>
      <c r="D59" s="6">
        <v>3442</v>
      </c>
      <c r="E59" s="7">
        <v>50</v>
      </c>
      <c r="F59" s="8">
        <f t="shared" si="0"/>
        <v>2814683.9723354452</v>
      </c>
      <c r="G59" s="6">
        <v>0</v>
      </c>
      <c r="H59" s="9">
        <v>0</v>
      </c>
      <c r="I59" s="8">
        <f>+F59/(1-'P&amp;L'!$D$26)</f>
        <v>2814683.9723354452</v>
      </c>
    </row>
    <row r="60" spans="1:9" x14ac:dyDescent="0.25">
      <c r="A60" s="5">
        <v>39936</v>
      </c>
      <c r="B60" s="6">
        <v>1E-4</v>
      </c>
      <c r="C60" s="6">
        <v>5.6669707377777704E-6</v>
      </c>
      <c r="D60" s="6">
        <v>3442</v>
      </c>
      <c r="E60" s="7">
        <v>50.000129310344803</v>
      </c>
      <c r="F60" s="8">
        <f t="shared" si="0"/>
        <v>3036903.718929274</v>
      </c>
      <c r="G60" s="6">
        <v>0</v>
      </c>
      <c r="H60" s="9">
        <v>0</v>
      </c>
      <c r="I60" s="8">
        <f>+F60/(1-'P&amp;L'!$D$26)</f>
        <v>3036903.718929274</v>
      </c>
    </row>
    <row r="61" spans="1:9" x14ac:dyDescent="0.25">
      <c r="A61" s="5">
        <v>39938</v>
      </c>
      <c r="B61" s="6">
        <v>1E-4</v>
      </c>
      <c r="C61" s="6">
        <v>6.5617555911111104E-6</v>
      </c>
      <c r="D61" s="6">
        <v>3442</v>
      </c>
      <c r="E61" s="7">
        <v>50</v>
      </c>
      <c r="F61" s="8">
        <f t="shared" si="0"/>
        <v>2622773.7014943911</v>
      </c>
      <c r="G61" s="6">
        <v>0</v>
      </c>
      <c r="H61" s="9">
        <v>0</v>
      </c>
      <c r="I61" s="8">
        <f>+F61/(1-'P&amp;L'!$D$26)</f>
        <v>2622773.7014943911</v>
      </c>
    </row>
    <row r="62" spans="1:9" x14ac:dyDescent="0.25">
      <c r="A62" s="5">
        <v>39940</v>
      </c>
      <c r="B62" s="6">
        <v>1E-4</v>
      </c>
      <c r="C62" s="6">
        <v>6.0149426251851798E-6</v>
      </c>
      <c r="D62" s="6">
        <v>3442</v>
      </c>
      <c r="E62" s="7">
        <v>50</v>
      </c>
      <c r="F62" s="8">
        <f t="shared" si="0"/>
        <v>2861207.6743575195</v>
      </c>
      <c r="G62" s="6">
        <v>0</v>
      </c>
      <c r="H62" s="9">
        <v>0</v>
      </c>
      <c r="I62" s="8">
        <f>+F62/(1-'P&amp;L'!$D$26)</f>
        <v>2861207.6743575195</v>
      </c>
    </row>
    <row r="63" spans="1:9" x14ac:dyDescent="0.25">
      <c r="A63" s="5">
        <v>39942</v>
      </c>
      <c r="B63" s="6">
        <v>1E-4</v>
      </c>
      <c r="C63" s="6">
        <v>4.5236345362962897E-6</v>
      </c>
      <c r="D63" s="6">
        <v>3442</v>
      </c>
      <c r="E63" s="7">
        <v>50</v>
      </c>
      <c r="F63" s="8">
        <f t="shared" si="0"/>
        <v>3804462.9516182425</v>
      </c>
      <c r="G63" s="6">
        <v>0</v>
      </c>
      <c r="H63" s="9">
        <v>0</v>
      </c>
      <c r="I63" s="8">
        <f>+F63/(1-'P&amp;L'!$D$26)</f>
        <v>3804462.9516182425</v>
      </c>
    </row>
    <row r="64" spans="1:9" x14ac:dyDescent="0.25">
      <c r="A64" s="5">
        <v>39944</v>
      </c>
      <c r="B64" s="6">
        <v>1E-4</v>
      </c>
      <c r="C64" s="6">
        <v>5.9155220859259204E-6</v>
      </c>
      <c r="D64" s="6">
        <v>3442</v>
      </c>
      <c r="E64" s="7">
        <v>50.000487804877999</v>
      </c>
      <c r="F64" s="8">
        <f t="shared" si="0"/>
        <v>2909323.5816640863</v>
      </c>
      <c r="G64" s="6">
        <v>0</v>
      </c>
      <c r="H64" s="9">
        <v>0</v>
      </c>
      <c r="I64" s="8">
        <f>+F64/(1-'P&amp;L'!$D$26)</f>
        <v>2909323.5816640863</v>
      </c>
    </row>
    <row r="65" spans="1:9" x14ac:dyDescent="0.25">
      <c r="A65" s="5">
        <v>39946</v>
      </c>
      <c r="B65" s="6">
        <v>1E-4</v>
      </c>
      <c r="C65" s="6">
        <v>5.7166810074074001E-6</v>
      </c>
      <c r="D65" s="6">
        <v>3442</v>
      </c>
      <c r="E65" s="7">
        <v>50</v>
      </c>
      <c r="F65" s="8">
        <f t="shared" si="0"/>
        <v>3010488.0747587825</v>
      </c>
      <c r="G65" s="6">
        <v>0</v>
      </c>
      <c r="H65" s="9">
        <v>0</v>
      </c>
      <c r="I65" s="8">
        <f>+F65/(1-'P&amp;L'!$D$26)</f>
        <v>3010488.0747587825</v>
      </c>
    </row>
    <row r="66" spans="1:9" x14ac:dyDescent="0.25">
      <c r="A66" s="5">
        <v>39948</v>
      </c>
      <c r="B66" s="6">
        <v>1E-4</v>
      </c>
      <c r="C66" s="6">
        <v>7.1085685570370299E-6</v>
      </c>
      <c r="D66" s="6">
        <v>3442</v>
      </c>
      <c r="E66" s="7">
        <v>50</v>
      </c>
      <c r="F66" s="8">
        <f t="shared" si="0"/>
        <v>2421021.8783025169</v>
      </c>
      <c r="G66" s="6">
        <v>0</v>
      </c>
      <c r="H66" s="9">
        <v>0</v>
      </c>
      <c r="I66" s="8">
        <f>+F66/(1-'P&amp;L'!$D$26)</f>
        <v>2421021.8783025169</v>
      </c>
    </row>
    <row r="67" spans="1:9" x14ac:dyDescent="0.25">
      <c r="A67" s="5">
        <v>39950</v>
      </c>
      <c r="B67" s="6">
        <v>1E-4</v>
      </c>
      <c r="C67" s="6">
        <v>6.2137837037037001E-6</v>
      </c>
      <c r="D67" s="6">
        <v>3442</v>
      </c>
      <c r="E67" s="7">
        <v>50</v>
      </c>
      <c r="F67" s="8">
        <f t="shared" si="0"/>
        <v>2769649.028778078</v>
      </c>
      <c r="G67" s="6">
        <v>0</v>
      </c>
      <c r="H67" s="9">
        <v>0</v>
      </c>
      <c r="I67" s="8">
        <f>+F67/(1-'P&amp;L'!$D$26)</f>
        <v>2769649.028778078</v>
      </c>
    </row>
    <row r="68" spans="1:9" x14ac:dyDescent="0.25">
      <c r="A68" s="5">
        <v>39952</v>
      </c>
      <c r="B68" s="6">
        <v>1E-4</v>
      </c>
      <c r="C68" s="6">
        <v>4.9710269629629601E-6</v>
      </c>
      <c r="D68" s="6">
        <v>3442</v>
      </c>
      <c r="E68" s="7">
        <v>50</v>
      </c>
      <c r="F68" s="8">
        <f t="shared" ref="F68:F131" si="1">+(B68/C68)*D68*E68</f>
        <v>3462061.2859725975</v>
      </c>
      <c r="G68" s="6">
        <v>0</v>
      </c>
      <c r="H68" s="9">
        <v>0</v>
      </c>
      <c r="I68" s="8">
        <f>+F68/(1-'P&amp;L'!$D$26)</f>
        <v>3462061.2859725975</v>
      </c>
    </row>
    <row r="69" spans="1:9" x14ac:dyDescent="0.25">
      <c r="A69" s="5">
        <v>39954</v>
      </c>
      <c r="B69" s="6">
        <v>1E-4</v>
      </c>
      <c r="C69" s="6">
        <v>4.4242139970370304E-6</v>
      </c>
      <c r="D69" s="6">
        <v>3442</v>
      </c>
      <c r="E69" s="7">
        <v>50</v>
      </c>
      <c r="F69" s="8">
        <f t="shared" si="1"/>
        <v>3889956.5010928093</v>
      </c>
      <c r="G69" s="6">
        <v>0</v>
      </c>
      <c r="H69" s="9">
        <v>0</v>
      </c>
      <c r="I69" s="8">
        <f>+F69/(1-'P&amp;L'!$D$26)</f>
        <v>3889956.5010928093</v>
      </c>
    </row>
    <row r="70" spans="1:9" x14ac:dyDescent="0.25">
      <c r="A70" s="5">
        <v>39956</v>
      </c>
      <c r="B70" s="6">
        <v>1E-4</v>
      </c>
      <c r="C70" s="6">
        <v>3.4797188740740699E-7</v>
      </c>
      <c r="D70" s="6">
        <v>3442</v>
      </c>
      <c r="E70" s="7">
        <v>50</v>
      </c>
      <c r="F70" s="8">
        <f t="shared" si="1"/>
        <v>49458018.37103714</v>
      </c>
      <c r="G70" s="6">
        <v>0</v>
      </c>
      <c r="H70" s="9">
        <v>0</v>
      </c>
      <c r="I70" s="8">
        <f>+F70/(1-'P&amp;L'!$D$26)</f>
        <v>49458018.37103714</v>
      </c>
    </row>
    <row r="71" spans="1:9" x14ac:dyDescent="0.25">
      <c r="A71" s="5">
        <v>39958</v>
      </c>
      <c r="B71" s="6">
        <v>1E-4</v>
      </c>
      <c r="C71" s="6">
        <v>5.5675501985185102E-6</v>
      </c>
      <c r="D71" s="6">
        <v>3442</v>
      </c>
      <c r="E71" s="7">
        <v>50</v>
      </c>
      <c r="F71" s="8">
        <f t="shared" si="1"/>
        <v>3091126.1481898222</v>
      </c>
      <c r="G71" s="6">
        <v>0</v>
      </c>
      <c r="H71" s="9">
        <v>0</v>
      </c>
      <c r="I71" s="8">
        <f>+F71/(1-'P&amp;L'!$D$26)</f>
        <v>3091126.1481898222</v>
      </c>
    </row>
    <row r="72" spans="1:9" x14ac:dyDescent="0.25">
      <c r="A72" s="5">
        <v>39960</v>
      </c>
      <c r="B72" s="6">
        <v>1E-4</v>
      </c>
      <c r="C72" s="6">
        <v>6.2137837037037001E-6</v>
      </c>
      <c r="D72" s="6">
        <v>3442</v>
      </c>
      <c r="E72" s="7">
        <v>50</v>
      </c>
      <c r="F72" s="8">
        <f t="shared" si="1"/>
        <v>2769649.028778078</v>
      </c>
      <c r="G72" s="6">
        <v>0</v>
      </c>
      <c r="H72" s="9">
        <v>0</v>
      </c>
      <c r="I72" s="8">
        <f>+F72/(1-'P&amp;L'!$D$26)</f>
        <v>2769649.028778078</v>
      </c>
    </row>
    <row r="73" spans="1:9" x14ac:dyDescent="0.25">
      <c r="A73" s="5">
        <v>39962</v>
      </c>
      <c r="B73" s="6">
        <v>1E-4</v>
      </c>
      <c r="C73" s="6">
        <v>5.3189988503703703E-6</v>
      </c>
      <c r="D73" s="6">
        <v>3442</v>
      </c>
      <c r="E73" s="7">
        <v>50</v>
      </c>
      <c r="F73" s="8">
        <f t="shared" si="1"/>
        <v>3235571.2953014909</v>
      </c>
      <c r="G73" s="6">
        <v>0</v>
      </c>
      <c r="H73" s="9">
        <v>0</v>
      </c>
      <c r="I73" s="8">
        <f>+F73/(1-'P&amp;L'!$D$26)</f>
        <v>3235571.2953014909</v>
      </c>
    </row>
    <row r="74" spans="1:9" x14ac:dyDescent="0.25">
      <c r="A74" s="5">
        <v>39964</v>
      </c>
      <c r="B74" s="6">
        <v>1E-4</v>
      </c>
      <c r="C74" s="6">
        <v>5.8658118162962899E-6</v>
      </c>
      <c r="D74" s="6">
        <v>3442</v>
      </c>
      <c r="E74" s="7">
        <v>50</v>
      </c>
      <c r="F74" s="8">
        <f t="shared" si="1"/>
        <v>2933950.2423496605</v>
      </c>
      <c r="G74" s="6">
        <v>0</v>
      </c>
      <c r="H74" s="9">
        <v>0</v>
      </c>
      <c r="I74" s="8">
        <f>+F74/(1-'P&amp;L'!$D$26)</f>
        <v>2933950.2423496605</v>
      </c>
    </row>
    <row r="75" spans="1:9" x14ac:dyDescent="0.25">
      <c r="A75" s="5">
        <v>39966</v>
      </c>
      <c r="B75" s="6">
        <v>1E-4</v>
      </c>
      <c r="C75" s="6">
        <v>4.4242139970370304E-6</v>
      </c>
      <c r="D75" s="6">
        <v>3383</v>
      </c>
      <c r="E75" s="7">
        <v>50</v>
      </c>
      <c r="F75" s="8">
        <f t="shared" si="1"/>
        <v>3823277.9904697775</v>
      </c>
      <c r="G75" s="6">
        <v>0</v>
      </c>
      <c r="H75" s="9">
        <v>0</v>
      </c>
      <c r="I75" s="8">
        <f>+F75/(1-'P&amp;L'!$D$26)</f>
        <v>3823277.9904697775</v>
      </c>
    </row>
    <row r="76" spans="1:9" x14ac:dyDescent="0.25">
      <c r="A76" s="5">
        <v>39968</v>
      </c>
      <c r="B76" s="6">
        <v>1E-4</v>
      </c>
      <c r="C76" s="6">
        <v>1.9387005155555499E-6</v>
      </c>
      <c r="D76" s="6">
        <v>3383</v>
      </c>
      <c r="E76" s="7">
        <v>50</v>
      </c>
      <c r="F76" s="8">
        <f t="shared" si="1"/>
        <v>8724916.4397900179</v>
      </c>
      <c r="G76" s="6">
        <v>0</v>
      </c>
      <c r="H76" s="9">
        <v>0</v>
      </c>
      <c r="I76" s="8">
        <f>+F76/(1-'P&amp;L'!$D$26)</f>
        <v>8724916.4397900179</v>
      </c>
    </row>
    <row r="77" spans="1:9" x14ac:dyDescent="0.25">
      <c r="A77" s="5">
        <v>39970</v>
      </c>
      <c r="B77" s="6">
        <v>1E-4</v>
      </c>
      <c r="C77" s="6">
        <v>1.1930464711111099E-6</v>
      </c>
      <c r="D77" s="6">
        <v>3383</v>
      </c>
      <c r="E77" s="7">
        <v>50</v>
      </c>
      <c r="F77" s="8">
        <f t="shared" si="1"/>
        <v>14177989.214658752</v>
      </c>
      <c r="G77" s="6">
        <v>0</v>
      </c>
      <c r="H77" s="9">
        <v>0</v>
      </c>
      <c r="I77" s="8">
        <f>+F77/(1-'P&amp;L'!$D$26)</f>
        <v>14177989.214658752</v>
      </c>
    </row>
    <row r="78" spans="1:9" x14ac:dyDescent="0.25">
      <c r="A78" s="5">
        <v>39972</v>
      </c>
      <c r="B78" s="6">
        <v>1E-4</v>
      </c>
      <c r="C78" s="6">
        <v>3.5791394133333298E-6</v>
      </c>
      <c r="D78" s="6">
        <v>3383</v>
      </c>
      <c r="E78" s="7">
        <v>50</v>
      </c>
      <c r="F78" s="8">
        <f t="shared" si="1"/>
        <v>4725996.4048862504</v>
      </c>
      <c r="G78" s="6">
        <v>0</v>
      </c>
      <c r="H78" s="9">
        <v>0</v>
      </c>
      <c r="I78" s="8">
        <f>+F78/(1-'P&amp;L'!$D$26)</f>
        <v>4725996.4048862504</v>
      </c>
    </row>
    <row r="79" spans="1:9" x14ac:dyDescent="0.25">
      <c r="A79" s="5">
        <v>39974</v>
      </c>
      <c r="B79" s="6">
        <v>1E-4</v>
      </c>
      <c r="C79" s="6">
        <v>4.1259523792592498E-6</v>
      </c>
      <c r="D79" s="6">
        <v>3383</v>
      </c>
      <c r="E79" s="7">
        <v>50</v>
      </c>
      <c r="F79" s="8">
        <f t="shared" si="1"/>
        <v>4099659.5319495238</v>
      </c>
      <c r="G79" s="6">
        <v>0</v>
      </c>
      <c r="H79" s="9">
        <v>0</v>
      </c>
      <c r="I79" s="8">
        <f>+F79/(1-'P&amp;L'!$D$26)</f>
        <v>4099659.5319495238</v>
      </c>
    </row>
    <row r="80" spans="1:9" x14ac:dyDescent="0.25">
      <c r="A80" s="5">
        <v>39976</v>
      </c>
      <c r="B80" s="6">
        <v>1E-4</v>
      </c>
      <c r="C80" s="6">
        <v>4.5236345362962897E-6</v>
      </c>
      <c r="D80" s="6">
        <v>3383</v>
      </c>
      <c r="E80" s="7">
        <v>50</v>
      </c>
      <c r="F80" s="8">
        <f t="shared" si="1"/>
        <v>3739249.9027671451</v>
      </c>
      <c r="G80" s="6">
        <v>0</v>
      </c>
      <c r="H80" s="9">
        <v>0</v>
      </c>
      <c r="I80" s="8">
        <f>+F80/(1-'P&amp;L'!$D$26)</f>
        <v>3739249.9027671451</v>
      </c>
    </row>
    <row r="81" spans="1:9" x14ac:dyDescent="0.25">
      <c r="A81" s="5">
        <v>39978</v>
      </c>
      <c r="B81" s="6">
        <v>1E-4</v>
      </c>
      <c r="C81" s="6">
        <v>3.47971887407407E-6</v>
      </c>
      <c r="D81" s="6">
        <v>3383</v>
      </c>
      <c r="E81" s="7">
        <v>50</v>
      </c>
      <c r="F81" s="8">
        <f t="shared" si="1"/>
        <v>4861024.8735972866</v>
      </c>
      <c r="G81" s="6">
        <v>0</v>
      </c>
      <c r="H81" s="9">
        <v>0</v>
      </c>
      <c r="I81" s="8">
        <f>+F81/(1-'P&amp;L'!$D$26)</f>
        <v>4861024.8735972866</v>
      </c>
    </row>
    <row r="82" spans="1:9" x14ac:dyDescent="0.25">
      <c r="A82" s="5">
        <v>39980</v>
      </c>
      <c r="B82" s="6">
        <v>1E-4</v>
      </c>
      <c r="C82" s="6">
        <v>3.6288496829629599E-6</v>
      </c>
      <c r="D82" s="6">
        <v>3383</v>
      </c>
      <c r="E82" s="7">
        <v>50</v>
      </c>
      <c r="F82" s="8">
        <f t="shared" si="1"/>
        <v>4661256.7281069867</v>
      </c>
      <c r="G82" s="6">
        <v>0</v>
      </c>
      <c r="H82" s="9">
        <v>0</v>
      </c>
      <c r="I82" s="8">
        <f>+F82/(1-'P&amp;L'!$D$26)</f>
        <v>4661256.7281069867</v>
      </c>
    </row>
    <row r="83" spans="1:9" x14ac:dyDescent="0.25">
      <c r="A83" s="5">
        <v>39982</v>
      </c>
      <c r="B83" s="6">
        <v>1E-4</v>
      </c>
      <c r="C83" s="6">
        <v>4.0265318399999998E-6</v>
      </c>
      <c r="D83" s="6">
        <v>3383</v>
      </c>
      <c r="E83" s="7">
        <v>50</v>
      </c>
      <c r="F83" s="8">
        <f t="shared" si="1"/>
        <v>4200885.6932322187</v>
      </c>
      <c r="G83" s="6">
        <v>0</v>
      </c>
      <c r="H83" s="9">
        <v>0</v>
      </c>
      <c r="I83" s="8">
        <f>+F83/(1-'P&amp;L'!$D$26)</f>
        <v>4200885.6932322187</v>
      </c>
    </row>
    <row r="84" spans="1:9" x14ac:dyDescent="0.25">
      <c r="A84" s="5">
        <v>39984</v>
      </c>
      <c r="B84" s="6">
        <v>1E-4</v>
      </c>
      <c r="C84" s="6">
        <v>4.1756626488888803E-6</v>
      </c>
      <c r="D84" s="6">
        <v>3383</v>
      </c>
      <c r="E84" s="7">
        <v>50</v>
      </c>
      <c r="F84" s="8">
        <f t="shared" si="1"/>
        <v>4050854.0613310761</v>
      </c>
      <c r="G84" s="6">
        <v>0</v>
      </c>
      <c r="H84" s="9">
        <v>0</v>
      </c>
      <c r="I84" s="8">
        <f>+F84/(1-'P&amp;L'!$D$26)</f>
        <v>4050854.0613310761</v>
      </c>
    </row>
    <row r="85" spans="1:9" x14ac:dyDescent="0.25">
      <c r="A85" s="5">
        <v>39986</v>
      </c>
      <c r="B85" s="6">
        <v>1E-4</v>
      </c>
      <c r="C85" s="6">
        <v>3.9768215703703701E-6</v>
      </c>
      <c r="D85" s="6">
        <v>3383</v>
      </c>
      <c r="E85" s="7">
        <v>50</v>
      </c>
      <c r="F85" s="8">
        <f t="shared" si="1"/>
        <v>4253396.7643976221</v>
      </c>
      <c r="G85" s="6">
        <v>0</v>
      </c>
      <c r="H85" s="9">
        <v>0</v>
      </c>
      <c r="I85" s="8">
        <f>+F85/(1-'P&amp;L'!$D$26)</f>
        <v>4253396.7643976221</v>
      </c>
    </row>
    <row r="86" spans="1:9" x14ac:dyDescent="0.25">
      <c r="A86" s="5">
        <v>39988</v>
      </c>
      <c r="B86" s="6">
        <v>1E-4</v>
      </c>
      <c r="C86" s="6">
        <v>4.22537291851851E-6</v>
      </c>
      <c r="D86" s="6">
        <v>3383</v>
      </c>
      <c r="E86" s="7">
        <v>50</v>
      </c>
      <c r="F86" s="8">
        <f t="shared" si="1"/>
        <v>4003196.9547271808</v>
      </c>
      <c r="G86" s="6">
        <v>0</v>
      </c>
      <c r="H86" s="9">
        <v>0</v>
      </c>
      <c r="I86" s="8">
        <f>+F86/(1-'P&amp;L'!$D$26)</f>
        <v>4003196.9547271808</v>
      </c>
    </row>
    <row r="87" spans="1:9" x14ac:dyDescent="0.25">
      <c r="A87" s="5">
        <v>39990</v>
      </c>
      <c r="B87" s="6">
        <v>1E-4</v>
      </c>
      <c r="C87" s="6">
        <v>4.4242139970370304E-6</v>
      </c>
      <c r="D87" s="6">
        <v>3383</v>
      </c>
      <c r="E87" s="7">
        <v>50</v>
      </c>
      <c r="F87" s="8">
        <f t="shared" si="1"/>
        <v>3823277.9904697775</v>
      </c>
      <c r="G87" s="6">
        <v>0</v>
      </c>
      <c r="H87" s="9">
        <v>0</v>
      </c>
      <c r="I87" s="8">
        <f>+F87/(1-'P&amp;L'!$D$26)</f>
        <v>3823277.9904697775</v>
      </c>
    </row>
    <row r="88" spans="1:9" x14ac:dyDescent="0.25">
      <c r="A88" s="5">
        <v>39992</v>
      </c>
      <c r="B88" s="6">
        <v>1E-4</v>
      </c>
      <c r="C88" s="6">
        <v>2.5352237511111101E-6</v>
      </c>
      <c r="D88" s="6">
        <v>3383</v>
      </c>
      <c r="E88" s="7">
        <v>50</v>
      </c>
      <c r="F88" s="8">
        <f t="shared" si="1"/>
        <v>6671994.9245452909</v>
      </c>
      <c r="G88" s="6">
        <v>0</v>
      </c>
      <c r="H88" s="9">
        <v>0</v>
      </c>
      <c r="I88" s="8">
        <f>+F88/(1-'P&amp;L'!$D$26)</f>
        <v>6671994.9245452909</v>
      </c>
    </row>
    <row r="89" spans="1:9" x14ac:dyDescent="0.25">
      <c r="A89" s="5">
        <v>39994</v>
      </c>
      <c r="B89" s="6">
        <v>1E-4</v>
      </c>
      <c r="C89" s="6">
        <v>4.3247934577777702E-6</v>
      </c>
      <c r="D89" s="6">
        <v>3383</v>
      </c>
      <c r="E89" s="7">
        <v>50</v>
      </c>
      <c r="F89" s="8">
        <f t="shared" si="1"/>
        <v>3911169.4385265554</v>
      </c>
      <c r="G89" s="6">
        <v>0</v>
      </c>
      <c r="H89" s="9">
        <v>0</v>
      </c>
      <c r="I89" s="8">
        <f>+F89/(1-'P&amp;L'!$D$26)</f>
        <v>3911169.4385265554</v>
      </c>
    </row>
    <row r="90" spans="1:9" x14ac:dyDescent="0.25">
      <c r="A90" s="5">
        <v>39996</v>
      </c>
      <c r="B90" s="6">
        <v>1E-4</v>
      </c>
      <c r="C90" s="6">
        <v>3.5791394133333298E-6</v>
      </c>
      <c r="D90" s="6">
        <v>2236</v>
      </c>
      <c r="E90" s="7">
        <v>50</v>
      </c>
      <c r="F90" s="8">
        <f t="shared" si="1"/>
        <v>3123655.9152603182</v>
      </c>
      <c r="G90" s="6">
        <v>0</v>
      </c>
      <c r="H90" s="9">
        <v>0</v>
      </c>
      <c r="I90" s="8">
        <f>+F90/(1-'P&amp;L'!$D$26)</f>
        <v>3123655.9152603182</v>
      </c>
    </row>
    <row r="91" spans="1:9" x14ac:dyDescent="0.25">
      <c r="A91" s="5">
        <v>39998</v>
      </c>
      <c r="B91" s="6">
        <v>1E-4</v>
      </c>
      <c r="C91" s="6">
        <v>4.4242139970370304E-6</v>
      </c>
      <c r="D91" s="6">
        <v>2236</v>
      </c>
      <c r="E91" s="7">
        <v>50</v>
      </c>
      <c r="F91" s="8">
        <f t="shared" si="1"/>
        <v>2527002.5381881236</v>
      </c>
      <c r="G91" s="6">
        <v>0</v>
      </c>
      <c r="H91" s="9">
        <v>0</v>
      </c>
      <c r="I91" s="8">
        <f>+F91/(1-'P&amp;L'!$D$26)</f>
        <v>2527002.5381881236</v>
      </c>
    </row>
    <row r="92" spans="1:9" x14ac:dyDescent="0.25">
      <c r="A92" s="5">
        <v>40000</v>
      </c>
      <c r="B92" s="6">
        <v>1E-4</v>
      </c>
      <c r="C92" s="6">
        <v>4.5236345362962897E-6</v>
      </c>
      <c r="D92" s="6">
        <v>2236</v>
      </c>
      <c r="E92" s="7">
        <v>50</v>
      </c>
      <c r="F92" s="8">
        <f t="shared" si="1"/>
        <v>2471464.0208653077</v>
      </c>
      <c r="G92" s="6">
        <v>0</v>
      </c>
      <c r="H92" s="9">
        <v>0</v>
      </c>
      <c r="I92" s="8">
        <f>+F92/(1-'P&amp;L'!$D$26)</f>
        <v>2471464.0208653077</v>
      </c>
    </row>
    <row r="93" spans="1:9" x14ac:dyDescent="0.25">
      <c r="A93" s="5">
        <v>40002</v>
      </c>
      <c r="B93" s="6">
        <v>1E-4</v>
      </c>
      <c r="C93" s="6">
        <v>3.9271113007407396E-6</v>
      </c>
      <c r="D93" s="6">
        <v>2236</v>
      </c>
      <c r="E93" s="7">
        <v>50</v>
      </c>
      <c r="F93" s="8">
        <f t="shared" si="1"/>
        <v>2846876.2771992753</v>
      </c>
      <c r="G93" s="6">
        <v>0</v>
      </c>
      <c r="H93" s="9">
        <v>0</v>
      </c>
      <c r="I93" s="8">
        <f>+F93/(1-'P&amp;L'!$D$26)</f>
        <v>2846876.2771992753</v>
      </c>
    </row>
    <row r="94" spans="1:9" x14ac:dyDescent="0.25">
      <c r="A94" s="5">
        <v>40004</v>
      </c>
      <c r="B94" s="6">
        <v>1E-4</v>
      </c>
      <c r="C94" s="6">
        <v>4.0762421096296303E-6</v>
      </c>
      <c r="D94" s="6">
        <v>2236</v>
      </c>
      <c r="E94" s="7">
        <v>50</v>
      </c>
      <c r="F94" s="8">
        <f t="shared" si="1"/>
        <v>2742722.2670578375</v>
      </c>
      <c r="G94" s="6">
        <v>0</v>
      </c>
      <c r="H94" s="9">
        <v>0</v>
      </c>
      <c r="I94" s="8">
        <f>+F94/(1-'P&amp;L'!$D$26)</f>
        <v>2742722.2670578375</v>
      </c>
    </row>
    <row r="95" spans="1:9" x14ac:dyDescent="0.25">
      <c r="A95" s="5">
        <v>40006</v>
      </c>
      <c r="B95" s="6">
        <v>1E-4</v>
      </c>
      <c r="C95" s="6">
        <v>3.7779804918518502E-6</v>
      </c>
      <c r="D95" s="6">
        <v>2236</v>
      </c>
      <c r="E95" s="7">
        <v>50</v>
      </c>
      <c r="F95" s="8">
        <f t="shared" si="1"/>
        <v>2959252.9723518784</v>
      </c>
      <c r="G95" s="6">
        <v>0</v>
      </c>
      <c r="H95" s="9">
        <v>0</v>
      </c>
      <c r="I95" s="8">
        <f>+F95/(1-'P&amp;L'!$D$26)</f>
        <v>2959252.9723518784</v>
      </c>
    </row>
    <row r="96" spans="1:9" x14ac:dyDescent="0.25">
      <c r="A96" s="5">
        <v>40008</v>
      </c>
      <c r="B96" s="6">
        <v>1E-4</v>
      </c>
      <c r="C96" s="6">
        <v>3.5791394133333298E-6</v>
      </c>
      <c r="D96" s="6">
        <v>2236</v>
      </c>
      <c r="E96" s="7">
        <v>50</v>
      </c>
      <c r="F96" s="8">
        <f t="shared" si="1"/>
        <v>3123655.9152603182</v>
      </c>
      <c r="G96" s="6">
        <v>0</v>
      </c>
      <c r="H96" s="9">
        <v>0</v>
      </c>
      <c r="I96" s="8">
        <f>+F96/(1-'P&amp;L'!$D$26)</f>
        <v>3123655.9152603182</v>
      </c>
    </row>
    <row r="97" spans="1:9" x14ac:dyDescent="0.25">
      <c r="A97" s="5">
        <v>40010</v>
      </c>
      <c r="B97" s="6">
        <v>1E-4</v>
      </c>
      <c r="C97" s="6">
        <v>3.4300086044444399E-6</v>
      </c>
      <c r="D97" s="6">
        <v>2236</v>
      </c>
      <c r="E97" s="7">
        <v>50</v>
      </c>
      <c r="F97" s="8">
        <f t="shared" si="1"/>
        <v>3259467.0420107679</v>
      </c>
      <c r="G97" s="6">
        <v>0</v>
      </c>
      <c r="H97" s="9">
        <v>0</v>
      </c>
      <c r="I97" s="8">
        <f>+F97/(1-'P&amp;L'!$D$26)</f>
        <v>3259467.0420107679</v>
      </c>
    </row>
    <row r="98" spans="1:9" x14ac:dyDescent="0.25">
      <c r="A98" s="5">
        <v>40012</v>
      </c>
      <c r="B98" s="6">
        <v>1E-4</v>
      </c>
      <c r="C98" s="6">
        <v>1.49130808888888E-7</v>
      </c>
      <c r="D98" s="6">
        <v>2236</v>
      </c>
      <c r="E98" s="7">
        <v>50</v>
      </c>
      <c r="F98" s="8">
        <f t="shared" si="1"/>
        <v>74967741.966248006</v>
      </c>
      <c r="G98" s="6">
        <v>0</v>
      </c>
      <c r="H98" s="9">
        <v>0</v>
      </c>
      <c r="I98" s="8">
        <f>+F98/(1-'P&amp;L'!$D$26)</f>
        <v>74967741.966248006</v>
      </c>
    </row>
    <row r="99" spans="1:9" x14ac:dyDescent="0.25">
      <c r="A99" s="5">
        <v>40014</v>
      </c>
      <c r="B99" s="6">
        <v>1E-4</v>
      </c>
      <c r="C99" s="6">
        <v>3.7282702222222201E-6</v>
      </c>
      <c r="D99" s="6">
        <v>2236</v>
      </c>
      <c r="E99" s="7">
        <v>50.000999999999998</v>
      </c>
      <c r="F99" s="8">
        <f t="shared" si="1"/>
        <v>2998769.6528434772</v>
      </c>
      <c r="G99" s="6">
        <v>0</v>
      </c>
      <c r="H99" s="9">
        <v>0</v>
      </c>
      <c r="I99" s="8">
        <f>+F99/(1-'P&amp;L'!$D$26)</f>
        <v>2998769.6528434772</v>
      </c>
    </row>
    <row r="100" spans="1:9" x14ac:dyDescent="0.25">
      <c r="A100" s="5">
        <v>40016</v>
      </c>
      <c r="B100" s="6">
        <v>1E-4</v>
      </c>
      <c r="C100" s="6">
        <v>3.4300086044444399E-6</v>
      </c>
      <c r="D100" s="6">
        <v>2236</v>
      </c>
      <c r="E100" s="7">
        <v>50</v>
      </c>
      <c r="F100" s="8">
        <f t="shared" si="1"/>
        <v>3259467.0420107679</v>
      </c>
      <c r="G100" s="6">
        <v>0</v>
      </c>
      <c r="H100" s="9">
        <v>0</v>
      </c>
      <c r="I100" s="8">
        <f>+F100/(1-'P&amp;L'!$D$26)</f>
        <v>3259467.0420107679</v>
      </c>
    </row>
    <row r="101" spans="1:9" x14ac:dyDescent="0.25">
      <c r="A101" s="5">
        <v>40018</v>
      </c>
      <c r="B101" s="6">
        <v>1E-4</v>
      </c>
      <c r="C101" s="6">
        <v>3.7282702222222201E-6</v>
      </c>
      <c r="D101" s="6">
        <v>2236</v>
      </c>
      <c r="E101" s="7">
        <v>50</v>
      </c>
      <c r="F101" s="8">
        <f t="shared" si="1"/>
        <v>2998709.6786499042</v>
      </c>
      <c r="G101" s="6">
        <v>0</v>
      </c>
      <c r="H101" s="9">
        <v>0</v>
      </c>
      <c r="I101" s="8">
        <f>+F101/(1-'P&amp;L'!$D$26)</f>
        <v>2998709.6786499042</v>
      </c>
    </row>
    <row r="102" spans="1:9" x14ac:dyDescent="0.25">
      <c r="A102" s="5">
        <v>40020</v>
      </c>
      <c r="B102" s="6">
        <v>1E-4</v>
      </c>
      <c r="C102" s="6">
        <v>6.4623350518518495E-7</v>
      </c>
      <c r="D102" s="6">
        <v>2236</v>
      </c>
      <c r="E102" s="7">
        <v>50</v>
      </c>
      <c r="F102" s="8">
        <f t="shared" si="1"/>
        <v>17300248.146057136</v>
      </c>
      <c r="G102" s="6">
        <v>0</v>
      </c>
      <c r="H102" s="9">
        <v>0</v>
      </c>
      <c r="I102" s="8">
        <f>+F102/(1-'P&amp;L'!$D$26)</f>
        <v>17300248.146057136</v>
      </c>
    </row>
    <row r="103" spans="1:9" x14ac:dyDescent="0.25">
      <c r="A103" s="5">
        <v>40022</v>
      </c>
      <c r="B103" s="6">
        <v>1E-4</v>
      </c>
      <c r="C103" s="6">
        <v>2.1872518637036999E-6</v>
      </c>
      <c r="D103" s="6">
        <v>2236</v>
      </c>
      <c r="E103" s="7">
        <v>50</v>
      </c>
      <c r="F103" s="8">
        <f t="shared" si="1"/>
        <v>5111436.9522441607</v>
      </c>
      <c r="G103" s="6">
        <v>0</v>
      </c>
      <c r="H103" s="9">
        <v>0</v>
      </c>
      <c r="I103" s="8">
        <f>+F103/(1-'P&amp;L'!$D$26)</f>
        <v>5111436.9522441607</v>
      </c>
    </row>
    <row r="104" spans="1:9" x14ac:dyDescent="0.25">
      <c r="A104" s="5">
        <v>40024</v>
      </c>
      <c r="B104" s="6">
        <v>1E-4</v>
      </c>
      <c r="C104" s="6">
        <v>6.9594377481481399E-7</v>
      </c>
      <c r="D104" s="6">
        <v>2236</v>
      </c>
      <c r="E104" s="7">
        <v>50</v>
      </c>
      <c r="F104" s="8">
        <f t="shared" si="1"/>
        <v>16064516.135624496</v>
      </c>
      <c r="G104" s="6">
        <v>0</v>
      </c>
      <c r="H104" s="9">
        <v>0</v>
      </c>
      <c r="I104" s="8">
        <f>+F104/(1-'P&amp;L'!$D$26)</f>
        <v>16064516.135624496</v>
      </c>
    </row>
    <row r="105" spans="1:9" x14ac:dyDescent="0.25">
      <c r="A105" s="5">
        <v>40026</v>
      </c>
      <c r="B105" s="6">
        <v>1E-4</v>
      </c>
      <c r="C105" s="6">
        <v>1.1433362014814801E-6</v>
      </c>
      <c r="D105" s="6">
        <v>1925</v>
      </c>
      <c r="E105" s="7">
        <v>50</v>
      </c>
      <c r="F105" s="8">
        <f t="shared" si="1"/>
        <v>8418346.2288068794</v>
      </c>
      <c r="G105" s="6">
        <v>0</v>
      </c>
      <c r="H105" s="9">
        <v>0</v>
      </c>
      <c r="I105" s="8">
        <f>+F105/(1-'P&amp;L'!$D$26)</f>
        <v>8418346.2288068794</v>
      </c>
    </row>
    <row r="106" spans="1:9" x14ac:dyDescent="0.25">
      <c r="A106" s="5">
        <v>40028</v>
      </c>
      <c r="B106" s="6">
        <v>1E-4</v>
      </c>
      <c r="C106" s="6">
        <v>7.4565404444444397E-7</v>
      </c>
      <c r="D106" s="6">
        <v>1925</v>
      </c>
      <c r="E106" s="7">
        <v>50</v>
      </c>
      <c r="F106" s="8">
        <f t="shared" si="1"/>
        <v>12908130.884170542</v>
      </c>
      <c r="G106" s="6">
        <v>0</v>
      </c>
      <c r="H106" s="9">
        <v>0</v>
      </c>
      <c r="I106" s="8">
        <f>+F106/(1-'P&amp;L'!$D$26)</f>
        <v>12908130.884170542</v>
      </c>
    </row>
    <row r="107" spans="1:9" x14ac:dyDescent="0.25">
      <c r="A107" s="5">
        <v>40030</v>
      </c>
      <c r="B107" s="6">
        <v>1E-4</v>
      </c>
      <c r="C107" s="6">
        <v>4.5236345362962897E-6</v>
      </c>
      <c r="D107" s="6">
        <v>1925</v>
      </c>
      <c r="E107" s="7">
        <v>50</v>
      </c>
      <c r="F107" s="8">
        <f t="shared" si="1"/>
        <v>2127713.8820061348</v>
      </c>
      <c r="G107" s="6">
        <v>0</v>
      </c>
      <c r="H107" s="9">
        <v>0</v>
      </c>
      <c r="I107" s="8">
        <f>+F107/(1-'P&amp;L'!$D$26)</f>
        <v>2127713.8820061348</v>
      </c>
    </row>
    <row r="108" spans="1:9" x14ac:dyDescent="0.25">
      <c r="A108" s="5">
        <v>40032</v>
      </c>
      <c r="B108" s="6">
        <v>1E-4</v>
      </c>
      <c r="C108" s="6">
        <v>3.67855995259259E-6</v>
      </c>
      <c r="D108" s="6">
        <v>1925</v>
      </c>
      <c r="E108" s="7">
        <v>50.000764705882403</v>
      </c>
      <c r="F108" s="8">
        <f t="shared" si="1"/>
        <v>2616553.034319507</v>
      </c>
      <c r="G108" s="6">
        <v>0</v>
      </c>
      <c r="H108" s="9">
        <v>0</v>
      </c>
      <c r="I108" s="8">
        <f>+F108/(1-'P&amp;L'!$D$26)</f>
        <v>2616553.034319507</v>
      </c>
    </row>
    <row r="109" spans="1:9" x14ac:dyDescent="0.25">
      <c r="A109" s="5">
        <v>40034</v>
      </c>
      <c r="B109" s="6">
        <v>1E-4</v>
      </c>
      <c r="C109" s="6">
        <v>4.8716064237036999E-6</v>
      </c>
      <c r="D109" s="6">
        <v>1925</v>
      </c>
      <c r="E109" s="7">
        <v>50</v>
      </c>
      <c r="F109" s="8">
        <f t="shared" si="1"/>
        <v>1975734.3190056956</v>
      </c>
      <c r="G109" s="6">
        <v>0</v>
      </c>
      <c r="H109" s="9">
        <v>0</v>
      </c>
      <c r="I109" s="8">
        <f>+F109/(1-'P&amp;L'!$D$26)</f>
        <v>1975734.3190056956</v>
      </c>
    </row>
    <row r="110" spans="1:9" x14ac:dyDescent="0.25">
      <c r="A110" s="5">
        <v>40036</v>
      </c>
      <c r="B110" s="6">
        <v>1E-4</v>
      </c>
      <c r="C110" s="6">
        <v>3.3305880651851802E-6</v>
      </c>
      <c r="D110" s="6">
        <v>1925</v>
      </c>
      <c r="E110" s="7">
        <v>50</v>
      </c>
      <c r="F110" s="8">
        <f t="shared" si="1"/>
        <v>2889880.0486948998</v>
      </c>
      <c r="G110" s="6">
        <v>0</v>
      </c>
      <c r="H110" s="9">
        <v>0</v>
      </c>
      <c r="I110" s="8">
        <f>+F110/(1-'P&amp;L'!$D$26)</f>
        <v>2889880.0486948998</v>
      </c>
    </row>
    <row r="111" spans="1:9" x14ac:dyDescent="0.25">
      <c r="A111" s="5">
        <v>40038</v>
      </c>
      <c r="B111" s="6">
        <v>1E-4</v>
      </c>
      <c r="C111" s="6">
        <v>4.0265318399999998E-6</v>
      </c>
      <c r="D111" s="6">
        <v>1925</v>
      </c>
      <c r="E111" s="7">
        <v>50</v>
      </c>
      <c r="F111" s="8">
        <f t="shared" si="1"/>
        <v>2390394.6081797285</v>
      </c>
      <c r="G111" s="6">
        <v>0</v>
      </c>
      <c r="H111" s="9">
        <v>0</v>
      </c>
      <c r="I111" s="8">
        <f>+F111/(1-'P&amp;L'!$D$26)</f>
        <v>2390394.6081797285</v>
      </c>
    </row>
    <row r="112" spans="1:9" x14ac:dyDescent="0.25">
      <c r="A112" s="5">
        <v>40040</v>
      </c>
      <c r="B112" s="6">
        <v>1E-4</v>
      </c>
      <c r="C112" s="6">
        <v>1.6901491674074001E-6</v>
      </c>
      <c r="D112" s="6">
        <v>1925</v>
      </c>
      <c r="E112" s="7">
        <v>50</v>
      </c>
      <c r="F112" s="8">
        <f t="shared" si="1"/>
        <v>5694763.6253693774</v>
      </c>
      <c r="G112" s="6">
        <v>0</v>
      </c>
      <c r="H112" s="9">
        <v>0</v>
      </c>
      <c r="I112" s="8">
        <f>+F112/(1-'P&amp;L'!$D$26)</f>
        <v>5694763.6253693774</v>
      </c>
    </row>
    <row r="113" spans="1:9" x14ac:dyDescent="0.25">
      <c r="A113" s="5">
        <v>40042</v>
      </c>
      <c r="B113" s="6">
        <v>1E-4</v>
      </c>
      <c r="C113" s="6">
        <v>8.4507458370370299E-7</v>
      </c>
      <c r="D113" s="6">
        <v>1925</v>
      </c>
      <c r="E113" s="7">
        <v>50</v>
      </c>
      <c r="F113" s="8">
        <f t="shared" si="1"/>
        <v>11389527.250738716</v>
      </c>
      <c r="G113" s="6">
        <v>0</v>
      </c>
      <c r="H113" s="9">
        <v>0</v>
      </c>
      <c r="I113" s="8">
        <f>+F113/(1-'P&amp;L'!$D$26)</f>
        <v>11389527.250738716</v>
      </c>
    </row>
    <row r="114" spans="1:9" x14ac:dyDescent="0.25">
      <c r="A114" s="5">
        <v>40044</v>
      </c>
      <c r="B114" s="6">
        <v>1E-4</v>
      </c>
      <c r="C114" s="6">
        <v>7.4565404444444397E-7</v>
      </c>
      <c r="D114" s="6">
        <v>1925</v>
      </c>
      <c r="E114" s="7">
        <v>50</v>
      </c>
      <c r="F114" s="8">
        <f t="shared" si="1"/>
        <v>12908130.884170542</v>
      </c>
      <c r="G114" s="6">
        <v>0</v>
      </c>
      <c r="H114" s="9">
        <v>0</v>
      </c>
      <c r="I114" s="8">
        <f>+F114/(1-'P&amp;L'!$D$26)</f>
        <v>12908130.884170542</v>
      </c>
    </row>
    <row r="115" spans="1:9" x14ac:dyDescent="0.25">
      <c r="A115" s="5">
        <v>40046</v>
      </c>
      <c r="B115" s="6">
        <v>1E-4</v>
      </c>
      <c r="C115" s="6">
        <v>7.9536431407407396E-7</v>
      </c>
      <c r="D115" s="6">
        <v>1925</v>
      </c>
      <c r="E115" s="7">
        <v>50</v>
      </c>
      <c r="F115" s="8">
        <f t="shared" si="1"/>
        <v>12101372.703909878</v>
      </c>
      <c r="G115" s="6">
        <v>0</v>
      </c>
      <c r="H115" s="9">
        <v>0</v>
      </c>
      <c r="I115" s="8">
        <f>+F115/(1-'P&amp;L'!$D$26)</f>
        <v>12101372.703909878</v>
      </c>
    </row>
    <row r="116" spans="1:9" x14ac:dyDescent="0.25">
      <c r="A116" s="5">
        <v>40048</v>
      </c>
      <c r="B116" s="6">
        <v>1E-4</v>
      </c>
      <c r="C116" s="6">
        <v>5.9652323555555497E-7</v>
      </c>
      <c r="D116" s="6">
        <v>1925</v>
      </c>
      <c r="E116" s="7">
        <v>50</v>
      </c>
      <c r="F116" s="8">
        <f t="shared" si="1"/>
        <v>16135163.605213182</v>
      </c>
      <c r="G116" s="6">
        <v>0</v>
      </c>
      <c r="H116" s="9">
        <v>0</v>
      </c>
      <c r="I116" s="8">
        <f>+F116/(1-'P&amp;L'!$D$26)</f>
        <v>16135163.605213182</v>
      </c>
    </row>
    <row r="117" spans="1:9" x14ac:dyDescent="0.25">
      <c r="A117" s="5">
        <v>40050</v>
      </c>
      <c r="B117" s="6">
        <v>1E-4</v>
      </c>
      <c r="C117" s="6">
        <v>2.7340648296296199E-6</v>
      </c>
      <c r="D117" s="6">
        <v>1925</v>
      </c>
      <c r="E117" s="7">
        <v>50</v>
      </c>
      <c r="F117" s="8">
        <f t="shared" si="1"/>
        <v>3520399.3320465218</v>
      </c>
      <c r="G117" s="6">
        <v>0</v>
      </c>
      <c r="H117" s="9">
        <v>0</v>
      </c>
      <c r="I117" s="8">
        <f>+F117/(1-'P&amp;L'!$D$26)</f>
        <v>3520399.3320465218</v>
      </c>
    </row>
    <row r="118" spans="1:9" x14ac:dyDescent="0.25">
      <c r="A118" s="5">
        <v>40052</v>
      </c>
      <c r="B118" s="6">
        <v>1E-4</v>
      </c>
      <c r="C118" s="6">
        <v>1.4913080888888799E-6</v>
      </c>
      <c r="D118" s="6">
        <v>1925</v>
      </c>
      <c r="E118" s="7">
        <v>50</v>
      </c>
      <c r="F118" s="8">
        <f t="shared" si="1"/>
        <v>6454065.4420853062</v>
      </c>
      <c r="G118" s="6">
        <v>0</v>
      </c>
      <c r="H118" s="9">
        <v>0</v>
      </c>
      <c r="I118" s="8">
        <f>+F118/(1-'P&amp;L'!$D$26)</f>
        <v>6454065.4420853062</v>
      </c>
    </row>
    <row r="119" spans="1:9" x14ac:dyDescent="0.25">
      <c r="A119" s="5">
        <v>40054</v>
      </c>
      <c r="B119" s="6">
        <v>1E-4</v>
      </c>
      <c r="C119" s="6">
        <v>4.1259523792592498E-6</v>
      </c>
      <c r="D119" s="6">
        <v>1925</v>
      </c>
      <c r="E119" s="7">
        <v>50</v>
      </c>
      <c r="F119" s="8">
        <f t="shared" si="1"/>
        <v>2332794.7381031136</v>
      </c>
      <c r="G119" s="6">
        <v>0</v>
      </c>
      <c r="H119" s="9">
        <v>0</v>
      </c>
      <c r="I119" s="8">
        <f>+F119/(1-'P&amp;L'!$D$26)</f>
        <v>2332794.7381031136</v>
      </c>
    </row>
    <row r="120" spans="1:9" x14ac:dyDescent="0.25">
      <c r="A120" s="5">
        <v>40056</v>
      </c>
      <c r="B120" s="6">
        <v>1E-4</v>
      </c>
      <c r="C120" s="6">
        <v>4.6727653451851804E-6</v>
      </c>
      <c r="D120" s="6">
        <v>1925</v>
      </c>
      <c r="E120" s="7">
        <v>50</v>
      </c>
      <c r="F120" s="8">
        <f t="shared" si="1"/>
        <v>2059808.119814449</v>
      </c>
      <c r="G120" s="6">
        <v>0</v>
      </c>
      <c r="H120" s="9">
        <v>0</v>
      </c>
      <c r="I120" s="8">
        <f>+F120/(1-'P&amp;L'!$D$26)</f>
        <v>2059808.119814449</v>
      </c>
    </row>
    <row r="121" spans="1:9" x14ac:dyDescent="0.25">
      <c r="A121" s="5">
        <v>40058</v>
      </c>
      <c r="B121" s="6">
        <v>1E-4</v>
      </c>
      <c r="C121" s="6">
        <v>3.3802983348148099E-6</v>
      </c>
      <c r="D121" s="6">
        <v>1564</v>
      </c>
      <c r="E121" s="7">
        <v>50</v>
      </c>
      <c r="F121" s="8">
        <f t="shared" si="1"/>
        <v>2313405.2753448524</v>
      </c>
      <c r="G121" s="6">
        <v>0</v>
      </c>
      <c r="H121" s="9">
        <v>0</v>
      </c>
      <c r="I121" s="8">
        <f>+F121/(1-'P&amp;L'!$D$26)</f>
        <v>2313405.2753448524</v>
      </c>
    </row>
    <row r="122" spans="1:9" x14ac:dyDescent="0.25">
      <c r="A122" s="5">
        <v>40060</v>
      </c>
      <c r="B122" s="6">
        <v>1E-4</v>
      </c>
      <c r="C122" s="6">
        <v>3.1317469866666598E-6</v>
      </c>
      <c r="D122" s="6">
        <v>1564</v>
      </c>
      <c r="E122" s="7">
        <v>50</v>
      </c>
      <c r="F122" s="8">
        <f t="shared" si="1"/>
        <v>2497008.8686261917</v>
      </c>
      <c r="G122" s="6">
        <v>0</v>
      </c>
      <c r="H122" s="9">
        <v>0</v>
      </c>
      <c r="I122" s="8">
        <f>+F122/(1-'P&amp;L'!$D$26)</f>
        <v>2497008.8686261917</v>
      </c>
    </row>
    <row r="123" spans="1:9" x14ac:dyDescent="0.25">
      <c r="A123" s="5">
        <v>40062</v>
      </c>
      <c r="B123" s="6">
        <v>1E-4</v>
      </c>
      <c r="C123" s="6">
        <v>3.5791394133333298E-6</v>
      </c>
      <c r="D123" s="6">
        <v>1564</v>
      </c>
      <c r="E123" s="7">
        <v>50</v>
      </c>
      <c r="F123" s="8">
        <f t="shared" si="1"/>
        <v>2184882.7600479149</v>
      </c>
      <c r="G123" s="6">
        <v>0</v>
      </c>
      <c r="H123" s="9">
        <v>0</v>
      </c>
      <c r="I123" s="8">
        <f>+F123/(1-'P&amp;L'!$D$26)</f>
        <v>2184882.7600479149</v>
      </c>
    </row>
    <row r="124" spans="1:9" x14ac:dyDescent="0.25">
      <c r="A124" s="5">
        <v>40064</v>
      </c>
      <c r="B124" s="6">
        <v>1E-4</v>
      </c>
      <c r="C124" s="6">
        <v>3.2808777955555501E-6</v>
      </c>
      <c r="D124" s="6">
        <v>1564</v>
      </c>
      <c r="E124" s="7">
        <v>50</v>
      </c>
      <c r="F124" s="8">
        <f t="shared" si="1"/>
        <v>2383508.4655068177</v>
      </c>
      <c r="G124" s="6">
        <v>0</v>
      </c>
      <c r="H124" s="9">
        <v>0</v>
      </c>
      <c r="I124" s="8">
        <f>+F124/(1-'P&amp;L'!$D$26)</f>
        <v>2383508.4655068177</v>
      </c>
    </row>
    <row r="125" spans="1:9" x14ac:dyDescent="0.25">
      <c r="A125" s="5">
        <v>40066</v>
      </c>
      <c r="B125" s="6">
        <v>1E-4</v>
      </c>
      <c r="C125" s="6">
        <v>3.0323264474074001E-6</v>
      </c>
      <c r="D125" s="6">
        <v>1564</v>
      </c>
      <c r="E125" s="7">
        <v>50</v>
      </c>
      <c r="F125" s="8">
        <f t="shared" si="1"/>
        <v>2578878.0118598379</v>
      </c>
      <c r="G125" s="6">
        <v>0</v>
      </c>
      <c r="H125" s="9">
        <v>0</v>
      </c>
      <c r="I125" s="8">
        <f>+F125/(1-'P&amp;L'!$D$26)</f>
        <v>2578878.0118598379</v>
      </c>
    </row>
    <row r="126" spans="1:9" x14ac:dyDescent="0.25">
      <c r="A126" s="5">
        <v>40068</v>
      </c>
      <c r="B126" s="6">
        <v>1E-4</v>
      </c>
      <c r="C126" s="6">
        <v>3.5294291437037001E-6</v>
      </c>
      <c r="D126" s="6">
        <v>1564</v>
      </c>
      <c r="E126" s="7">
        <v>50</v>
      </c>
      <c r="F126" s="8">
        <f t="shared" si="1"/>
        <v>2215655.7566683083</v>
      </c>
      <c r="G126" s="6">
        <v>0</v>
      </c>
      <c r="H126" s="9">
        <v>0</v>
      </c>
      <c r="I126" s="8">
        <f>+F126/(1-'P&amp;L'!$D$26)</f>
        <v>2215655.7566683083</v>
      </c>
    </row>
    <row r="127" spans="1:9" x14ac:dyDescent="0.25">
      <c r="A127" s="5">
        <v>40070</v>
      </c>
      <c r="B127" s="6">
        <v>1E-4</v>
      </c>
      <c r="C127" s="6">
        <v>4.0265318399999998E-6</v>
      </c>
      <c r="D127" s="6">
        <v>1564</v>
      </c>
      <c r="E127" s="7">
        <v>50</v>
      </c>
      <c r="F127" s="8">
        <f t="shared" si="1"/>
        <v>1942118.008931478</v>
      </c>
      <c r="G127" s="6">
        <v>0</v>
      </c>
      <c r="H127" s="9">
        <v>0</v>
      </c>
      <c r="I127" s="8">
        <f>+F127/(1-'P&amp;L'!$D$26)</f>
        <v>1942118.008931478</v>
      </c>
    </row>
    <row r="128" spans="1:9" x14ac:dyDescent="0.25">
      <c r="A128" s="5">
        <v>40072</v>
      </c>
      <c r="B128" s="6">
        <v>1E-4</v>
      </c>
      <c r="C128" s="6">
        <v>2.8831956385185102E-6</v>
      </c>
      <c r="D128" s="6">
        <v>1564</v>
      </c>
      <c r="E128" s="7">
        <v>50</v>
      </c>
      <c r="F128" s="8">
        <f t="shared" si="1"/>
        <v>2712268.2538525891</v>
      </c>
      <c r="G128" s="6">
        <v>0</v>
      </c>
      <c r="H128" s="9">
        <v>0</v>
      </c>
      <c r="I128" s="8">
        <f>+F128/(1-'P&amp;L'!$D$26)</f>
        <v>2712268.2538525891</v>
      </c>
    </row>
    <row r="129" spans="1:9" x14ac:dyDescent="0.25">
      <c r="A129" s="5">
        <v>40074</v>
      </c>
      <c r="B129" s="6">
        <v>1E-4</v>
      </c>
      <c r="C129" s="6">
        <v>4.0265318399999998E-6</v>
      </c>
      <c r="D129" s="6">
        <v>1564</v>
      </c>
      <c r="E129" s="7">
        <v>50.000740740740703</v>
      </c>
      <c r="F129" s="8">
        <f t="shared" si="1"/>
        <v>1942146.7810501275</v>
      </c>
      <c r="G129" s="6">
        <v>0</v>
      </c>
      <c r="H129" s="9">
        <v>0</v>
      </c>
      <c r="I129" s="8">
        <f>+F129/(1-'P&amp;L'!$D$26)</f>
        <v>1942146.7810501275</v>
      </c>
    </row>
    <row r="130" spans="1:9" x14ac:dyDescent="0.25">
      <c r="A130" s="5">
        <v>40076</v>
      </c>
      <c r="B130" s="6">
        <v>1E-4</v>
      </c>
      <c r="C130" s="6">
        <v>3.9271113007407396E-6</v>
      </c>
      <c r="D130" s="6">
        <v>1564</v>
      </c>
      <c r="E130" s="7">
        <v>50</v>
      </c>
      <c r="F130" s="8">
        <f t="shared" si="1"/>
        <v>1991285.5534613894</v>
      </c>
      <c r="G130" s="6">
        <v>0</v>
      </c>
      <c r="H130" s="9">
        <v>0</v>
      </c>
      <c r="I130" s="8">
        <f>+F130/(1-'P&amp;L'!$D$26)</f>
        <v>1991285.5534613894</v>
      </c>
    </row>
    <row r="131" spans="1:9" x14ac:dyDescent="0.25">
      <c r="A131" s="5">
        <v>40078</v>
      </c>
      <c r="B131" s="6">
        <v>1E-4</v>
      </c>
      <c r="C131" s="6">
        <v>1.6901491674074001E-6</v>
      </c>
      <c r="D131" s="6">
        <v>1564</v>
      </c>
      <c r="E131" s="7">
        <v>50</v>
      </c>
      <c r="F131" s="8">
        <f t="shared" si="1"/>
        <v>4626810.5506897178</v>
      </c>
      <c r="G131" s="6">
        <v>0</v>
      </c>
      <c r="H131" s="9">
        <v>0</v>
      </c>
      <c r="I131" s="8">
        <f>+F131/(1-'P&amp;L'!$D$26)</f>
        <v>4626810.5506897178</v>
      </c>
    </row>
    <row r="132" spans="1:9" x14ac:dyDescent="0.25">
      <c r="A132" s="5">
        <v>40080</v>
      </c>
      <c r="B132" s="6">
        <v>1E-4</v>
      </c>
      <c r="C132" s="6">
        <v>4.0762421096296303E-6</v>
      </c>
      <c r="D132" s="6">
        <v>1564</v>
      </c>
      <c r="E132" s="7">
        <v>50</v>
      </c>
      <c r="F132" s="8">
        <f t="shared" ref="F132:F195" si="2">+(B132/C132)*D132*E132</f>
        <v>1918433.6429688989</v>
      </c>
      <c r="G132" s="6">
        <v>0</v>
      </c>
      <c r="H132" s="9">
        <v>0</v>
      </c>
      <c r="I132" s="8">
        <f>+F132/(1-'P&amp;L'!$D$26)</f>
        <v>1918433.6429688989</v>
      </c>
    </row>
    <row r="133" spans="1:9" x14ac:dyDescent="0.25">
      <c r="A133" s="5">
        <v>40082</v>
      </c>
      <c r="B133" s="6">
        <v>1E-4</v>
      </c>
      <c r="C133" s="6">
        <v>4.6727653451851804E-6</v>
      </c>
      <c r="D133" s="6">
        <v>1564</v>
      </c>
      <c r="E133" s="7">
        <v>50</v>
      </c>
      <c r="F133" s="8">
        <f t="shared" si="2"/>
        <v>1673527.2204622328</v>
      </c>
      <c r="G133" s="6">
        <v>0</v>
      </c>
      <c r="H133" s="9">
        <v>0</v>
      </c>
      <c r="I133" s="8">
        <f>+F133/(1-'P&amp;L'!$D$26)</f>
        <v>1673527.2204622328</v>
      </c>
    </row>
    <row r="134" spans="1:9" x14ac:dyDescent="0.25">
      <c r="A134" s="5">
        <v>40084</v>
      </c>
      <c r="B134" s="6">
        <v>1E-4</v>
      </c>
      <c r="C134" s="6">
        <v>4.3745037274073998E-6</v>
      </c>
      <c r="D134" s="6">
        <v>1564</v>
      </c>
      <c r="E134" s="7">
        <v>50</v>
      </c>
      <c r="F134" s="8">
        <f t="shared" si="2"/>
        <v>1787631.3491301134</v>
      </c>
      <c r="G134" s="6">
        <v>0</v>
      </c>
      <c r="H134" s="9">
        <v>0</v>
      </c>
      <c r="I134" s="8">
        <f>+F134/(1-'P&amp;L'!$D$26)</f>
        <v>1787631.3491301134</v>
      </c>
    </row>
    <row r="135" spans="1:9" x14ac:dyDescent="0.25">
      <c r="A135" s="5">
        <v>40086</v>
      </c>
      <c r="B135" s="6">
        <v>1E-4</v>
      </c>
      <c r="C135" s="6">
        <v>4.3247934577777702E-6</v>
      </c>
      <c r="D135" s="6">
        <v>1564</v>
      </c>
      <c r="E135" s="7">
        <v>50</v>
      </c>
      <c r="F135" s="8">
        <f t="shared" si="2"/>
        <v>1808178.8359017239</v>
      </c>
      <c r="G135" s="6">
        <v>0</v>
      </c>
      <c r="H135" s="9">
        <v>0</v>
      </c>
      <c r="I135" s="8">
        <f>+F135/(1-'P&amp;L'!$D$26)</f>
        <v>1808178.8359017239</v>
      </c>
    </row>
    <row r="136" spans="1:9" x14ac:dyDescent="0.25">
      <c r="A136" s="5">
        <v>40088</v>
      </c>
      <c r="B136" s="6">
        <v>1E-4</v>
      </c>
      <c r="C136" s="6">
        <v>3.7282702222222201E-6</v>
      </c>
      <c r="D136" s="6">
        <v>2159</v>
      </c>
      <c r="E136" s="7">
        <v>50</v>
      </c>
      <c r="F136" s="8">
        <f t="shared" si="2"/>
        <v>2895444.6315765399</v>
      </c>
      <c r="G136" s="6">
        <v>0</v>
      </c>
      <c r="H136" s="9">
        <v>0</v>
      </c>
      <c r="I136" s="8">
        <f>+F136/(1-'P&amp;L'!$D$26)</f>
        <v>2895444.6315765399</v>
      </c>
    </row>
    <row r="137" spans="1:9" x14ac:dyDescent="0.25">
      <c r="A137" s="5">
        <v>40090</v>
      </c>
      <c r="B137" s="6">
        <v>1E-4</v>
      </c>
      <c r="C137" s="6">
        <v>3.0323264474074001E-6</v>
      </c>
      <c r="D137" s="6">
        <v>2159</v>
      </c>
      <c r="E137" s="7">
        <v>50</v>
      </c>
      <c r="F137" s="8">
        <f t="shared" si="2"/>
        <v>3559972.9076760807</v>
      </c>
      <c r="G137" s="6">
        <v>0</v>
      </c>
      <c r="H137" s="9">
        <v>0</v>
      </c>
      <c r="I137" s="8">
        <f>+F137/(1-'P&amp;L'!$D$26)</f>
        <v>3559972.9076760807</v>
      </c>
    </row>
    <row r="138" spans="1:9" x14ac:dyDescent="0.25">
      <c r="A138" s="5">
        <v>40092</v>
      </c>
      <c r="B138" s="6">
        <v>1E-4</v>
      </c>
      <c r="C138" s="6">
        <v>2.0381210548148101E-6</v>
      </c>
      <c r="D138" s="6">
        <v>2159</v>
      </c>
      <c r="E138" s="7">
        <v>50</v>
      </c>
      <c r="F138" s="8">
        <f t="shared" si="2"/>
        <v>5296545.0577619728</v>
      </c>
      <c r="G138" s="6">
        <v>0</v>
      </c>
      <c r="H138" s="9">
        <v>0</v>
      </c>
      <c r="I138" s="8">
        <f>+F138/(1-'P&amp;L'!$D$26)</f>
        <v>5296545.0577619728</v>
      </c>
    </row>
    <row r="139" spans="1:9" x14ac:dyDescent="0.25">
      <c r="A139" s="5">
        <v>40094</v>
      </c>
      <c r="B139" s="6">
        <v>1E-4</v>
      </c>
      <c r="C139" s="6">
        <v>3.47971887407407E-6</v>
      </c>
      <c r="D139" s="6">
        <v>2159</v>
      </c>
      <c r="E139" s="7">
        <v>50</v>
      </c>
      <c r="F139" s="8">
        <f t="shared" si="2"/>
        <v>3102262.1052605803</v>
      </c>
      <c r="G139" s="6">
        <v>0</v>
      </c>
      <c r="H139" s="9">
        <v>0</v>
      </c>
      <c r="I139" s="8">
        <f>+F139/(1-'P&amp;L'!$D$26)</f>
        <v>3102262.1052605803</v>
      </c>
    </row>
    <row r="140" spans="1:9" x14ac:dyDescent="0.25">
      <c r="A140" s="5">
        <v>40096</v>
      </c>
      <c r="B140" s="6">
        <v>1E-4</v>
      </c>
      <c r="C140" s="6">
        <v>3.8276907614814803E-6</v>
      </c>
      <c r="D140" s="6">
        <v>2159</v>
      </c>
      <c r="E140" s="7">
        <v>50</v>
      </c>
      <c r="F140" s="8">
        <f t="shared" si="2"/>
        <v>2820238.2775096162</v>
      </c>
      <c r="G140" s="6">
        <v>0</v>
      </c>
      <c r="H140" s="9">
        <v>0</v>
      </c>
      <c r="I140" s="8">
        <f>+F140/(1-'P&amp;L'!$D$26)</f>
        <v>2820238.2775096162</v>
      </c>
    </row>
    <row r="141" spans="1:9" x14ac:dyDescent="0.25">
      <c r="A141" s="5">
        <v>40098</v>
      </c>
      <c r="B141" s="6">
        <v>1E-4</v>
      </c>
      <c r="C141" s="6">
        <v>3.0820367170370301E-6</v>
      </c>
      <c r="D141" s="6">
        <v>2159</v>
      </c>
      <c r="E141" s="7">
        <v>50</v>
      </c>
      <c r="F141" s="8">
        <f t="shared" si="2"/>
        <v>3502553.9898103364</v>
      </c>
      <c r="G141" s="6">
        <v>0</v>
      </c>
      <c r="H141" s="9">
        <v>0</v>
      </c>
      <c r="I141" s="8">
        <f>+F141/(1-'P&amp;L'!$D$26)</f>
        <v>3502553.9898103364</v>
      </c>
    </row>
    <row r="142" spans="1:9" x14ac:dyDescent="0.25">
      <c r="A142" s="5">
        <v>40100</v>
      </c>
      <c r="B142" s="6">
        <v>1E-4</v>
      </c>
      <c r="C142" s="6">
        <v>2.78377509925925E-6</v>
      </c>
      <c r="D142" s="6">
        <v>2159</v>
      </c>
      <c r="E142" s="7">
        <v>50</v>
      </c>
      <c r="F142" s="8">
        <f t="shared" si="2"/>
        <v>3877827.6315757344</v>
      </c>
      <c r="G142" s="6">
        <v>0</v>
      </c>
      <c r="H142" s="9">
        <v>0</v>
      </c>
      <c r="I142" s="8">
        <f>+F142/(1-'P&amp;L'!$D$26)</f>
        <v>3877827.6315757344</v>
      </c>
    </row>
    <row r="143" spans="1:9" x14ac:dyDescent="0.25">
      <c r="A143" s="5">
        <v>40102</v>
      </c>
      <c r="B143" s="6">
        <v>1E-4</v>
      </c>
      <c r="C143" s="6">
        <v>3.23116752592592E-6</v>
      </c>
      <c r="D143" s="6">
        <v>2159</v>
      </c>
      <c r="E143" s="7">
        <v>50</v>
      </c>
      <c r="F143" s="8">
        <f t="shared" si="2"/>
        <v>3340897.651819089</v>
      </c>
      <c r="G143" s="6">
        <v>0</v>
      </c>
      <c r="H143" s="9">
        <v>0</v>
      </c>
      <c r="I143" s="8">
        <f>+F143/(1-'P&amp;L'!$D$26)</f>
        <v>3340897.651819089</v>
      </c>
    </row>
    <row r="144" spans="1:9" x14ac:dyDescent="0.25">
      <c r="A144" s="5">
        <v>40104</v>
      </c>
      <c r="B144" s="6">
        <v>1E-4</v>
      </c>
      <c r="C144" s="6">
        <v>3.1814572562962899E-6</v>
      </c>
      <c r="D144" s="6">
        <v>2159</v>
      </c>
      <c r="E144" s="7">
        <v>50</v>
      </c>
      <c r="F144" s="8">
        <f t="shared" si="2"/>
        <v>3393099.1776287621</v>
      </c>
      <c r="G144" s="6">
        <v>0</v>
      </c>
      <c r="H144" s="9">
        <v>0</v>
      </c>
      <c r="I144" s="8">
        <f>+F144/(1-'P&amp;L'!$D$26)</f>
        <v>3393099.1776287621</v>
      </c>
    </row>
    <row r="145" spans="1:9" x14ac:dyDescent="0.25">
      <c r="A145" s="5">
        <v>40106</v>
      </c>
      <c r="B145" s="6">
        <v>1E-4</v>
      </c>
      <c r="C145" s="6">
        <v>5.5178399288888797E-6</v>
      </c>
      <c r="D145" s="6">
        <v>2159</v>
      </c>
      <c r="E145" s="7">
        <v>50</v>
      </c>
      <c r="F145" s="8">
        <f t="shared" si="2"/>
        <v>1956381.5078219883</v>
      </c>
      <c r="G145" s="6">
        <v>0</v>
      </c>
      <c r="H145" s="9">
        <v>0</v>
      </c>
      <c r="I145" s="8">
        <f>+F145/(1-'P&amp;L'!$D$26)</f>
        <v>1956381.5078219883</v>
      </c>
    </row>
    <row r="146" spans="1:9" x14ac:dyDescent="0.25">
      <c r="A146" s="5">
        <v>40108</v>
      </c>
      <c r="B146" s="6">
        <v>1E-4</v>
      </c>
      <c r="C146" s="6">
        <v>4.2750831881481397E-6</v>
      </c>
      <c r="D146" s="6">
        <v>2159</v>
      </c>
      <c r="E146" s="7">
        <v>50.000579710144898</v>
      </c>
      <c r="F146" s="8">
        <f t="shared" si="2"/>
        <v>2525126.3389090835</v>
      </c>
      <c r="G146" s="6">
        <v>0</v>
      </c>
      <c r="H146" s="9">
        <v>0</v>
      </c>
      <c r="I146" s="8">
        <f>+F146/(1-'P&amp;L'!$D$26)</f>
        <v>2525126.3389090835</v>
      </c>
    </row>
    <row r="147" spans="1:9" x14ac:dyDescent="0.25">
      <c r="A147" s="5">
        <v>40110</v>
      </c>
      <c r="B147" s="6">
        <v>1E-4</v>
      </c>
      <c r="C147" s="6">
        <v>3.7282702222222201E-6</v>
      </c>
      <c r="D147" s="6">
        <v>2159</v>
      </c>
      <c r="E147" s="7">
        <v>50</v>
      </c>
      <c r="F147" s="8">
        <f t="shared" si="2"/>
        <v>2895444.6315765399</v>
      </c>
      <c r="G147" s="6">
        <v>0</v>
      </c>
      <c r="H147" s="9">
        <v>0</v>
      </c>
      <c r="I147" s="8">
        <f>+F147/(1-'P&amp;L'!$D$26)</f>
        <v>2895444.6315765399</v>
      </c>
    </row>
    <row r="148" spans="1:9" x14ac:dyDescent="0.25">
      <c r="A148" s="5">
        <v>40112</v>
      </c>
      <c r="B148" s="6">
        <v>1E-4</v>
      </c>
      <c r="C148" s="6">
        <v>3.23116752592592E-6</v>
      </c>
      <c r="D148" s="6">
        <v>2159</v>
      </c>
      <c r="E148" s="7">
        <v>50</v>
      </c>
      <c r="F148" s="8">
        <f t="shared" si="2"/>
        <v>3340897.651819089</v>
      </c>
      <c r="G148" s="6">
        <v>0</v>
      </c>
      <c r="H148" s="9">
        <v>0</v>
      </c>
      <c r="I148" s="8">
        <f>+F148/(1-'P&amp;L'!$D$26)</f>
        <v>3340897.651819089</v>
      </c>
    </row>
    <row r="149" spans="1:9" x14ac:dyDescent="0.25">
      <c r="A149" s="5">
        <v>40114</v>
      </c>
      <c r="B149" s="6">
        <v>1E-4</v>
      </c>
      <c r="C149" s="6">
        <v>3.1814572562962899E-6</v>
      </c>
      <c r="D149" s="6">
        <v>2159</v>
      </c>
      <c r="E149" s="7">
        <v>50</v>
      </c>
      <c r="F149" s="8">
        <f t="shared" si="2"/>
        <v>3393099.1776287621</v>
      </c>
      <c r="G149" s="6">
        <v>0</v>
      </c>
      <c r="H149" s="9">
        <v>0</v>
      </c>
      <c r="I149" s="8">
        <f>+F149/(1-'P&amp;L'!$D$26)</f>
        <v>3393099.1776287621</v>
      </c>
    </row>
    <row r="150" spans="1:9" x14ac:dyDescent="0.25">
      <c r="A150" s="5">
        <v>40116</v>
      </c>
      <c r="B150" s="6">
        <v>1E-4</v>
      </c>
      <c r="C150" s="6">
        <v>3.0323264474074001E-6</v>
      </c>
      <c r="D150" s="6">
        <v>2159</v>
      </c>
      <c r="E150" s="7">
        <v>50</v>
      </c>
      <c r="F150" s="8">
        <f t="shared" si="2"/>
        <v>3559972.9076760807</v>
      </c>
      <c r="G150" s="6">
        <v>0</v>
      </c>
      <c r="H150" s="9">
        <v>0</v>
      </c>
      <c r="I150" s="8">
        <f>+F150/(1-'P&amp;L'!$D$26)</f>
        <v>3559972.9076760807</v>
      </c>
    </row>
    <row r="151" spans="1:9" x14ac:dyDescent="0.25">
      <c r="A151" s="5">
        <v>40118</v>
      </c>
      <c r="B151" s="6">
        <v>1E-4</v>
      </c>
      <c r="C151" s="6">
        <v>1.4913080888888799E-6</v>
      </c>
      <c r="D151" s="6">
        <v>2126</v>
      </c>
      <c r="E151" s="7">
        <v>50</v>
      </c>
      <c r="F151" s="8">
        <f t="shared" si="2"/>
        <v>7127970.4570770701</v>
      </c>
      <c r="G151" s="6">
        <v>0</v>
      </c>
      <c r="H151" s="9">
        <v>0</v>
      </c>
      <c r="I151" s="8">
        <f>+F151/(1-'P&amp;L'!$D$26)</f>
        <v>7127970.4570770701</v>
      </c>
    </row>
    <row r="152" spans="1:9" x14ac:dyDescent="0.25">
      <c r="A152" s="5">
        <v>40120</v>
      </c>
      <c r="B152" s="6">
        <v>1E-4</v>
      </c>
      <c r="C152" s="6">
        <v>2.8334853688888801E-6</v>
      </c>
      <c r="D152" s="6">
        <v>2126</v>
      </c>
      <c r="E152" s="7">
        <v>50</v>
      </c>
      <c r="F152" s="8">
        <f t="shared" si="2"/>
        <v>3751563.398461605</v>
      </c>
      <c r="G152" s="6">
        <v>0</v>
      </c>
      <c r="H152" s="9">
        <v>0</v>
      </c>
      <c r="I152" s="8">
        <f>+F152/(1-'P&amp;L'!$D$26)</f>
        <v>3751563.398461605</v>
      </c>
    </row>
    <row r="153" spans="1:9" x14ac:dyDescent="0.25">
      <c r="A153" s="5">
        <v>40122</v>
      </c>
      <c r="B153" s="6">
        <v>1E-4</v>
      </c>
      <c r="C153" s="6">
        <v>3.1814572562962899E-6</v>
      </c>
      <c r="D153" s="6">
        <v>2126</v>
      </c>
      <c r="E153" s="7">
        <v>50</v>
      </c>
      <c r="F153" s="8">
        <f t="shared" si="2"/>
        <v>3341236.1517548626</v>
      </c>
      <c r="G153" s="6">
        <v>0</v>
      </c>
      <c r="H153" s="9">
        <v>0</v>
      </c>
      <c r="I153" s="8">
        <f>+F153/(1-'P&amp;L'!$D$26)</f>
        <v>3341236.1517548626</v>
      </c>
    </row>
    <row r="154" spans="1:9" x14ac:dyDescent="0.25">
      <c r="A154" s="5">
        <v>40124</v>
      </c>
      <c r="B154" s="6">
        <v>1E-4</v>
      </c>
      <c r="C154" s="6">
        <v>3.7779804918518502E-6</v>
      </c>
      <c r="D154" s="6">
        <v>2126</v>
      </c>
      <c r="E154" s="7">
        <v>50</v>
      </c>
      <c r="F154" s="8">
        <f t="shared" si="2"/>
        <v>2813672.5488461959</v>
      </c>
      <c r="G154" s="6">
        <v>0</v>
      </c>
      <c r="H154" s="9">
        <v>0</v>
      </c>
      <c r="I154" s="8">
        <f>+F154/(1-'P&amp;L'!$D$26)</f>
        <v>2813672.5488461959</v>
      </c>
    </row>
    <row r="155" spans="1:9" x14ac:dyDescent="0.25">
      <c r="A155" s="5">
        <v>40126</v>
      </c>
      <c r="B155" s="6">
        <v>1E-4</v>
      </c>
      <c r="C155" s="6">
        <v>3.23116752592592E-6</v>
      </c>
      <c r="D155" s="6">
        <v>2126</v>
      </c>
      <c r="E155" s="7">
        <v>50</v>
      </c>
      <c r="F155" s="8">
        <f t="shared" si="2"/>
        <v>3289832.5186509416</v>
      </c>
      <c r="G155" s="6">
        <v>0</v>
      </c>
      <c r="H155" s="9">
        <v>0</v>
      </c>
      <c r="I155" s="8">
        <f>+F155/(1-'P&amp;L'!$D$26)</f>
        <v>3289832.5186509416</v>
      </c>
    </row>
    <row r="156" spans="1:9" x14ac:dyDescent="0.25">
      <c r="A156" s="5">
        <v>40128</v>
      </c>
      <c r="B156" s="6">
        <v>1E-4</v>
      </c>
      <c r="C156" s="6">
        <v>3.4300086044444399E-6</v>
      </c>
      <c r="D156" s="6">
        <v>2126</v>
      </c>
      <c r="E156" s="7">
        <v>50</v>
      </c>
      <c r="F156" s="8">
        <f t="shared" si="2"/>
        <v>3099117.5900334939</v>
      </c>
      <c r="G156" s="6">
        <v>0</v>
      </c>
      <c r="H156" s="9">
        <v>0</v>
      </c>
      <c r="I156" s="8">
        <f>+F156/(1-'P&amp;L'!$D$26)</f>
        <v>3099117.5900334939</v>
      </c>
    </row>
    <row r="157" spans="1:9" x14ac:dyDescent="0.25">
      <c r="A157" s="5">
        <v>40130</v>
      </c>
      <c r="B157" s="6">
        <v>1E-4</v>
      </c>
      <c r="C157" s="6">
        <v>3.47971887407407E-6</v>
      </c>
      <c r="D157" s="6">
        <v>2126</v>
      </c>
      <c r="E157" s="7">
        <v>50</v>
      </c>
      <c r="F157" s="8">
        <f t="shared" si="2"/>
        <v>3054844.4816044439</v>
      </c>
      <c r="G157" s="6">
        <v>0</v>
      </c>
      <c r="H157" s="9">
        <v>0</v>
      </c>
      <c r="I157" s="8">
        <f>+F157/(1-'P&amp;L'!$D$26)</f>
        <v>3054844.4816044439</v>
      </c>
    </row>
    <row r="158" spans="1:9" x14ac:dyDescent="0.25">
      <c r="A158" s="5">
        <v>40132</v>
      </c>
      <c r="B158" s="6">
        <v>1E-4</v>
      </c>
      <c r="C158" s="6">
        <v>4.7721858844444397E-6</v>
      </c>
      <c r="D158" s="6">
        <v>2126</v>
      </c>
      <c r="E158" s="7">
        <v>50</v>
      </c>
      <c r="F158" s="8">
        <f t="shared" si="2"/>
        <v>2227490.7678365731</v>
      </c>
      <c r="G158" s="6">
        <v>0</v>
      </c>
      <c r="H158" s="9">
        <v>0</v>
      </c>
      <c r="I158" s="8">
        <f>+F158/(1-'P&amp;L'!$D$26)</f>
        <v>2227490.7678365731</v>
      </c>
    </row>
    <row r="159" spans="1:9" x14ac:dyDescent="0.25">
      <c r="A159" s="5">
        <v>40134</v>
      </c>
      <c r="B159" s="6">
        <v>1E-4</v>
      </c>
      <c r="C159" s="6">
        <v>4.5236345362962897E-6</v>
      </c>
      <c r="D159" s="6">
        <v>2126</v>
      </c>
      <c r="E159" s="7">
        <v>50</v>
      </c>
      <c r="F159" s="8">
        <f t="shared" si="2"/>
        <v>2349880.3704649569</v>
      </c>
      <c r="G159" s="6">
        <v>0</v>
      </c>
      <c r="H159" s="9">
        <v>0</v>
      </c>
      <c r="I159" s="8">
        <f>+F159/(1-'P&amp;L'!$D$26)</f>
        <v>2349880.3704649569</v>
      </c>
    </row>
    <row r="160" spans="1:9" x14ac:dyDescent="0.25">
      <c r="A160" s="5">
        <v>40136</v>
      </c>
      <c r="B160" s="6">
        <v>1E-4</v>
      </c>
      <c r="C160" s="6">
        <v>3.6288496829629599E-6</v>
      </c>
      <c r="D160" s="6">
        <v>2126</v>
      </c>
      <c r="E160" s="7">
        <v>50</v>
      </c>
      <c r="F160" s="8">
        <f t="shared" si="2"/>
        <v>2929302.9275659039</v>
      </c>
      <c r="G160" s="6">
        <v>0</v>
      </c>
      <c r="H160" s="9">
        <v>0</v>
      </c>
      <c r="I160" s="8">
        <f>+F160/(1-'P&amp;L'!$D$26)</f>
        <v>2929302.9275659039</v>
      </c>
    </row>
    <row r="161" spans="1:9" x14ac:dyDescent="0.25">
      <c r="A161" s="5">
        <v>40138</v>
      </c>
      <c r="B161" s="6">
        <v>1E-4</v>
      </c>
      <c r="C161" s="6">
        <v>3.8276907614814803E-6</v>
      </c>
      <c r="D161" s="6">
        <v>2126</v>
      </c>
      <c r="E161" s="7">
        <v>50</v>
      </c>
      <c r="F161" s="8">
        <f t="shared" si="2"/>
        <v>2777131.3469131282</v>
      </c>
      <c r="G161" s="6">
        <v>0</v>
      </c>
      <c r="H161" s="9">
        <v>0</v>
      </c>
      <c r="I161" s="8">
        <f>+F161/(1-'P&amp;L'!$D$26)</f>
        <v>2777131.3469131282</v>
      </c>
    </row>
    <row r="162" spans="1:9" x14ac:dyDescent="0.25">
      <c r="A162" s="5">
        <v>40140</v>
      </c>
      <c r="B162" s="6">
        <v>1E-4</v>
      </c>
      <c r="C162" s="6">
        <v>4.7721858844444397E-6</v>
      </c>
      <c r="D162" s="6">
        <v>2126</v>
      </c>
      <c r="E162" s="7">
        <v>50</v>
      </c>
      <c r="F162" s="8">
        <f t="shared" si="2"/>
        <v>2227490.7678365731</v>
      </c>
      <c r="G162" s="6">
        <v>0</v>
      </c>
      <c r="H162" s="9">
        <v>0</v>
      </c>
      <c r="I162" s="8">
        <f>+F162/(1-'P&amp;L'!$D$26)</f>
        <v>2227490.7678365731</v>
      </c>
    </row>
    <row r="163" spans="1:9" x14ac:dyDescent="0.25">
      <c r="A163" s="5">
        <v>40142</v>
      </c>
      <c r="B163" s="6">
        <v>1E-4</v>
      </c>
      <c r="C163" s="6">
        <v>4.22537291851851E-6</v>
      </c>
      <c r="D163" s="6">
        <v>2126</v>
      </c>
      <c r="E163" s="7">
        <v>50</v>
      </c>
      <c r="F163" s="8">
        <f t="shared" si="2"/>
        <v>2515754.2789683673</v>
      </c>
      <c r="G163" s="6">
        <v>0</v>
      </c>
      <c r="H163" s="9">
        <v>0</v>
      </c>
      <c r="I163" s="8">
        <f>+F163/(1-'P&amp;L'!$D$26)</f>
        <v>2515754.2789683673</v>
      </c>
    </row>
    <row r="164" spans="1:9" x14ac:dyDescent="0.25">
      <c r="A164" s="5">
        <v>40144</v>
      </c>
      <c r="B164" s="6">
        <v>1E-4</v>
      </c>
      <c r="C164" s="6">
        <v>3.7282702222222201E-6</v>
      </c>
      <c r="D164" s="6">
        <v>2126</v>
      </c>
      <c r="E164" s="7">
        <v>50</v>
      </c>
      <c r="F164" s="8">
        <f t="shared" si="2"/>
        <v>2851188.1828308124</v>
      </c>
      <c r="G164" s="6">
        <v>0</v>
      </c>
      <c r="H164" s="9">
        <v>0</v>
      </c>
      <c r="I164" s="8">
        <f>+F164/(1-'P&amp;L'!$D$26)</f>
        <v>2851188.1828308124</v>
      </c>
    </row>
    <row r="165" spans="1:9" x14ac:dyDescent="0.25">
      <c r="A165" s="5">
        <v>40146</v>
      </c>
      <c r="B165" s="6">
        <v>1E-4</v>
      </c>
      <c r="C165" s="6">
        <v>2.8831956385185102E-6</v>
      </c>
      <c r="D165" s="6">
        <v>2126</v>
      </c>
      <c r="E165" s="7">
        <v>50</v>
      </c>
      <c r="F165" s="8">
        <f t="shared" si="2"/>
        <v>3686881.2709019212</v>
      </c>
      <c r="G165" s="6">
        <v>0</v>
      </c>
      <c r="H165" s="9">
        <v>0</v>
      </c>
      <c r="I165" s="8">
        <f>+F165/(1-'P&amp;L'!$D$26)</f>
        <v>3686881.2709019212</v>
      </c>
    </row>
    <row r="166" spans="1:9" x14ac:dyDescent="0.25">
      <c r="A166" s="5">
        <v>40148</v>
      </c>
      <c r="B166" s="6">
        <v>2.0000000000000001E-4</v>
      </c>
      <c r="C166" s="6">
        <v>3.2808777955555501E-6</v>
      </c>
      <c r="D166" s="6">
        <v>2217</v>
      </c>
      <c r="E166" s="7">
        <v>50</v>
      </c>
      <c r="F166" s="8">
        <f t="shared" si="2"/>
        <v>6757337.9386555189</v>
      </c>
      <c r="G166" s="6">
        <v>0</v>
      </c>
      <c r="H166" s="9">
        <v>0</v>
      </c>
      <c r="I166" s="8">
        <f>+F166/(1-'P&amp;L'!$D$26)</f>
        <v>6757337.9386555189</v>
      </c>
    </row>
    <row r="167" spans="1:9" x14ac:dyDescent="0.25">
      <c r="A167" s="5">
        <v>40150</v>
      </c>
      <c r="B167" s="6">
        <v>2.0000000000000001E-4</v>
      </c>
      <c r="C167" s="6">
        <v>4.22537291851851E-6</v>
      </c>
      <c r="D167" s="6">
        <v>2217</v>
      </c>
      <c r="E167" s="7">
        <v>50.001486486486499</v>
      </c>
      <c r="F167" s="8">
        <f t="shared" si="2"/>
        <v>5247030.1522833481</v>
      </c>
      <c r="G167" s="6">
        <v>0</v>
      </c>
      <c r="H167" s="9">
        <v>0</v>
      </c>
      <c r="I167" s="8">
        <f>+F167/(1-'P&amp;L'!$D$26)</f>
        <v>5247030.1522833481</v>
      </c>
    </row>
    <row r="168" spans="1:9" x14ac:dyDescent="0.25">
      <c r="A168" s="5">
        <v>40152</v>
      </c>
      <c r="B168" s="6">
        <v>2.0000000000000001E-4</v>
      </c>
      <c r="C168" s="6">
        <v>2.5849340207407398E-6</v>
      </c>
      <c r="D168" s="6">
        <v>2217</v>
      </c>
      <c r="E168" s="7">
        <v>50</v>
      </c>
      <c r="F168" s="8">
        <f t="shared" si="2"/>
        <v>8576621.2298319917</v>
      </c>
      <c r="G168" s="6">
        <v>0</v>
      </c>
      <c r="H168" s="9">
        <v>0</v>
      </c>
      <c r="I168" s="8">
        <f>+F168/(1-'P&amp;L'!$D$26)</f>
        <v>8576621.2298319917</v>
      </c>
    </row>
    <row r="169" spans="1:9" x14ac:dyDescent="0.25">
      <c r="A169" s="5">
        <v>40154</v>
      </c>
      <c r="B169" s="6">
        <v>2.0000000000000001E-4</v>
      </c>
      <c r="C169" s="6">
        <v>4.6727653451851804E-6</v>
      </c>
      <c r="D169" s="6">
        <v>2217</v>
      </c>
      <c r="E169" s="7">
        <v>50</v>
      </c>
      <c r="F169" s="8">
        <f t="shared" si="2"/>
        <v>4744513.8718219567</v>
      </c>
      <c r="G169" s="6">
        <v>0</v>
      </c>
      <c r="H169" s="9">
        <v>0</v>
      </c>
      <c r="I169" s="8">
        <f>+F169/(1-'P&amp;L'!$D$26)</f>
        <v>4744513.8718219567</v>
      </c>
    </row>
    <row r="170" spans="1:9" x14ac:dyDescent="0.25">
      <c r="A170" s="5">
        <v>40156</v>
      </c>
      <c r="B170" s="6">
        <v>2.0000000000000001E-4</v>
      </c>
      <c r="C170" s="6">
        <v>4.6727653451851804E-6</v>
      </c>
      <c r="D170" s="6">
        <v>2217</v>
      </c>
      <c r="E170" s="7">
        <v>50</v>
      </c>
      <c r="F170" s="8">
        <f t="shared" si="2"/>
        <v>4744513.8718219567</v>
      </c>
      <c r="G170" s="6">
        <v>0</v>
      </c>
      <c r="H170" s="9">
        <v>0</v>
      </c>
      <c r="I170" s="8">
        <f>+F170/(1-'P&amp;L'!$D$26)</f>
        <v>4744513.8718219567</v>
      </c>
    </row>
    <row r="171" spans="1:9" x14ac:dyDescent="0.25">
      <c r="A171" s="5">
        <v>40158</v>
      </c>
      <c r="B171" s="6">
        <v>2.0000000000000001E-4</v>
      </c>
      <c r="C171" s="6">
        <v>6.2137837037037001E-6</v>
      </c>
      <c r="D171" s="6">
        <v>2217</v>
      </c>
      <c r="E171" s="7">
        <v>50</v>
      </c>
      <c r="F171" s="8">
        <f t="shared" si="2"/>
        <v>3567874.4316101098</v>
      </c>
      <c r="G171" s="6">
        <v>0</v>
      </c>
      <c r="H171" s="9">
        <v>0</v>
      </c>
      <c r="I171" s="8">
        <f>+F171/(1-'P&amp;L'!$D$26)</f>
        <v>3567874.4316101098</v>
      </c>
    </row>
    <row r="172" spans="1:9" x14ac:dyDescent="0.25">
      <c r="A172" s="5">
        <v>40160</v>
      </c>
      <c r="B172" s="6">
        <v>2.0000000000000001E-4</v>
      </c>
      <c r="C172" s="6">
        <v>5.1698680414814796E-6</v>
      </c>
      <c r="D172" s="6">
        <v>2217</v>
      </c>
      <c r="E172" s="7">
        <v>50</v>
      </c>
      <c r="F172" s="8">
        <f t="shared" si="2"/>
        <v>4288310.6149159959</v>
      </c>
      <c r="G172" s="6">
        <v>0</v>
      </c>
      <c r="H172" s="9">
        <v>0</v>
      </c>
      <c r="I172" s="8">
        <f>+F172/(1-'P&amp;L'!$D$26)</f>
        <v>4288310.6149159959</v>
      </c>
    </row>
    <row r="173" spans="1:9" x14ac:dyDescent="0.25">
      <c r="A173" s="5">
        <v>40162</v>
      </c>
      <c r="B173" s="6">
        <v>2.0000000000000001E-4</v>
      </c>
      <c r="C173" s="6">
        <v>5.7663912770370297E-6</v>
      </c>
      <c r="D173" s="6">
        <v>2217</v>
      </c>
      <c r="E173" s="7">
        <v>50</v>
      </c>
      <c r="F173" s="8">
        <f t="shared" si="2"/>
        <v>3844692.2754419311</v>
      </c>
      <c r="G173" s="6">
        <v>0</v>
      </c>
      <c r="H173" s="9">
        <v>0</v>
      </c>
      <c r="I173" s="8">
        <f>+F173/(1-'P&amp;L'!$D$26)</f>
        <v>3844692.2754419311</v>
      </c>
    </row>
    <row r="174" spans="1:9" x14ac:dyDescent="0.25">
      <c r="A174" s="5">
        <v>40164</v>
      </c>
      <c r="B174" s="6">
        <v>2.0000000000000001E-4</v>
      </c>
      <c r="C174" s="6">
        <v>8.0033534103703699E-6</v>
      </c>
      <c r="D174" s="6">
        <v>2217</v>
      </c>
      <c r="E174" s="7">
        <v>50</v>
      </c>
      <c r="F174" s="8">
        <f t="shared" si="2"/>
        <v>2770088.8444177858</v>
      </c>
      <c r="G174" s="6">
        <v>0</v>
      </c>
      <c r="H174" s="9">
        <v>0</v>
      </c>
      <c r="I174" s="8">
        <f>+F174/(1-'P&amp;L'!$D$26)</f>
        <v>2770088.8444177858</v>
      </c>
    </row>
    <row r="175" spans="1:9" x14ac:dyDescent="0.25">
      <c r="A175" s="5">
        <v>40166</v>
      </c>
      <c r="B175" s="6">
        <v>2.0000000000000001E-4</v>
      </c>
      <c r="C175" s="6">
        <v>1.1135100397037E-5</v>
      </c>
      <c r="D175" s="6">
        <v>2217</v>
      </c>
      <c r="E175" s="7">
        <v>50</v>
      </c>
      <c r="F175" s="8">
        <f t="shared" si="2"/>
        <v>1991001.3569252901</v>
      </c>
      <c r="G175" s="6">
        <v>0</v>
      </c>
      <c r="H175" s="9">
        <v>0</v>
      </c>
      <c r="I175" s="8">
        <f>+F175/(1-'P&amp;L'!$D$26)</f>
        <v>1991001.3569252901</v>
      </c>
    </row>
    <row r="176" spans="1:9" x14ac:dyDescent="0.25">
      <c r="A176" s="5">
        <v>40168</v>
      </c>
      <c r="B176" s="6">
        <v>2.0000000000000001E-4</v>
      </c>
      <c r="C176" s="6">
        <v>9.2958204207407396E-6</v>
      </c>
      <c r="D176" s="6">
        <v>2217</v>
      </c>
      <c r="E176" s="7">
        <v>50</v>
      </c>
      <c r="F176" s="8">
        <f t="shared" si="2"/>
        <v>2384942.8018784146</v>
      </c>
      <c r="G176" s="6">
        <v>0</v>
      </c>
      <c r="H176" s="9">
        <v>0</v>
      </c>
      <c r="I176" s="8">
        <f>+F176/(1-'P&amp;L'!$D$26)</f>
        <v>2384942.8018784146</v>
      </c>
    </row>
    <row r="177" spans="1:9" x14ac:dyDescent="0.25">
      <c r="A177" s="5">
        <v>40170</v>
      </c>
      <c r="B177" s="6">
        <v>2.0000000000000001E-4</v>
      </c>
      <c r="C177" s="6">
        <v>8.4010355674074005E-6</v>
      </c>
      <c r="D177" s="6">
        <v>2217</v>
      </c>
      <c r="E177" s="7">
        <v>50</v>
      </c>
      <c r="F177" s="8">
        <f t="shared" si="2"/>
        <v>2638960.3784098453</v>
      </c>
      <c r="G177" s="6">
        <v>0</v>
      </c>
      <c r="H177" s="9">
        <v>0</v>
      </c>
      <c r="I177" s="8">
        <f>+F177/(1-'P&amp;L'!$D$26)</f>
        <v>2638960.3784098453</v>
      </c>
    </row>
    <row r="178" spans="1:9" x14ac:dyDescent="0.25">
      <c r="A178" s="5">
        <v>40172</v>
      </c>
      <c r="B178" s="6">
        <v>2.0000000000000001E-4</v>
      </c>
      <c r="C178" s="6">
        <v>7.8045123318518495E-6</v>
      </c>
      <c r="D178" s="6">
        <v>2217</v>
      </c>
      <c r="E178" s="7">
        <v>50</v>
      </c>
      <c r="F178" s="8">
        <f t="shared" si="2"/>
        <v>2840664.356377475</v>
      </c>
      <c r="G178" s="6">
        <v>0</v>
      </c>
      <c r="H178" s="9">
        <v>0</v>
      </c>
      <c r="I178" s="8">
        <f>+F178/(1-'P&amp;L'!$D$26)</f>
        <v>2840664.356377475</v>
      </c>
    </row>
    <row r="179" spans="1:9" x14ac:dyDescent="0.25">
      <c r="A179" s="5">
        <v>40174</v>
      </c>
      <c r="B179" s="6">
        <v>2.0000000000000001E-4</v>
      </c>
      <c r="C179" s="6">
        <v>8.4010355674074005E-6</v>
      </c>
      <c r="D179" s="6">
        <v>2217</v>
      </c>
      <c r="E179" s="7">
        <v>50</v>
      </c>
      <c r="F179" s="8">
        <f t="shared" si="2"/>
        <v>2638960.3784098453</v>
      </c>
      <c r="G179" s="6">
        <v>0</v>
      </c>
      <c r="H179" s="9">
        <v>0</v>
      </c>
      <c r="I179" s="8">
        <f>+F179/(1-'P&amp;L'!$D$26)</f>
        <v>2638960.3784098453</v>
      </c>
    </row>
    <row r="180" spans="1:9" x14ac:dyDescent="0.25">
      <c r="A180" s="5">
        <v>40176</v>
      </c>
      <c r="B180" s="6">
        <v>2.0000000000000001E-4</v>
      </c>
      <c r="C180" s="6">
        <v>8.1524842192592606E-6</v>
      </c>
      <c r="D180" s="6">
        <v>2217</v>
      </c>
      <c r="E180" s="7">
        <v>50</v>
      </c>
      <c r="F180" s="8">
        <f t="shared" si="2"/>
        <v>2719416.4875077037</v>
      </c>
      <c r="G180" s="6">
        <v>0</v>
      </c>
      <c r="H180" s="9">
        <v>0</v>
      </c>
      <c r="I180" s="8">
        <f>+F180/(1-'P&amp;L'!$D$26)</f>
        <v>2719416.4875077037</v>
      </c>
    </row>
    <row r="181" spans="1:9" x14ac:dyDescent="0.25">
      <c r="A181" s="5">
        <v>40178</v>
      </c>
      <c r="B181" s="6">
        <v>2.0000000000000001E-4</v>
      </c>
      <c r="C181" s="6">
        <v>8.8203382193181904E-6</v>
      </c>
      <c r="D181" s="6">
        <v>2217</v>
      </c>
      <c r="E181" s="7">
        <v>50</v>
      </c>
      <c r="F181" s="8">
        <f t="shared" si="2"/>
        <v>2513509.0569932517</v>
      </c>
      <c r="G181" s="6">
        <v>0</v>
      </c>
      <c r="H181" s="9">
        <v>0</v>
      </c>
      <c r="I181" s="8">
        <f>+F181/(1-'P&amp;L'!$D$26)</f>
        <v>2513509.0569932517</v>
      </c>
    </row>
    <row r="182" spans="1:9" x14ac:dyDescent="0.25">
      <c r="A182" s="5">
        <v>40180</v>
      </c>
      <c r="B182" s="6">
        <v>2.9999999999999997E-4</v>
      </c>
      <c r="C182" s="6">
        <v>7.6442931234091004E-6</v>
      </c>
      <c r="D182" s="6">
        <v>4048</v>
      </c>
      <c r="E182" s="7">
        <v>50</v>
      </c>
      <c r="F182" s="8">
        <f t="shared" si="2"/>
        <v>7943180.4903003108</v>
      </c>
      <c r="G182" s="6">
        <v>0</v>
      </c>
      <c r="H182" s="9">
        <v>0</v>
      </c>
      <c r="I182" s="8">
        <f>+F182/(1-'P&amp;L'!$D$26)</f>
        <v>7943180.4903003108</v>
      </c>
    </row>
    <row r="183" spans="1:9" x14ac:dyDescent="0.25">
      <c r="A183" s="5">
        <v>40182</v>
      </c>
      <c r="B183" s="6">
        <v>2.9999999999999997E-4</v>
      </c>
      <c r="C183" s="6">
        <v>1.1172428411136299E-5</v>
      </c>
      <c r="D183" s="6">
        <v>4048</v>
      </c>
      <c r="E183" s="7">
        <v>50</v>
      </c>
      <c r="F183" s="8">
        <f t="shared" si="2"/>
        <v>5434807.7038897248</v>
      </c>
      <c r="G183" s="6">
        <v>0</v>
      </c>
      <c r="H183" s="9">
        <v>0</v>
      </c>
      <c r="I183" s="8">
        <f>+F183/(1-'P&amp;L'!$D$26)</f>
        <v>5434807.7038897248</v>
      </c>
    </row>
    <row r="184" spans="1:9" x14ac:dyDescent="0.25">
      <c r="A184" s="5">
        <v>40184</v>
      </c>
      <c r="B184" s="6">
        <v>2.9999999999999997E-4</v>
      </c>
      <c r="C184" s="6">
        <v>9.2907562576818294E-6</v>
      </c>
      <c r="D184" s="6">
        <v>4048</v>
      </c>
      <c r="E184" s="7">
        <v>50</v>
      </c>
      <c r="F184" s="8">
        <f t="shared" si="2"/>
        <v>6535528.2515129149</v>
      </c>
      <c r="G184" s="6">
        <v>0</v>
      </c>
      <c r="H184" s="9">
        <v>0</v>
      </c>
      <c r="I184" s="8">
        <f>+F184/(1-'P&amp;L'!$D$26)</f>
        <v>6535528.2515129149</v>
      </c>
    </row>
    <row r="185" spans="1:9" x14ac:dyDescent="0.25">
      <c r="A185" s="5">
        <v>40186</v>
      </c>
      <c r="B185" s="6">
        <v>2.9999999999999997E-4</v>
      </c>
      <c r="C185" s="6">
        <v>8.8203382193181904E-6</v>
      </c>
      <c r="D185" s="6">
        <v>4048</v>
      </c>
      <c r="E185" s="7">
        <v>50</v>
      </c>
      <c r="F185" s="8">
        <f t="shared" si="2"/>
        <v>6884089.7582602715</v>
      </c>
      <c r="G185" s="6">
        <v>0</v>
      </c>
      <c r="H185" s="9">
        <v>0</v>
      </c>
      <c r="I185" s="8">
        <f>+F185/(1-'P&amp;L'!$D$26)</f>
        <v>6884089.7582602715</v>
      </c>
    </row>
    <row r="186" spans="1:9" x14ac:dyDescent="0.25">
      <c r="A186" s="5">
        <v>40188</v>
      </c>
      <c r="B186" s="6">
        <v>2.9999999999999997E-4</v>
      </c>
      <c r="C186" s="6">
        <v>1.12312306659318E-5</v>
      </c>
      <c r="D186" s="6">
        <v>4048</v>
      </c>
      <c r="E186" s="7">
        <v>50</v>
      </c>
      <c r="F186" s="8">
        <f t="shared" si="2"/>
        <v>5406353.2132934211</v>
      </c>
      <c r="G186" s="6">
        <v>0</v>
      </c>
      <c r="H186" s="9">
        <v>0</v>
      </c>
      <c r="I186" s="8">
        <f>+F186/(1-'P&amp;L'!$D$26)</f>
        <v>5406353.2132934211</v>
      </c>
    </row>
    <row r="187" spans="1:9" x14ac:dyDescent="0.25">
      <c r="A187" s="5">
        <v>40190</v>
      </c>
      <c r="B187" s="6">
        <v>2.9999999999999997E-4</v>
      </c>
      <c r="C187" s="6">
        <v>1.07692484138424E-5</v>
      </c>
      <c r="D187" s="6">
        <v>4048</v>
      </c>
      <c r="E187" s="7">
        <v>50</v>
      </c>
      <c r="F187" s="8">
        <f t="shared" si="2"/>
        <v>5638276.4763744064</v>
      </c>
      <c r="G187" s="6">
        <v>0</v>
      </c>
      <c r="H187" s="9">
        <v>0</v>
      </c>
      <c r="I187" s="8">
        <f>+F187/(1-'P&amp;L'!$D$26)</f>
        <v>5638276.4763744064</v>
      </c>
    </row>
    <row r="188" spans="1:9" x14ac:dyDescent="0.25">
      <c r="A188" s="5">
        <v>40192</v>
      </c>
      <c r="B188" s="6">
        <v>2.9999999999999997E-4</v>
      </c>
      <c r="C188" s="6">
        <v>1.02502484902837E-5</v>
      </c>
      <c r="D188" s="6">
        <v>4048</v>
      </c>
      <c r="E188" s="7">
        <v>50</v>
      </c>
      <c r="F188" s="8">
        <f t="shared" si="2"/>
        <v>5923758.8296085708</v>
      </c>
      <c r="G188" s="6">
        <v>0</v>
      </c>
      <c r="H188" s="9">
        <v>0</v>
      </c>
      <c r="I188" s="8">
        <f>+F188/(1-'P&amp;L'!$D$26)</f>
        <v>5923758.8296085708</v>
      </c>
    </row>
    <row r="189" spans="1:9" x14ac:dyDescent="0.25">
      <c r="A189" s="5">
        <v>40194</v>
      </c>
      <c r="B189" s="6">
        <v>2.9999999999999997E-4</v>
      </c>
      <c r="C189" s="6">
        <v>8.6932487196077295E-6</v>
      </c>
      <c r="D189" s="6">
        <v>4048</v>
      </c>
      <c r="E189" s="7">
        <v>50.000817610062903</v>
      </c>
      <c r="F189" s="8">
        <f t="shared" si="2"/>
        <v>6984844.7760045612</v>
      </c>
      <c r="G189" s="6">
        <v>0</v>
      </c>
      <c r="H189" s="9">
        <v>0</v>
      </c>
      <c r="I189" s="8">
        <f>+F189/(1-'P&amp;L'!$D$26)</f>
        <v>6984844.7760045612</v>
      </c>
    </row>
    <row r="190" spans="1:9" x14ac:dyDescent="0.25">
      <c r="A190" s="5">
        <v>40196</v>
      </c>
      <c r="B190" s="6">
        <v>2.9999999999999997E-4</v>
      </c>
      <c r="C190" s="6">
        <v>8.4337487578284007E-6</v>
      </c>
      <c r="D190" s="6">
        <v>4048</v>
      </c>
      <c r="E190" s="7">
        <v>50</v>
      </c>
      <c r="F190" s="8">
        <f t="shared" si="2"/>
        <v>7199645.3467549989</v>
      </c>
      <c r="G190" s="6">
        <v>0</v>
      </c>
      <c r="H190" s="9">
        <v>0</v>
      </c>
      <c r="I190" s="8">
        <f>+F190/(1-'P&amp;L'!$D$26)</f>
        <v>7199645.3467549989</v>
      </c>
    </row>
    <row r="191" spans="1:9" x14ac:dyDescent="0.25">
      <c r="A191" s="5">
        <v>40198</v>
      </c>
      <c r="B191" s="6">
        <v>2.9999999999999997E-4</v>
      </c>
      <c r="C191" s="6">
        <v>9.0824986622767395E-6</v>
      </c>
      <c r="D191" s="6">
        <v>4048</v>
      </c>
      <c r="E191" s="7">
        <v>50</v>
      </c>
      <c r="F191" s="8">
        <f t="shared" si="2"/>
        <v>6685384.9648439279</v>
      </c>
      <c r="G191" s="6">
        <v>0</v>
      </c>
      <c r="H191" s="9">
        <v>0</v>
      </c>
      <c r="I191" s="8">
        <f>+F191/(1-'P&amp;L'!$D$26)</f>
        <v>6685384.9648439279</v>
      </c>
    </row>
    <row r="192" spans="1:9" x14ac:dyDescent="0.25">
      <c r="A192" s="5">
        <v>40200</v>
      </c>
      <c r="B192" s="6">
        <v>2.9999999999999997E-4</v>
      </c>
      <c r="C192" s="6">
        <v>9.7312485667250698E-6</v>
      </c>
      <c r="D192" s="6">
        <v>4048</v>
      </c>
      <c r="E192" s="7">
        <v>50</v>
      </c>
      <c r="F192" s="8">
        <f t="shared" si="2"/>
        <v>6239692.633854337</v>
      </c>
      <c r="G192" s="6">
        <v>0</v>
      </c>
      <c r="H192" s="9">
        <v>0</v>
      </c>
      <c r="I192" s="8">
        <f>+F192/(1-'P&amp;L'!$D$26)</f>
        <v>6239692.633854337</v>
      </c>
    </row>
    <row r="193" spans="1:9" x14ac:dyDescent="0.25">
      <c r="A193" s="5">
        <v>40202</v>
      </c>
      <c r="B193" s="6">
        <v>2.9999999999999997E-4</v>
      </c>
      <c r="C193" s="6">
        <v>9.4068736145009098E-6</v>
      </c>
      <c r="D193" s="6">
        <v>4048</v>
      </c>
      <c r="E193" s="7">
        <v>50</v>
      </c>
      <c r="F193" s="8">
        <f t="shared" si="2"/>
        <v>6454854.4488148252</v>
      </c>
      <c r="G193" s="6">
        <v>0</v>
      </c>
      <c r="H193" s="9">
        <v>0</v>
      </c>
      <c r="I193" s="8">
        <f>+F193/(1-'P&amp;L'!$D$26)</f>
        <v>6454854.4488148252</v>
      </c>
    </row>
    <row r="194" spans="1:9" x14ac:dyDescent="0.25">
      <c r="A194" s="5">
        <v>40204</v>
      </c>
      <c r="B194" s="6">
        <v>2.9999999999999997E-4</v>
      </c>
      <c r="C194" s="6">
        <v>1.34980007194615E-5</v>
      </c>
      <c r="D194" s="6">
        <v>4048</v>
      </c>
      <c r="E194" s="7">
        <v>50</v>
      </c>
      <c r="F194" s="8">
        <f t="shared" si="2"/>
        <v>4498443.9741845271</v>
      </c>
      <c r="G194" s="6">
        <v>0</v>
      </c>
      <c r="H194" s="9">
        <v>0</v>
      </c>
      <c r="I194" s="8">
        <f>+F194/(1-'P&amp;L'!$D$26)</f>
        <v>4498443.9741845271</v>
      </c>
    </row>
    <row r="195" spans="1:9" x14ac:dyDescent="0.25">
      <c r="A195" s="5">
        <v>40206</v>
      </c>
      <c r="B195" s="6">
        <v>2.9999999999999997E-4</v>
      </c>
      <c r="C195" s="6">
        <v>1.15601689330042E-5</v>
      </c>
      <c r="D195" s="6">
        <v>4048</v>
      </c>
      <c r="E195" s="7">
        <v>50</v>
      </c>
      <c r="F195" s="8">
        <f t="shared" si="2"/>
        <v>5252518.397602723</v>
      </c>
      <c r="G195" s="6">
        <v>0</v>
      </c>
      <c r="H195" s="9">
        <v>0</v>
      </c>
      <c r="I195" s="8">
        <f>+F195/(1-'P&amp;L'!$D$26)</f>
        <v>5252518.397602723</v>
      </c>
    </row>
    <row r="196" spans="1:9" x14ac:dyDescent="0.25">
      <c r="A196" s="5">
        <v>40208</v>
      </c>
      <c r="B196" s="6">
        <v>2.9999999999999997E-4</v>
      </c>
      <c r="C196" s="6">
        <v>1.2027921433183599E-5</v>
      </c>
      <c r="D196" s="6">
        <v>4048</v>
      </c>
      <c r="E196" s="7">
        <v>50</v>
      </c>
      <c r="F196" s="8">
        <f t="shared" ref="F196:F259" si="3">+(B196/C196)*D196*E196</f>
        <v>5048253.7932514893</v>
      </c>
      <c r="G196" s="6">
        <v>0</v>
      </c>
      <c r="H196" s="9">
        <v>0</v>
      </c>
      <c r="I196" s="8">
        <f>+F196/(1-'P&amp;L'!$D$26)</f>
        <v>5048253.7932514893</v>
      </c>
    </row>
    <row r="197" spans="1:9" x14ac:dyDescent="0.25">
      <c r="A197" s="5">
        <v>40210</v>
      </c>
      <c r="B197" s="6">
        <v>4.0000000000000002E-4</v>
      </c>
      <c r="C197" s="6">
        <v>1.1961099647443599E-5</v>
      </c>
      <c r="D197" s="6">
        <v>5004</v>
      </c>
      <c r="E197" s="7">
        <v>50</v>
      </c>
      <c r="F197" s="8">
        <f t="shared" si="3"/>
        <v>8367123.6717260964</v>
      </c>
      <c r="G197" s="6">
        <v>0</v>
      </c>
      <c r="H197" s="9">
        <v>0</v>
      </c>
      <c r="I197" s="8">
        <f>+F197/(1-'P&amp;L'!$D$26)</f>
        <v>8367123.6717260964</v>
      </c>
    </row>
    <row r="198" spans="1:9" x14ac:dyDescent="0.25">
      <c r="A198" s="5">
        <v>40212</v>
      </c>
      <c r="B198" s="6">
        <v>4.0000000000000002E-4</v>
      </c>
      <c r="C198" s="6">
        <v>1.6237693934797801E-5</v>
      </c>
      <c r="D198" s="6">
        <v>5004</v>
      </c>
      <c r="E198" s="7">
        <v>50</v>
      </c>
      <c r="F198" s="8">
        <f t="shared" si="3"/>
        <v>6163436.7787611736</v>
      </c>
      <c r="G198" s="6">
        <v>0</v>
      </c>
      <c r="H198" s="9">
        <v>0</v>
      </c>
      <c r="I198" s="8">
        <f>+F198/(1-'P&amp;L'!$D$26)</f>
        <v>6163436.7787611736</v>
      </c>
    </row>
    <row r="199" spans="1:9" x14ac:dyDescent="0.25">
      <c r="A199" s="5">
        <v>40214</v>
      </c>
      <c r="B199" s="6">
        <v>4.0000000000000002E-4</v>
      </c>
      <c r="C199" s="6">
        <v>2.2149349727863301E-5</v>
      </c>
      <c r="D199" s="6">
        <v>5004</v>
      </c>
      <c r="E199" s="7">
        <v>50</v>
      </c>
      <c r="F199" s="8">
        <f t="shared" si="3"/>
        <v>4518417.0745248552</v>
      </c>
      <c r="G199" s="6">
        <v>0</v>
      </c>
      <c r="H199" s="9">
        <v>0</v>
      </c>
      <c r="I199" s="8">
        <f>+F199/(1-'P&amp;L'!$D$26)</f>
        <v>4518417.0745248552</v>
      </c>
    </row>
    <row r="200" spans="1:9" x14ac:dyDescent="0.25">
      <c r="A200" s="5">
        <v>40216</v>
      </c>
      <c r="B200" s="6">
        <v>4.0000000000000002E-4</v>
      </c>
      <c r="C200" s="6">
        <v>1.8713940382317099E-5</v>
      </c>
      <c r="D200" s="6">
        <v>5004</v>
      </c>
      <c r="E200" s="7">
        <v>50</v>
      </c>
      <c r="F200" s="8">
        <f t="shared" si="3"/>
        <v>5347884.943278227</v>
      </c>
      <c r="G200" s="6">
        <v>0</v>
      </c>
      <c r="H200" s="9">
        <v>0</v>
      </c>
      <c r="I200" s="8">
        <f>+F200/(1-'P&amp;L'!$D$26)</f>
        <v>5347884.943278227</v>
      </c>
    </row>
    <row r="201" spans="1:9" x14ac:dyDescent="0.25">
      <c r="A201" s="5">
        <v>40218</v>
      </c>
      <c r="B201" s="6">
        <v>4.0000000000000002E-4</v>
      </c>
      <c r="C201" s="6">
        <v>1.8894751400503801E-5</v>
      </c>
      <c r="D201" s="6">
        <v>5004</v>
      </c>
      <c r="E201" s="7">
        <v>50</v>
      </c>
      <c r="F201" s="8">
        <f t="shared" si="3"/>
        <v>5296709.0108066481</v>
      </c>
      <c r="G201" s="6">
        <v>0</v>
      </c>
      <c r="H201" s="9">
        <v>0</v>
      </c>
      <c r="I201" s="8">
        <f>+F201/(1-'P&amp;L'!$D$26)</f>
        <v>5296709.0108066481</v>
      </c>
    </row>
    <row r="202" spans="1:9" x14ac:dyDescent="0.25">
      <c r="A202" s="5">
        <v>40220</v>
      </c>
      <c r="B202" s="6">
        <v>4.0000000000000002E-4</v>
      </c>
      <c r="C202" s="6">
        <v>1.6092180618610899E-5</v>
      </c>
      <c r="D202" s="6">
        <v>5004</v>
      </c>
      <c r="E202" s="7">
        <v>50</v>
      </c>
      <c r="F202" s="8">
        <f t="shared" si="3"/>
        <v>6219169.5688684769</v>
      </c>
      <c r="G202" s="6">
        <v>0</v>
      </c>
      <c r="H202" s="9">
        <v>0</v>
      </c>
      <c r="I202" s="8">
        <f>+F202/(1-'P&amp;L'!$D$26)</f>
        <v>6219169.5688684769</v>
      </c>
    </row>
    <row r="203" spans="1:9" x14ac:dyDescent="0.25">
      <c r="A203" s="5">
        <v>40222</v>
      </c>
      <c r="B203" s="6">
        <v>4.0000000000000002E-4</v>
      </c>
      <c r="C203" s="6">
        <v>2.0250834036903602E-5</v>
      </c>
      <c r="D203" s="6">
        <v>5004</v>
      </c>
      <c r="E203" s="7">
        <v>50.001081081081097</v>
      </c>
      <c r="F203" s="8">
        <f t="shared" si="3"/>
        <v>4942125.529719403</v>
      </c>
      <c r="G203" s="6">
        <v>0</v>
      </c>
      <c r="H203" s="9">
        <v>0</v>
      </c>
      <c r="I203" s="8">
        <f>+F203/(1-'P&amp;L'!$D$26)</f>
        <v>4942125.529719403</v>
      </c>
    </row>
    <row r="204" spans="1:9" x14ac:dyDescent="0.25">
      <c r="A204" s="5">
        <v>40224</v>
      </c>
      <c r="B204" s="6">
        <v>4.0000000000000002E-4</v>
      </c>
      <c r="C204" s="6">
        <v>2.3246091421507599E-5</v>
      </c>
      <c r="D204" s="6">
        <v>5004</v>
      </c>
      <c r="E204" s="7">
        <v>50</v>
      </c>
      <c r="F204" s="8">
        <f t="shared" si="3"/>
        <v>4305239.8867968246</v>
      </c>
      <c r="G204" s="6">
        <v>0</v>
      </c>
      <c r="H204" s="9">
        <v>0</v>
      </c>
      <c r="I204" s="8">
        <f>+F204/(1-'P&amp;L'!$D$26)</f>
        <v>4305239.8867968246</v>
      </c>
    </row>
    <row r="205" spans="1:9" x14ac:dyDescent="0.25">
      <c r="A205" s="5">
        <v>40226</v>
      </c>
      <c r="B205" s="6">
        <v>4.0000000000000002E-4</v>
      </c>
      <c r="C205" s="6">
        <v>2.9151855188052802E-5</v>
      </c>
      <c r="D205" s="6">
        <v>5004</v>
      </c>
      <c r="E205" s="7">
        <v>50</v>
      </c>
      <c r="F205" s="8">
        <f t="shared" si="3"/>
        <v>3433057.6683509126</v>
      </c>
      <c r="G205" s="6">
        <v>0</v>
      </c>
      <c r="H205" s="9">
        <v>0</v>
      </c>
      <c r="I205" s="8">
        <f>+F205/(1-'P&amp;L'!$D$26)</f>
        <v>3433057.6683509126</v>
      </c>
    </row>
    <row r="206" spans="1:9" x14ac:dyDescent="0.25">
      <c r="A206" s="5">
        <v>40228</v>
      </c>
      <c r="B206" s="6">
        <v>4.0000000000000002E-4</v>
      </c>
      <c r="C206" s="6">
        <v>2.2492164132161402E-5</v>
      </c>
      <c r="D206" s="6">
        <v>5004</v>
      </c>
      <c r="E206" s="7">
        <v>50</v>
      </c>
      <c r="F206" s="8">
        <f t="shared" si="3"/>
        <v>4449549.6036726963</v>
      </c>
      <c r="G206" s="6">
        <v>0</v>
      </c>
      <c r="H206" s="9">
        <v>0</v>
      </c>
      <c r="I206" s="8">
        <f>+F206/(1-'P&amp;L'!$D$26)</f>
        <v>4449549.6036726963</v>
      </c>
    </row>
    <row r="207" spans="1:9" x14ac:dyDescent="0.25">
      <c r="A207" s="5">
        <v>40230</v>
      </c>
      <c r="B207" s="6">
        <v>4.0000000000000002E-4</v>
      </c>
      <c r="C207" s="6">
        <v>2.6890073320014199E-5</v>
      </c>
      <c r="D207" s="6">
        <v>5004</v>
      </c>
      <c r="E207" s="7">
        <v>50</v>
      </c>
      <c r="F207" s="8">
        <f t="shared" si="3"/>
        <v>3721819.5283056651</v>
      </c>
      <c r="G207" s="6">
        <v>0</v>
      </c>
      <c r="H207" s="9">
        <v>0</v>
      </c>
      <c r="I207" s="8">
        <f>+F207/(1-'P&amp;L'!$D$26)</f>
        <v>3721819.5283056651</v>
      </c>
    </row>
    <row r="208" spans="1:9" x14ac:dyDescent="0.25">
      <c r="A208" s="5">
        <v>40232</v>
      </c>
      <c r="B208" s="6">
        <v>4.0000000000000002E-4</v>
      </c>
      <c r="C208" s="6">
        <v>3.1539291604315697E-5</v>
      </c>
      <c r="D208" s="6">
        <v>5004</v>
      </c>
      <c r="E208" s="7">
        <v>50</v>
      </c>
      <c r="F208" s="8">
        <f t="shared" si="3"/>
        <v>3173184.7771211667</v>
      </c>
      <c r="G208" s="6">
        <v>0</v>
      </c>
      <c r="H208" s="9">
        <v>0</v>
      </c>
      <c r="I208" s="8">
        <f>+F208/(1-'P&amp;L'!$D$26)</f>
        <v>3173184.7771211667</v>
      </c>
    </row>
    <row r="209" spans="1:9" x14ac:dyDescent="0.25">
      <c r="A209" s="5">
        <v>40234</v>
      </c>
      <c r="B209" s="6">
        <v>4.0000000000000002E-4</v>
      </c>
      <c r="C209" s="6">
        <v>2.7818589140210798E-5</v>
      </c>
      <c r="D209" s="6">
        <v>5004</v>
      </c>
      <c r="E209" s="7">
        <v>50</v>
      </c>
      <c r="F209" s="8">
        <f t="shared" si="3"/>
        <v>3597594.3817847278</v>
      </c>
      <c r="G209" s="6">
        <v>0</v>
      </c>
      <c r="H209" s="9">
        <v>0</v>
      </c>
      <c r="I209" s="8">
        <f>+F209/(1-'P&amp;L'!$D$26)</f>
        <v>3597594.3817847278</v>
      </c>
    </row>
    <row r="210" spans="1:9" x14ac:dyDescent="0.25">
      <c r="A210" s="5">
        <v>40236</v>
      </c>
      <c r="B210" s="6">
        <v>4.0000000000000002E-4</v>
      </c>
      <c r="C210" s="6">
        <v>3.2517675143624797E-5</v>
      </c>
      <c r="D210" s="6">
        <v>5004</v>
      </c>
      <c r="E210" s="7">
        <v>50</v>
      </c>
      <c r="F210" s="8">
        <f t="shared" si="3"/>
        <v>3077710.800601962</v>
      </c>
      <c r="G210" s="6">
        <v>0</v>
      </c>
      <c r="H210" s="9">
        <v>0</v>
      </c>
      <c r="I210" s="8">
        <f>+F210/(1-'P&amp;L'!$D$26)</f>
        <v>3077710.800601962</v>
      </c>
    </row>
    <row r="211" spans="1:9" x14ac:dyDescent="0.25">
      <c r="A211" s="5">
        <v>40238</v>
      </c>
      <c r="B211" s="6">
        <v>5.0000000000000001E-4</v>
      </c>
      <c r="C211" s="6">
        <v>3.4961199865400102E-5</v>
      </c>
      <c r="D211" s="6">
        <v>5603</v>
      </c>
      <c r="E211" s="7">
        <v>50</v>
      </c>
      <c r="F211" s="8">
        <f t="shared" si="3"/>
        <v>4006584.4576068856</v>
      </c>
      <c r="G211" s="6">
        <v>0</v>
      </c>
      <c r="H211" s="9">
        <v>0</v>
      </c>
      <c r="I211" s="8">
        <f>+F211/(1-'P&amp;L'!$D$26)</f>
        <v>4006584.4576068856</v>
      </c>
    </row>
    <row r="212" spans="1:9" x14ac:dyDescent="0.25">
      <c r="A212" s="5">
        <v>40240</v>
      </c>
      <c r="B212" s="6">
        <v>5.0000000000000001E-4</v>
      </c>
      <c r="C212" s="6">
        <v>2.7818589140210798E-5</v>
      </c>
      <c r="D212" s="6">
        <v>5603</v>
      </c>
      <c r="E212" s="7">
        <v>50</v>
      </c>
      <c r="F212" s="8">
        <f t="shared" si="3"/>
        <v>5035302.0886140661</v>
      </c>
      <c r="G212" s="6">
        <v>0</v>
      </c>
      <c r="H212" s="9">
        <v>0</v>
      </c>
      <c r="I212" s="8">
        <f>+F212/(1-'P&amp;L'!$D$26)</f>
        <v>5035302.0886140661</v>
      </c>
    </row>
    <row r="213" spans="1:9" x14ac:dyDescent="0.25">
      <c r="A213" s="5">
        <v>40242</v>
      </c>
      <c r="B213" s="6">
        <v>5.0000000000000001E-4</v>
      </c>
      <c r="C213" s="6">
        <v>3.2893602023897901E-5</v>
      </c>
      <c r="D213" s="6">
        <v>5603</v>
      </c>
      <c r="E213" s="7">
        <v>50</v>
      </c>
      <c r="F213" s="8">
        <f t="shared" si="3"/>
        <v>4258426.9092278965</v>
      </c>
      <c r="G213" s="6">
        <v>0</v>
      </c>
      <c r="H213" s="9">
        <v>0</v>
      </c>
      <c r="I213" s="8">
        <f>+F213/(1-'P&amp;L'!$D$26)</f>
        <v>4258426.9092278965</v>
      </c>
    </row>
    <row r="214" spans="1:9" x14ac:dyDescent="0.25">
      <c r="A214" s="5">
        <v>40244</v>
      </c>
      <c r="B214" s="6">
        <v>5.0000000000000001E-4</v>
      </c>
      <c r="C214" s="6">
        <v>3.2517675143624797E-5</v>
      </c>
      <c r="D214" s="6">
        <v>5603</v>
      </c>
      <c r="E214" s="7">
        <v>50</v>
      </c>
      <c r="F214" s="8">
        <f t="shared" si="3"/>
        <v>4307657.2781207021</v>
      </c>
      <c r="G214" s="6">
        <v>0</v>
      </c>
      <c r="H214" s="9">
        <v>0</v>
      </c>
      <c r="I214" s="8">
        <f>+F214/(1-'P&amp;L'!$D$26)</f>
        <v>4307657.2781207021</v>
      </c>
    </row>
    <row r="215" spans="1:9" x14ac:dyDescent="0.25">
      <c r="A215" s="5">
        <v>40246</v>
      </c>
      <c r="B215" s="6">
        <v>5.0000000000000001E-4</v>
      </c>
      <c r="C215" s="6">
        <v>3.3335711735466399E-5</v>
      </c>
      <c r="D215" s="6">
        <v>5603</v>
      </c>
      <c r="E215" s="7">
        <v>50</v>
      </c>
      <c r="F215" s="8">
        <f t="shared" si="3"/>
        <v>4201950.1821817094</v>
      </c>
      <c r="G215" s="6">
        <v>0</v>
      </c>
      <c r="H215" s="9">
        <v>0</v>
      </c>
      <c r="I215" s="8">
        <f>+F215/(1-'P&amp;L'!$D$26)</f>
        <v>4201950.1821817094</v>
      </c>
    </row>
    <row r="216" spans="1:9" x14ac:dyDescent="0.25">
      <c r="A216" s="5">
        <v>40248</v>
      </c>
      <c r="B216" s="6">
        <v>5.0000000000000001E-4</v>
      </c>
      <c r="C216" s="6">
        <v>3.2885229144446603E-5</v>
      </c>
      <c r="D216" s="6">
        <v>5603</v>
      </c>
      <c r="E216" s="7">
        <v>50</v>
      </c>
      <c r="F216" s="8">
        <f t="shared" si="3"/>
        <v>4259511.1435814574</v>
      </c>
      <c r="G216" s="6">
        <v>0</v>
      </c>
      <c r="H216" s="9">
        <v>0</v>
      </c>
      <c r="I216" s="8">
        <f>+F216/(1-'P&amp;L'!$D$26)</f>
        <v>4259511.1435814574</v>
      </c>
    </row>
    <row r="217" spans="1:9" x14ac:dyDescent="0.25">
      <c r="A217" s="5">
        <v>40250</v>
      </c>
      <c r="B217" s="6">
        <v>5.0000000000000001E-4</v>
      </c>
      <c r="C217" s="6">
        <v>3.5588124690565502E-5</v>
      </c>
      <c r="D217" s="6">
        <v>5603</v>
      </c>
      <c r="E217" s="7">
        <v>50</v>
      </c>
      <c r="F217" s="8">
        <f t="shared" si="3"/>
        <v>3936003.9681195738</v>
      </c>
      <c r="G217" s="6">
        <v>0</v>
      </c>
      <c r="H217" s="9">
        <v>0</v>
      </c>
      <c r="I217" s="8">
        <f>+F217/(1-'P&amp;L'!$D$26)</f>
        <v>3936003.9681195738</v>
      </c>
    </row>
    <row r="218" spans="1:9" x14ac:dyDescent="0.25">
      <c r="A218" s="5">
        <v>40252</v>
      </c>
      <c r="B218" s="6">
        <v>5.0000000000000001E-4</v>
      </c>
      <c r="C218" s="6">
        <v>2.79299206432286E-5</v>
      </c>
      <c r="D218" s="6">
        <v>5603</v>
      </c>
      <c r="E218" s="7">
        <v>50</v>
      </c>
      <c r="F218" s="8">
        <f t="shared" si="3"/>
        <v>5015230.8626039773</v>
      </c>
      <c r="G218" s="6">
        <v>0</v>
      </c>
      <c r="H218" s="9">
        <v>0</v>
      </c>
      <c r="I218" s="8">
        <f>+F218/(1-'P&amp;L'!$D$26)</f>
        <v>5015230.8626039773</v>
      </c>
    </row>
    <row r="219" spans="1:9" x14ac:dyDescent="0.25">
      <c r="A219" s="5">
        <v>40254</v>
      </c>
      <c r="B219" s="6">
        <v>5.0000000000000001E-4</v>
      </c>
      <c r="C219" s="6">
        <v>2.7704679347718699E-5</v>
      </c>
      <c r="D219" s="6">
        <v>5603</v>
      </c>
      <c r="E219" s="7">
        <v>50</v>
      </c>
      <c r="F219" s="8">
        <f t="shared" si="3"/>
        <v>5056005.0972592933</v>
      </c>
      <c r="G219" s="6">
        <v>0</v>
      </c>
      <c r="H219" s="9">
        <v>0</v>
      </c>
      <c r="I219" s="8">
        <f>+F219/(1-'P&amp;L'!$D$26)</f>
        <v>5056005.0972592933</v>
      </c>
    </row>
    <row r="220" spans="1:9" x14ac:dyDescent="0.25">
      <c r="A220" s="5">
        <v>40256</v>
      </c>
      <c r="B220" s="6">
        <v>5.0000000000000001E-4</v>
      </c>
      <c r="C220" s="6">
        <v>2.99570923028177E-5</v>
      </c>
      <c r="D220" s="6">
        <v>5603</v>
      </c>
      <c r="E220" s="7">
        <v>50</v>
      </c>
      <c r="F220" s="8">
        <f t="shared" si="3"/>
        <v>4675854.3380668769</v>
      </c>
      <c r="G220" s="6">
        <v>0</v>
      </c>
      <c r="H220" s="9">
        <v>0</v>
      </c>
      <c r="I220" s="8">
        <f>+F220/(1-'P&amp;L'!$D$26)</f>
        <v>4675854.3380668769</v>
      </c>
    </row>
    <row r="221" spans="1:9" x14ac:dyDescent="0.25">
      <c r="A221" s="5">
        <v>40258</v>
      </c>
      <c r="B221" s="6">
        <v>5.0000000000000001E-4</v>
      </c>
      <c r="C221" s="6">
        <v>4.0768674487293301E-5</v>
      </c>
      <c r="D221" s="6">
        <v>5603</v>
      </c>
      <c r="E221" s="7">
        <v>50</v>
      </c>
      <c r="F221" s="8">
        <f t="shared" si="3"/>
        <v>3435848.7677507959</v>
      </c>
      <c r="G221" s="6">
        <v>0</v>
      </c>
      <c r="H221" s="9">
        <v>0</v>
      </c>
      <c r="I221" s="8">
        <f>+F221/(1-'P&amp;L'!$D$26)</f>
        <v>3435848.7677507959</v>
      </c>
    </row>
    <row r="222" spans="1:9" x14ac:dyDescent="0.25">
      <c r="A222" s="5">
        <v>40260</v>
      </c>
      <c r="B222" s="6">
        <v>5.0000000000000001E-4</v>
      </c>
      <c r="C222" s="6">
        <v>4.6521773231088198E-5</v>
      </c>
      <c r="D222" s="6">
        <v>5603</v>
      </c>
      <c r="E222" s="7">
        <v>50</v>
      </c>
      <c r="F222" s="8">
        <f t="shared" si="3"/>
        <v>3010955.7368805287</v>
      </c>
      <c r="G222" s="6">
        <v>0</v>
      </c>
      <c r="H222" s="9">
        <v>0</v>
      </c>
      <c r="I222" s="8">
        <f>+F222/(1-'P&amp;L'!$D$26)</f>
        <v>3010955.7368805287</v>
      </c>
    </row>
    <row r="223" spans="1:9" x14ac:dyDescent="0.25">
      <c r="A223" s="5">
        <v>40262</v>
      </c>
      <c r="B223" s="6">
        <v>5.0000000000000001E-4</v>
      </c>
      <c r="C223" s="6">
        <v>4.22099991267435E-5</v>
      </c>
      <c r="D223" s="6">
        <v>5603</v>
      </c>
      <c r="E223" s="7">
        <v>50</v>
      </c>
      <c r="F223" s="8">
        <f t="shared" si="3"/>
        <v>3318526.4841962764</v>
      </c>
      <c r="G223" s="6">
        <v>0</v>
      </c>
      <c r="H223" s="9">
        <v>0</v>
      </c>
      <c r="I223" s="8">
        <f>+F223/(1-'P&amp;L'!$D$26)</f>
        <v>3318526.4841962764</v>
      </c>
    </row>
    <row r="224" spans="1:9" x14ac:dyDescent="0.25">
      <c r="A224" s="5">
        <v>40264</v>
      </c>
      <c r="B224" s="6">
        <v>5.0000000000000001E-4</v>
      </c>
      <c r="C224" s="6">
        <v>3.9486773376631E-5</v>
      </c>
      <c r="D224" s="6">
        <v>5603</v>
      </c>
      <c r="E224" s="7">
        <v>50</v>
      </c>
      <c r="F224" s="8">
        <f t="shared" si="3"/>
        <v>3547390.3796580895</v>
      </c>
      <c r="G224" s="6">
        <v>0</v>
      </c>
      <c r="H224" s="9">
        <v>0</v>
      </c>
      <c r="I224" s="8">
        <f>+F224/(1-'P&amp;L'!$D$26)</f>
        <v>3547390.3796580895</v>
      </c>
    </row>
    <row r="225" spans="1:9" x14ac:dyDescent="0.25">
      <c r="A225" s="5">
        <v>40266</v>
      </c>
      <c r="B225" s="6">
        <v>5.0000000000000001E-4</v>
      </c>
      <c r="C225" s="6">
        <v>4.3571612001799702E-5</v>
      </c>
      <c r="D225" s="6">
        <v>5603</v>
      </c>
      <c r="E225" s="7">
        <v>50</v>
      </c>
      <c r="F225" s="8">
        <f t="shared" si="3"/>
        <v>3214822.5315651456</v>
      </c>
      <c r="G225" s="6">
        <v>0</v>
      </c>
      <c r="H225" s="9">
        <v>0</v>
      </c>
      <c r="I225" s="8">
        <f>+F225/(1-'P&amp;L'!$D$26)</f>
        <v>3214822.5315651456</v>
      </c>
    </row>
    <row r="226" spans="1:9" x14ac:dyDescent="0.25">
      <c r="A226" s="5">
        <v>40268</v>
      </c>
      <c r="B226" s="6">
        <v>5.0000000000000001E-4</v>
      </c>
      <c r="C226" s="6">
        <v>4.6975644189440299E-5</v>
      </c>
      <c r="D226" s="6">
        <v>5603</v>
      </c>
      <c r="E226" s="7">
        <v>50</v>
      </c>
      <c r="F226" s="8">
        <f t="shared" si="3"/>
        <v>2981864.3771039038</v>
      </c>
      <c r="G226" s="6">
        <v>0</v>
      </c>
      <c r="H226" s="9">
        <v>0</v>
      </c>
      <c r="I226" s="8">
        <f>+F226/(1-'P&amp;L'!$D$26)</f>
        <v>2981864.3771039038</v>
      </c>
    </row>
    <row r="227" spans="1:9" x14ac:dyDescent="0.25">
      <c r="A227" s="5">
        <v>40270</v>
      </c>
      <c r="B227" s="6">
        <v>5.9999999999999995E-4</v>
      </c>
      <c r="C227" s="6">
        <v>4.4771583277683201E-5</v>
      </c>
      <c r="D227" s="6">
        <v>5201</v>
      </c>
      <c r="E227" s="7">
        <v>50</v>
      </c>
      <c r="F227" s="8">
        <f t="shared" si="3"/>
        <v>3485023.0565282363</v>
      </c>
      <c r="G227" s="6">
        <v>0</v>
      </c>
      <c r="H227" s="9">
        <v>0</v>
      </c>
      <c r="I227" s="8">
        <f>+F227/(1-'P&amp;L'!$D$26)</f>
        <v>3485023.0565282363</v>
      </c>
    </row>
    <row r="228" spans="1:9" x14ac:dyDescent="0.25">
      <c r="A228" s="5">
        <v>40272</v>
      </c>
      <c r="B228" s="6">
        <v>5.9999999999999995E-4</v>
      </c>
      <c r="C228" s="6">
        <v>5.0216775838482497E-5</v>
      </c>
      <c r="D228" s="6">
        <v>5201</v>
      </c>
      <c r="E228" s="7">
        <v>50</v>
      </c>
      <c r="F228" s="8">
        <f t="shared" si="3"/>
        <v>3107128.9901577053</v>
      </c>
      <c r="G228" s="6">
        <v>0</v>
      </c>
      <c r="H228" s="9">
        <v>0</v>
      </c>
      <c r="I228" s="8">
        <f>+F228/(1-'P&amp;L'!$D$26)</f>
        <v>3107128.9901577053</v>
      </c>
    </row>
    <row r="229" spans="1:9" x14ac:dyDescent="0.25">
      <c r="A229" s="5">
        <v>40274</v>
      </c>
      <c r="B229" s="6">
        <v>5.9999999999999995E-4</v>
      </c>
      <c r="C229" s="6">
        <v>4.38640511842166E-5</v>
      </c>
      <c r="D229" s="6">
        <v>5201</v>
      </c>
      <c r="E229" s="7">
        <v>50</v>
      </c>
      <c r="F229" s="8">
        <f t="shared" si="3"/>
        <v>3557126.9818357215</v>
      </c>
      <c r="G229" s="6">
        <v>0</v>
      </c>
      <c r="H229" s="9">
        <v>0</v>
      </c>
      <c r="I229" s="8">
        <f>+F229/(1-'P&amp;L'!$D$26)</f>
        <v>3557126.9818357215</v>
      </c>
    </row>
    <row r="230" spans="1:9" x14ac:dyDescent="0.25">
      <c r="A230" s="5">
        <v>40276</v>
      </c>
      <c r="B230" s="6">
        <v>5.9999999999999995E-4</v>
      </c>
      <c r="C230" s="6">
        <v>5.8989586075325803E-5</v>
      </c>
      <c r="D230" s="6">
        <v>5201</v>
      </c>
      <c r="E230" s="7">
        <v>50.000783132530103</v>
      </c>
      <c r="F230" s="8">
        <f t="shared" si="3"/>
        <v>2645084.5687259156</v>
      </c>
      <c r="G230" s="6">
        <v>0</v>
      </c>
      <c r="H230" s="9">
        <v>0</v>
      </c>
      <c r="I230" s="8">
        <f>+F230/(1-'P&amp;L'!$D$26)</f>
        <v>2645084.5687259156</v>
      </c>
    </row>
    <row r="231" spans="1:9" x14ac:dyDescent="0.25">
      <c r="A231" s="5">
        <v>40278</v>
      </c>
      <c r="B231" s="6">
        <v>5.9999999999999995E-4</v>
      </c>
      <c r="C231" s="6">
        <v>7.2602567477324104E-5</v>
      </c>
      <c r="D231" s="6">
        <v>5201</v>
      </c>
      <c r="E231" s="7">
        <v>50</v>
      </c>
      <c r="F231" s="8">
        <f t="shared" si="3"/>
        <v>2149097.551525746</v>
      </c>
      <c r="G231" s="6">
        <v>0</v>
      </c>
      <c r="H231" s="9">
        <v>0</v>
      </c>
      <c r="I231" s="8">
        <f>+F231/(1-'P&amp;L'!$D$26)</f>
        <v>2149097.551525746</v>
      </c>
    </row>
    <row r="232" spans="1:9" x14ac:dyDescent="0.25">
      <c r="A232" s="5">
        <v>40280</v>
      </c>
      <c r="B232" s="6">
        <v>5.9999999999999995E-4</v>
      </c>
      <c r="C232" s="6">
        <v>8.4353155086523197E-5</v>
      </c>
      <c r="D232" s="6">
        <v>5201</v>
      </c>
      <c r="E232" s="7">
        <v>50</v>
      </c>
      <c r="F232" s="8">
        <f t="shared" si="3"/>
        <v>1849723.3427718976</v>
      </c>
      <c r="G232" s="6">
        <v>0</v>
      </c>
      <c r="H232" s="9">
        <v>0</v>
      </c>
      <c r="I232" s="8">
        <f>+F232/(1-'P&amp;L'!$D$26)</f>
        <v>1849723.3427718976</v>
      </c>
    </row>
    <row r="233" spans="1:9" x14ac:dyDescent="0.25">
      <c r="A233" s="5">
        <v>40282</v>
      </c>
      <c r="B233" s="6">
        <v>5.9999999999999995E-4</v>
      </c>
      <c r="C233" s="6">
        <v>7.7744843397717204E-5</v>
      </c>
      <c r="D233" s="6">
        <v>5201</v>
      </c>
      <c r="E233" s="7">
        <v>50</v>
      </c>
      <c r="F233" s="8">
        <f t="shared" si="3"/>
        <v>2006949.8269075099</v>
      </c>
      <c r="G233" s="6">
        <v>0</v>
      </c>
      <c r="H233" s="9">
        <v>0</v>
      </c>
      <c r="I233" s="8">
        <f>+F233/(1-'P&amp;L'!$D$26)</f>
        <v>2006949.8269075099</v>
      </c>
    </row>
    <row r="234" spans="1:9" x14ac:dyDescent="0.25">
      <c r="A234" s="5">
        <v>40284</v>
      </c>
      <c r="B234" s="6">
        <v>5.9999999999999995E-4</v>
      </c>
      <c r="C234" s="6">
        <v>7.8522291831694394E-5</v>
      </c>
      <c r="D234" s="6">
        <v>5201</v>
      </c>
      <c r="E234" s="7">
        <v>50</v>
      </c>
      <c r="F234" s="8">
        <f t="shared" si="3"/>
        <v>1987079.0365420883</v>
      </c>
      <c r="G234" s="6">
        <v>0</v>
      </c>
      <c r="H234" s="9">
        <v>0</v>
      </c>
      <c r="I234" s="8">
        <f>+F234/(1-'P&amp;L'!$D$26)</f>
        <v>1987079.0365420883</v>
      </c>
    </row>
    <row r="235" spans="1:9" x14ac:dyDescent="0.25">
      <c r="A235" s="5">
        <v>40286</v>
      </c>
      <c r="B235" s="6">
        <v>5.9999999999999995E-4</v>
      </c>
      <c r="C235" s="6">
        <v>1.03011917501975E-4</v>
      </c>
      <c r="D235" s="6">
        <v>5201</v>
      </c>
      <c r="E235" s="7">
        <v>50</v>
      </c>
      <c r="F235" s="8">
        <f t="shared" si="3"/>
        <v>1514679.1146471815</v>
      </c>
      <c r="G235" s="6">
        <v>0</v>
      </c>
      <c r="H235" s="9">
        <v>0</v>
      </c>
      <c r="I235" s="8">
        <f>+F235/(1-'P&amp;L'!$D$26)</f>
        <v>1514679.1146471815</v>
      </c>
    </row>
    <row r="236" spans="1:9" x14ac:dyDescent="0.25">
      <c r="A236" s="5">
        <v>40288</v>
      </c>
      <c r="B236" s="6">
        <v>5.9999999999999995E-4</v>
      </c>
      <c r="C236" s="6">
        <v>7.9688464482660098E-5</v>
      </c>
      <c r="D236" s="6">
        <v>5201</v>
      </c>
      <c r="E236" s="7">
        <v>50</v>
      </c>
      <c r="F236" s="8">
        <f t="shared" si="3"/>
        <v>1957999.8311292783</v>
      </c>
      <c r="G236" s="6">
        <v>0</v>
      </c>
      <c r="H236" s="9">
        <v>0</v>
      </c>
      <c r="I236" s="8">
        <f>+F236/(1-'P&amp;L'!$D$26)</f>
        <v>1957999.8311292783</v>
      </c>
    </row>
    <row r="237" spans="1:9" x14ac:dyDescent="0.25">
      <c r="A237" s="5">
        <v>40290</v>
      </c>
      <c r="B237" s="6">
        <v>5.9999999999999995E-4</v>
      </c>
      <c r="C237" s="6">
        <v>1.00871278676605E-4</v>
      </c>
      <c r="D237" s="6">
        <v>5201</v>
      </c>
      <c r="E237" s="7">
        <v>50</v>
      </c>
      <c r="F237" s="8">
        <f t="shared" si="3"/>
        <v>1546822.8622364821</v>
      </c>
      <c r="G237" s="6">
        <v>0</v>
      </c>
      <c r="H237" s="9">
        <v>0</v>
      </c>
      <c r="I237" s="8">
        <f>+F237/(1-'P&amp;L'!$D$26)</f>
        <v>1546822.8622364821</v>
      </c>
    </row>
    <row r="238" spans="1:9" x14ac:dyDescent="0.25">
      <c r="A238" s="5">
        <v>40292</v>
      </c>
      <c r="B238" s="6">
        <v>5.9999999999999995E-4</v>
      </c>
      <c r="C238" s="6">
        <v>8.3774451782265598E-5</v>
      </c>
      <c r="D238" s="6">
        <v>5201</v>
      </c>
      <c r="E238" s="7">
        <v>50</v>
      </c>
      <c r="F238" s="8">
        <f t="shared" si="3"/>
        <v>1862500.9973867752</v>
      </c>
      <c r="G238" s="6">
        <v>0</v>
      </c>
      <c r="H238" s="9">
        <v>0</v>
      </c>
      <c r="I238" s="8">
        <f>+F238/(1-'P&amp;L'!$D$26)</f>
        <v>1862500.9973867752</v>
      </c>
    </row>
    <row r="239" spans="1:9" x14ac:dyDescent="0.25">
      <c r="A239" s="5">
        <v>40294</v>
      </c>
      <c r="B239" s="6">
        <v>5.9999999999999995E-4</v>
      </c>
      <c r="C239" s="6">
        <v>9.68820190679263E-5</v>
      </c>
      <c r="D239" s="6">
        <v>5201</v>
      </c>
      <c r="E239" s="7">
        <v>50</v>
      </c>
      <c r="F239" s="8">
        <f t="shared" si="3"/>
        <v>1610515.5683285629</v>
      </c>
      <c r="G239" s="6">
        <v>0</v>
      </c>
      <c r="H239" s="9">
        <v>0</v>
      </c>
      <c r="I239" s="8">
        <f>+F239/(1-'P&amp;L'!$D$26)</f>
        <v>1610515.5683285629</v>
      </c>
    </row>
    <row r="240" spans="1:9" x14ac:dyDescent="0.25">
      <c r="A240" s="5">
        <v>40296</v>
      </c>
      <c r="B240" s="6">
        <v>5.9999999999999995E-4</v>
      </c>
      <c r="C240" s="6">
        <v>9.9731490216982998E-5</v>
      </c>
      <c r="D240" s="6">
        <v>5201</v>
      </c>
      <c r="E240" s="7">
        <v>50</v>
      </c>
      <c r="F240" s="8">
        <f t="shared" si="3"/>
        <v>1564500.8378048888</v>
      </c>
      <c r="G240" s="6">
        <v>0</v>
      </c>
      <c r="H240" s="9">
        <v>0</v>
      </c>
      <c r="I240" s="8">
        <f>+F240/(1-'P&amp;L'!$D$26)</f>
        <v>1564500.8378048888</v>
      </c>
    </row>
    <row r="241" spans="1:9" x14ac:dyDescent="0.25">
      <c r="A241" s="5">
        <v>40298</v>
      </c>
      <c r="B241" s="6">
        <v>5.9999999999999995E-4</v>
      </c>
      <c r="C241" s="6">
        <v>8.7193817161133698E-5</v>
      </c>
      <c r="D241" s="6">
        <v>5201</v>
      </c>
      <c r="E241" s="7">
        <v>50</v>
      </c>
      <c r="F241" s="8">
        <f t="shared" si="3"/>
        <v>1789461.7425872916</v>
      </c>
      <c r="G241" s="6">
        <v>0</v>
      </c>
      <c r="H241" s="9">
        <v>0</v>
      </c>
      <c r="I241" s="8">
        <f>+F241/(1-'P&amp;L'!$D$26)</f>
        <v>1789461.7425872916</v>
      </c>
    </row>
    <row r="242" spans="1:9" x14ac:dyDescent="0.25">
      <c r="A242" s="5">
        <v>40300</v>
      </c>
      <c r="B242" s="6">
        <v>6.9999999999999999E-4</v>
      </c>
      <c r="C242" s="6">
        <v>9.68820190679263E-5</v>
      </c>
      <c r="D242" s="6">
        <v>5578</v>
      </c>
      <c r="E242" s="7">
        <v>50</v>
      </c>
      <c r="F242" s="8">
        <f t="shared" si="3"/>
        <v>2015131.4132204407</v>
      </c>
      <c r="G242" s="6">
        <v>0</v>
      </c>
      <c r="H242" s="9">
        <v>0</v>
      </c>
      <c r="I242" s="8">
        <f>+F242/(1-'P&amp;L'!$D$26)</f>
        <v>2015131.4132204407</v>
      </c>
    </row>
    <row r="243" spans="1:9" x14ac:dyDescent="0.25">
      <c r="A243" s="5">
        <v>40302</v>
      </c>
      <c r="B243" s="6">
        <v>6.9999999999999999E-4</v>
      </c>
      <c r="C243" s="6">
        <v>8.3035726643845701E-5</v>
      </c>
      <c r="D243" s="6">
        <v>5578</v>
      </c>
      <c r="E243" s="7">
        <v>50</v>
      </c>
      <c r="F243" s="8">
        <f t="shared" si="3"/>
        <v>2351156.6393267629</v>
      </c>
      <c r="G243" s="6">
        <v>0</v>
      </c>
      <c r="H243" s="9">
        <v>0</v>
      </c>
      <c r="I243" s="8">
        <f>+F243/(1-'P&amp;L'!$D$26)</f>
        <v>2351156.6393267629</v>
      </c>
    </row>
    <row r="244" spans="1:9" x14ac:dyDescent="0.25">
      <c r="A244" s="5">
        <v>40304</v>
      </c>
      <c r="B244" s="6">
        <v>6.9999999999999999E-4</v>
      </c>
      <c r="C244" s="6">
        <v>9.6449190178620801E-5</v>
      </c>
      <c r="D244" s="6">
        <v>5578</v>
      </c>
      <c r="E244" s="7">
        <v>50</v>
      </c>
      <c r="F244" s="8">
        <f t="shared" si="3"/>
        <v>2024174.590148868</v>
      </c>
      <c r="G244" s="6">
        <v>0</v>
      </c>
      <c r="H244" s="9">
        <v>0</v>
      </c>
      <c r="I244" s="8">
        <f>+F244/(1-'P&amp;L'!$D$26)</f>
        <v>2024174.590148868</v>
      </c>
    </row>
    <row r="245" spans="1:9" x14ac:dyDescent="0.25">
      <c r="A245" s="5">
        <v>40306</v>
      </c>
      <c r="B245" s="6">
        <v>6.9999999999999999E-4</v>
      </c>
      <c r="C245" s="6">
        <v>9.4532981102224401E-5</v>
      </c>
      <c r="D245" s="6">
        <v>5578</v>
      </c>
      <c r="E245" s="7">
        <v>50</v>
      </c>
      <c r="F245" s="8">
        <f t="shared" si="3"/>
        <v>2065205.1561653982</v>
      </c>
      <c r="G245" s="6">
        <v>0</v>
      </c>
      <c r="H245" s="9">
        <v>0</v>
      </c>
      <c r="I245" s="8">
        <f>+F245/(1-'P&amp;L'!$D$26)</f>
        <v>2065205.1561653982</v>
      </c>
    </row>
    <row r="246" spans="1:9" x14ac:dyDescent="0.25">
      <c r="A246" s="5">
        <v>40308</v>
      </c>
      <c r="B246" s="6">
        <v>6.9999999999999999E-4</v>
      </c>
      <c r="C246" s="6">
        <v>8.7506881155437405E-5</v>
      </c>
      <c r="D246" s="6">
        <v>5578</v>
      </c>
      <c r="E246" s="7">
        <v>50</v>
      </c>
      <c r="F246" s="8">
        <f t="shared" si="3"/>
        <v>2231024.5482662711</v>
      </c>
      <c r="G246" s="6">
        <v>0</v>
      </c>
      <c r="H246" s="9">
        <v>0</v>
      </c>
      <c r="I246" s="8">
        <f>+F246/(1-'P&amp;L'!$D$26)</f>
        <v>2231024.5482662711</v>
      </c>
    </row>
    <row r="247" spans="1:9" x14ac:dyDescent="0.25">
      <c r="A247" s="5">
        <v>40310</v>
      </c>
      <c r="B247" s="6">
        <v>6.9999999999999999E-4</v>
      </c>
      <c r="C247" s="6">
        <v>7.7287099414656405E-5</v>
      </c>
      <c r="D247" s="6">
        <v>5578</v>
      </c>
      <c r="E247" s="7">
        <v>50</v>
      </c>
      <c r="F247" s="8">
        <f t="shared" si="3"/>
        <v>2526036.0587808187</v>
      </c>
      <c r="G247" s="6">
        <v>0</v>
      </c>
      <c r="H247" s="9">
        <v>0</v>
      </c>
      <c r="I247" s="8">
        <f>+F247/(1-'P&amp;L'!$D$26)</f>
        <v>2526036.0587808187</v>
      </c>
    </row>
    <row r="248" spans="1:9" x14ac:dyDescent="0.25">
      <c r="A248" s="5">
        <v>40312</v>
      </c>
      <c r="B248" s="6">
        <v>6.9999999999999999E-4</v>
      </c>
      <c r="C248" s="6">
        <v>7.6648363055857596E-5</v>
      </c>
      <c r="D248" s="6">
        <v>5578</v>
      </c>
      <c r="E248" s="7">
        <v>50</v>
      </c>
      <c r="F248" s="8">
        <f t="shared" si="3"/>
        <v>2547086.3592706593</v>
      </c>
      <c r="G248" s="6">
        <v>0</v>
      </c>
      <c r="H248" s="9">
        <v>0</v>
      </c>
      <c r="I248" s="8">
        <f>+F248/(1-'P&amp;L'!$D$26)</f>
        <v>2547086.3592706593</v>
      </c>
    </row>
    <row r="249" spans="1:9" x14ac:dyDescent="0.25">
      <c r="A249" s="5">
        <v>40314</v>
      </c>
      <c r="B249" s="6">
        <v>6.9999999999999999E-4</v>
      </c>
      <c r="C249" s="6">
        <v>6.1318690444686001E-5</v>
      </c>
      <c r="D249" s="6">
        <v>5578</v>
      </c>
      <c r="E249" s="7">
        <v>50</v>
      </c>
      <c r="F249" s="8">
        <f t="shared" si="3"/>
        <v>3183857.9490883276</v>
      </c>
      <c r="G249" s="6">
        <v>0</v>
      </c>
      <c r="H249" s="9">
        <v>0</v>
      </c>
      <c r="I249" s="8">
        <f>+F249/(1-'P&amp;L'!$D$26)</f>
        <v>3183857.9490883276</v>
      </c>
    </row>
    <row r="250" spans="1:9" x14ac:dyDescent="0.25">
      <c r="A250" s="5">
        <v>40316</v>
      </c>
      <c r="B250" s="6">
        <v>6.9999999999999999E-4</v>
      </c>
      <c r="C250" s="6">
        <v>1.073077082782E-4</v>
      </c>
      <c r="D250" s="6">
        <v>5578</v>
      </c>
      <c r="E250" s="7">
        <v>50.026733067729097</v>
      </c>
      <c r="F250" s="8">
        <f t="shared" si="3"/>
        <v>1820320.1342241135</v>
      </c>
      <c r="G250" s="6">
        <v>0</v>
      </c>
      <c r="H250" s="9">
        <v>0</v>
      </c>
      <c r="I250" s="8">
        <f>+F250/(1-'P&amp;L'!$D$26)</f>
        <v>1820320.1342241135</v>
      </c>
    </row>
    <row r="251" spans="1:9" x14ac:dyDescent="0.25">
      <c r="A251" s="5">
        <v>40318</v>
      </c>
      <c r="B251" s="6">
        <v>6.9999999999999999E-4</v>
      </c>
      <c r="C251" s="6">
        <v>1.07764892761115E-4</v>
      </c>
      <c r="D251" s="6">
        <v>5578</v>
      </c>
      <c r="E251" s="7">
        <v>50.012941176470598</v>
      </c>
      <c r="F251" s="8">
        <f t="shared" si="3"/>
        <v>1812097.8466570748</v>
      </c>
      <c r="G251" s="6">
        <v>0</v>
      </c>
      <c r="H251" s="9">
        <v>0</v>
      </c>
      <c r="I251" s="8">
        <f>+F251/(1-'P&amp;L'!$D$26)</f>
        <v>1812097.8466570748</v>
      </c>
    </row>
    <row r="252" spans="1:9" x14ac:dyDescent="0.25">
      <c r="A252" s="5">
        <v>40320</v>
      </c>
      <c r="B252" s="6">
        <v>6.9999999999999999E-4</v>
      </c>
      <c r="C252" s="6">
        <v>1.13064805519858E-4</v>
      </c>
      <c r="D252" s="6">
        <v>5578</v>
      </c>
      <c r="E252" s="7">
        <v>50</v>
      </c>
      <c r="F252" s="8">
        <f t="shared" si="3"/>
        <v>1726708.8472169267</v>
      </c>
      <c r="G252" s="6">
        <v>0</v>
      </c>
      <c r="H252" s="9">
        <v>0</v>
      </c>
      <c r="I252" s="8">
        <f>+F252/(1-'P&amp;L'!$D$26)</f>
        <v>1726708.8472169267</v>
      </c>
    </row>
    <row r="253" spans="1:9" x14ac:dyDescent="0.25">
      <c r="A253" s="5">
        <v>40322</v>
      </c>
      <c r="B253" s="6">
        <v>6.9999999999999999E-4</v>
      </c>
      <c r="C253" s="6">
        <v>1.11887047129026E-4</v>
      </c>
      <c r="D253" s="6">
        <v>5578</v>
      </c>
      <c r="E253" s="7">
        <v>50</v>
      </c>
      <c r="F253" s="8">
        <f t="shared" si="3"/>
        <v>1744884.7298192121</v>
      </c>
      <c r="G253" s="6">
        <v>0</v>
      </c>
      <c r="H253" s="9">
        <v>0</v>
      </c>
      <c r="I253" s="8">
        <f>+F253/(1-'P&amp;L'!$D$26)</f>
        <v>1744884.7298192121</v>
      </c>
    </row>
    <row r="254" spans="1:9" x14ac:dyDescent="0.25">
      <c r="A254" s="5">
        <v>40324</v>
      </c>
      <c r="B254" s="6">
        <v>6.9999999999999999E-4</v>
      </c>
      <c r="C254" s="6">
        <v>1.24842389428177E-4</v>
      </c>
      <c r="D254" s="6">
        <v>5578</v>
      </c>
      <c r="E254" s="7">
        <v>50.002668463611897</v>
      </c>
      <c r="F254" s="8">
        <f t="shared" si="3"/>
        <v>1563895.2456556645</v>
      </c>
      <c r="G254" s="6">
        <v>0</v>
      </c>
      <c r="H254" s="9">
        <v>0</v>
      </c>
      <c r="I254" s="8">
        <f>+F254/(1-'P&amp;L'!$D$26)</f>
        <v>1563895.2456556645</v>
      </c>
    </row>
    <row r="255" spans="1:9" x14ac:dyDescent="0.25">
      <c r="A255" s="5">
        <v>40326</v>
      </c>
      <c r="B255" s="6">
        <v>6.9999999999999999E-4</v>
      </c>
      <c r="C255" s="6">
        <v>1.2896454379608799E-4</v>
      </c>
      <c r="D255" s="6">
        <v>5578</v>
      </c>
      <c r="E255" s="7">
        <v>50</v>
      </c>
      <c r="F255" s="8">
        <f t="shared" si="3"/>
        <v>1513826.934546347</v>
      </c>
      <c r="G255" s="6">
        <v>0</v>
      </c>
      <c r="H255" s="9">
        <v>0</v>
      </c>
      <c r="I255" s="8">
        <f>+F255/(1-'P&amp;L'!$D$26)</f>
        <v>1513826.934546347</v>
      </c>
    </row>
    <row r="256" spans="1:9" x14ac:dyDescent="0.25">
      <c r="A256" s="5">
        <v>40328</v>
      </c>
      <c r="B256" s="6">
        <v>6.9999999999999999E-4</v>
      </c>
      <c r="C256" s="6">
        <v>1.24746971748382E-4</v>
      </c>
      <c r="D256" s="6">
        <v>5578</v>
      </c>
      <c r="E256" s="7">
        <v>50</v>
      </c>
      <c r="F256" s="8">
        <f t="shared" si="3"/>
        <v>1565007.9297618875</v>
      </c>
      <c r="G256" s="6">
        <v>0</v>
      </c>
      <c r="H256" s="9">
        <v>0</v>
      </c>
      <c r="I256" s="8">
        <f>+F256/(1-'P&amp;L'!$D$26)</f>
        <v>1565007.9297618875</v>
      </c>
    </row>
    <row r="257" spans="1:9" x14ac:dyDescent="0.25">
      <c r="A257" s="5">
        <v>40330</v>
      </c>
      <c r="B257" s="6">
        <v>8.0000000000000004E-4</v>
      </c>
      <c r="C257" s="6">
        <v>1.09876471804866E-4</v>
      </c>
      <c r="D257" s="6">
        <v>4940</v>
      </c>
      <c r="E257" s="7">
        <v>50</v>
      </c>
      <c r="F257" s="8">
        <f t="shared" si="3"/>
        <v>1798383.1911796886</v>
      </c>
      <c r="G257" s="6">
        <v>0</v>
      </c>
      <c r="H257" s="9">
        <v>0</v>
      </c>
      <c r="I257" s="8">
        <f>+F257/(1-'P&amp;L'!$D$26)</f>
        <v>1798383.1911796886</v>
      </c>
    </row>
    <row r="258" spans="1:9" x14ac:dyDescent="0.25">
      <c r="A258" s="5">
        <v>40332</v>
      </c>
      <c r="B258" s="6">
        <v>8.0000000000000004E-4</v>
      </c>
      <c r="C258" s="6">
        <v>1.2970380506288699E-4</v>
      </c>
      <c r="D258" s="6">
        <v>4940</v>
      </c>
      <c r="E258" s="7">
        <v>50</v>
      </c>
      <c r="F258" s="8">
        <f t="shared" si="3"/>
        <v>1523471.1109993535</v>
      </c>
      <c r="G258" s="6">
        <v>0</v>
      </c>
      <c r="H258" s="9">
        <v>0</v>
      </c>
      <c r="I258" s="8">
        <f>+F258/(1-'P&amp;L'!$D$26)</f>
        <v>1523471.1109993535</v>
      </c>
    </row>
    <row r="259" spans="1:9" x14ac:dyDescent="0.25">
      <c r="A259" s="5">
        <v>40334</v>
      </c>
      <c r="B259" s="6">
        <v>8.0000000000000004E-4</v>
      </c>
      <c r="C259" s="6">
        <v>1.1483330511937201E-4</v>
      </c>
      <c r="D259" s="6">
        <v>4940</v>
      </c>
      <c r="E259" s="7">
        <v>50</v>
      </c>
      <c r="F259" s="8">
        <f t="shared" si="3"/>
        <v>1720755.1397618488</v>
      </c>
      <c r="G259" s="6">
        <v>0</v>
      </c>
      <c r="H259" s="9">
        <v>0</v>
      </c>
      <c r="I259" s="8">
        <f>+F259/(1-'P&amp;L'!$D$26)</f>
        <v>1720755.1397618488</v>
      </c>
    </row>
    <row r="260" spans="1:9" x14ac:dyDescent="0.25">
      <c r="A260" s="5">
        <v>40336</v>
      </c>
      <c r="B260" s="6">
        <v>8.0000000000000004E-4</v>
      </c>
      <c r="C260" s="6">
        <v>1.28877666177136E-4</v>
      </c>
      <c r="D260" s="6">
        <v>4940</v>
      </c>
      <c r="E260" s="7">
        <v>50</v>
      </c>
      <c r="F260" s="8">
        <f t="shared" ref="F260:F323" si="4">+(B260/C260)*D260*E260</f>
        <v>1533236.951454479</v>
      </c>
      <c r="G260" s="6">
        <v>0</v>
      </c>
      <c r="H260" s="9">
        <v>0</v>
      </c>
      <c r="I260" s="8">
        <f>+F260/(1-'P&amp;L'!$D$26)</f>
        <v>1533236.951454479</v>
      </c>
    </row>
    <row r="261" spans="1:9" x14ac:dyDescent="0.25">
      <c r="A261" s="5">
        <v>40338</v>
      </c>
      <c r="B261" s="6">
        <v>8.0000000000000004E-4</v>
      </c>
      <c r="C261" s="6">
        <v>1.33834499491642E-4</v>
      </c>
      <c r="D261" s="6">
        <v>4940</v>
      </c>
      <c r="E261" s="7">
        <v>50</v>
      </c>
      <c r="F261" s="8">
        <f t="shared" si="4"/>
        <v>1476450.3976968972</v>
      </c>
      <c r="G261" s="6">
        <v>0</v>
      </c>
      <c r="H261" s="9">
        <v>0</v>
      </c>
      <c r="I261" s="8">
        <f>+F261/(1-'P&amp;L'!$D$26)</f>
        <v>1476450.3976968972</v>
      </c>
    </row>
    <row r="262" spans="1:9" x14ac:dyDescent="0.25">
      <c r="A262" s="5">
        <v>40340</v>
      </c>
      <c r="B262" s="6">
        <v>8.0000000000000004E-4</v>
      </c>
      <c r="C262" s="6">
        <v>1.3879133280614699E-4</v>
      </c>
      <c r="D262" s="6">
        <v>4940</v>
      </c>
      <c r="E262" s="7">
        <v>50</v>
      </c>
      <c r="F262" s="8">
        <f t="shared" si="4"/>
        <v>1423720.0263505823</v>
      </c>
      <c r="G262" s="6">
        <v>0</v>
      </c>
      <c r="H262" s="9">
        <v>0</v>
      </c>
      <c r="I262" s="8">
        <f>+F262/(1-'P&amp;L'!$D$26)</f>
        <v>1423720.0263505823</v>
      </c>
    </row>
    <row r="263" spans="1:9" x14ac:dyDescent="0.25">
      <c r="A263" s="5">
        <v>40342</v>
      </c>
      <c r="B263" s="6">
        <v>8.0000000000000004E-4</v>
      </c>
      <c r="C263" s="6">
        <v>1.39110192527762E-4</v>
      </c>
      <c r="D263" s="6">
        <v>4940</v>
      </c>
      <c r="E263" s="7">
        <v>50</v>
      </c>
      <c r="F263" s="8">
        <f t="shared" si="4"/>
        <v>1420456.6639541187</v>
      </c>
      <c r="G263" s="6">
        <v>0</v>
      </c>
      <c r="H263" s="9">
        <v>0</v>
      </c>
      <c r="I263" s="8">
        <f>+F263/(1-'P&amp;L'!$D$26)</f>
        <v>1420456.6639541187</v>
      </c>
    </row>
    <row r="264" spans="1:9" x14ac:dyDescent="0.25">
      <c r="A264" s="5">
        <v>40344</v>
      </c>
      <c r="B264" s="6">
        <v>8.0000000000000004E-4</v>
      </c>
      <c r="C264" s="6">
        <v>1.6935153872945001E-4</v>
      </c>
      <c r="D264" s="6">
        <v>4940</v>
      </c>
      <c r="E264" s="7">
        <v>50</v>
      </c>
      <c r="F264" s="8">
        <f t="shared" si="4"/>
        <v>1166803.688248022</v>
      </c>
      <c r="G264" s="6">
        <v>0</v>
      </c>
      <c r="H264" s="9">
        <v>0</v>
      </c>
      <c r="I264" s="8">
        <f>+F264/(1-'P&amp;L'!$D$26)</f>
        <v>1166803.688248022</v>
      </c>
    </row>
    <row r="265" spans="1:9" x14ac:dyDescent="0.25">
      <c r="A265" s="5">
        <v>40346</v>
      </c>
      <c r="B265" s="6">
        <v>8.0000000000000004E-4</v>
      </c>
      <c r="C265" s="6">
        <v>1.2355750019546599E-4</v>
      </c>
      <c r="D265" s="6">
        <v>4940</v>
      </c>
      <c r="E265" s="7">
        <v>50</v>
      </c>
      <c r="F265" s="8">
        <f t="shared" si="4"/>
        <v>1599255.4048714158</v>
      </c>
      <c r="G265" s="6">
        <v>0</v>
      </c>
      <c r="H265" s="9">
        <v>0</v>
      </c>
      <c r="I265" s="8">
        <f>+F265/(1-'P&amp;L'!$D$26)</f>
        <v>1599255.4048714158</v>
      </c>
    </row>
    <row r="266" spans="1:9" x14ac:dyDescent="0.25">
      <c r="A266" s="5">
        <v>40348</v>
      </c>
      <c r="B266" s="6">
        <v>8.0000000000000004E-4</v>
      </c>
      <c r="C266" s="6">
        <v>1.3651807713904599E-4</v>
      </c>
      <c r="D266" s="6">
        <v>4940</v>
      </c>
      <c r="E266" s="7">
        <v>50</v>
      </c>
      <c r="F266" s="8">
        <f t="shared" si="4"/>
        <v>1447427.360105146</v>
      </c>
      <c r="G266" s="6">
        <v>0</v>
      </c>
      <c r="H266" s="9">
        <v>0</v>
      </c>
      <c r="I266" s="8">
        <f>+F266/(1-'P&amp;L'!$D$26)</f>
        <v>1447427.360105146</v>
      </c>
    </row>
    <row r="267" spans="1:9" x14ac:dyDescent="0.25">
      <c r="A267" s="5">
        <v>40350</v>
      </c>
      <c r="B267" s="6">
        <v>8.0000000000000004E-4</v>
      </c>
      <c r="C267" s="6">
        <v>1.3997423099066801E-4</v>
      </c>
      <c r="D267" s="6">
        <v>4940</v>
      </c>
      <c r="E267" s="7">
        <v>50</v>
      </c>
      <c r="F267" s="8">
        <f t="shared" si="4"/>
        <v>1411688.41294205</v>
      </c>
      <c r="G267" s="6">
        <v>0</v>
      </c>
      <c r="H267" s="9">
        <v>0</v>
      </c>
      <c r="I267" s="8">
        <f>+F267/(1-'P&amp;L'!$D$26)</f>
        <v>1411688.41294205</v>
      </c>
    </row>
    <row r="268" spans="1:9" x14ac:dyDescent="0.25">
      <c r="A268" s="5">
        <v>40352</v>
      </c>
      <c r="B268" s="6">
        <v>8.0000000000000004E-4</v>
      </c>
      <c r="C268" s="6">
        <v>1.4775057715681601E-4</v>
      </c>
      <c r="D268" s="6">
        <v>4940</v>
      </c>
      <c r="E268" s="7">
        <v>50</v>
      </c>
      <c r="F268" s="8">
        <f t="shared" si="4"/>
        <v>1337389.022787207</v>
      </c>
      <c r="G268" s="6">
        <v>0</v>
      </c>
      <c r="H268" s="9">
        <v>0</v>
      </c>
      <c r="I268" s="8">
        <f>+F268/(1-'P&amp;L'!$D$26)</f>
        <v>1337389.022787207</v>
      </c>
    </row>
    <row r="269" spans="1:9" x14ac:dyDescent="0.25">
      <c r="A269" s="5">
        <v>40354</v>
      </c>
      <c r="B269" s="6">
        <v>8.0000000000000004E-4</v>
      </c>
      <c r="C269" s="6">
        <v>1.46621883953972E-4</v>
      </c>
      <c r="D269" s="6">
        <v>4940</v>
      </c>
      <c r="E269" s="7">
        <v>50</v>
      </c>
      <c r="F269" s="8">
        <f t="shared" si="4"/>
        <v>1347684.2246961663</v>
      </c>
      <c r="G269" s="6">
        <v>0</v>
      </c>
      <c r="H269" s="9">
        <v>0</v>
      </c>
      <c r="I269" s="8">
        <f>+F269/(1-'P&amp;L'!$D$26)</f>
        <v>1347684.2246961663</v>
      </c>
    </row>
    <row r="270" spans="1:9" x14ac:dyDescent="0.25">
      <c r="A270" s="5">
        <v>40356</v>
      </c>
      <c r="B270" s="6">
        <v>8.0000000000000004E-4</v>
      </c>
      <c r="C270" s="6">
        <v>1.5337420755711601E-4</v>
      </c>
      <c r="D270" s="6">
        <v>4940</v>
      </c>
      <c r="E270" s="7">
        <v>50</v>
      </c>
      <c r="F270" s="8">
        <f t="shared" si="4"/>
        <v>1288352.2148038773</v>
      </c>
      <c r="G270" s="6">
        <v>0</v>
      </c>
      <c r="H270" s="9">
        <v>0</v>
      </c>
      <c r="I270" s="8">
        <f>+F270/(1-'P&amp;L'!$D$26)</f>
        <v>1288352.2148038773</v>
      </c>
    </row>
    <row r="271" spans="1:9" x14ac:dyDescent="0.25">
      <c r="A271" s="5">
        <v>40358</v>
      </c>
      <c r="B271" s="6">
        <v>8.0000000000000004E-4</v>
      </c>
      <c r="C271" s="6">
        <v>1.55303442872299E-4</v>
      </c>
      <c r="D271" s="6">
        <v>4940</v>
      </c>
      <c r="E271" s="7">
        <v>50</v>
      </c>
      <c r="F271" s="8">
        <f t="shared" si="4"/>
        <v>1272347.8394647059</v>
      </c>
      <c r="G271" s="6">
        <v>0</v>
      </c>
      <c r="H271" s="9">
        <v>0</v>
      </c>
      <c r="I271" s="8">
        <f>+F271/(1-'P&amp;L'!$D$26)</f>
        <v>1272347.8394647059</v>
      </c>
    </row>
    <row r="272" spans="1:9" x14ac:dyDescent="0.25">
      <c r="A272" s="5">
        <v>40360</v>
      </c>
      <c r="B272" s="6">
        <v>8.9999999999999998E-4</v>
      </c>
      <c r="C272" s="6">
        <v>2.0064047277912E-4</v>
      </c>
      <c r="D272" s="6">
        <v>4746</v>
      </c>
      <c r="E272" s="7">
        <v>50</v>
      </c>
      <c r="F272" s="8">
        <f t="shared" si="4"/>
        <v>1064441.2717025133</v>
      </c>
      <c r="G272" s="6">
        <v>0</v>
      </c>
      <c r="H272" s="9">
        <v>0</v>
      </c>
      <c r="I272" s="8">
        <f>+F272/(1-'P&amp;L'!$D$26)</f>
        <v>1064441.2717025133</v>
      </c>
    </row>
    <row r="273" spans="1:9" x14ac:dyDescent="0.25">
      <c r="A273" s="5">
        <v>40362</v>
      </c>
      <c r="B273" s="6">
        <v>8.9999999999999998E-4</v>
      </c>
      <c r="C273" s="6">
        <v>1.92923531518384E-4</v>
      </c>
      <c r="D273" s="6">
        <v>4746</v>
      </c>
      <c r="E273" s="7">
        <v>50</v>
      </c>
      <c r="F273" s="8">
        <f t="shared" si="4"/>
        <v>1107018.9225706174</v>
      </c>
      <c r="G273" s="6">
        <v>0</v>
      </c>
      <c r="H273" s="9">
        <v>0</v>
      </c>
      <c r="I273" s="8">
        <f>+F273/(1-'P&amp;L'!$D$26)</f>
        <v>1107018.9225706174</v>
      </c>
    </row>
    <row r="274" spans="1:9" x14ac:dyDescent="0.25">
      <c r="A274" s="5">
        <v>40364</v>
      </c>
      <c r="B274" s="6">
        <v>8.9999999999999998E-4</v>
      </c>
      <c r="C274" s="6">
        <v>1.6977270773617801E-4</v>
      </c>
      <c r="D274" s="6">
        <v>4746</v>
      </c>
      <c r="E274" s="7">
        <v>50</v>
      </c>
      <c r="F274" s="8">
        <f t="shared" si="4"/>
        <v>1257976.0483757008</v>
      </c>
      <c r="G274" s="6">
        <v>0</v>
      </c>
      <c r="H274" s="9">
        <v>0</v>
      </c>
      <c r="I274" s="8">
        <f>+F274/(1-'P&amp;L'!$D$26)</f>
        <v>1257976.0483757008</v>
      </c>
    </row>
    <row r="275" spans="1:9" x14ac:dyDescent="0.25">
      <c r="A275" s="5">
        <v>40366</v>
      </c>
      <c r="B275" s="6">
        <v>8.9999999999999998E-4</v>
      </c>
      <c r="C275" s="6">
        <v>1.7991109031061201E-4</v>
      </c>
      <c r="D275" s="6">
        <v>4746</v>
      </c>
      <c r="E275" s="7">
        <v>50.0034948979592</v>
      </c>
      <c r="F275" s="8">
        <f t="shared" si="4"/>
        <v>1187169.327573936</v>
      </c>
      <c r="G275" s="6">
        <v>0</v>
      </c>
      <c r="H275" s="9">
        <v>0</v>
      </c>
      <c r="I275" s="8">
        <f>+F275/(1-'P&amp;L'!$D$26)</f>
        <v>1187169.327573936</v>
      </c>
    </row>
    <row r="276" spans="1:9" x14ac:dyDescent="0.25">
      <c r="A276" s="5">
        <v>40368</v>
      </c>
      <c r="B276" s="6">
        <v>8.9999999999999998E-4</v>
      </c>
      <c r="C276" s="6">
        <v>2.2079997447211499E-4</v>
      </c>
      <c r="D276" s="6">
        <v>4746</v>
      </c>
      <c r="E276" s="7">
        <v>50</v>
      </c>
      <c r="F276" s="8">
        <f t="shared" si="4"/>
        <v>967255.5466122661</v>
      </c>
      <c r="G276" s="6">
        <v>0</v>
      </c>
      <c r="H276" s="9">
        <v>0</v>
      </c>
      <c r="I276" s="8">
        <f>+F276/(1-'P&amp;L'!$D$26)</f>
        <v>967255.5466122661</v>
      </c>
    </row>
    <row r="277" spans="1:9" x14ac:dyDescent="0.25">
      <c r="A277" s="5">
        <v>40370</v>
      </c>
      <c r="B277" s="6">
        <v>8.9999999999999998E-4</v>
      </c>
      <c r="C277" s="6">
        <v>2.0678092847388599E-4</v>
      </c>
      <c r="D277" s="6">
        <v>4746</v>
      </c>
      <c r="E277" s="7">
        <v>50</v>
      </c>
      <c r="F277" s="8">
        <f t="shared" si="4"/>
        <v>1032832.1938402138</v>
      </c>
      <c r="G277" s="6">
        <v>0</v>
      </c>
      <c r="H277" s="9">
        <v>0</v>
      </c>
      <c r="I277" s="8">
        <f>+F277/(1-'P&amp;L'!$D$26)</f>
        <v>1032832.1938402138</v>
      </c>
    </row>
    <row r="278" spans="1:9" x14ac:dyDescent="0.25">
      <c r="A278" s="5">
        <v>40372</v>
      </c>
      <c r="B278" s="6">
        <v>8.9999999999999998E-4</v>
      </c>
      <c r="C278" s="6">
        <v>1.6785692506550401E-3</v>
      </c>
      <c r="D278" s="6">
        <v>4746</v>
      </c>
      <c r="E278" s="7">
        <v>50</v>
      </c>
      <c r="F278" s="8">
        <f t="shared" si="4"/>
        <v>127233.35657236485</v>
      </c>
      <c r="G278" s="6">
        <v>0</v>
      </c>
      <c r="H278" s="9">
        <v>0</v>
      </c>
      <c r="I278" s="8">
        <f>+F278/(1-'P&amp;L'!$D$26)</f>
        <v>127233.35657236485</v>
      </c>
    </row>
    <row r="279" spans="1:9" x14ac:dyDescent="0.25">
      <c r="A279" s="5">
        <v>40374</v>
      </c>
      <c r="B279" s="6">
        <v>8.9999999999999998E-4</v>
      </c>
      <c r="C279" s="6">
        <v>1.4078322747429399E-3</v>
      </c>
      <c r="D279" s="6">
        <v>4746</v>
      </c>
      <c r="E279" s="7">
        <v>50</v>
      </c>
      <c r="F279" s="8">
        <f t="shared" si="4"/>
        <v>151701.30975935777</v>
      </c>
      <c r="G279" s="6">
        <v>0</v>
      </c>
      <c r="H279" s="9">
        <v>0</v>
      </c>
      <c r="I279" s="8">
        <f>+F279/(1-'P&amp;L'!$D$26)</f>
        <v>151701.30975935777</v>
      </c>
    </row>
    <row r="280" spans="1:9" x14ac:dyDescent="0.25">
      <c r="A280" s="5">
        <v>40376</v>
      </c>
      <c r="B280" s="6">
        <v>8.9999999999999998E-4</v>
      </c>
      <c r="C280" s="6">
        <v>1.65149555306383E-3</v>
      </c>
      <c r="D280" s="6">
        <v>4746</v>
      </c>
      <c r="E280" s="7">
        <v>50</v>
      </c>
      <c r="F280" s="8">
        <f t="shared" si="4"/>
        <v>129319.14930305934</v>
      </c>
      <c r="G280" s="6">
        <v>0</v>
      </c>
      <c r="H280" s="9">
        <v>0</v>
      </c>
      <c r="I280" s="8">
        <f>+F280/(1-'P&amp;L'!$D$26)</f>
        <v>129319.14930305934</v>
      </c>
    </row>
    <row r="281" spans="1:9" x14ac:dyDescent="0.25">
      <c r="A281" s="5">
        <v>40378</v>
      </c>
      <c r="B281" s="6">
        <v>8.9999999999999998E-4</v>
      </c>
      <c r="C281" s="6">
        <v>1.48002880165283E-3</v>
      </c>
      <c r="D281" s="6">
        <v>4746</v>
      </c>
      <c r="E281" s="7">
        <v>50</v>
      </c>
      <c r="F281" s="8">
        <f t="shared" si="4"/>
        <v>144301.2458686578</v>
      </c>
      <c r="G281" s="6">
        <v>0</v>
      </c>
      <c r="H281" s="9">
        <v>0</v>
      </c>
      <c r="I281" s="8">
        <f>+F281/(1-'P&amp;L'!$D$26)</f>
        <v>144301.2458686578</v>
      </c>
    </row>
    <row r="282" spans="1:9" x14ac:dyDescent="0.25">
      <c r="A282" s="5">
        <v>40380</v>
      </c>
      <c r="B282" s="6">
        <v>8.9999999999999998E-4</v>
      </c>
      <c r="C282" s="6">
        <v>1.8229623044748299E-3</v>
      </c>
      <c r="D282" s="6">
        <v>4746</v>
      </c>
      <c r="E282" s="7">
        <v>50</v>
      </c>
      <c r="F282" s="8">
        <f t="shared" si="4"/>
        <v>117155.46694287052</v>
      </c>
      <c r="G282" s="6">
        <v>0</v>
      </c>
      <c r="H282" s="9">
        <v>0</v>
      </c>
      <c r="I282" s="8">
        <f>+F282/(1-'P&amp;L'!$D$26)</f>
        <v>117155.46694287052</v>
      </c>
    </row>
    <row r="283" spans="1:9" x14ac:dyDescent="0.25">
      <c r="A283" s="5">
        <v>40382</v>
      </c>
      <c r="B283" s="6">
        <v>8.9999999999999998E-4</v>
      </c>
      <c r="C283" s="6">
        <v>1.75076577756494E-3</v>
      </c>
      <c r="D283" s="6">
        <v>4746</v>
      </c>
      <c r="E283" s="7">
        <v>50</v>
      </c>
      <c r="F283" s="8">
        <f t="shared" si="4"/>
        <v>121986.62021886487</v>
      </c>
      <c r="G283" s="6">
        <v>0</v>
      </c>
      <c r="H283" s="9">
        <v>0</v>
      </c>
      <c r="I283" s="8">
        <f>+F283/(1-'P&amp;L'!$D$26)</f>
        <v>121986.62021886487</v>
      </c>
    </row>
    <row r="284" spans="1:9" x14ac:dyDescent="0.25">
      <c r="A284" s="5">
        <v>40384</v>
      </c>
      <c r="B284" s="6">
        <v>8.9999999999999998E-4</v>
      </c>
      <c r="C284" s="6">
        <v>1.93125709483968E-3</v>
      </c>
      <c r="D284" s="6">
        <v>4746</v>
      </c>
      <c r="E284" s="7">
        <v>50.000557868443003</v>
      </c>
      <c r="F284" s="8">
        <f t="shared" si="4"/>
        <v>110587.23535563078</v>
      </c>
      <c r="G284" s="6">
        <v>0</v>
      </c>
      <c r="H284" s="9">
        <v>0</v>
      </c>
      <c r="I284" s="8">
        <f>+F284/(1-'P&amp;L'!$D$26)</f>
        <v>110587.23535563078</v>
      </c>
    </row>
    <row r="285" spans="1:9" x14ac:dyDescent="0.25">
      <c r="A285" s="5">
        <v>40386</v>
      </c>
      <c r="B285" s="6">
        <v>8.9999999999999998E-4</v>
      </c>
      <c r="C285" s="6">
        <v>2.1244834042324998E-3</v>
      </c>
      <c r="D285" s="6">
        <v>4746</v>
      </c>
      <c r="E285" s="7">
        <v>50</v>
      </c>
      <c r="F285" s="8">
        <f t="shared" si="4"/>
        <v>100527.96815193538</v>
      </c>
      <c r="G285" s="6">
        <v>0</v>
      </c>
      <c r="H285" s="9">
        <v>0</v>
      </c>
      <c r="I285" s="8">
        <f>+F285/(1-'P&amp;L'!$D$26)</f>
        <v>100527.96815193538</v>
      </c>
    </row>
    <row r="286" spans="1:9" x14ac:dyDescent="0.25">
      <c r="A286" s="5">
        <v>40388</v>
      </c>
      <c r="B286" s="6">
        <v>8.9999999999999998E-4</v>
      </c>
      <c r="C286" s="6">
        <v>2.1244834042324998E-3</v>
      </c>
      <c r="D286" s="6">
        <v>4746</v>
      </c>
      <c r="E286" s="7">
        <v>50.000502958579901</v>
      </c>
      <c r="F286" s="8">
        <f t="shared" si="4"/>
        <v>100528.97938001741</v>
      </c>
      <c r="G286" s="6">
        <v>0</v>
      </c>
      <c r="H286" s="9">
        <v>0</v>
      </c>
      <c r="I286" s="8">
        <f>+F286/(1-'P&amp;L'!$D$26)</f>
        <v>100528.97938001741</v>
      </c>
    </row>
    <row r="287" spans="1:9" x14ac:dyDescent="0.25">
      <c r="A287" s="5">
        <v>40390</v>
      </c>
      <c r="B287" s="6">
        <v>8.9999999999999998E-4</v>
      </c>
      <c r="C287" s="6">
        <v>2.2944420765711E-3</v>
      </c>
      <c r="D287" s="6">
        <v>4746</v>
      </c>
      <c r="E287" s="7">
        <v>50.002601156069403</v>
      </c>
      <c r="F287" s="8">
        <f t="shared" si="4"/>
        <v>93086.294380208725</v>
      </c>
      <c r="G287" s="6">
        <v>0</v>
      </c>
      <c r="H287" s="9">
        <v>0</v>
      </c>
      <c r="I287" s="8">
        <f>+F287/(1-'P&amp;L'!$D$26)</f>
        <v>93086.294380208725</v>
      </c>
    </row>
    <row r="288" spans="1:9" x14ac:dyDescent="0.25">
      <c r="A288" s="5">
        <v>40392</v>
      </c>
      <c r="B288" s="6">
        <v>8.9999999999999998E-4</v>
      </c>
      <c r="C288" s="6">
        <v>3.0835359124288799E-3</v>
      </c>
      <c r="D288" s="6">
        <v>7875</v>
      </c>
      <c r="E288" s="7">
        <v>50</v>
      </c>
      <c r="F288" s="8">
        <f t="shared" si="4"/>
        <v>114924.88171505069</v>
      </c>
      <c r="G288" s="6">
        <v>0</v>
      </c>
      <c r="H288" s="9">
        <v>0</v>
      </c>
      <c r="I288" s="8">
        <f>+F288/(1-'P&amp;L'!$D$26)</f>
        <v>114924.88171505069</v>
      </c>
    </row>
    <row r="289" spans="1:9" x14ac:dyDescent="0.25">
      <c r="A289" s="5">
        <v>40394</v>
      </c>
      <c r="B289" s="6">
        <v>8.9999999999999998E-4</v>
      </c>
      <c r="C289" s="6">
        <v>2.7678983780857701E-3</v>
      </c>
      <c r="D289" s="6">
        <v>7875</v>
      </c>
      <c r="E289" s="7">
        <v>50.000027027027002</v>
      </c>
      <c r="F289" s="8">
        <f t="shared" si="4"/>
        <v>128030.41988815121</v>
      </c>
      <c r="G289" s="6">
        <v>0</v>
      </c>
      <c r="H289" s="9">
        <v>0</v>
      </c>
      <c r="I289" s="8">
        <f>+F289/(1-'P&amp;L'!$D$26)</f>
        <v>128030.41988815121</v>
      </c>
    </row>
    <row r="290" spans="1:9" x14ac:dyDescent="0.25">
      <c r="A290" s="5">
        <v>40396</v>
      </c>
      <c r="B290" s="6">
        <v>8.9999999999999998E-4</v>
      </c>
      <c r="C290" s="6">
        <v>2.81847061359461E-3</v>
      </c>
      <c r="D290" s="6">
        <v>7875</v>
      </c>
      <c r="E290" s="7">
        <v>50.006904761904799</v>
      </c>
      <c r="F290" s="8">
        <f t="shared" si="4"/>
        <v>125750.44628475883</v>
      </c>
      <c r="G290" s="6">
        <v>0</v>
      </c>
      <c r="H290" s="9">
        <v>0</v>
      </c>
      <c r="I290" s="8">
        <f>+F290/(1-'P&amp;L'!$D$26)</f>
        <v>125750.44628475883</v>
      </c>
    </row>
    <row r="291" spans="1:9" x14ac:dyDescent="0.25">
      <c r="A291" s="5">
        <v>40398</v>
      </c>
      <c r="B291" s="6">
        <v>8.9999999999999998E-4</v>
      </c>
      <c r="C291" s="6">
        <v>3.36115750192649E-3</v>
      </c>
      <c r="D291" s="6">
        <v>7875</v>
      </c>
      <c r="E291" s="7">
        <v>50.005330073349597</v>
      </c>
      <c r="F291" s="8">
        <f t="shared" si="4"/>
        <v>105443.66834690998</v>
      </c>
      <c r="G291" s="6">
        <v>0</v>
      </c>
      <c r="H291" s="9">
        <v>0</v>
      </c>
      <c r="I291" s="8">
        <f>+F291/(1-'P&amp;L'!$D$26)</f>
        <v>105443.66834690998</v>
      </c>
    </row>
    <row r="292" spans="1:9" x14ac:dyDescent="0.25">
      <c r="A292" s="5">
        <v>40400</v>
      </c>
      <c r="B292" s="6">
        <v>8.9999999999999998E-4</v>
      </c>
      <c r="C292" s="6">
        <v>3.6237479317644998E-3</v>
      </c>
      <c r="D292" s="6">
        <v>7875</v>
      </c>
      <c r="E292" s="7">
        <v>50.005722713864301</v>
      </c>
      <c r="F292" s="8">
        <f t="shared" si="4"/>
        <v>97803.590759674844</v>
      </c>
      <c r="G292" s="6">
        <v>0</v>
      </c>
      <c r="H292" s="9">
        <v>0</v>
      </c>
      <c r="I292" s="8">
        <f>+F292/(1-'P&amp;L'!$D$26)</f>
        <v>97803.590759674844</v>
      </c>
    </row>
    <row r="293" spans="1:9" x14ac:dyDescent="0.25">
      <c r="A293" s="5">
        <v>40402</v>
      </c>
      <c r="B293" s="6">
        <v>8.9999999999999998E-4</v>
      </c>
      <c r="C293" s="6">
        <v>3.81631424697903E-3</v>
      </c>
      <c r="D293" s="6">
        <v>7875</v>
      </c>
      <c r="E293" s="7">
        <v>50.001558441558402</v>
      </c>
      <c r="F293" s="8">
        <f t="shared" si="4"/>
        <v>92860.813476006311</v>
      </c>
      <c r="G293" s="6">
        <v>0</v>
      </c>
      <c r="H293" s="9">
        <v>0</v>
      </c>
      <c r="I293" s="8">
        <f>+F293/(1-'P&amp;L'!$D$26)</f>
        <v>92860.813476006311</v>
      </c>
    </row>
    <row r="294" spans="1:9" x14ac:dyDescent="0.25">
      <c r="A294" s="5">
        <v>40404</v>
      </c>
      <c r="B294" s="6">
        <v>8.9999999999999998E-4</v>
      </c>
      <c r="C294" s="6">
        <v>4.5690734791813204E-3</v>
      </c>
      <c r="D294" s="6">
        <v>7875</v>
      </c>
      <c r="E294" s="7">
        <v>50.001060291060298</v>
      </c>
      <c r="F294" s="8">
        <f t="shared" si="4"/>
        <v>77561.132782742541</v>
      </c>
      <c r="G294" s="6">
        <v>0</v>
      </c>
      <c r="H294" s="9">
        <v>0</v>
      </c>
      <c r="I294" s="8">
        <f>+F294/(1-'P&amp;L'!$D$26)</f>
        <v>77561.132782742541</v>
      </c>
    </row>
    <row r="295" spans="1:9" x14ac:dyDescent="0.25">
      <c r="A295" s="5">
        <v>40406</v>
      </c>
      <c r="B295" s="6">
        <v>8.9999999999999998E-4</v>
      </c>
      <c r="C295" s="6">
        <v>2.9510864437556901E-3</v>
      </c>
      <c r="D295" s="6">
        <v>7875</v>
      </c>
      <c r="E295" s="7">
        <v>50</v>
      </c>
      <c r="F295" s="8">
        <f t="shared" si="4"/>
        <v>120082.89379317737</v>
      </c>
      <c r="G295" s="6">
        <v>0</v>
      </c>
      <c r="H295" s="9">
        <v>0</v>
      </c>
      <c r="I295" s="8">
        <f>+F295/(1-'P&amp;L'!$D$26)</f>
        <v>120082.89379317737</v>
      </c>
    </row>
    <row r="296" spans="1:9" x14ac:dyDescent="0.25">
      <c r="A296" s="5">
        <v>40408</v>
      </c>
      <c r="B296" s="6">
        <v>8.9999999999999998E-4</v>
      </c>
      <c r="C296" s="6">
        <v>3.38357325016817E-3</v>
      </c>
      <c r="D296" s="6">
        <v>7875</v>
      </c>
      <c r="E296" s="7">
        <v>50.0063287671233</v>
      </c>
      <c r="F296" s="8">
        <f t="shared" si="4"/>
        <v>104747.20921717037</v>
      </c>
      <c r="G296" s="6">
        <v>7.3999999999999996E-2</v>
      </c>
      <c r="H296" s="9">
        <v>861.25483134117849</v>
      </c>
      <c r="I296" s="8">
        <f>+F296/(1-'P&amp;L'!$D$26)</f>
        <v>104747.20921717037</v>
      </c>
    </row>
    <row r="297" spans="1:9" x14ac:dyDescent="0.25">
      <c r="A297" s="5">
        <v>40410</v>
      </c>
      <c r="B297" s="6">
        <v>8.9999999999999998E-4</v>
      </c>
      <c r="C297" s="6">
        <v>4.2485468629931099E-3</v>
      </c>
      <c r="D297" s="6">
        <v>7875</v>
      </c>
      <c r="E297" s="7">
        <v>50</v>
      </c>
      <c r="F297" s="8">
        <f t="shared" si="4"/>
        <v>83410.872335380584</v>
      </c>
      <c r="G297" s="6">
        <v>6.6699999999999995E-2</v>
      </c>
      <c r="H297" s="9">
        <v>618.1672427522094</v>
      </c>
      <c r="I297" s="8">
        <f>+F297/(1-'P&amp;L'!$D$26)</f>
        <v>83410.872335380584</v>
      </c>
    </row>
    <row r="298" spans="1:9" x14ac:dyDescent="0.25">
      <c r="A298" s="5">
        <v>40412</v>
      </c>
      <c r="B298" s="6">
        <v>8.9999999999999998E-4</v>
      </c>
      <c r="C298" s="6">
        <v>5.0626396750636498E-3</v>
      </c>
      <c r="D298" s="6">
        <v>7875</v>
      </c>
      <c r="E298" s="7">
        <v>50.011338582677197</v>
      </c>
      <c r="F298" s="8">
        <f t="shared" si="4"/>
        <v>70013.942321555456</v>
      </c>
      <c r="G298" s="6">
        <v>6.6400000000000001E-2</v>
      </c>
      <c r="H298" s="9">
        <v>516.54730779458703</v>
      </c>
      <c r="I298" s="8">
        <f>+F298/(1-'P&amp;L'!$D$26)</f>
        <v>70013.942321555456</v>
      </c>
    </row>
    <row r="299" spans="1:9" x14ac:dyDescent="0.25">
      <c r="A299" s="5">
        <v>40414</v>
      </c>
      <c r="B299" s="6">
        <v>8.9999999999999998E-4</v>
      </c>
      <c r="C299" s="6">
        <v>5.21528207732688E-3</v>
      </c>
      <c r="D299" s="6">
        <v>7875</v>
      </c>
      <c r="E299" s="7">
        <v>50</v>
      </c>
      <c r="F299" s="8">
        <f t="shared" si="4"/>
        <v>67949.344780529442</v>
      </c>
      <c r="G299" s="6">
        <v>6.6889000000000004E-2</v>
      </c>
      <c r="H299" s="9">
        <v>505.00708033609271</v>
      </c>
      <c r="I299" s="8">
        <f>+F299/(1-'P&amp;L'!$D$26)</f>
        <v>67949.344780529442</v>
      </c>
    </row>
    <row r="300" spans="1:9" x14ac:dyDescent="0.25">
      <c r="A300" s="5">
        <v>40416</v>
      </c>
      <c r="B300" s="6">
        <v>8.9999999999999998E-4</v>
      </c>
      <c r="C300" s="6">
        <v>5.2916032784584904E-3</v>
      </c>
      <c r="D300" s="6">
        <v>7875</v>
      </c>
      <c r="E300" s="7">
        <v>50</v>
      </c>
      <c r="F300" s="8">
        <f t="shared" si="4"/>
        <v>66969.306153887228</v>
      </c>
      <c r="G300" s="6">
        <v>6.6499000000000003E-2</v>
      </c>
      <c r="H300" s="9">
        <v>494.82132110303849</v>
      </c>
      <c r="I300" s="8">
        <f>+F300/(1-'P&amp;L'!$D$26)</f>
        <v>66969.306153887228</v>
      </c>
    </row>
    <row r="301" spans="1:9" x14ac:dyDescent="0.25">
      <c r="A301" s="5">
        <v>40418</v>
      </c>
      <c r="B301" s="6">
        <v>8.9999999999999998E-4</v>
      </c>
      <c r="C301" s="6">
        <v>5.5469833607036199E-3</v>
      </c>
      <c r="D301" s="6">
        <v>7875</v>
      </c>
      <c r="E301" s="7">
        <v>50.0018926553672</v>
      </c>
      <c r="F301" s="8">
        <f t="shared" si="4"/>
        <v>63888.494186858668</v>
      </c>
      <c r="G301" s="6">
        <v>6.5000000000000002E-2</v>
      </c>
      <c r="H301" s="9">
        <v>461.4169024606461</v>
      </c>
      <c r="I301" s="8">
        <f>+F301/(1-'P&amp;L'!$D$26)</f>
        <v>63888.494186858668</v>
      </c>
    </row>
    <row r="302" spans="1:9" x14ac:dyDescent="0.25">
      <c r="A302" s="5">
        <v>40420</v>
      </c>
      <c r="B302" s="6">
        <v>8.9999999999999998E-4</v>
      </c>
      <c r="C302" s="6">
        <v>4.6173213449432404E-3</v>
      </c>
      <c r="D302" s="6">
        <v>7875</v>
      </c>
      <c r="E302" s="7">
        <v>50.005954198473297</v>
      </c>
      <c r="F302" s="8">
        <f t="shared" si="4"/>
        <v>76758.183783293993</v>
      </c>
      <c r="G302" s="6">
        <v>6.9000000000000006E-2</v>
      </c>
      <c r="H302" s="9">
        <v>588.47940900525407</v>
      </c>
      <c r="I302" s="8">
        <f>+F302/(1-'P&amp;L'!$D$26)</f>
        <v>76758.183783293993</v>
      </c>
    </row>
    <row r="303" spans="1:9" x14ac:dyDescent="0.25">
      <c r="A303" s="5">
        <v>40422</v>
      </c>
      <c r="B303" s="6">
        <v>1.1999999999999999E-3</v>
      </c>
      <c r="C303" s="6">
        <v>5.4540171591275898E-3</v>
      </c>
      <c r="D303" s="6">
        <v>6016</v>
      </c>
      <c r="E303" s="7">
        <v>50</v>
      </c>
      <c r="F303" s="8">
        <f t="shared" si="4"/>
        <v>66182.410041727504</v>
      </c>
      <c r="G303" s="6">
        <v>6.4899999999999999E-2</v>
      </c>
      <c r="H303" s="9">
        <v>357.93653430900963</v>
      </c>
      <c r="I303" s="8">
        <f>+F303/(1-'P&amp;L'!$D$26)</f>
        <v>66182.410041727504</v>
      </c>
    </row>
    <row r="304" spans="1:9" x14ac:dyDescent="0.25">
      <c r="A304" s="5">
        <v>40424</v>
      </c>
      <c r="B304" s="6">
        <v>1.1999999999999999E-3</v>
      </c>
      <c r="C304" s="6">
        <v>4.9581974173887097E-3</v>
      </c>
      <c r="D304" s="6">
        <v>6016</v>
      </c>
      <c r="E304" s="7">
        <v>50</v>
      </c>
      <c r="F304" s="8">
        <f t="shared" si="4"/>
        <v>72800.651045900391</v>
      </c>
      <c r="G304" s="6">
        <v>6.3399999999999998E-2</v>
      </c>
      <c r="H304" s="9">
        <v>384.63010635917374</v>
      </c>
      <c r="I304" s="8">
        <f>+F304/(1-'P&amp;L'!$D$26)</f>
        <v>72800.651045900391</v>
      </c>
    </row>
    <row r="305" spans="1:9" x14ac:dyDescent="0.25">
      <c r="A305" s="5">
        <v>40426</v>
      </c>
      <c r="B305" s="6">
        <v>1.1999999999999999E-3</v>
      </c>
      <c r="C305" s="6">
        <v>5.0201748851060697E-3</v>
      </c>
      <c r="D305" s="6">
        <v>6016</v>
      </c>
      <c r="E305" s="7">
        <v>50.001869158878499</v>
      </c>
      <c r="F305" s="8">
        <f t="shared" si="4"/>
        <v>71904.56549685495</v>
      </c>
      <c r="G305" s="6">
        <v>6.2899999999999998E-2</v>
      </c>
      <c r="H305" s="9">
        <v>376.89976414601472</v>
      </c>
      <c r="I305" s="8">
        <f>+F305/(1-'P&amp;L'!$D$26)</f>
        <v>71904.56549685495</v>
      </c>
    </row>
    <row r="306" spans="1:9" x14ac:dyDescent="0.25">
      <c r="A306" s="5">
        <v>40428</v>
      </c>
      <c r="B306" s="6">
        <v>1.1999999999999999E-3</v>
      </c>
      <c r="C306" s="6">
        <v>4.6792988126606004E-3</v>
      </c>
      <c r="D306" s="6">
        <v>6016</v>
      </c>
      <c r="E306" s="7">
        <v>50</v>
      </c>
      <c r="F306" s="8">
        <f t="shared" si="4"/>
        <v>77139.762697642698</v>
      </c>
      <c r="G306" s="6">
        <v>6.1850000000000002E-2</v>
      </c>
      <c r="H306" s="9">
        <v>397.59119357076679</v>
      </c>
      <c r="I306" s="8">
        <f>+F306/(1-'P&amp;L'!$D$26)</f>
        <v>77139.762697642698</v>
      </c>
    </row>
    <row r="307" spans="1:9" x14ac:dyDescent="0.25">
      <c r="A307" s="5">
        <v>40430</v>
      </c>
      <c r="B307" s="6">
        <v>1.1999999999999999E-3</v>
      </c>
      <c r="C307" s="6">
        <v>5.3510925235967797E-3</v>
      </c>
      <c r="D307" s="6">
        <v>6016</v>
      </c>
      <c r="E307" s="7">
        <v>50.0000000032258</v>
      </c>
      <c r="F307" s="8">
        <f t="shared" si="4"/>
        <v>67455.383817707843</v>
      </c>
      <c r="G307" s="6">
        <v>6.2399999999999997E-2</v>
      </c>
      <c r="H307" s="9">
        <v>350.76799585208084</v>
      </c>
      <c r="I307" s="8">
        <f>+F307/(1-'P&amp;L'!$D$26)</f>
        <v>67455.383817707843</v>
      </c>
    </row>
    <row r="308" spans="1:9" x14ac:dyDescent="0.25">
      <c r="A308" s="5">
        <v>40432</v>
      </c>
      <c r="B308" s="6">
        <v>1.1999999999999999E-3</v>
      </c>
      <c r="C308" s="6">
        <v>5.7409072107462104E-3</v>
      </c>
      <c r="D308" s="6">
        <v>6016</v>
      </c>
      <c r="E308" s="7">
        <v>50.001897106109297</v>
      </c>
      <c r="F308" s="8">
        <f t="shared" si="4"/>
        <v>62877.465588144281</v>
      </c>
      <c r="G308" s="6">
        <v>6.2E-2</v>
      </c>
      <c r="H308" s="9">
        <v>324.86690553874553</v>
      </c>
      <c r="I308" s="8">
        <f>+F308/(1-'P&amp;L'!$D$26)</f>
        <v>62877.465588144281</v>
      </c>
    </row>
    <row r="309" spans="1:9" x14ac:dyDescent="0.25">
      <c r="A309" s="5">
        <v>40434</v>
      </c>
      <c r="B309" s="6">
        <v>1.1999999999999999E-3</v>
      </c>
      <c r="C309" s="6">
        <v>5.8117826084097398E-3</v>
      </c>
      <c r="D309" s="6">
        <v>6016</v>
      </c>
      <c r="E309" s="7">
        <v>50.000821115835798</v>
      </c>
      <c r="F309" s="8">
        <f t="shared" si="4"/>
        <v>62109.330668548835</v>
      </c>
      <c r="G309" s="6">
        <v>6.2010000000000003E-2</v>
      </c>
      <c r="H309" s="9">
        <v>320.9499662297261</v>
      </c>
      <c r="I309" s="8">
        <f>+F309/(1-'P&amp;L'!$D$26)</f>
        <v>62109.330668548835</v>
      </c>
    </row>
    <row r="310" spans="1:9" x14ac:dyDescent="0.25">
      <c r="A310" s="5">
        <v>40436</v>
      </c>
      <c r="B310" s="6">
        <v>1.1999999999999999E-3</v>
      </c>
      <c r="C310" s="6">
        <v>6.6622873803721498E-3</v>
      </c>
      <c r="D310" s="6">
        <v>6016</v>
      </c>
      <c r="E310" s="7">
        <v>50</v>
      </c>
      <c r="F310" s="8">
        <f t="shared" si="4"/>
        <v>54179.59019051458</v>
      </c>
      <c r="G310" s="6">
        <v>0.17499999999999999</v>
      </c>
      <c r="H310" s="9">
        <v>790.11902361167097</v>
      </c>
      <c r="I310" s="8">
        <f>+F310/(1-'P&amp;L'!$D$26)</f>
        <v>54179.59019051458</v>
      </c>
    </row>
    <row r="311" spans="1:9" x14ac:dyDescent="0.25">
      <c r="A311" s="5">
        <v>40438</v>
      </c>
      <c r="B311" s="6">
        <v>1.1999999999999999E-3</v>
      </c>
      <c r="C311" s="6">
        <v>7.6545429476616196E-3</v>
      </c>
      <c r="D311" s="6">
        <v>6016</v>
      </c>
      <c r="E311" s="7">
        <v>50.000028901734098</v>
      </c>
      <c r="F311" s="8">
        <f t="shared" si="4"/>
        <v>47156.337238615692</v>
      </c>
      <c r="G311" s="6">
        <v>6.0900000000000003E-2</v>
      </c>
      <c r="H311" s="9">
        <v>239.31841148597468</v>
      </c>
      <c r="I311" s="8">
        <f>+F311/(1-'P&amp;L'!$D$26)</f>
        <v>47156.337238615692</v>
      </c>
    </row>
    <row r="312" spans="1:9" x14ac:dyDescent="0.25">
      <c r="A312" s="5">
        <v>40440</v>
      </c>
      <c r="B312" s="6">
        <v>1.1999999999999999E-3</v>
      </c>
      <c r="C312" s="6">
        <v>9.5813788611368005E-3</v>
      </c>
      <c r="D312" s="6">
        <v>6016</v>
      </c>
      <c r="E312" s="7">
        <v>50.0000000003145</v>
      </c>
      <c r="F312" s="8">
        <f t="shared" si="4"/>
        <v>37673.074536940258</v>
      </c>
      <c r="G312" s="6">
        <v>6.2599000000000002E-2</v>
      </c>
      <c r="H312" s="9">
        <v>196.52473274482696</v>
      </c>
      <c r="I312" s="8">
        <f>+F312/(1-'P&amp;L'!$D$26)</f>
        <v>37673.074536940258</v>
      </c>
    </row>
    <row r="313" spans="1:9" x14ac:dyDescent="0.25">
      <c r="A313" s="5">
        <v>40442</v>
      </c>
      <c r="B313" s="6">
        <v>1.1999999999999999E-3</v>
      </c>
      <c r="C313" s="6">
        <v>8.0757336115295907E-3</v>
      </c>
      <c r="D313" s="6">
        <v>6016</v>
      </c>
      <c r="E313" s="7">
        <v>50.000366667666697</v>
      </c>
      <c r="F313" s="8">
        <f t="shared" si="4"/>
        <v>44697.195872320379</v>
      </c>
      <c r="G313" s="6">
        <v>6.3299999999999995E-2</v>
      </c>
      <c r="H313" s="9">
        <v>235.77770822649003</v>
      </c>
      <c r="I313" s="8">
        <f>+F313/(1-'P&amp;L'!$D$26)</f>
        <v>44697.195872320379</v>
      </c>
    </row>
    <row r="314" spans="1:9" x14ac:dyDescent="0.25">
      <c r="A314" s="5">
        <v>40444</v>
      </c>
      <c r="B314" s="6">
        <v>1.1999999999999999E-3</v>
      </c>
      <c r="C314" s="6">
        <v>9.6726300883857204E-3</v>
      </c>
      <c r="D314" s="6">
        <v>6016</v>
      </c>
      <c r="E314" s="7">
        <v>50.000000000296701</v>
      </c>
      <c r="F314" s="8">
        <f t="shared" si="4"/>
        <v>37317.668173370941</v>
      </c>
      <c r="G314" s="6">
        <v>6.3E-2</v>
      </c>
      <c r="H314" s="9">
        <v>195.91775791019745</v>
      </c>
      <c r="I314" s="8">
        <f>+F314/(1-'P&amp;L'!$D$26)</f>
        <v>37317.668173370941</v>
      </c>
    </row>
    <row r="315" spans="1:9" x14ac:dyDescent="0.25">
      <c r="A315" s="5">
        <v>40446</v>
      </c>
      <c r="B315" s="6">
        <v>1.1999999999999999E-3</v>
      </c>
      <c r="C315" s="6">
        <v>9.2163739521411193E-3</v>
      </c>
      <c r="D315" s="6">
        <v>6016</v>
      </c>
      <c r="E315" s="7">
        <v>50.000431034770102</v>
      </c>
      <c r="F315" s="8">
        <f t="shared" si="4"/>
        <v>39165.415118855337</v>
      </c>
      <c r="G315" s="6">
        <v>6.2399999999999997E-2</v>
      </c>
      <c r="H315" s="9">
        <v>203.66015861804777</v>
      </c>
      <c r="I315" s="8">
        <f>+F315/(1-'P&amp;L'!$D$26)</f>
        <v>39165.415118855337</v>
      </c>
    </row>
    <row r="316" spans="1:9" x14ac:dyDescent="0.25">
      <c r="A316" s="5">
        <v>40448</v>
      </c>
      <c r="B316" s="6">
        <v>1.1999999999999999E-3</v>
      </c>
      <c r="C316" s="6">
        <v>1.0858896042621699E-2</v>
      </c>
      <c r="D316" s="6">
        <v>6016</v>
      </c>
      <c r="E316" s="7">
        <v>50.000025815914</v>
      </c>
      <c r="F316" s="8">
        <f t="shared" si="4"/>
        <v>33240.965283529731</v>
      </c>
      <c r="G316" s="6">
        <v>6.2205999999999997E-2</v>
      </c>
      <c r="H316" s="9">
        <v>172.31562386893756</v>
      </c>
      <c r="I316" s="8">
        <f>+F316/(1-'P&amp;L'!$D$26)</f>
        <v>33240.965283529731</v>
      </c>
    </row>
    <row r="317" spans="1:9" x14ac:dyDescent="0.25">
      <c r="A317" s="5">
        <v>40450</v>
      </c>
      <c r="B317" s="6">
        <v>1.1999999999999999E-3</v>
      </c>
      <c r="C317" s="6">
        <v>1.16026055429804E-2</v>
      </c>
      <c r="D317" s="6">
        <v>6016</v>
      </c>
      <c r="E317" s="7">
        <v>50</v>
      </c>
      <c r="F317" s="8">
        <f t="shared" si="4"/>
        <v>31110.253525629982</v>
      </c>
      <c r="G317" s="6">
        <v>6.2190000000000002E-2</v>
      </c>
      <c r="H317" s="9">
        <v>161.22888889657742</v>
      </c>
      <c r="I317" s="8">
        <f>+F317/(1-'P&amp;L'!$D$26)</f>
        <v>31110.253525629982</v>
      </c>
    </row>
    <row r="318" spans="1:9" x14ac:dyDescent="0.25">
      <c r="A318" s="5">
        <v>40452</v>
      </c>
      <c r="B318" s="6">
        <v>1.1999999999999999E-3</v>
      </c>
      <c r="C318" s="6">
        <v>1.02260252243217E-2</v>
      </c>
      <c r="D318" s="6">
        <v>5545</v>
      </c>
      <c r="E318" s="7">
        <v>50.000403587443898</v>
      </c>
      <c r="F318" s="8">
        <f t="shared" si="4"/>
        <v>32534.897789959257</v>
      </c>
      <c r="G318" s="6">
        <v>6.1998999999999999E-2</v>
      </c>
      <c r="H318" s="9">
        <v>168.09426067330702</v>
      </c>
      <c r="I318" s="8">
        <f>+F318/(1-'P&amp;L'!$D$26)</f>
        <v>32534.897789959257</v>
      </c>
    </row>
    <row r="319" spans="1:9" x14ac:dyDescent="0.25">
      <c r="A319" s="5">
        <v>40454</v>
      </c>
      <c r="B319" s="6">
        <v>1.1999999999999999E-3</v>
      </c>
      <c r="C319" s="6">
        <v>7.9317246932239203E-3</v>
      </c>
      <c r="D319" s="6">
        <v>5545</v>
      </c>
      <c r="E319" s="7">
        <v>50.000000000266702</v>
      </c>
      <c r="F319" s="8">
        <f t="shared" si="4"/>
        <v>41945.480065136464</v>
      </c>
      <c r="G319" s="6">
        <v>6.1400000000000003E-2</v>
      </c>
      <c r="H319" s="9">
        <v>214.62103966661496</v>
      </c>
      <c r="I319" s="8">
        <f>+F319/(1-'P&amp;L'!$D$26)</f>
        <v>41945.480065136464</v>
      </c>
    </row>
    <row r="320" spans="1:9" x14ac:dyDescent="0.25">
      <c r="A320" s="5">
        <v>40456</v>
      </c>
      <c r="B320" s="6">
        <v>1.1999999999999999E-3</v>
      </c>
      <c r="C320" s="6">
        <v>8.0628275807152292E-3</v>
      </c>
      <c r="D320" s="6">
        <v>5545</v>
      </c>
      <c r="E320" s="7">
        <v>50</v>
      </c>
      <c r="F320" s="8">
        <f t="shared" si="4"/>
        <v>41263.439738653964</v>
      </c>
      <c r="G320" s="6">
        <v>6.3009999999999997E-2</v>
      </c>
      <c r="H320" s="9">
        <v>216.66744482771554</v>
      </c>
      <c r="I320" s="8">
        <f>+F320/(1-'P&amp;L'!$D$26)</f>
        <v>41263.439738653964</v>
      </c>
    </row>
    <row r="321" spans="1:9" x14ac:dyDescent="0.25">
      <c r="A321" s="5">
        <v>40458</v>
      </c>
      <c r="B321" s="6">
        <v>1.1999999999999999E-3</v>
      </c>
      <c r="C321" s="6">
        <v>1.13403997679978E-2</v>
      </c>
      <c r="D321" s="6">
        <v>5545</v>
      </c>
      <c r="E321" s="7">
        <v>50</v>
      </c>
      <c r="F321" s="8">
        <f t="shared" si="4"/>
        <v>29337.590103204951</v>
      </c>
      <c r="G321" s="6">
        <v>6.3799999999999996E-2</v>
      </c>
      <c r="H321" s="9">
        <v>155.97818738203966</v>
      </c>
      <c r="I321" s="8">
        <f>+F321/(1-'P&amp;L'!$D$26)</f>
        <v>29337.590103204951</v>
      </c>
    </row>
    <row r="322" spans="1:9" x14ac:dyDescent="0.25">
      <c r="A322" s="5">
        <v>40460</v>
      </c>
      <c r="B322" s="6">
        <v>1.1999999999999999E-3</v>
      </c>
      <c r="C322" s="6">
        <v>1.00293708930848E-2</v>
      </c>
      <c r="D322" s="6">
        <v>5545</v>
      </c>
      <c r="E322" s="7">
        <v>50.000046082949297</v>
      </c>
      <c r="F322" s="8">
        <f t="shared" si="4"/>
        <v>33172.599775459472</v>
      </c>
      <c r="G322" s="6">
        <v>0.12001000000000001</v>
      </c>
      <c r="H322" s="9">
        <v>331.75364158774096</v>
      </c>
      <c r="I322" s="8">
        <f>+F322/(1-'P&amp;L'!$D$26)</f>
        <v>33172.599775459472</v>
      </c>
    </row>
    <row r="323" spans="1:9" x14ac:dyDescent="0.25">
      <c r="A323" s="5">
        <v>40462</v>
      </c>
      <c r="B323" s="6">
        <v>1.8E-3</v>
      </c>
      <c r="C323" s="6">
        <v>1.0815988218032599E-2</v>
      </c>
      <c r="D323" s="6">
        <v>5545</v>
      </c>
      <c r="E323" s="7">
        <v>50.003829787233997</v>
      </c>
      <c r="F323" s="8">
        <f t="shared" si="4"/>
        <v>46143.562201213768</v>
      </c>
      <c r="G323" s="6">
        <v>0.13009999999999999</v>
      </c>
      <c r="H323" s="9">
        <v>333.51541346543951</v>
      </c>
      <c r="I323" s="8">
        <f>+F323/(1-'P&amp;L'!$D$26)</f>
        <v>46143.562201213768</v>
      </c>
    </row>
    <row r="324" spans="1:9" x14ac:dyDescent="0.25">
      <c r="A324" s="5">
        <v>40464</v>
      </c>
      <c r="B324" s="6">
        <v>1.8E-3</v>
      </c>
      <c r="C324" s="6">
        <v>1.1576863627367699E-2</v>
      </c>
      <c r="D324" s="6">
        <v>5545</v>
      </c>
      <c r="E324" s="7">
        <v>50.0018666666667</v>
      </c>
      <c r="F324" s="8">
        <f t="shared" ref="F324:F387" si="5">+(B324/C324)*D324*E324</f>
        <v>43109.139682720488</v>
      </c>
      <c r="G324" s="6">
        <v>9.5000000000000001E-2</v>
      </c>
      <c r="H324" s="9">
        <v>227.52045943658041</v>
      </c>
      <c r="I324" s="8">
        <f>+F324/(1-'P&amp;L'!$D$26)</f>
        <v>43109.139682720488</v>
      </c>
    </row>
    <row r="325" spans="1:9" x14ac:dyDescent="0.25">
      <c r="A325" s="5">
        <v>40466</v>
      </c>
      <c r="B325" s="6">
        <v>1.8E-3</v>
      </c>
      <c r="C325" s="6">
        <v>1.26728980536274E-2</v>
      </c>
      <c r="D325" s="6">
        <v>5545</v>
      </c>
      <c r="E325" s="7">
        <v>50.000069974684699</v>
      </c>
      <c r="F325" s="8">
        <f t="shared" si="5"/>
        <v>39379.366606242307</v>
      </c>
      <c r="G325" s="6">
        <v>0.11899999999999999</v>
      </c>
      <c r="H325" s="9">
        <v>260.34136811904642</v>
      </c>
      <c r="I325" s="8">
        <f>+F325/(1-'P&amp;L'!$D$26)</f>
        <v>39379.366606242307</v>
      </c>
    </row>
    <row r="326" spans="1:9" x14ac:dyDescent="0.25">
      <c r="A326" s="5">
        <v>40468</v>
      </c>
      <c r="B326" s="6">
        <v>1.8E-3</v>
      </c>
      <c r="C326" s="6">
        <v>1.9317606762826602E-2</v>
      </c>
      <c r="D326" s="6">
        <v>5545</v>
      </c>
      <c r="E326" s="7">
        <v>50.000000003548401</v>
      </c>
      <c r="F326" s="8">
        <f t="shared" si="5"/>
        <v>25833.945486236531</v>
      </c>
      <c r="G326" s="6">
        <v>0.1045</v>
      </c>
      <c r="H326" s="9">
        <v>149.98040573953986</v>
      </c>
      <c r="I326" s="8">
        <f>+F326/(1-'P&amp;L'!$D$26)</f>
        <v>25833.945486236531</v>
      </c>
    </row>
    <row r="327" spans="1:9" x14ac:dyDescent="0.25">
      <c r="A327" s="5">
        <v>40470</v>
      </c>
      <c r="B327" s="6">
        <v>1.8E-3</v>
      </c>
      <c r="C327" s="6">
        <v>1.6646022848818699E-2</v>
      </c>
      <c r="D327" s="6">
        <v>5545</v>
      </c>
      <c r="E327" s="7">
        <v>50.000000003293103</v>
      </c>
      <c r="F327" s="8">
        <f t="shared" si="5"/>
        <v>29980.134267825058</v>
      </c>
      <c r="G327" s="6">
        <v>0.1024</v>
      </c>
      <c r="H327" s="9">
        <v>170.55365272362707</v>
      </c>
      <c r="I327" s="8">
        <f>+F327/(1-'P&amp;L'!$D$26)</f>
        <v>29980.134267825058</v>
      </c>
    </row>
    <row r="328" spans="1:9" x14ac:dyDescent="0.25">
      <c r="A328" s="5">
        <v>40472</v>
      </c>
      <c r="B328" s="6">
        <v>1.8E-3</v>
      </c>
      <c r="C328" s="6">
        <v>2.48910297496031E-2</v>
      </c>
      <c r="D328" s="6">
        <v>5545</v>
      </c>
      <c r="E328" s="7">
        <v>50</v>
      </c>
      <c r="F328" s="8">
        <f t="shared" si="5"/>
        <v>20049.391488431993</v>
      </c>
      <c r="G328" s="6">
        <v>0.109</v>
      </c>
      <c r="H328" s="9">
        <v>121.41020401328264</v>
      </c>
      <c r="I328" s="8">
        <f>+F328/(1-'P&amp;L'!$D$26)</f>
        <v>20049.391488431993</v>
      </c>
    </row>
    <row r="329" spans="1:9" x14ac:dyDescent="0.25">
      <c r="A329" s="5">
        <v>40474</v>
      </c>
      <c r="B329" s="6">
        <v>1.8E-3</v>
      </c>
      <c r="C329" s="6">
        <v>1.8588150971806602E-2</v>
      </c>
      <c r="D329" s="6">
        <v>5545</v>
      </c>
      <c r="E329" s="7">
        <v>50.000000003234398</v>
      </c>
      <c r="F329" s="8">
        <f t="shared" si="5"/>
        <v>26847.748374177281</v>
      </c>
      <c r="G329" s="6">
        <v>0.10901</v>
      </c>
      <c r="H329" s="9">
        <v>162.59294723717028</v>
      </c>
      <c r="I329" s="8">
        <f>+F329/(1-'P&amp;L'!$D$26)</f>
        <v>26847.748374177281</v>
      </c>
    </row>
    <row r="330" spans="1:9" x14ac:dyDescent="0.25">
      <c r="A330" s="5">
        <v>40476</v>
      </c>
      <c r="B330" s="6">
        <v>1.8E-3</v>
      </c>
      <c r="C330" s="6">
        <v>2.2433975310801098E-2</v>
      </c>
      <c r="D330" s="6">
        <v>5545</v>
      </c>
      <c r="E330" s="7">
        <v>50.001057401812702</v>
      </c>
      <c r="F330" s="8">
        <f t="shared" si="5"/>
        <v>22245.747666808478</v>
      </c>
      <c r="G330" s="6">
        <v>0.15</v>
      </c>
      <c r="H330" s="9">
        <v>185.38123055673731</v>
      </c>
      <c r="I330" s="8">
        <f>+F330/(1-'P&amp;L'!$D$26)</f>
        <v>22245.747666808478</v>
      </c>
    </row>
    <row r="331" spans="1:9" x14ac:dyDescent="0.25">
      <c r="A331" s="5">
        <v>40478</v>
      </c>
      <c r="B331" s="6">
        <v>1.8E-3</v>
      </c>
      <c r="C331" s="6">
        <v>2.2647632218522999E-2</v>
      </c>
      <c r="D331" s="6">
        <v>5545</v>
      </c>
      <c r="E331" s="7">
        <v>50</v>
      </c>
      <c r="F331" s="8">
        <f t="shared" si="5"/>
        <v>22035.416117003082</v>
      </c>
      <c r="G331" s="6">
        <v>0.19</v>
      </c>
      <c r="H331" s="9">
        <v>232.59605901281031</v>
      </c>
      <c r="I331" s="8">
        <f>+F331/(1-'P&amp;L'!$D$26)</f>
        <v>22035.416117003082</v>
      </c>
    </row>
    <row r="332" spans="1:9" x14ac:dyDescent="0.25">
      <c r="A332" s="5">
        <v>40480</v>
      </c>
      <c r="B332" s="6">
        <v>1.8E-3</v>
      </c>
      <c r="C332" s="6">
        <v>2.5104686657325001E-2</v>
      </c>
      <c r="D332" s="6">
        <v>5545</v>
      </c>
      <c r="E332" s="7">
        <v>50</v>
      </c>
      <c r="F332" s="8">
        <f t="shared" si="5"/>
        <v>19878.758369381521</v>
      </c>
      <c r="G332" s="6">
        <v>0.191</v>
      </c>
      <c r="H332" s="9">
        <v>210.93571380843724</v>
      </c>
      <c r="I332" s="8">
        <f>+F332/(1-'P&amp;L'!$D$26)</f>
        <v>19878.758369381521</v>
      </c>
    </row>
    <row r="333" spans="1:9" x14ac:dyDescent="0.25">
      <c r="A333" s="5">
        <v>40482</v>
      </c>
      <c r="B333" s="6">
        <v>1.8E-3</v>
      </c>
      <c r="C333" s="6">
        <v>2.7971775549216201E-2</v>
      </c>
      <c r="D333" s="6">
        <v>5545</v>
      </c>
      <c r="E333" s="7">
        <v>50.000039603960403</v>
      </c>
      <c r="F333" s="8">
        <f t="shared" si="5"/>
        <v>17841.212632678682</v>
      </c>
      <c r="G333" s="6">
        <v>0.19900000000000001</v>
      </c>
      <c r="H333" s="9">
        <v>197.24451743905877</v>
      </c>
      <c r="I333" s="8">
        <f>+F333/(1-'P&amp;L'!$D$26)</f>
        <v>17841.212632678682</v>
      </c>
    </row>
    <row r="334" spans="1:9" x14ac:dyDescent="0.25">
      <c r="A334" s="5">
        <v>40484</v>
      </c>
      <c r="B334" s="6">
        <v>1.8E-3</v>
      </c>
      <c r="C334" s="6">
        <v>2.5820100506968799E-2</v>
      </c>
      <c r="D334" s="6">
        <v>5895</v>
      </c>
      <c r="E334" s="7">
        <v>50.0000172581111</v>
      </c>
      <c r="F334" s="8">
        <f t="shared" si="5"/>
        <v>20547.951894401893</v>
      </c>
      <c r="G334" s="6">
        <v>0.19550000000000001</v>
      </c>
      <c r="H334" s="9">
        <v>223.17358863086503</v>
      </c>
      <c r="I334" s="8">
        <f>+F334/(1-'P&amp;L'!$D$26)</f>
        <v>20547.951894401893</v>
      </c>
    </row>
    <row r="335" spans="1:9" x14ac:dyDescent="0.25">
      <c r="A335" s="5">
        <v>40486</v>
      </c>
      <c r="B335" s="6">
        <v>1.8E-3</v>
      </c>
      <c r="C335" s="6">
        <v>2.9354995219232401E-2</v>
      </c>
      <c r="D335" s="6">
        <v>5895</v>
      </c>
      <c r="E335" s="7">
        <v>50.000151975683899</v>
      </c>
      <c r="F335" s="8">
        <f t="shared" si="5"/>
        <v>18073.639891665945</v>
      </c>
      <c r="G335" s="6">
        <v>0.23601</v>
      </c>
      <c r="H335" s="9">
        <v>236.97554171289335</v>
      </c>
      <c r="I335" s="8">
        <f>+F335/(1-'P&amp;L'!$D$26)</f>
        <v>18073.639891665945</v>
      </c>
    </row>
    <row r="336" spans="1:9" x14ac:dyDescent="0.25">
      <c r="A336" s="5">
        <v>40488</v>
      </c>
      <c r="B336" s="6">
        <v>1.8E-3</v>
      </c>
      <c r="C336" s="6">
        <v>3.1045597038141099E-2</v>
      </c>
      <c r="D336" s="6">
        <v>5895</v>
      </c>
      <c r="E336" s="7">
        <v>50</v>
      </c>
      <c r="F336" s="8">
        <f t="shared" si="5"/>
        <v>17089.379835349671</v>
      </c>
      <c r="G336" s="6">
        <v>0.28999999999999998</v>
      </c>
      <c r="H336" s="9">
        <v>275.32889734730026</v>
      </c>
      <c r="I336" s="8">
        <f>+F336/(1-'P&amp;L'!$D$26)</f>
        <v>17089.379835349671</v>
      </c>
    </row>
    <row r="337" spans="1:9" x14ac:dyDescent="0.25">
      <c r="A337" s="5">
        <v>40490</v>
      </c>
      <c r="B337" s="6">
        <v>1.8E-3</v>
      </c>
      <c r="C337" s="6">
        <v>4.0113370430469399E-2</v>
      </c>
      <c r="D337" s="6">
        <v>5895</v>
      </c>
      <c r="E337" s="7">
        <v>50</v>
      </c>
      <c r="F337" s="8">
        <f t="shared" si="5"/>
        <v>13226.263320845354</v>
      </c>
      <c r="G337" s="6">
        <v>0.37</v>
      </c>
      <c r="H337" s="9">
        <v>271.87319048404339</v>
      </c>
      <c r="I337" s="8">
        <f>+F337/(1-'P&amp;L'!$D$26)</f>
        <v>13226.263320845354</v>
      </c>
    </row>
    <row r="338" spans="1:9" x14ac:dyDescent="0.25">
      <c r="A338" s="5">
        <v>40492</v>
      </c>
      <c r="B338" s="6">
        <v>1.8E-3</v>
      </c>
      <c r="C338" s="6">
        <v>4.3522149776839603E-2</v>
      </c>
      <c r="D338" s="6">
        <v>5895</v>
      </c>
      <c r="E338" s="7">
        <v>50</v>
      </c>
      <c r="F338" s="8">
        <f t="shared" si="5"/>
        <v>12190.344519294247</v>
      </c>
      <c r="G338" s="6">
        <v>0.26669999999999999</v>
      </c>
      <c r="H338" s="9">
        <v>180.6202712942098</v>
      </c>
      <c r="I338" s="8">
        <f>+F338/(1-'P&amp;L'!$D$26)</f>
        <v>12190.344519294247</v>
      </c>
    </row>
    <row r="339" spans="1:9" x14ac:dyDescent="0.25">
      <c r="A339" s="5">
        <v>40494</v>
      </c>
      <c r="B339" s="6">
        <v>1.8E-3</v>
      </c>
      <c r="C339" s="6">
        <v>3.85610757090133E-2</v>
      </c>
      <c r="D339" s="6">
        <v>5895</v>
      </c>
      <c r="E339" s="7">
        <v>50</v>
      </c>
      <c r="F339" s="8">
        <f t="shared" si="5"/>
        <v>13758.692936981233</v>
      </c>
      <c r="G339" s="6">
        <v>0.251</v>
      </c>
      <c r="H339" s="9">
        <v>191.85732928790503</v>
      </c>
      <c r="I339" s="8">
        <f>+F339/(1-'P&amp;L'!$D$26)</f>
        <v>13758.692936981233</v>
      </c>
    </row>
    <row r="340" spans="1:9" x14ac:dyDescent="0.25">
      <c r="A340" s="5">
        <v>40496</v>
      </c>
      <c r="B340" s="6">
        <v>1.8E-3</v>
      </c>
      <c r="C340" s="6">
        <v>5.3669801279211497E-2</v>
      </c>
      <c r="D340" s="6">
        <v>5895</v>
      </c>
      <c r="E340" s="7">
        <v>50</v>
      </c>
      <c r="F340" s="8">
        <f t="shared" si="5"/>
        <v>9885.4474463184506</v>
      </c>
      <c r="G340" s="6">
        <v>0.29899999999999999</v>
      </c>
      <c r="H340" s="9">
        <v>164.20826591384537</v>
      </c>
      <c r="I340" s="8">
        <f>+F340/(1-'P&amp;L'!$D$26)</f>
        <v>9885.4474463184506</v>
      </c>
    </row>
    <row r="341" spans="1:9" x14ac:dyDescent="0.25">
      <c r="A341" s="5">
        <v>40498</v>
      </c>
      <c r="B341" s="6">
        <v>1.8E-3</v>
      </c>
      <c r="C341" s="6">
        <v>4.0816109376207103E-2</v>
      </c>
      <c r="D341" s="6">
        <v>5895</v>
      </c>
      <c r="E341" s="7">
        <v>50</v>
      </c>
      <c r="F341" s="8">
        <f t="shared" si="5"/>
        <v>12998.544155932535</v>
      </c>
      <c r="G341" s="6">
        <v>0.28270000000000001</v>
      </c>
      <c r="H341" s="9">
        <v>204.14935738234047</v>
      </c>
      <c r="I341" s="8">
        <f>+F341/(1-'P&amp;L'!$D$26)</f>
        <v>12998.544155932535</v>
      </c>
    </row>
    <row r="342" spans="1:9" x14ac:dyDescent="0.25">
      <c r="A342" s="5">
        <v>40500</v>
      </c>
      <c r="B342" s="6">
        <v>1.8E-3</v>
      </c>
      <c r="C342" s="6">
        <v>5.9307385447195902E-2</v>
      </c>
      <c r="D342" s="6">
        <v>5895</v>
      </c>
      <c r="E342" s="7">
        <v>50</v>
      </c>
      <c r="F342" s="8">
        <f t="shared" si="5"/>
        <v>8945.7661301284825</v>
      </c>
      <c r="G342" s="6">
        <v>0.28999900000000001</v>
      </c>
      <c r="H342" s="9">
        <v>144.12573510950725</v>
      </c>
      <c r="I342" s="8">
        <f>+F342/(1-'P&amp;L'!$D$26)</f>
        <v>8945.7661301284825</v>
      </c>
    </row>
    <row r="343" spans="1:9" x14ac:dyDescent="0.25">
      <c r="A343" s="5">
        <v>40502</v>
      </c>
      <c r="B343" s="6">
        <v>1.8E-3</v>
      </c>
      <c r="C343" s="6">
        <v>3.9255869086373997E-2</v>
      </c>
      <c r="D343" s="6">
        <v>5895</v>
      </c>
      <c r="E343" s="7">
        <v>50.0016085271318</v>
      </c>
      <c r="F343" s="8">
        <f t="shared" si="5"/>
        <v>13515.61130678315</v>
      </c>
      <c r="G343" s="6">
        <v>0.28899999999999998</v>
      </c>
      <c r="H343" s="9">
        <v>217.00064820335169</v>
      </c>
      <c r="I343" s="8">
        <f>+F343/(1-'P&amp;L'!$D$26)</f>
        <v>13515.61130678315</v>
      </c>
    </row>
    <row r="344" spans="1:9" x14ac:dyDescent="0.25">
      <c r="A344" s="5">
        <v>40504</v>
      </c>
      <c r="B344" s="6">
        <v>1.8E-3</v>
      </c>
      <c r="C344" s="6">
        <v>5.4616861337563799E-2</v>
      </c>
      <c r="D344" s="6">
        <v>5895</v>
      </c>
      <c r="E344" s="7">
        <v>50</v>
      </c>
      <c r="F344" s="8">
        <f t="shared" si="5"/>
        <v>9714.0331210337044</v>
      </c>
      <c r="G344" s="6">
        <v>0.28199999999999997</v>
      </c>
      <c r="H344" s="9">
        <v>152.18651889619471</v>
      </c>
      <c r="I344" s="8">
        <f>+F344/(1-'P&amp;L'!$D$26)</f>
        <v>9714.0331210337044</v>
      </c>
    </row>
    <row r="345" spans="1:9" x14ac:dyDescent="0.25">
      <c r="A345" s="5">
        <v>40506</v>
      </c>
      <c r="B345" s="6">
        <v>1.8E-3</v>
      </c>
      <c r="C345" s="6">
        <v>6.3150745921558199E-2</v>
      </c>
      <c r="D345" s="6">
        <v>5895</v>
      </c>
      <c r="E345" s="7">
        <v>50</v>
      </c>
      <c r="F345" s="8">
        <f t="shared" si="5"/>
        <v>8401.3259425156284</v>
      </c>
      <c r="G345" s="6">
        <v>0.28299000000000002</v>
      </c>
      <c r="H345" s="9">
        <v>132.08284602624991</v>
      </c>
      <c r="I345" s="8">
        <f>+F345/(1-'P&amp;L'!$D$26)</f>
        <v>8401.3259425156284</v>
      </c>
    </row>
    <row r="346" spans="1:9" x14ac:dyDescent="0.25">
      <c r="A346" s="5">
        <v>40508</v>
      </c>
      <c r="B346" s="6">
        <v>1.8E-3</v>
      </c>
      <c r="C346" s="6">
        <v>6.9295142822034098E-2</v>
      </c>
      <c r="D346" s="6">
        <v>5895</v>
      </c>
      <c r="E346" s="7">
        <v>50</v>
      </c>
      <c r="F346" s="8">
        <f t="shared" si="5"/>
        <v>7656.3807850511939</v>
      </c>
      <c r="G346" s="6">
        <v>0.28899999999999998</v>
      </c>
      <c r="H346" s="9">
        <v>122.9274470488775</v>
      </c>
      <c r="I346" s="8">
        <f>+F346/(1-'P&amp;L'!$D$26)</f>
        <v>7656.3807850511939</v>
      </c>
    </row>
    <row r="347" spans="1:9" x14ac:dyDescent="0.25">
      <c r="A347" s="5">
        <v>40510</v>
      </c>
      <c r="B347" s="6">
        <v>1.8E-3</v>
      </c>
      <c r="C347" s="6">
        <v>5.6664993637722497E-2</v>
      </c>
      <c r="D347" s="6">
        <v>5895</v>
      </c>
      <c r="E347" s="7">
        <v>50.001209068010098</v>
      </c>
      <c r="F347" s="8">
        <f t="shared" si="5"/>
        <v>9363.1498983784186</v>
      </c>
      <c r="G347" s="6">
        <v>0.28460999999999997</v>
      </c>
      <c r="H347" s="9">
        <v>148.04700514319342</v>
      </c>
      <c r="I347" s="8">
        <f>+F347/(1-'P&amp;L'!$D$26)</f>
        <v>9363.1498983784186</v>
      </c>
    </row>
    <row r="348" spans="1:9" x14ac:dyDescent="0.25">
      <c r="A348" s="5">
        <v>40512</v>
      </c>
      <c r="B348" s="6">
        <v>1.8E-3</v>
      </c>
      <c r="C348" s="6">
        <v>8.4329545522372804E-2</v>
      </c>
      <c r="D348" s="6">
        <v>5895</v>
      </c>
      <c r="E348" s="7">
        <v>50</v>
      </c>
      <c r="F348" s="8">
        <f t="shared" si="5"/>
        <v>6291.3892955730926</v>
      </c>
      <c r="G348" s="6">
        <v>0.27500000000000002</v>
      </c>
      <c r="H348" s="9">
        <v>96.118447571255587</v>
      </c>
      <c r="I348" s="8">
        <f>+F348/(1-'P&amp;L'!$D$26)</f>
        <v>6291.3892955730926</v>
      </c>
    </row>
    <row r="349" spans="1:9" x14ac:dyDescent="0.25">
      <c r="A349" s="5">
        <v>40514</v>
      </c>
      <c r="B349" s="6">
        <v>1.8E-3</v>
      </c>
      <c r="C349" s="6">
        <v>7.7502868027704494E-2</v>
      </c>
      <c r="D349" s="6">
        <v>5909</v>
      </c>
      <c r="E349" s="7">
        <v>50.004060150375899</v>
      </c>
      <c r="F349" s="8">
        <f t="shared" si="5"/>
        <v>6862.3677820711055</v>
      </c>
      <c r="G349" s="6">
        <v>0.25</v>
      </c>
      <c r="H349" s="9">
        <v>95.310663639876481</v>
      </c>
      <c r="I349" s="8">
        <f>+F349/(1-'P&amp;L'!$D$26)</f>
        <v>6862.3677820711055</v>
      </c>
    </row>
    <row r="350" spans="1:9" x14ac:dyDescent="0.25">
      <c r="A350" s="5">
        <v>40516</v>
      </c>
      <c r="B350" s="6">
        <v>1.8E-3</v>
      </c>
      <c r="C350" s="6">
        <v>8.7943668901903096E-2</v>
      </c>
      <c r="D350" s="6">
        <v>5909</v>
      </c>
      <c r="E350" s="7">
        <v>50.005280528052801</v>
      </c>
      <c r="F350" s="8">
        <f t="shared" si="5"/>
        <v>6047.8050483173056</v>
      </c>
      <c r="G350" s="6">
        <v>0.25890000000000002</v>
      </c>
      <c r="H350" s="9">
        <v>86.987595944963928</v>
      </c>
      <c r="I350" s="8">
        <f>+F350/(1-'P&amp;L'!$D$26)</f>
        <v>6047.8050483173056</v>
      </c>
    </row>
    <row r="351" spans="1:9" x14ac:dyDescent="0.25">
      <c r="A351" s="5">
        <v>40518</v>
      </c>
      <c r="B351" s="6">
        <v>1.8E-3</v>
      </c>
      <c r="C351" s="6">
        <v>9.63766234541404E-2</v>
      </c>
      <c r="D351" s="6">
        <v>5909</v>
      </c>
      <c r="E351" s="7">
        <v>50.002113564668797</v>
      </c>
      <c r="F351" s="8">
        <f t="shared" si="5"/>
        <v>5518.2725980185014</v>
      </c>
      <c r="G351" s="6">
        <v>0.22500000000000001</v>
      </c>
      <c r="H351" s="9">
        <v>68.978407475231279</v>
      </c>
      <c r="I351" s="8">
        <f>+F351/(1-'P&amp;L'!$D$26)</f>
        <v>5518.2725980185014</v>
      </c>
    </row>
    <row r="352" spans="1:9" x14ac:dyDescent="0.25">
      <c r="A352" s="5">
        <v>40520</v>
      </c>
      <c r="B352" s="6">
        <v>1.8E-3</v>
      </c>
      <c r="C352" s="6">
        <v>9.2762500074610094E-2</v>
      </c>
      <c r="D352" s="6">
        <v>5909</v>
      </c>
      <c r="E352" s="7">
        <v>50.000986666666698</v>
      </c>
      <c r="F352" s="8">
        <f t="shared" si="5"/>
        <v>5733.1410209540509</v>
      </c>
      <c r="G352" s="6">
        <v>0.2477</v>
      </c>
      <c r="H352" s="9">
        <v>78.894390605017691</v>
      </c>
      <c r="I352" s="8">
        <f>+F352/(1-'P&amp;L'!$D$26)</f>
        <v>5733.1410209540509</v>
      </c>
    </row>
    <row r="353" spans="1:9" x14ac:dyDescent="0.25">
      <c r="A353" s="5">
        <v>40522</v>
      </c>
      <c r="B353" s="6">
        <v>1.8E-3</v>
      </c>
      <c r="C353" s="6">
        <v>9.1357531738556097E-2</v>
      </c>
      <c r="D353" s="6">
        <v>5909</v>
      </c>
      <c r="E353" s="7">
        <v>50.000056818181797</v>
      </c>
      <c r="F353" s="8">
        <f t="shared" si="5"/>
        <v>5821.2015387134452</v>
      </c>
      <c r="G353" s="6">
        <v>0.20399999999999999</v>
      </c>
      <c r="H353" s="9">
        <v>65.973617438752385</v>
      </c>
      <c r="I353" s="8">
        <f>+F353/(1-'P&amp;L'!$D$26)</f>
        <v>5821.2015387134452</v>
      </c>
    </row>
    <row r="354" spans="1:9" x14ac:dyDescent="0.25">
      <c r="A354" s="5">
        <v>40524</v>
      </c>
      <c r="B354" s="6">
        <v>1.8E-3</v>
      </c>
      <c r="C354" s="6">
        <v>0.10597473681672499</v>
      </c>
      <c r="D354" s="6">
        <v>5909</v>
      </c>
      <c r="E354" s="7">
        <v>50.000097323600997</v>
      </c>
      <c r="F354" s="8">
        <f t="shared" si="5"/>
        <v>5018.2812538898825</v>
      </c>
      <c r="G354" s="6">
        <v>0.22800000000000001</v>
      </c>
      <c r="H354" s="9">
        <v>63.564895882605178</v>
      </c>
      <c r="I354" s="8">
        <f>+F354/(1-'P&amp;L'!$D$26)</f>
        <v>5018.2812538898825</v>
      </c>
    </row>
    <row r="355" spans="1:9" x14ac:dyDescent="0.25">
      <c r="A355" s="5">
        <v>40526</v>
      </c>
      <c r="B355" s="6">
        <v>1.8E-3</v>
      </c>
      <c r="C355" s="6">
        <v>9.9275184489230894E-2</v>
      </c>
      <c r="D355" s="6">
        <v>5909</v>
      </c>
      <c r="E355" s="7">
        <v>50.0002659574468</v>
      </c>
      <c r="F355" s="8">
        <f t="shared" si="5"/>
        <v>5356.9563382104343</v>
      </c>
      <c r="G355" s="6">
        <v>0.23</v>
      </c>
      <c r="H355" s="9">
        <v>68.449997654911101</v>
      </c>
      <c r="I355" s="8">
        <f>+F355/(1-'P&amp;L'!$D$26)</f>
        <v>5356.9563382104343</v>
      </c>
    </row>
    <row r="356" spans="1:9" x14ac:dyDescent="0.25">
      <c r="A356" s="5">
        <v>40528</v>
      </c>
      <c r="B356" s="6">
        <v>1.8E-3</v>
      </c>
      <c r="C356" s="6">
        <v>0.113283339355809</v>
      </c>
      <c r="D356" s="6">
        <v>5909</v>
      </c>
      <c r="E356" s="7">
        <v>50.000050017392297</v>
      </c>
      <c r="F356" s="8">
        <f t="shared" si="5"/>
        <v>4694.5167314024575</v>
      </c>
      <c r="G356" s="6">
        <v>0.24590000000000001</v>
      </c>
      <c r="H356" s="9">
        <v>64.13231468065915</v>
      </c>
      <c r="I356" s="8">
        <f>+F356/(1-'P&amp;L'!$D$26)</f>
        <v>4694.5167314024575</v>
      </c>
    </row>
    <row r="357" spans="1:9" x14ac:dyDescent="0.25">
      <c r="A357" s="5">
        <v>40530</v>
      </c>
      <c r="B357" s="6">
        <v>1.8E-3</v>
      </c>
      <c r="C357" s="6">
        <v>9.6229933431279002E-2</v>
      </c>
      <c r="D357" s="6">
        <v>5909</v>
      </c>
      <c r="E357" s="7">
        <v>50.000177473187499</v>
      </c>
      <c r="F357" s="8">
        <f t="shared" si="5"/>
        <v>5526.4704928856818</v>
      </c>
      <c r="G357" s="6">
        <v>0.249</v>
      </c>
      <c r="H357" s="9">
        <v>76.449508484918596</v>
      </c>
      <c r="I357" s="8">
        <f>+F357/(1-'P&amp;L'!$D$26)</f>
        <v>5526.4704928856818</v>
      </c>
    </row>
    <row r="358" spans="1:9" x14ac:dyDescent="0.25">
      <c r="A358" s="5">
        <v>40532</v>
      </c>
      <c r="B358" s="6">
        <v>2.5000000000000001E-3</v>
      </c>
      <c r="C358" s="6">
        <v>9.68389836428694E-2</v>
      </c>
      <c r="D358" s="6">
        <v>5909</v>
      </c>
      <c r="E358" s="7">
        <v>50.000235107693896</v>
      </c>
      <c r="F358" s="8">
        <f t="shared" si="5"/>
        <v>7627.387704236774</v>
      </c>
      <c r="G358" s="6">
        <v>0.27500000000000002</v>
      </c>
      <c r="H358" s="9">
        <v>83.901264746604525</v>
      </c>
      <c r="I358" s="8">
        <f>+F358/(1-'P&amp;L'!$D$26)</f>
        <v>7627.387704236774</v>
      </c>
    </row>
    <row r="359" spans="1:9" x14ac:dyDescent="0.25">
      <c r="A359" s="5">
        <v>40534</v>
      </c>
      <c r="B359" s="6">
        <v>2.5000000000000001E-3</v>
      </c>
      <c r="C359" s="6">
        <v>0.11376183538106301</v>
      </c>
      <c r="D359" s="6">
        <v>5909</v>
      </c>
      <c r="E359" s="7">
        <v>50.000289925973</v>
      </c>
      <c r="F359" s="8">
        <f t="shared" si="5"/>
        <v>6492.7686904600496</v>
      </c>
      <c r="G359" s="6">
        <v>0.26700000000000002</v>
      </c>
      <c r="H359" s="9">
        <v>69.342769614113323</v>
      </c>
      <c r="I359" s="8">
        <f>+F359/(1-'P&amp;L'!$D$26)</f>
        <v>6492.7686904600496</v>
      </c>
    </row>
    <row r="360" spans="1:9" x14ac:dyDescent="0.25">
      <c r="A360" s="5">
        <v>40536</v>
      </c>
      <c r="B360" s="6">
        <v>2.5000000000000001E-3</v>
      </c>
      <c r="C360" s="6">
        <v>0.108001742450377</v>
      </c>
      <c r="D360" s="6">
        <v>5909</v>
      </c>
      <c r="E360" s="7">
        <v>50.000768271965299</v>
      </c>
      <c r="F360" s="8">
        <f t="shared" si="5"/>
        <v>6839.1151155453335</v>
      </c>
      <c r="G360" s="6">
        <v>0.25</v>
      </c>
      <c r="H360" s="9">
        <v>68.391151155453329</v>
      </c>
      <c r="I360" s="8">
        <f>+F360/(1-'P&amp;L'!$D$26)</f>
        <v>6839.1151155453335</v>
      </c>
    </row>
    <row r="361" spans="1:9" x14ac:dyDescent="0.25">
      <c r="A361" s="5">
        <v>40538</v>
      </c>
      <c r="B361" s="6">
        <v>2.5000000000000001E-3</v>
      </c>
      <c r="C361" s="6">
        <v>0.105841707601369</v>
      </c>
      <c r="D361" s="6">
        <v>5909</v>
      </c>
      <c r="E361" s="7">
        <v>50.001166342621403</v>
      </c>
      <c r="F361" s="8">
        <f t="shared" si="5"/>
        <v>6978.7444527852713</v>
      </c>
      <c r="G361" s="6">
        <v>0.26999899999999999</v>
      </c>
      <c r="H361" s="9">
        <v>75.37016094030281</v>
      </c>
      <c r="I361" s="8">
        <f>+F361/(1-'P&amp;L'!$D$26)</f>
        <v>6978.7444527852713</v>
      </c>
    </row>
    <row r="362" spans="1:9" x14ac:dyDescent="0.25">
      <c r="A362" s="5">
        <v>40540</v>
      </c>
      <c r="B362" s="6">
        <v>2.5000000000000001E-3</v>
      </c>
      <c r="C362" s="6">
        <v>0.12168196316075799</v>
      </c>
      <c r="D362" s="6">
        <v>5909</v>
      </c>
      <c r="E362" s="7">
        <v>50</v>
      </c>
      <c r="F362" s="8">
        <f t="shared" si="5"/>
        <v>6070.1272465844304</v>
      </c>
      <c r="G362" s="6">
        <v>0.28000000000000003</v>
      </c>
      <c r="H362" s="9">
        <v>67.985425161745624</v>
      </c>
      <c r="I362" s="8">
        <f>+F362/(1-'P&amp;L'!$D$26)</f>
        <v>6070.1272465844304</v>
      </c>
    </row>
    <row r="363" spans="1:9" x14ac:dyDescent="0.25">
      <c r="A363" s="5">
        <v>40542</v>
      </c>
      <c r="B363" s="6">
        <v>2.5000000000000001E-3</v>
      </c>
      <c r="C363" s="6">
        <v>0.115201858613735</v>
      </c>
      <c r="D363" s="6">
        <v>5909</v>
      </c>
      <c r="E363" s="7">
        <v>50.000464673858701</v>
      </c>
      <c r="F363" s="8">
        <f t="shared" si="5"/>
        <v>6411.631490001967</v>
      </c>
      <c r="G363" s="6">
        <v>0.29999900000000002</v>
      </c>
      <c r="H363" s="9">
        <v>76.939321414764009</v>
      </c>
      <c r="I363" s="8">
        <f>+F363/(1-'P&amp;L'!$D$26)</f>
        <v>6411.631490001967</v>
      </c>
    </row>
    <row r="364" spans="1:9" x14ac:dyDescent="0.25">
      <c r="A364" s="5">
        <v>40544</v>
      </c>
      <c r="B364" s="6">
        <v>2.5000000000000001E-3</v>
      </c>
      <c r="C364" s="6">
        <v>0.12816206770777999</v>
      </c>
      <c r="D364" s="6">
        <v>5608</v>
      </c>
      <c r="E364" s="7">
        <v>50.000920393210997</v>
      </c>
      <c r="F364" s="8">
        <f t="shared" si="5"/>
        <v>5469.7377816280632</v>
      </c>
      <c r="G364" s="6">
        <v>0.29999799999999999</v>
      </c>
      <c r="H364" s="9">
        <v>656.36415800514226</v>
      </c>
      <c r="I364" s="8">
        <f>+F364/(1-'P&amp;L'!$D$26)</f>
        <v>5469.7377816280632</v>
      </c>
    </row>
    <row r="365" spans="1:9" x14ac:dyDescent="0.25">
      <c r="A365" s="5">
        <v>40546</v>
      </c>
      <c r="B365" s="6">
        <v>2.5000000000000001E-3</v>
      </c>
      <c r="C365" s="6">
        <v>0.13294599185813399</v>
      </c>
      <c r="D365" s="6">
        <v>5608</v>
      </c>
      <c r="E365" s="7">
        <v>50.000532473352798</v>
      </c>
      <c r="F365" s="8">
        <f t="shared" si="5"/>
        <v>5272.8740105564666</v>
      </c>
      <c r="G365" s="6">
        <v>0.29999799999999999</v>
      </c>
      <c r="H365" s="9">
        <v>632.74066296756746</v>
      </c>
      <c r="I365" s="8">
        <f>+F365/(1-'P&amp;L'!$D$26)</f>
        <v>5272.8740105564666</v>
      </c>
    </row>
    <row r="366" spans="1:9" x14ac:dyDescent="0.25">
      <c r="A366" s="5">
        <v>40548</v>
      </c>
      <c r="B366" s="6">
        <v>2.5000000000000001E-3</v>
      </c>
      <c r="C366" s="6">
        <v>0.121596943772684</v>
      </c>
      <c r="D366" s="6">
        <v>5608</v>
      </c>
      <c r="E366" s="7">
        <v>50.000585106382999</v>
      </c>
      <c r="F366" s="8">
        <f t="shared" si="5"/>
        <v>5765.0149867415239</v>
      </c>
      <c r="G366" s="6">
        <v>0.29899799999999999</v>
      </c>
      <c r="H366" s="9">
        <v>689.49118040229689</v>
      </c>
      <c r="I366" s="8">
        <f>+F366/(1-'P&amp;L'!$D$26)</f>
        <v>5765.0149867415239</v>
      </c>
    </row>
    <row r="367" spans="1:9" x14ac:dyDescent="0.25">
      <c r="A367" s="5">
        <v>40550</v>
      </c>
      <c r="B367" s="6">
        <v>2.5000000000000001E-3</v>
      </c>
      <c r="C367" s="6">
        <v>0.11673306602177599</v>
      </c>
      <c r="D367" s="6">
        <v>5608</v>
      </c>
      <c r="E367" s="7">
        <v>50.001075336484803</v>
      </c>
      <c r="F367" s="8">
        <f t="shared" si="5"/>
        <v>6005.2828226643678</v>
      </c>
      <c r="G367" s="6">
        <v>0.32200000000000001</v>
      </c>
      <c r="H367" s="9">
        <v>773.48042755917049</v>
      </c>
      <c r="I367" s="8">
        <f>+F367/(1-'P&amp;L'!$D$26)</f>
        <v>6005.2828226643678</v>
      </c>
    </row>
    <row r="368" spans="1:9" x14ac:dyDescent="0.25">
      <c r="A368" s="5">
        <v>40552</v>
      </c>
      <c r="B368" s="6">
        <v>2.5000000000000001E-3</v>
      </c>
      <c r="C368" s="6">
        <v>0.12321823635632</v>
      </c>
      <c r="D368" s="6">
        <v>5608</v>
      </c>
      <c r="E368" s="7">
        <v>50.000471990716697</v>
      </c>
      <c r="F368" s="8">
        <f t="shared" si="5"/>
        <v>5689.1466558788534</v>
      </c>
      <c r="G368" s="6">
        <v>0.32299800000000001</v>
      </c>
      <c r="H368" s="9">
        <v>735.03319662222316</v>
      </c>
      <c r="I368" s="8">
        <f>+F368/(1-'P&amp;L'!$D$26)</f>
        <v>5689.1466558788534</v>
      </c>
    </row>
    <row r="369" spans="1:9" x14ac:dyDescent="0.25">
      <c r="A369" s="5">
        <v>40554</v>
      </c>
      <c r="B369" s="6">
        <v>2.5000000000000001E-3</v>
      </c>
      <c r="C369" s="6">
        <v>0.131324699274499</v>
      </c>
      <c r="D369" s="6">
        <v>5608</v>
      </c>
      <c r="E369" s="7">
        <v>50.000521008658097</v>
      </c>
      <c r="F369" s="8">
        <f t="shared" si="5"/>
        <v>5337.9699966121307</v>
      </c>
      <c r="G369" s="6">
        <v>0.32900000000000001</v>
      </c>
      <c r="H369" s="9">
        <v>702.47685155415638</v>
      </c>
      <c r="I369" s="8">
        <f>+F369/(1-'P&amp;L'!$D$26)</f>
        <v>5337.9699966121307</v>
      </c>
    </row>
    <row r="370" spans="1:9" x14ac:dyDescent="0.25">
      <c r="A370" s="5">
        <v>40556</v>
      </c>
      <c r="B370" s="6">
        <v>2.5000000000000001E-3</v>
      </c>
      <c r="C370" s="6">
        <v>0.14996956398631001</v>
      </c>
      <c r="D370" s="6">
        <v>5608</v>
      </c>
      <c r="E370" s="7">
        <v>50.0005374263881</v>
      </c>
      <c r="F370" s="8">
        <f t="shared" si="5"/>
        <v>4674.3320183417536</v>
      </c>
      <c r="G370" s="6">
        <v>0.40500000000000003</v>
      </c>
      <c r="H370" s="9">
        <v>757.24178697136415</v>
      </c>
      <c r="I370" s="8">
        <f>+F370/(1-'P&amp;L'!$D$26)</f>
        <v>4674.3320183417536</v>
      </c>
    </row>
    <row r="371" spans="1:9" x14ac:dyDescent="0.25">
      <c r="A371" s="5">
        <v>40558</v>
      </c>
      <c r="B371" s="6">
        <v>2.5000000000000001E-3</v>
      </c>
      <c r="C371" s="6">
        <v>0.157644927140008</v>
      </c>
      <c r="D371" s="6">
        <v>5608</v>
      </c>
      <c r="E371" s="7">
        <v>50.000683027515002</v>
      </c>
      <c r="F371" s="8">
        <f t="shared" si="5"/>
        <v>4446.7626631789935</v>
      </c>
      <c r="G371" s="6">
        <v>0.4</v>
      </c>
      <c r="H371" s="9">
        <v>711.48202610863905</v>
      </c>
      <c r="I371" s="8">
        <f>+F371/(1-'P&amp;L'!$D$26)</f>
        <v>4446.7626631789935</v>
      </c>
    </row>
    <row r="372" spans="1:9" x14ac:dyDescent="0.25">
      <c r="A372" s="5">
        <v>40560</v>
      </c>
      <c r="B372" s="6">
        <v>2.5000000000000001E-3</v>
      </c>
      <c r="C372" s="6">
        <v>0.15856146741407801</v>
      </c>
      <c r="D372" s="6">
        <v>5608</v>
      </c>
      <c r="E372" s="7">
        <v>50.0003279976385</v>
      </c>
      <c r="F372" s="8">
        <f t="shared" si="5"/>
        <v>4421.0274410253887</v>
      </c>
      <c r="G372" s="6">
        <v>0.4</v>
      </c>
      <c r="H372" s="9">
        <v>707.36439056406221</v>
      </c>
      <c r="I372" s="8">
        <f>+F372/(1-'P&amp;L'!$D$26)</f>
        <v>4421.0274410253887</v>
      </c>
    </row>
    <row r="373" spans="1:9" x14ac:dyDescent="0.25">
      <c r="A373" s="5">
        <v>40562</v>
      </c>
      <c r="B373" s="6">
        <v>2.5000000000000001E-3</v>
      </c>
      <c r="C373" s="6">
        <v>0.16222762851035699</v>
      </c>
      <c r="D373" s="6">
        <v>5608</v>
      </c>
      <c r="E373" s="7">
        <v>50.002465049365597</v>
      </c>
      <c r="F373" s="8">
        <f t="shared" si="5"/>
        <v>4321.3019041781163</v>
      </c>
      <c r="G373" s="6">
        <v>0.34010000000000001</v>
      </c>
      <c r="H373" s="9">
        <v>587.86991104439096</v>
      </c>
      <c r="I373" s="8">
        <f>+F373/(1-'P&amp;L'!$D$26)</f>
        <v>4321.3019041781163</v>
      </c>
    </row>
    <row r="374" spans="1:9" x14ac:dyDescent="0.25">
      <c r="A374" s="5">
        <v>40564</v>
      </c>
      <c r="B374" s="6">
        <v>2.5000000000000001E-3</v>
      </c>
      <c r="C374" s="6">
        <v>0.163144168784427</v>
      </c>
      <c r="D374" s="6">
        <v>5608</v>
      </c>
      <c r="E374" s="7">
        <v>50.000420905254202</v>
      </c>
      <c r="F374" s="8">
        <f t="shared" si="5"/>
        <v>4296.8492610848298</v>
      </c>
      <c r="G374" s="6">
        <v>0.44</v>
      </c>
      <c r="H374" s="9">
        <v>756.24546995092999</v>
      </c>
      <c r="I374" s="8">
        <f>+F374/(1-'P&amp;L'!$D$26)</f>
        <v>4296.8492610848298</v>
      </c>
    </row>
    <row r="375" spans="1:9" x14ac:dyDescent="0.25">
      <c r="A375" s="5">
        <v>40566</v>
      </c>
      <c r="B375" s="6">
        <v>2.5000000000000001E-3</v>
      </c>
      <c r="C375" s="6">
        <v>0.155811846591868</v>
      </c>
      <c r="D375" s="6">
        <v>5608</v>
      </c>
      <c r="E375" s="7">
        <v>50.000447905344302</v>
      </c>
      <c r="F375" s="8">
        <f t="shared" si="5"/>
        <v>4499.0563616714962</v>
      </c>
      <c r="G375" s="6">
        <v>0.44429999999999997</v>
      </c>
      <c r="H375" s="9">
        <v>799.57229659625841</v>
      </c>
      <c r="I375" s="8">
        <f>+F375/(1-'P&amp;L'!$D$26)</f>
        <v>4499.0563616714962</v>
      </c>
    </row>
    <row r="376" spans="1:9" x14ac:dyDescent="0.25">
      <c r="A376" s="5">
        <v>40568</v>
      </c>
      <c r="B376" s="6">
        <v>2.5000000000000001E-3</v>
      </c>
      <c r="C376" s="6">
        <v>0.142980282754891</v>
      </c>
      <c r="D376" s="6">
        <v>5608</v>
      </c>
      <c r="E376" s="7">
        <v>50.000473436426397</v>
      </c>
      <c r="F376" s="8">
        <f t="shared" si="5"/>
        <v>4902.8203334890832</v>
      </c>
      <c r="G376" s="6">
        <v>0.42499999999999999</v>
      </c>
      <c r="H376" s="9">
        <v>833.47945669314424</v>
      </c>
      <c r="I376" s="8">
        <f>+F376/(1-'P&amp;L'!$D$26)</f>
        <v>4902.8203334890832</v>
      </c>
    </row>
    <row r="377" spans="1:9" x14ac:dyDescent="0.25">
      <c r="A377" s="5">
        <v>40570</v>
      </c>
      <c r="B377" s="6">
        <v>2.5000000000000001E-3</v>
      </c>
      <c r="C377" s="6">
        <v>0.17507862584030401</v>
      </c>
      <c r="D377" s="6">
        <v>5608</v>
      </c>
      <c r="E377" s="7">
        <v>50.000362196886201</v>
      </c>
      <c r="F377" s="8">
        <f t="shared" si="5"/>
        <v>4003.9443686276045</v>
      </c>
      <c r="G377" s="6">
        <v>0.41739999999999999</v>
      </c>
      <c r="H377" s="9">
        <v>668.4985517860647</v>
      </c>
      <c r="I377" s="8">
        <f>+F377/(1-'P&amp;L'!$D$26)</f>
        <v>4003.9443686276045</v>
      </c>
    </row>
    <row r="378" spans="1:9" x14ac:dyDescent="0.25">
      <c r="A378" s="5">
        <v>40572</v>
      </c>
      <c r="B378" s="6">
        <v>3.5000000000000001E-3</v>
      </c>
      <c r="C378" s="6">
        <v>0.164136211725285</v>
      </c>
      <c r="D378" s="6">
        <v>5608</v>
      </c>
      <c r="E378" s="7">
        <v>50.000858982732403</v>
      </c>
      <c r="F378" s="8">
        <f t="shared" si="5"/>
        <v>5979.2829979265662</v>
      </c>
      <c r="G378" s="6">
        <v>0.44600000000000001</v>
      </c>
      <c r="H378" s="9">
        <v>761.93149059292807</v>
      </c>
      <c r="I378" s="8">
        <f>+F378/(1-'P&amp;L'!$D$26)</f>
        <v>5979.2829979265662</v>
      </c>
    </row>
    <row r="379" spans="1:9" x14ac:dyDescent="0.25">
      <c r="A379" s="5">
        <v>40574</v>
      </c>
      <c r="B379" s="6">
        <v>3.5000000000000001E-3</v>
      </c>
      <c r="C379" s="6">
        <v>0.164136211725285</v>
      </c>
      <c r="D379" s="6">
        <v>5608</v>
      </c>
      <c r="E379" s="7">
        <v>50.000502596863903</v>
      </c>
      <c r="F379" s="8">
        <f t="shared" si="5"/>
        <v>5979.2403800194425</v>
      </c>
      <c r="G379" s="6">
        <v>0.5</v>
      </c>
      <c r="H379" s="9">
        <v>854.17719714563464</v>
      </c>
      <c r="I379" s="8">
        <f>+F379/(1-'P&amp;L'!$D$26)</f>
        <v>5979.2403800194425</v>
      </c>
    </row>
    <row r="380" spans="1:9" x14ac:dyDescent="0.25">
      <c r="A380" s="5">
        <v>40576</v>
      </c>
      <c r="B380" s="6">
        <v>3.5000000000000001E-3</v>
      </c>
      <c r="C380" s="6">
        <v>0.177267108663308</v>
      </c>
      <c r="D380" s="6">
        <v>5161</v>
      </c>
      <c r="E380" s="7">
        <v>50.000688319436598</v>
      </c>
      <c r="F380" s="8">
        <f t="shared" si="5"/>
        <v>5095.0649574457193</v>
      </c>
      <c r="G380" s="6">
        <v>0.84009900000000004</v>
      </c>
      <c r="H380" s="9">
        <v>1222.959707338626</v>
      </c>
      <c r="I380" s="8">
        <f>+F380/(1-'P&amp;L'!$D$26)</f>
        <v>5095.0649574457193</v>
      </c>
    </row>
    <row r="381" spans="1:9" x14ac:dyDescent="0.25">
      <c r="A381" s="5">
        <v>40578</v>
      </c>
      <c r="B381" s="6">
        <v>3.5000000000000001E-3</v>
      </c>
      <c r="C381" s="6">
        <v>0.207905868185361</v>
      </c>
      <c r="D381" s="6">
        <v>5161</v>
      </c>
      <c r="E381" s="7">
        <v>50.000282850032299</v>
      </c>
      <c r="F381" s="8">
        <f t="shared" si="5"/>
        <v>4344.1780510799108</v>
      </c>
      <c r="G381" s="6">
        <v>0.88</v>
      </c>
      <c r="H381" s="9">
        <v>1092.2504814143776</v>
      </c>
      <c r="I381" s="8">
        <f>+F381/(1-'P&amp;L'!$D$26)</f>
        <v>4344.1780510799108</v>
      </c>
    </row>
    <row r="382" spans="1:9" x14ac:dyDescent="0.25">
      <c r="A382" s="5">
        <v>40580</v>
      </c>
      <c r="B382" s="6">
        <v>3.5000000000000001E-3</v>
      </c>
      <c r="C382" s="6">
        <v>0.19149224701283299</v>
      </c>
      <c r="D382" s="6">
        <v>5161</v>
      </c>
      <c r="E382" s="7">
        <v>50.000466256750002</v>
      </c>
      <c r="F382" s="8">
        <f t="shared" si="5"/>
        <v>4716.5534705343771</v>
      </c>
      <c r="G382" s="6">
        <v>0.92</v>
      </c>
      <c r="H382" s="9">
        <v>1239.7797693976077</v>
      </c>
      <c r="I382" s="8">
        <f>+F382/(1-'P&amp;L'!$D$26)</f>
        <v>4716.5534705343771</v>
      </c>
    </row>
    <row r="383" spans="1:9" x14ac:dyDescent="0.25">
      <c r="A383" s="5">
        <v>40582</v>
      </c>
      <c r="B383" s="6">
        <v>3.5000000000000001E-3</v>
      </c>
      <c r="C383" s="6">
        <v>0.22228619882233699</v>
      </c>
      <c r="D383" s="6">
        <v>5161</v>
      </c>
      <c r="E383" s="7">
        <v>50.0024725174328</v>
      </c>
      <c r="F383" s="8">
        <f t="shared" si="5"/>
        <v>4063.3186725215842</v>
      </c>
      <c r="G383" s="6">
        <v>0.9</v>
      </c>
      <c r="H383" s="9">
        <v>1044.8533729341218</v>
      </c>
      <c r="I383" s="8">
        <f>+F383/(1-'P&amp;L'!$D$26)</f>
        <v>4063.3186725215842</v>
      </c>
    </row>
    <row r="384" spans="1:9" x14ac:dyDescent="0.25">
      <c r="A384" s="5">
        <v>40584</v>
      </c>
      <c r="B384" s="6">
        <v>3.5000000000000001E-3</v>
      </c>
      <c r="C384" s="6">
        <v>0.24425634638035901</v>
      </c>
      <c r="D384" s="6">
        <v>5161</v>
      </c>
      <c r="E384" s="7">
        <v>50.0010437767151</v>
      </c>
      <c r="F384" s="8">
        <f t="shared" si="5"/>
        <v>3697.7293226773668</v>
      </c>
      <c r="G384" s="6">
        <v>1.1000000000000001</v>
      </c>
      <c r="H384" s="9">
        <v>1162.143501412887</v>
      </c>
      <c r="I384" s="8">
        <f>+F384/(1-'P&amp;L'!$D$26)</f>
        <v>3697.7293226773668</v>
      </c>
    </row>
    <row r="385" spans="1:9" x14ac:dyDescent="0.25">
      <c r="A385" s="5">
        <v>40586</v>
      </c>
      <c r="B385" s="6">
        <v>3.5000000000000001E-3</v>
      </c>
      <c r="C385" s="6">
        <v>0.24554870800141901</v>
      </c>
      <c r="D385" s="6">
        <v>5161</v>
      </c>
      <c r="E385" s="7">
        <v>50.002058823529403</v>
      </c>
      <c r="F385" s="8">
        <f t="shared" si="5"/>
        <v>3678.3422601173038</v>
      </c>
      <c r="G385" s="6">
        <v>1.0899000000000001</v>
      </c>
      <c r="H385" s="9">
        <v>1145.4357798005285</v>
      </c>
      <c r="I385" s="8">
        <f>+F385/(1-'P&amp;L'!$D$26)</f>
        <v>3678.3422601173038</v>
      </c>
    </row>
    <row r="386" spans="1:9" x14ac:dyDescent="0.25">
      <c r="A386" s="5">
        <v>40588</v>
      </c>
      <c r="B386" s="6">
        <v>3.5000000000000001E-3</v>
      </c>
      <c r="C386" s="6">
        <v>0.24037926151717801</v>
      </c>
      <c r="D386" s="6">
        <v>5161</v>
      </c>
      <c r="E386" s="7">
        <v>50.001573530031401</v>
      </c>
      <c r="F386" s="8">
        <f t="shared" si="5"/>
        <v>3757.409926959017</v>
      </c>
      <c r="G386" s="6">
        <v>1.08</v>
      </c>
      <c r="H386" s="9">
        <v>1159.429348890211</v>
      </c>
      <c r="I386" s="8">
        <f>+F386/(1-'P&amp;L'!$D$26)</f>
        <v>3757.409926959017</v>
      </c>
    </row>
    <row r="387" spans="1:9" x14ac:dyDescent="0.25">
      <c r="A387" s="5">
        <v>40590</v>
      </c>
      <c r="B387" s="6">
        <v>3.5000000000000001E-3</v>
      </c>
      <c r="C387" s="6">
        <v>0.29853553446488301</v>
      </c>
      <c r="D387" s="6">
        <v>5161</v>
      </c>
      <c r="E387" s="7">
        <v>50.0110462818405</v>
      </c>
      <c r="F387" s="8">
        <f t="shared" si="5"/>
        <v>3026.0201222990113</v>
      </c>
      <c r="G387" s="6">
        <v>1.05019</v>
      </c>
      <c r="H387" s="9">
        <v>907.97030635348506</v>
      </c>
      <c r="I387" s="8">
        <f>+F387/(1-'P&amp;L'!$D$26)</f>
        <v>3026.0201222990113</v>
      </c>
    </row>
    <row r="388" spans="1:9" x14ac:dyDescent="0.25">
      <c r="A388" s="5">
        <v>40592</v>
      </c>
      <c r="B388" s="6">
        <v>3.5000000000000001E-3</v>
      </c>
      <c r="C388" s="6">
        <v>0.39148505489763902</v>
      </c>
      <c r="D388" s="6">
        <v>5161</v>
      </c>
      <c r="E388" s="7">
        <v>50.002575365310598</v>
      </c>
      <c r="F388" s="8">
        <f t="shared" ref="F388:F451" si="6">+(B388/C388)*D388*E388</f>
        <v>2307.1673076956972</v>
      </c>
      <c r="G388" s="6">
        <v>1.05019</v>
      </c>
      <c r="H388" s="9">
        <v>692.2754385339839</v>
      </c>
      <c r="I388" s="8">
        <f>+F388/(1-'P&amp;L'!$D$26)</f>
        <v>2307.1673076956972</v>
      </c>
    </row>
    <row r="389" spans="1:9" x14ac:dyDescent="0.25">
      <c r="A389" s="5">
        <v>40594</v>
      </c>
      <c r="B389" s="6">
        <v>3.5000000000000001E-3</v>
      </c>
      <c r="C389" s="6">
        <v>0.34073699222572301</v>
      </c>
      <c r="D389" s="6">
        <v>5161</v>
      </c>
      <c r="E389" s="7">
        <v>50.000801153983097</v>
      </c>
      <c r="F389" s="8">
        <f t="shared" si="6"/>
        <v>2650.693914227696</v>
      </c>
      <c r="G389" s="6">
        <v>0.95489599999999997</v>
      </c>
      <c r="H389" s="9">
        <v>723.18200454867701</v>
      </c>
      <c r="I389" s="8">
        <f>+F389/(1-'P&amp;L'!$D$26)</f>
        <v>2650.693914227696</v>
      </c>
    </row>
    <row r="390" spans="1:9" x14ac:dyDescent="0.25">
      <c r="A390" s="5">
        <v>40596</v>
      </c>
      <c r="B390" s="6">
        <v>3.5000000000000001E-3</v>
      </c>
      <c r="C390" s="6">
        <v>0.38423533165879298</v>
      </c>
      <c r="D390" s="6">
        <v>5161</v>
      </c>
      <c r="E390" s="7">
        <v>50.000784799185404</v>
      </c>
      <c r="F390" s="8">
        <f t="shared" si="6"/>
        <v>2350.6145890355851</v>
      </c>
      <c r="G390" s="6">
        <v>0.86949900000000002</v>
      </c>
      <c r="H390" s="9">
        <v>583.95915272910088</v>
      </c>
      <c r="I390" s="8">
        <f>+F390/(1-'P&amp;L'!$D$26)</f>
        <v>2350.6145890355851</v>
      </c>
    </row>
    <row r="391" spans="1:9" x14ac:dyDescent="0.25">
      <c r="A391" s="5">
        <v>40598</v>
      </c>
      <c r="B391" s="6">
        <v>3.5000000000000001E-3</v>
      </c>
      <c r="C391" s="6">
        <v>0.38786019327821603</v>
      </c>
      <c r="D391" s="6">
        <v>5161</v>
      </c>
      <c r="E391" s="7">
        <v>50.001328414986503</v>
      </c>
      <c r="F391" s="8">
        <f t="shared" si="6"/>
        <v>2328.6715457707078</v>
      </c>
      <c r="G391" s="6">
        <v>0.94989999999999997</v>
      </c>
      <c r="H391" s="9">
        <v>632.00145752216997</v>
      </c>
      <c r="I391" s="8">
        <f>+F391/(1-'P&amp;L'!$D$26)</f>
        <v>2328.6715457707078</v>
      </c>
    </row>
    <row r="392" spans="1:9" x14ac:dyDescent="0.25">
      <c r="A392" s="5">
        <v>40600</v>
      </c>
      <c r="B392" s="6">
        <v>3.5000000000000001E-3</v>
      </c>
      <c r="C392" s="6">
        <v>0.454920133237534</v>
      </c>
      <c r="D392" s="6">
        <v>5161</v>
      </c>
      <c r="E392" s="7">
        <v>50.002509157036997</v>
      </c>
      <c r="F392" s="8">
        <f t="shared" si="6"/>
        <v>1985.448121915779</v>
      </c>
      <c r="G392" s="6">
        <v>0.98856699999999997</v>
      </c>
      <c r="H392" s="9">
        <v>560.78528386797586</v>
      </c>
      <c r="I392" s="8">
        <f>+F392/(1-'P&amp;L'!$D$26)</f>
        <v>1985.448121915779</v>
      </c>
    </row>
    <row r="393" spans="1:9" x14ac:dyDescent="0.25">
      <c r="A393" s="5">
        <v>40602</v>
      </c>
      <c r="B393" s="6">
        <v>3.5000000000000001E-3</v>
      </c>
      <c r="C393" s="6">
        <v>0.46148277908952601</v>
      </c>
      <c r="D393" s="6">
        <v>5161</v>
      </c>
      <c r="E393" s="7">
        <v>50.003222450811499</v>
      </c>
      <c r="F393" s="8">
        <f t="shared" si="6"/>
        <v>1957.2414175936337</v>
      </c>
      <c r="G393" s="6">
        <v>0.94923100000000005</v>
      </c>
      <c r="H393" s="9">
        <v>530.82120801823498</v>
      </c>
      <c r="I393" s="8">
        <f>+F393/(1-'P&amp;L'!$D$26)</f>
        <v>1957.2414175936337</v>
      </c>
    </row>
    <row r="394" spans="1:9" x14ac:dyDescent="0.25">
      <c r="A394" s="5">
        <v>40604</v>
      </c>
      <c r="B394" s="6">
        <v>3.5000000000000001E-3</v>
      </c>
      <c r="C394" s="6">
        <v>0.467009518958862</v>
      </c>
      <c r="D394" s="6">
        <v>5566</v>
      </c>
      <c r="E394" s="7">
        <v>50.007563451776697</v>
      </c>
      <c r="F394" s="8">
        <f t="shared" si="6"/>
        <v>2086.0331621845962</v>
      </c>
      <c r="G394" s="6">
        <v>0.94979999999999998</v>
      </c>
      <c r="H394" s="9">
        <v>566.08979926940833</v>
      </c>
      <c r="I394" s="8">
        <f>+F394/(1-'P&amp;L'!$D$26)</f>
        <v>2086.0331621845962</v>
      </c>
    </row>
    <row r="395" spans="1:9" x14ac:dyDescent="0.25">
      <c r="A395" s="5">
        <v>40606</v>
      </c>
      <c r="B395" s="6">
        <v>3.5000000000000001E-3</v>
      </c>
      <c r="C395" s="6">
        <v>0.54991061699889698</v>
      </c>
      <c r="D395" s="6">
        <v>5566</v>
      </c>
      <c r="E395" s="7">
        <v>50.001823767899403</v>
      </c>
      <c r="F395" s="8">
        <f t="shared" si="6"/>
        <v>1771.3524684037918</v>
      </c>
      <c r="G395" s="6">
        <v>0.93920000000000003</v>
      </c>
      <c r="H395" s="9">
        <v>475.32978237852603</v>
      </c>
      <c r="I395" s="8">
        <f>+F395/(1-'P&amp;L'!$D$26)</f>
        <v>1771.3524684037918</v>
      </c>
    </row>
    <row r="396" spans="1:9" x14ac:dyDescent="0.25">
      <c r="A396" s="5">
        <v>40608</v>
      </c>
      <c r="B396" s="6">
        <v>3.5000000000000001E-3</v>
      </c>
      <c r="C396" s="6">
        <v>0.74610988236031295</v>
      </c>
      <c r="D396" s="6">
        <v>5566</v>
      </c>
      <c r="E396" s="7">
        <v>50.001475083363403</v>
      </c>
      <c r="F396" s="8">
        <f t="shared" si="6"/>
        <v>1305.543270674169</v>
      </c>
      <c r="G396" s="6">
        <v>0.91044499999999995</v>
      </c>
      <c r="H396" s="9">
        <v>339.6072408768411</v>
      </c>
      <c r="I396" s="8">
        <f>+F396/(1-'P&amp;L'!$D$26)</f>
        <v>1305.543270674169</v>
      </c>
    </row>
    <row r="397" spans="1:9" x14ac:dyDescent="0.25">
      <c r="A397" s="5">
        <v>40610</v>
      </c>
      <c r="B397" s="6">
        <v>3.5000000000000001E-3</v>
      </c>
      <c r="C397" s="6">
        <v>0.53333039739089005</v>
      </c>
      <c r="D397" s="6">
        <v>5566</v>
      </c>
      <c r="E397" s="7">
        <v>50.002674094707501</v>
      </c>
      <c r="F397" s="8">
        <f t="shared" si="6"/>
        <v>1826.4514807414123</v>
      </c>
      <c r="G397" s="6">
        <v>0.90720000000000001</v>
      </c>
      <c r="H397" s="9">
        <v>473.41622380817392</v>
      </c>
      <c r="I397" s="8">
        <f>+F397/(1-'P&amp;L'!$D$26)</f>
        <v>1826.4514807414123</v>
      </c>
    </row>
    <row r="398" spans="1:9" x14ac:dyDescent="0.25">
      <c r="A398" s="5">
        <v>40612</v>
      </c>
      <c r="B398" s="6">
        <v>3.5000000000000001E-3</v>
      </c>
      <c r="C398" s="6">
        <v>0.45071912253476398</v>
      </c>
      <c r="D398" s="6">
        <v>5566</v>
      </c>
      <c r="E398" s="7">
        <v>50.001099921530901</v>
      </c>
      <c r="F398" s="8">
        <f t="shared" si="6"/>
        <v>2161.1495471799367</v>
      </c>
      <c r="G398" s="6">
        <v>0.87</v>
      </c>
      <c r="H398" s="9">
        <v>537.20003029901272</v>
      </c>
      <c r="I398" s="8">
        <f>+F398/(1-'P&amp;L'!$D$26)</f>
        <v>2161.1495471799367</v>
      </c>
    </row>
    <row r="399" spans="1:9" x14ac:dyDescent="0.25">
      <c r="A399" s="5">
        <v>40614</v>
      </c>
      <c r="B399" s="6">
        <v>4.0000000000000001E-3</v>
      </c>
      <c r="C399" s="6">
        <v>0.518895124262712</v>
      </c>
      <c r="D399" s="6">
        <v>5566</v>
      </c>
      <c r="E399" s="7">
        <v>50.001190107755598</v>
      </c>
      <c r="F399" s="8">
        <f t="shared" si="6"/>
        <v>2145.3786025467716</v>
      </c>
      <c r="G399" s="6">
        <v>0.91969999999999996</v>
      </c>
      <c r="H399" s="9">
        <v>493.27617519056645</v>
      </c>
      <c r="I399" s="8">
        <f>+F399/(1-'P&amp;L'!$D$26)</f>
        <v>2145.3786025467716</v>
      </c>
    </row>
    <row r="400" spans="1:9" x14ac:dyDescent="0.25">
      <c r="A400" s="5">
        <v>40616</v>
      </c>
      <c r="B400" s="6">
        <v>4.0000000000000001E-3</v>
      </c>
      <c r="C400" s="6">
        <v>0.44314401123165897</v>
      </c>
      <c r="D400" s="6">
        <v>5566</v>
      </c>
      <c r="E400" s="7">
        <v>50.001939056427197</v>
      </c>
      <c r="F400" s="8">
        <f t="shared" si="6"/>
        <v>2512.14761553064</v>
      </c>
      <c r="G400" s="6">
        <v>0.9</v>
      </c>
      <c r="H400" s="9">
        <v>565.23321349439402</v>
      </c>
      <c r="I400" s="8">
        <f>+F400/(1-'P&amp;L'!$D$26)</f>
        <v>2512.14761553064</v>
      </c>
    </row>
    <row r="401" spans="1:9" x14ac:dyDescent="0.25">
      <c r="A401" s="5">
        <v>40618</v>
      </c>
      <c r="B401" s="6">
        <v>4.0000000000000001E-3</v>
      </c>
      <c r="C401" s="6">
        <v>0.55298312512668502</v>
      </c>
      <c r="D401" s="6">
        <v>5566</v>
      </c>
      <c r="E401" s="7">
        <v>50.004199121243701</v>
      </c>
      <c r="F401" s="8">
        <f t="shared" si="6"/>
        <v>2013.2503844133059</v>
      </c>
      <c r="G401" s="6">
        <v>0.89</v>
      </c>
      <c r="H401" s="9">
        <v>447.94821053196057</v>
      </c>
      <c r="I401" s="8">
        <f>+F401/(1-'P&amp;L'!$D$26)</f>
        <v>2013.2503844133059</v>
      </c>
    </row>
    <row r="402" spans="1:9" x14ac:dyDescent="0.25">
      <c r="A402" s="5">
        <v>40620</v>
      </c>
      <c r="B402" s="6">
        <v>4.0000000000000001E-3</v>
      </c>
      <c r="C402" s="6">
        <v>0.52268267991426398</v>
      </c>
      <c r="D402" s="6">
        <v>5566</v>
      </c>
      <c r="E402" s="7">
        <v>50.002610918691303</v>
      </c>
      <c r="F402" s="8">
        <f t="shared" si="6"/>
        <v>2129.8929011314317</v>
      </c>
      <c r="G402" s="6">
        <v>0.85061699999999996</v>
      </c>
      <c r="H402" s="9">
        <v>452.93077747042872</v>
      </c>
      <c r="I402" s="8">
        <f>+F402/(1-'P&amp;L'!$D$26)</f>
        <v>2129.8929011314317</v>
      </c>
    </row>
    <row r="403" spans="1:9" x14ac:dyDescent="0.25">
      <c r="A403" s="5">
        <v>40622</v>
      </c>
      <c r="B403" s="6">
        <v>4.0000000000000001E-3</v>
      </c>
      <c r="C403" s="6">
        <v>0.47344445644408001</v>
      </c>
      <c r="D403" s="6">
        <v>5566</v>
      </c>
      <c r="E403" s="7">
        <v>50.019109828009803</v>
      </c>
      <c r="F403" s="8">
        <f t="shared" si="6"/>
        <v>2352.1776336235212</v>
      </c>
      <c r="G403" s="6">
        <v>0.79</v>
      </c>
      <c r="H403" s="9">
        <v>464.55508264064542</v>
      </c>
      <c r="I403" s="8">
        <f>+F403/(1-'P&amp;L'!$D$26)</f>
        <v>2352.1776336235212</v>
      </c>
    </row>
    <row r="404" spans="1:9" x14ac:dyDescent="0.25">
      <c r="A404" s="5">
        <v>40624</v>
      </c>
      <c r="B404" s="6">
        <v>4.0000000000000001E-3</v>
      </c>
      <c r="C404" s="6">
        <v>0.47723201209563199</v>
      </c>
      <c r="D404" s="6">
        <v>5566</v>
      </c>
      <c r="E404" s="7">
        <v>50.013855898402902</v>
      </c>
      <c r="F404" s="8">
        <f t="shared" si="6"/>
        <v>2333.2644489467052</v>
      </c>
      <c r="G404" s="6">
        <v>0.79964599999999997</v>
      </c>
      <c r="H404" s="9">
        <v>466.44639588560926</v>
      </c>
      <c r="I404" s="8">
        <f>+F404/(1-'P&amp;L'!$D$26)</f>
        <v>2333.2644489467052</v>
      </c>
    </row>
    <row r="405" spans="1:9" x14ac:dyDescent="0.25">
      <c r="A405" s="5">
        <v>40626</v>
      </c>
      <c r="B405" s="6">
        <v>4.0000000000000001E-3</v>
      </c>
      <c r="C405" s="6">
        <v>0.57570845903600099</v>
      </c>
      <c r="D405" s="6">
        <v>5566</v>
      </c>
      <c r="E405" s="7">
        <v>50.024867022361803</v>
      </c>
      <c r="F405" s="8">
        <f t="shared" si="6"/>
        <v>1934.5792508430322</v>
      </c>
      <c r="G405" s="6">
        <v>0.9</v>
      </c>
      <c r="H405" s="9">
        <v>435.28033143968224</v>
      </c>
      <c r="I405" s="8">
        <f>+F405/(1-'P&amp;L'!$D$26)</f>
        <v>1934.5792508430322</v>
      </c>
    </row>
    <row r="406" spans="1:9" x14ac:dyDescent="0.25">
      <c r="A406" s="5">
        <v>40628</v>
      </c>
      <c r="B406" s="6">
        <v>4.0000000000000001E-3</v>
      </c>
      <c r="C406" s="6">
        <v>0.48347550241153597</v>
      </c>
      <c r="D406" s="6">
        <v>5566</v>
      </c>
      <c r="E406" s="7">
        <v>50.020170853370402</v>
      </c>
      <c r="F406" s="8">
        <f t="shared" si="6"/>
        <v>2303.4240169866907</v>
      </c>
      <c r="G406" s="6">
        <v>0.90500000000000003</v>
      </c>
      <c r="H406" s="9">
        <v>521.14968384323879</v>
      </c>
      <c r="I406" s="8">
        <f>+F406/(1-'P&amp;L'!$D$26)</f>
        <v>2303.4240169866907</v>
      </c>
    </row>
    <row r="407" spans="1:9" x14ac:dyDescent="0.25">
      <c r="A407" s="5">
        <v>40630</v>
      </c>
      <c r="B407" s="6">
        <v>4.0000000000000001E-3</v>
      </c>
      <c r="C407" s="6">
        <v>0.55891139640482501</v>
      </c>
      <c r="D407" s="6">
        <v>5566</v>
      </c>
      <c r="E407" s="7">
        <v>50.030108019740702</v>
      </c>
      <c r="F407" s="8">
        <f t="shared" si="6"/>
        <v>1992.9282747076422</v>
      </c>
      <c r="G407" s="6">
        <v>0.85750000000000004</v>
      </c>
      <c r="H407" s="9">
        <v>427.23399889045083</v>
      </c>
      <c r="I407" s="8">
        <f>+F407/(1-'P&amp;L'!$D$26)</f>
        <v>1992.9282747076422</v>
      </c>
    </row>
    <row r="408" spans="1:9" x14ac:dyDescent="0.25">
      <c r="A408" s="5">
        <v>40632</v>
      </c>
      <c r="B408" s="6">
        <v>4.0000000000000001E-3</v>
      </c>
      <c r="C408" s="6">
        <v>0.53490906649786896</v>
      </c>
      <c r="D408" s="6">
        <v>5566</v>
      </c>
      <c r="E408" s="7">
        <v>50.015815791266398</v>
      </c>
      <c r="F408" s="8">
        <f t="shared" si="6"/>
        <v>2081.7596719146122</v>
      </c>
      <c r="G408" s="6">
        <v>0.79500000000000004</v>
      </c>
      <c r="H408" s="9">
        <v>413.74973479302918</v>
      </c>
      <c r="I408" s="8">
        <f>+F408/(1-'P&amp;L'!$D$26)</f>
        <v>2081.7596719146122</v>
      </c>
    </row>
    <row r="409" spans="1:9" x14ac:dyDescent="0.25">
      <c r="A409" s="5">
        <v>40634</v>
      </c>
      <c r="B409" s="6">
        <v>4.0000000000000001E-3</v>
      </c>
      <c r="C409" s="6">
        <v>0.60005824767389204</v>
      </c>
      <c r="D409" s="6">
        <v>4902</v>
      </c>
      <c r="E409" s="7">
        <v>50.014395967701603</v>
      </c>
      <c r="F409" s="8">
        <f t="shared" si="6"/>
        <v>1634.3118021230084</v>
      </c>
      <c r="G409" s="6">
        <v>0.79996999999999996</v>
      </c>
      <c r="H409" s="9">
        <v>326.85010308608577</v>
      </c>
      <c r="I409" s="8">
        <f>+F409/(1-'P&amp;L'!$D$26)</f>
        <v>1634.3118021230084</v>
      </c>
    </row>
    <row r="410" spans="1:9" x14ac:dyDescent="0.25">
      <c r="A410" s="5">
        <v>40636</v>
      </c>
      <c r="B410" s="6">
        <v>4.0000000000000001E-3</v>
      </c>
      <c r="C410" s="6">
        <v>0.57262701349451395</v>
      </c>
      <c r="D410" s="6">
        <v>4902</v>
      </c>
      <c r="E410" s="7">
        <v>50.010501122337203</v>
      </c>
      <c r="F410" s="8">
        <f t="shared" si="6"/>
        <v>1712.4688198388367</v>
      </c>
      <c r="G410" s="6">
        <v>0.79979999999999996</v>
      </c>
      <c r="H410" s="9">
        <v>342.40814052677536</v>
      </c>
      <c r="I410" s="8">
        <f>+F410/(1-'P&amp;L'!$D$26)</f>
        <v>1712.4688198388367</v>
      </c>
    </row>
    <row r="411" spans="1:9" x14ac:dyDescent="0.25">
      <c r="A411" s="5">
        <v>40638</v>
      </c>
      <c r="B411" s="6">
        <v>4.0000000000000001E-3</v>
      </c>
      <c r="C411" s="6">
        <v>0.692638663029292</v>
      </c>
      <c r="D411" s="6">
        <v>4902</v>
      </c>
      <c r="E411" s="7">
        <v>50.014701871626997</v>
      </c>
      <c r="F411" s="8">
        <f t="shared" si="6"/>
        <v>1415.8728448824527</v>
      </c>
      <c r="G411" s="6">
        <v>0.71</v>
      </c>
      <c r="H411" s="9">
        <v>251.31742996663533</v>
      </c>
      <c r="I411" s="8">
        <f>+F411/(1-'P&amp;L'!$D$26)</f>
        <v>1415.8728448824527</v>
      </c>
    </row>
    <row r="412" spans="1:9" x14ac:dyDescent="0.25">
      <c r="A412" s="5">
        <v>40640</v>
      </c>
      <c r="B412" s="6">
        <v>4.0000000000000001E-3</v>
      </c>
      <c r="C412" s="6">
        <v>0.66313471581233696</v>
      </c>
      <c r="D412" s="6">
        <v>4902</v>
      </c>
      <c r="E412" s="7">
        <v>50.075535928651703</v>
      </c>
      <c r="F412" s="8">
        <f t="shared" si="6"/>
        <v>1480.66612269907</v>
      </c>
      <c r="G412" s="6">
        <v>0.76770000000000005</v>
      </c>
      <c r="H412" s="9">
        <v>284.17684559901903</v>
      </c>
      <c r="I412" s="8">
        <f>+F412/(1-'P&amp;L'!$D$26)</f>
        <v>1480.66612269907</v>
      </c>
    </row>
    <row r="413" spans="1:9" x14ac:dyDescent="0.25">
      <c r="A413" s="5">
        <v>40642</v>
      </c>
      <c r="B413" s="6">
        <v>4.0000000000000001E-3</v>
      </c>
      <c r="C413" s="6">
        <v>0.65085444329729303</v>
      </c>
      <c r="D413" s="6">
        <v>4902</v>
      </c>
      <c r="E413" s="7">
        <v>50.082277652556598</v>
      </c>
      <c r="F413" s="8">
        <f t="shared" si="6"/>
        <v>1508.8063242471746</v>
      </c>
      <c r="G413" s="6">
        <v>0.76759999999999995</v>
      </c>
      <c r="H413" s="9">
        <v>289.53993362303282</v>
      </c>
      <c r="I413" s="8">
        <f>+F413/(1-'P&amp;L'!$D$26)</f>
        <v>1508.8063242471746</v>
      </c>
    </row>
    <row r="414" spans="1:9" x14ac:dyDescent="0.25">
      <c r="A414" s="5">
        <v>40644</v>
      </c>
      <c r="B414" s="6">
        <v>4.0000000000000001E-3</v>
      </c>
      <c r="C414" s="6">
        <v>0.63038732243888795</v>
      </c>
      <c r="D414" s="6">
        <v>4902</v>
      </c>
      <c r="E414" s="7">
        <v>50.031102250803897</v>
      </c>
      <c r="F414" s="8">
        <f t="shared" si="6"/>
        <v>1556.2017477419456</v>
      </c>
      <c r="G414" s="6">
        <v>0.78100000000000003</v>
      </c>
      <c r="H414" s="9">
        <v>303.84839124661488</v>
      </c>
      <c r="I414" s="8">
        <f>+F414/(1-'P&amp;L'!$D$26)</f>
        <v>1556.2017477419456</v>
      </c>
    </row>
    <row r="415" spans="1:9" x14ac:dyDescent="0.25">
      <c r="A415" s="5">
        <v>40646</v>
      </c>
      <c r="B415" s="6">
        <v>4.0000000000000001E-3</v>
      </c>
      <c r="C415" s="6">
        <v>0.82277825850789899</v>
      </c>
      <c r="D415" s="6">
        <v>4902</v>
      </c>
      <c r="E415" s="7">
        <v>50.034663127652699</v>
      </c>
      <c r="F415" s="8">
        <f t="shared" si="6"/>
        <v>1192.3986377401286</v>
      </c>
      <c r="G415" s="6">
        <v>1</v>
      </c>
      <c r="H415" s="9">
        <v>298.09965943503215</v>
      </c>
      <c r="I415" s="8">
        <f>+F415/(1-'P&amp;L'!$D$26)</f>
        <v>1192.3986377401286</v>
      </c>
    </row>
    <row r="416" spans="1:9" x14ac:dyDescent="0.25">
      <c r="A416" s="5">
        <v>40648</v>
      </c>
      <c r="B416" s="6">
        <v>4.0000000000000001E-3</v>
      </c>
      <c r="C416" s="6">
        <v>0.55261226317694701</v>
      </c>
      <c r="D416" s="6">
        <v>4902</v>
      </c>
      <c r="E416" s="7">
        <v>50.023545454576798</v>
      </c>
      <c r="F416" s="8">
        <f t="shared" si="6"/>
        <v>1774.9546013228246</v>
      </c>
      <c r="G416" s="6">
        <v>1.08999</v>
      </c>
      <c r="H416" s="9">
        <v>483.67069147396643</v>
      </c>
      <c r="I416" s="8">
        <f>+F416/(1-'P&amp;L'!$D$26)</f>
        <v>1774.9546013228246</v>
      </c>
    </row>
    <row r="417" spans="1:9" x14ac:dyDescent="0.25">
      <c r="A417" s="5">
        <v>40650</v>
      </c>
      <c r="B417" s="6">
        <v>4.0000000000000001E-3</v>
      </c>
      <c r="C417" s="6">
        <v>0.72862950255923398</v>
      </c>
      <c r="D417" s="6">
        <v>4902</v>
      </c>
      <c r="E417" s="7">
        <v>50.019310344827602</v>
      </c>
      <c r="F417" s="8">
        <f t="shared" si="6"/>
        <v>1346.059463412473</v>
      </c>
      <c r="G417" s="6">
        <v>1.085</v>
      </c>
      <c r="H417" s="9">
        <v>365.11862945063325</v>
      </c>
      <c r="I417" s="8">
        <f>+F417/(1-'P&amp;L'!$D$26)</f>
        <v>1346.059463412473</v>
      </c>
    </row>
    <row r="418" spans="1:9" x14ac:dyDescent="0.25">
      <c r="A418" s="5">
        <v>40652</v>
      </c>
      <c r="B418" s="6">
        <v>4.0000000000000001E-3</v>
      </c>
      <c r="C418" s="6">
        <v>0.64727793406842404</v>
      </c>
      <c r="D418" s="6">
        <v>4902</v>
      </c>
      <c r="E418" s="7">
        <v>50.0197732769577</v>
      </c>
      <c r="F418" s="8">
        <f t="shared" si="6"/>
        <v>1515.2497293549129</v>
      </c>
      <c r="G418" s="6">
        <v>1.19</v>
      </c>
      <c r="H418" s="9">
        <v>450.78679448308657</v>
      </c>
      <c r="I418" s="8">
        <f>+F418/(1-'P&amp;L'!$D$26)</f>
        <v>1515.2497293549129</v>
      </c>
    </row>
    <row r="419" spans="1:9" x14ac:dyDescent="0.25">
      <c r="A419" s="5">
        <v>40654</v>
      </c>
      <c r="B419" s="6">
        <v>4.0000000000000001E-3</v>
      </c>
      <c r="C419" s="6">
        <v>0.75745290156943201</v>
      </c>
      <c r="D419" s="6">
        <v>4902</v>
      </c>
      <c r="E419" s="7">
        <v>50.029566276129003</v>
      </c>
      <c r="F419" s="8">
        <f t="shared" si="6"/>
        <v>1295.1032777216392</v>
      </c>
      <c r="G419" s="6">
        <v>1.1979</v>
      </c>
      <c r="H419" s="9">
        <v>387.85105409568786</v>
      </c>
      <c r="I419" s="8">
        <f>+F419/(1-'P&amp;L'!$D$26)</f>
        <v>1295.1032777216392</v>
      </c>
    </row>
    <row r="420" spans="1:9" x14ac:dyDescent="0.25">
      <c r="A420" s="5">
        <v>40656</v>
      </c>
      <c r="B420" s="6">
        <v>4.0000000000000001E-3</v>
      </c>
      <c r="C420" s="6">
        <v>0.78040601979880897</v>
      </c>
      <c r="D420" s="6">
        <v>4902</v>
      </c>
      <c r="E420" s="7">
        <v>50.026577966135598</v>
      </c>
      <c r="F420" s="8">
        <f t="shared" si="6"/>
        <v>1256.9369224149134</v>
      </c>
      <c r="G420" s="6">
        <v>1.5489999999999999</v>
      </c>
      <c r="H420" s="9">
        <v>486.7488232051752</v>
      </c>
      <c r="I420" s="8">
        <f>+F420/(1-'P&amp;L'!$D$26)</f>
        <v>1256.9369224149134</v>
      </c>
    </row>
    <row r="421" spans="1:9" x14ac:dyDescent="0.25">
      <c r="A421" s="5">
        <v>40658</v>
      </c>
      <c r="B421" s="6">
        <v>4.0000000000000001E-3</v>
      </c>
      <c r="C421" s="6">
        <v>0.86303724542456595</v>
      </c>
      <c r="D421" s="6">
        <v>4902</v>
      </c>
      <c r="E421" s="7">
        <v>50.025807763975202</v>
      </c>
      <c r="F421" s="8">
        <f t="shared" si="6"/>
        <v>1136.5743991193276</v>
      </c>
      <c r="G421" s="6">
        <v>1.7010000000000001</v>
      </c>
      <c r="H421" s="9">
        <v>483.32826322549408</v>
      </c>
      <c r="I421" s="8">
        <f>+F421/(1-'P&amp;L'!$D$26)</f>
        <v>1136.5743991193276</v>
      </c>
    </row>
    <row r="422" spans="1:9" x14ac:dyDescent="0.25">
      <c r="A422" s="5">
        <v>40660</v>
      </c>
      <c r="B422" s="6">
        <v>4.0000000000000001E-3</v>
      </c>
      <c r="C422" s="6">
        <v>0.87221849271631702</v>
      </c>
      <c r="D422" s="6">
        <v>4902</v>
      </c>
      <c r="E422" s="7">
        <v>50.028841633482202</v>
      </c>
      <c r="F422" s="8">
        <f t="shared" si="6"/>
        <v>1124.678661300032</v>
      </c>
      <c r="G422" s="6">
        <v>1.95</v>
      </c>
      <c r="H422" s="9">
        <v>548.2808473837656</v>
      </c>
      <c r="I422" s="8">
        <f>+F422/(1-'P&amp;L'!$D$26)</f>
        <v>1124.678661300032</v>
      </c>
    </row>
    <row r="423" spans="1:9" x14ac:dyDescent="0.25">
      <c r="A423" s="5">
        <v>40662</v>
      </c>
      <c r="B423" s="6">
        <v>4.0000000000000001E-3</v>
      </c>
      <c r="C423" s="6">
        <v>0.927305976466821</v>
      </c>
      <c r="D423" s="6">
        <v>4902</v>
      </c>
      <c r="E423" s="7">
        <v>50.025031173473401</v>
      </c>
      <c r="F423" s="8">
        <f t="shared" si="6"/>
        <v>1057.785494909471</v>
      </c>
      <c r="G423" s="6">
        <v>2.7</v>
      </c>
      <c r="H423" s="9">
        <v>714.00520906389295</v>
      </c>
      <c r="I423" s="8">
        <f>+F423/(1-'P&amp;L'!$D$26)</f>
        <v>1057.785494909471</v>
      </c>
    </row>
    <row r="424" spans="1:9" x14ac:dyDescent="0.25">
      <c r="A424" s="5">
        <v>40664</v>
      </c>
      <c r="B424" s="6">
        <v>4.4999999999999997E-3</v>
      </c>
      <c r="C424" s="6">
        <v>1.06853945167214</v>
      </c>
      <c r="D424" s="6">
        <v>5088</v>
      </c>
      <c r="E424" s="7">
        <v>50.055517376621601</v>
      </c>
      <c r="F424" s="8">
        <f t="shared" si="6"/>
        <v>1072.5585508908071</v>
      </c>
      <c r="G424" s="6">
        <v>4.09</v>
      </c>
      <c r="H424" s="9">
        <v>974.83654958742261</v>
      </c>
      <c r="I424" s="8">
        <f>+F424/(1-'P&amp;L'!$D$26)</f>
        <v>1072.5585508908071</v>
      </c>
    </row>
    <row r="425" spans="1:9" x14ac:dyDescent="0.25">
      <c r="A425" s="5">
        <v>40666</v>
      </c>
      <c r="B425" s="6">
        <v>4.4999999999999997E-3</v>
      </c>
      <c r="C425" s="6">
        <v>1.1285085025313</v>
      </c>
      <c r="D425" s="6">
        <v>5088</v>
      </c>
      <c r="E425" s="7">
        <v>50.016638769858403</v>
      </c>
      <c r="F425" s="8">
        <f t="shared" si="6"/>
        <v>1014.7738884607256</v>
      </c>
      <c r="G425" s="6">
        <v>3.49</v>
      </c>
      <c r="H425" s="9">
        <v>787.01352682842969</v>
      </c>
      <c r="I425" s="8">
        <f>+F425/(1-'P&amp;L'!$D$26)</f>
        <v>1014.7738884607256</v>
      </c>
    </row>
    <row r="426" spans="1:9" x14ac:dyDescent="0.25">
      <c r="A426" s="5">
        <v>40668</v>
      </c>
      <c r="B426" s="6">
        <v>4.4999999999999997E-3</v>
      </c>
      <c r="C426" s="6">
        <v>1.24299487235331</v>
      </c>
      <c r="D426" s="6">
        <v>5088</v>
      </c>
      <c r="E426" s="7">
        <v>50.029425119602699</v>
      </c>
      <c r="F426" s="8">
        <f t="shared" si="6"/>
        <v>921.54339733497545</v>
      </c>
      <c r="G426" s="6">
        <v>3.5</v>
      </c>
      <c r="H426" s="9">
        <v>716.75597570498087</v>
      </c>
      <c r="I426" s="8">
        <f>+F426/(1-'P&amp;L'!$D$26)</f>
        <v>921.54339733497545</v>
      </c>
    </row>
    <row r="427" spans="1:9" x14ac:dyDescent="0.25">
      <c r="A427" s="5">
        <v>40670</v>
      </c>
      <c r="B427" s="6">
        <v>4.4999999999999997E-3</v>
      </c>
      <c r="C427" s="6">
        <v>1.19392928528673</v>
      </c>
      <c r="D427" s="6">
        <v>5088</v>
      </c>
      <c r="E427" s="7">
        <v>50.036352716116802</v>
      </c>
      <c r="F427" s="8">
        <f t="shared" si="6"/>
        <v>959.54789442414847</v>
      </c>
      <c r="G427" s="6">
        <v>3.7</v>
      </c>
      <c r="H427" s="9">
        <v>788.96160208207766</v>
      </c>
      <c r="I427" s="8">
        <f>+F427/(1-'P&amp;L'!$D$26)</f>
        <v>959.54789442414847</v>
      </c>
    </row>
    <row r="428" spans="1:9" x14ac:dyDescent="0.25">
      <c r="A428" s="5">
        <v>40672</v>
      </c>
      <c r="B428" s="6">
        <v>4.4999999999999997E-3</v>
      </c>
      <c r="C428" s="6">
        <v>1.3574812421753299</v>
      </c>
      <c r="D428" s="6">
        <v>5088</v>
      </c>
      <c r="E428" s="7">
        <v>50.035692815057502</v>
      </c>
      <c r="F428" s="8">
        <f t="shared" si="6"/>
        <v>843.92858413110253</v>
      </c>
      <c r="G428" s="6">
        <v>3.9369999999999998</v>
      </c>
      <c r="H428" s="9">
        <v>738.34374127203353</v>
      </c>
      <c r="I428" s="8">
        <f>+F428/(1-'P&amp;L'!$D$26)</f>
        <v>843.92858413110253</v>
      </c>
    </row>
    <row r="429" spans="1:9" x14ac:dyDescent="0.25">
      <c r="A429" s="5">
        <v>40674</v>
      </c>
      <c r="B429" s="6">
        <v>4.4999999999999997E-3</v>
      </c>
      <c r="C429" s="6">
        <v>1.46331460281772</v>
      </c>
      <c r="D429" s="6">
        <v>5088</v>
      </c>
      <c r="E429" s="7">
        <v>50.038513745536697</v>
      </c>
      <c r="F429" s="8">
        <f t="shared" si="6"/>
        <v>782.93608805086308</v>
      </c>
      <c r="G429" s="6">
        <v>6.0650000000000004</v>
      </c>
      <c r="H429" s="9">
        <v>1055.2238608952191</v>
      </c>
      <c r="I429" s="8">
        <f>+F429/(1-'P&amp;L'!$D$26)</f>
        <v>782.93608805086308</v>
      </c>
    </row>
    <row r="430" spans="1:9" x14ac:dyDescent="0.25">
      <c r="A430" s="5">
        <v>40676</v>
      </c>
      <c r="B430" s="6">
        <v>4.4999999999999997E-3</v>
      </c>
      <c r="C430" s="6">
        <v>1.5728675677345501</v>
      </c>
      <c r="D430" s="6">
        <v>5088</v>
      </c>
      <c r="E430" s="7">
        <v>50.037571901957698</v>
      </c>
      <c r="F430" s="8">
        <f t="shared" si="6"/>
        <v>728.38951591922853</v>
      </c>
      <c r="G430" s="6">
        <v>8.4499999999999993</v>
      </c>
      <c r="H430" s="9">
        <v>1367.7536465594403</v>
      </c>
      <c r="I430" s="8">
        <f>+F430/(1-'P&amp;L'!$D$26)</f>
        <v>728.38951591922853</v>
      </c>
    </row>
    <row r="431" spans="1:9" x14ac:dyDescent="0.25">
      <c r="A431" s="5">
        <v>40678</v>
      </c>
      <c r="B431" s="6">
        <v>4.4999999999999997E-3</v>
      </c>
      <c r="C431" s="6">
        <v>1.7841482857884501</v>
      </c>
      <c r="D431" s="6">
        <v>5088</v>
      </c>
      <c r="E431" s="7">
        <v>50.0390888101374</v>
      </c>
      <c r="F431" s="8">
        <f t="shared" si="6"/>
        <v>642.15232922223208</v>
      </c>
      <c r="G431" s="6">
        <v>8.5500000000000007</v>
      </c>
      <c r="H431" s="9">
        <v>1220.0894255222413</v>
      </c>
      <c r="I431" s="8">
        <f>+F431/(1-'P&amp;L'!$D$26)</f>
        <v>642.15232922223208</v>
      </c>
    </row>
    <row r="432" spans="1:9" x14ac:dyDescent="0.25">
      <c r="A432" s="5">
        <v>40680</v>
      </c>
      <c r="B432" s="6">
        <v>4.4999999999999997E-3</v>
      </c>
      <c r="C432" s="6">
        <v>2.0345550627412101</v>
      </c>
      <c r="D432" s="6">
        <v>5088</v>
      </c>
      <c r="E432" s="7">
        <v>50.058274239239097</v>
      </c>
      <c r="F432" s="8">
        <f t="shared" si="6"/>
        <v>563.33410089054121</v>
      </c>
      <c r="G432" s="6">
        <v>8.3890100000000007</v>
      </c>
      <c r="H432" s="9">
        <v>1050.1812012692799</v>
      </c>
      <c r="I432" s="8">
        <f>+F432/(1-'P&amp;L'!$D$26)</f>
        <v>563.33410089054121</v>
      </c>
    </row>
    <row r="433" spans="1:9" x14ac:dyDescent="0.25">
      <c r="A433" s="5">
        <v>40682</v>
      </c>
      <c r="B433" s="6">
        <v>4.4999999999999997E-3</v>
      </c>
      <c r="C433" s="6">
        <v>2.1964164632871599</v>
      </c>
      <c r="D433" s="6">
        <v>5088</v>
      </c>
      <c r="E433" s="7">
        <v>50.024656219949101</v>
      </c>
      <c r="F433" s="8">
        <f t="shared" si="6"/>
        <v>521.46965202482613</v>
      </c>
      <c r="G433" s="6">
        <v>7.34</v>
      </c>
      <c r="H433" s="9">
        <v>850.57494352493859</v>
      </c>
      <c r="I433" s="8">
        <f>+F433/(1-'P&amp;L'!$D$26)</f>
        <v>521.46965202482613</v>
      </c>
    </row>
    <row r="434" spans="1:9" x14ac:dyDescent="0.25">
      <c r="A434" s="5">
        <v>40684</v>
      </c>
      <c r="B434" s="6">
        <v>4.4999999999999997E-3</v>
      </c>
      <c r="C434" s="6">
        <v>2.5847331860782701</v>
      </c>
      <c r="D434" s="6">
        <v>5088</v>
      </c>
      <c r="E434" s="7">
        <v>50.038088075697097</v>
      </c>
      <c r="F434" s="8">
        <f t="shared" si="6"/>
        <v>443.24577513528618</v>
      </c>
      <c r="G434" s="6">
        <v>6.6036000000000001</v>
      </c>
      <c r="H434" s="9">
        <v>650.44840015186139</v>
      </c>
      <c r="I434" s="8">
        <f>+F434/(1-'P&amp;L'!$D$26)</f>
        <v>443.24577513528618</v>
      </c>
    </row>
    <row r="435" spans="1:9" x14ac:dyDescent="0.25">
      <c r="A435" s="5">
        <v>40686</v>
      </c>
      <c r="B435" s="6">
        <v>4.4999999999999997E-3</v>
      </c>
      <c r="C435" s="6">
        <v>3.36136663166047</v>
      </c>
      <c r="D435" s="6">
        <v>5088</v>
      </c>
      <c r="E435" s="7">
        <v>50.032853100856499</v>
      </c>
      <c r="F435" s="8">
        <f t="shared" si="6"/>
        <v>340.79954081989649</v>
      </c>
      <c r="G435" s="6">
        <v>7.45</v>
      </c>
      <c r="H435" s="9">
        <v>564.21257313516207</v>
      </c>
      <c r="I435" s="8">
        <f>+F435/(1-'P&amp;L'!$D$26)</f>
        <v>340.79954081989649</v>
      </c>
    </row>
    <row r="436" spans="1:9" x14ac:dyDescent="0.25">
      <c r="A436" s="5">
        <v>40688</v>
      </c>
      <c r="B436" s="6">
        <v>4.4999999999999997E-3</v>
      </c>
      <c r="C436" s="6">
        <v>3.5433900954688</v>
      </c>
      <c r="D436" s="6">
        <v>5088</v>
      </c>
      <c r="E436" s="7">
        <v>50.040083593100398</v>
      </c>
      <c r="F436" s="8">
        <f t="shared" si="6"/>
        <v>323.33943570388772</v>
      </c>
      <c r="G436" s="6">
        <v>7.51</v>
      </c>
      <c r="H436" s="9">
        <v>539.61759158582163</v>
      </c>
      <c r="I436" s="8">
        <f>+F436/(1-'P&amp;L'!$D$26)</f>
        <v>323.33943570388772</v>
      </c>
    </row>
    <row r="437" spans="1:9" x14ac:dyDescent="0.25">
      <c r="A437" s="5">
        <v>40690</v>
      </c>
      <c r="B437" s="6">
        <v>4.4999999999999997E-3</v>
      </c>
      <c r="C437" s="6">
        <v>4.2803353274051803</v>
      </c>
      <c r="D437" s="6">
        <v>5088</v>
      </c>
      <c r="E437" s="7">
        <v>50.043139306550799</v>
      </c>
      <c r="F437" s="8">
        <f t="shared" si="6"/>
        <v>267.6864380757255</v>
      </c>
      <c r="G437" s="6">
        <v>8.92</v>
      </c>
      <c r="H437" s="9">
        <v>530.6140061412159</v>
      </c>
      <c r="I437" s="8">
        <f>+F437/(1-'P&amp;L'!$D$26)</f>
        <v>267.6864380757255</v>
      </c>
    </row>
    <row r="438" spans="1:9" x14ac:dyDescent="0.25">
      <c r="A438" s="5">
        <v>40692</v>
      </c>
      <c r="B438" s="6">
        <v>4.4999999999999997E-3</v>
      </c>
      <c r="C438" s="6">
        <v>3.7398889476823101</v>
      </c>
      <c r="D438" s="6">
        <v>5088</v>
      </c>
      <c r="E438" s="7">
        <v>50.0500373851064</v>
      </c>
      <c r="F438" s="8">
        <f t="shared" si="6"/>
        <v>306.41168013279196</v>
      </c>
      <c r="G438" s="6">
        <v>8.4992000000000001</v>
      </c>
      <c r="H438" s="9">
        <v>578.72314484102799</v>
      </c>
      <c r="I438" s="8">
        <f>+F438/(1-'P&amp;L'!$D$26)</f>
        <v>306.41168013279196</v>
      </c>
    </row>
    <row r="439" spans="1:9" x14ac:dyDescent="0.25">
      <c r="A439" s="5">
        <v>40694</v>
      </c>
      <c r="B439" s="6">
        <v>4.4999999999999997E-3</v>
      </c>
      <c r="C439" s="6">
        <v>3.2426782783372601</v>
      </c>
      <c r="D439" s="6">
        <v>5088</v>
      </c>
      <c r="E439" s="7">
        <v>50.0637071395455</v>
      </c>
      <c r="F439" s="8">
        <f t="shared" si="6"/>
        <v>353.49132423176985</v>
      </c>
      <c r="G439" s="6">
        <v>9.4998000000000005</v>
      </c>
      <c r="H439" s="9">
        <v>746.24375154154848</v>
      </c>
      <c r="I439" s="8">
        <f>+F439/(1-'P&amp;L'!$D$26)</f>
        <v>353.49132423176985</v>
      </c>
    </row>
    <row r="440" spans="1:9" x14ac:dyDescent="0.25">
      <c r="A440" s="5">
        <v>40696</v>
      </c>
      <c r="B440" s="6">
        <v>4.4999999999999997E-3</v>
      </c>
      <c r="C440" s="6">
        <v>4.1073924858938602</v>
      </c>
      <c r="D440" s="6">
        <v>6739</v>
      </c>
      <c r="E440" s="7">
        <v>50.056210648769799</v>
      </c>
      <c r="F440" s="8">
        <f t="shared" si="6"/>
        <v>369.57257463037939</v>
      </c>
      <c r="G440" s="6">
        <v>10.57</v>
      </c>
      <c r="H440" s="9">
        <v>868.08491418735809</v>
      </c>
      <c r="I440" s="8">
        <f>+F440/(1-'P&amp;L'!$D$26)</f>
        <v>369.57257463037939</v>
      </c>
    </row>
    <row r="441" spans="1:9" x14ac:dyDescent="0.25">
      <c r="A441" s="5">
        <v>40698</v>
      </c>
      <c r="B441" s="6">
        <v>4.4999999999999997E-3</v>
      </c>
      <c r="C441" s="6">
        <v>4.6694567208056501</v>
      </c>
      <c r="D441" s="6">
        <v>6739</v>
      </c>
      <c r="E441" s="7">
        <v>50.078138297603502</v>
      </c>
      <c r="F441" s="8">
        <f t="shared" si="6"/>
        <v>325.2293947125296</v>
      </c>
      <c r="G441" s="6">
        <v>17.41</v>
      </c>
      <c r="H441" s="9">
        <v>1258.2763915433648</v>
      </c>
      <c r="I441" s="8">
        <f>+F441/(1-'P&amp;L'!$D$26)</f>
        <v>325.2293947125296</v>
      </c>
    </row>
    <row r="442" spans="1:9" x14ac:dyDescent="0.25">
      <c r="A442" s="5">
        <v>40700</v>
      </c>
      <c r="B442" s="6">
        <v>4.4999999999999997E-3</v>
      </c>
      <c r="C442" s="6">
        <v>7.0497803242618202</v>
      </c>
      <c r="D442" s="6">
        <v>6739</v>
      </c>
      <c r="E442" s="7">
        <v>50.087781521068202</v>
      </c>
      <c r="F442" s="8">
        <f t="shared" si="6"/>
        <v>215.45877299037696</v>
      </c>
      <c r="G442" s="6">
        <v>19.23</v>
      </c>
      <c r="H442" s="9">
        <v>920.72715657887773</v>
      </c>
      <c r="I442" s="8">
        <f>+F442/(1-'P&amp;L'!$D$26)</f>
        <v>215.45877299037696</v>
      </c>
    </row>
    <row r="443" spans="1:9" x14ac:dyDescent="0.25">
      <c r="A443" s="5">
        <v>40702</v>
      </c>
      <c r="B443" s="6">
        <v>4.4999999999999997E-3</v>
      </c>
      <c r="C443" s="6">
        <v>5.1604391973596497</v>
      </c>
      <c r="D443" s="6">
        <v>6739</v>
      </c>
      <c r="E443" s="7">
        <v>50.068106222490698</v>
      </c>
      <c r="F443" s="8">
        <f t="shared" si="6"/>
        <v>294.22696347764423</v>
      </c>
      <c r="G443" s="6">
        <v>31.9099</v>
      </c>
      <c r="H443" s="9">
        <v>2086.3895515278405</v>
      </c>
      <c r="I443" s="8">
        <f>+F443/(1-'P&amp;L'!$D$26)</f>
        <v>294.22696347764423</v>
      </c>
    </row>
    <row r="444" spans="1:9" x14ac:dyDescent="0.25">
      <c r="A444" s="5">
        <v>40704</v>
      </c>
      <c r="B444" s="6">
        <v>4.4999999999999997E-3</v>
      </c>
      <c r="C444" s="6">
        <v>6.3730014131326902</v>
      </c>
      <c r="D444" s="6">
        <v>6739</v>
      </c>
      <c r="E444" s="7">
        <v>50.069540579389397</v>
      </c>
      <c r="F444" s="8">
        <f t="shared" si="6"/>
        <v>238.25255235490394</v>
      </c>
      <c r="G444" s="6">
        <v>35</v>
      </c>
      <c r="H444" s="9">
        <v>1853.0754072048087</v>
      </c>
      <c r="I444" s="8">
        <f>+F444/(1-'P&amp;L'!$D$26)</f>
        <v>238.25255235490394</v>
      </c>
    </row>
    <row r="445" spans="1:9" x14ac:dyDescent="0.25">
      <c r="A445" s="5">
        <v>40706</v>
      </c>
      <c r="B445" s="6">
        <v>4.4999999999999997E-3</v>
      </c>
      <c r="C445" s="6">
        <v>6.7113908686972596</v>
      </c>
      <c r="D445" s="6">
        <v>6739</v>
      </c>
      <c r="E445" s="7">
        <v>50.075320971166299</v>
      </c>
      <c r="F445" s="8">
        <f t="shared" si="6"/>
        <v>226.26593739218012</v>
      </c>
      <c r="G445" s="6">
        <v>24.99</v>
      </c>
      <c r="H445" s="9">
        <v>1256.5301723179068</v>
      </c>
      <c r="I445" s="8">
        <f>+F445/(1-'P&amp;L'!$D$26)</f>
        <v>226.26593739218012</v>
      </c>
    </row>
    <row r="446" spans="1:9" x14ac:dyDescent="0.25">
      <c r="A446" s="5">
        <v>40708</v>
      </c>
      <c r="B446" s="6">
        <v>4.4999999999999997E-3</v>
      </c>
      <c r="C446" s="6">
        <v>6.3448022918356397</v>
      </c>
      <c r="D446" s="6">
        <v>6739</v>
      </c>
      <c r="E446" s="7">
        <v>50.084100154895502</v>
      </c>
      <c r="F446" s="8">
        <f t="shared" si="6"/>
        <v>239.38104126612055</v>
      </c>
      <c r="G446" s="6">
        <v>20.99</v>
      </c>
      <c r="H446" s="9">
        <v>1116.5795680390822</v>
      </c>
      <c r="I446" s="8">
        <f>+F446/(1-'P&amp;L'!$D$26)</f>
        <v>239.38104126612055</v>
      </c>
    </row>
    <row r="447" spans="1:9" x14ac:dyDescent="0.25">
      <c r="A447" s="5">
        <v>40710</v>
      </c>
      <c r="B447" s="6">
        <v>4.4999999999999997E-3</v>
      </c>
      <c r="C447" s="6">
        <v>8.7623225094201107</v>
      </c>
      <c r="D447" s="6">
        <v>6739</v>
      </c>
      <c r="E447" s="7">
        <v>50.127283628815803</v>
      </c>
      <c r="F447" s="8">
        <f t="shared" si="6"/>
        <v>173.4853902092056</v>
      </c>
      <c r="G447" s="6">
        <v>19.96</v>
      </c>
      <c r="H447" s="9">
        <v>769.50408635016538</v>
      </c>
      <c r="I447" s="8">
        <f>+F447/(1-'P&amp;L'!$D$26)</f>
        <v>173.4853902092056</v>
      </c>
    </row>
    <row r="448" spans="1:9" x14ac:dyDescent="0.25">
      <c r="A448" s="5">
        <v>40712</v>
      </c>
      <c r="B448" s="6">
        <v>4.4999999999999997E-3</v>
      </c>
      <c r="C448" s="6">
        <v>8.8059161537455903</v>
      </c>
      <c r="D448" s="6">
        <v>6739</v>
      </c>
      <c r="E448" s="7">
        <v>50.1254073872487</v>
      </c>
      <c r="F448" s="8">
        <f t="shared" si="6"/>
        <v>172.62009031001804</v>
      </c>
      <c r="G448" s="6">
        <v>17.2</v>
      </c>
      <c r="H448" s="9">
        <v>659.79234518495787</v>
      </c>
      <c r="I448" s="8">
        <f>+F448/(1-'P&amp;L'!$D$26)</f>
        <v>172.62009031001804</v>
      </c>
    </row>
    <row r="449" spans="1:9" x14ac:dyDescent="0.25">
      <c r="A449" s="5">
        <v>40714</v>
      </c>
      <c r="B449" s="6">
        <v>4.4999999999999997E-3</v>
      </c>
      <c r="C449" s="6">
        <v>10.1137254835097</v>
      </c>
      <c r="D449" s="6">
        <v>6739</v>
      </c>
      <c r="E449" s="7">
        <v>50.1371632331455</v>
      </c>
      <c r="F449" s="8">
        <f t="shared" si="6"/>
        <v>150.33377622378643</v>
      </c>
      <c r="G449" s="6">
        <v>17.350000000000001</v>
      </c>
      <c r="H449" s="9">
        <v>579.62022610726569</v>
      </c>
      <c r="I449" s="8">
        <f>+F449/(1-'P&amp;L'!$D$26)</f>
        <v>150.33377622378643</v>
      </c>
    </row>
    <row r="450" spans="1:9" x14ac:dyDescent="0.25">
      <c r="A450" s="5">
        <v>40716</v>
      </c>
      <c r="B450" s="6">
        <v>4.4999999999999997E-3</v>
      </c>
      <c r="C450" s="6">
        <v>11.770283967877701</v>
      </c>
      <c r="D450" s="6">
        <v>6739</v>
      </c>
      <c r="E450" s="7">
        <v>50.119965889206398</v>
      </c>
      <c r="F450" s="8">
        <f t="shared" si="6"/>
        <v>129.13138117322617</v>
      </c>
      <c r="G450" s="6">
        <v>15.05</v>
      </c>
      <c r="H450" s="9">
        <v>431.87273036823433</v>
      </c>
      <c r="I450" s="8">
        <f>+F450/(1-'P&amp;L'!$D$26)</f>
        <v>129.13138117322617</v>
      </c>
    </row>
    <row r="451" spans="1:9" x14ac:dyDescent="0.25">
      <c r="A451" s="5">
        <v>40718</v>
      </c>
      <c r="B451" s="6">
        <v>4.4999999999999997E-3</v>
      </c>
      <c r="C451" s="6">
        <v>16.454404924541599</v>
      </c>
      <c r="D451" s="6">
        <v>6739</v>
      </c>
      <c r="E451" s="7">
        <v>50.209729760253502</v>
      </c>
      <c r="F451" s="8">
        <f t="shared" si="6"/>
        <v>92.536628752436414</v>
      </c>
      <c r="G451" s="6">
        <v>16.7501</v>
      </c>
      <c r="H451" s="9">
        <v>344.44395228137449</v>
      </c>
      <c r="I451" s="8">
        <f>+F451/(1-'P&amp;L'!$D$26)</f>
        <v>92.536628752436414</v>
      </c>
    </row>
    <row r="452" spans="1:9" x14ac:dyDescent="0.25">
      <c r="A452" s="5">
        <v>40720</v>
      </c>
      <c r="B452" s="6">
        <v>4.4999999999999997E-3</v>
      </c>
      <c r="C452" s="6">
        <v>10.6268031804331</v>
      </c>
      <c r="D452" s="6">
        <v>6739</v>
      </c>
      <c r="E452" s="7">
        <v>50.181501584898903</v>
      </c>
      <c r="F452" s="8">
        <f t="shared" ref="F452:F515" si="7">+(B452/C452)*D452*E452</f>
        <v>143.20196774838834</v>
      </c>
      <c r="G452" s="6">
        <v>17.510010000000001</v>
      </c>
      <c r="H452" s="9">
        <v>557.21508606532393</v>
      </c>
      <c r="I452" s="8">
        <f>+F452/(1-'P&amp;L'!$D$26)</f>
        <v>143.20196774838834</v>
      </c>
    </row>
    <row r="453" spans="1:9" x14ac:dyDescent="0.25">
      <c r="A453" s="5">
        <v>40722</v>
      </c>
      <c r="B453" s="6">
        <v>4.4999999999999997E-3</v>
      </c>
      <c r="C453" s="6">
        <v>10.4896831393953</v>
      </c>
      <c r="D453" s="6">
        <v>6739</v>
      </c>
      <c r="E453" s="7">
        <v>50.1661049857113</v>
      </c>
      <c r="F453" s="8">
        <f t="shared" si="7"/>
        <v>145.02937758250408</v>
      </c>
      <c r="G453" s="6">
        <v>17.52</v>
      </c>
      <c r="H453" s="9">
        <v>564.64771005454929</v>
      </c>
      <c r="I453" s="8">
        <f>+F453/(1-'P&amp;L'!$D$26)</f>
        <v>145.02937758250408</v>
      </c>
    </row>
    <row r="454" spans="1:9" x14ac:dyDescent="0.25">
      <c r="A454" s="5">
        <v>40724</v>
      </c>
      <c r="B454" s="6">
        <v>4.4999999999999997E-3</v>
      </c>
      <c r="C454" s="6">
        <v>12.409363713925099</v>
      </c>
      <c r="D454" s="6">
        <v>6739</v>
      </c>
      <c r="E454" s="7">
        <v>50.151715070126599</v>
      </c>
      <c r="F454" s="8">
        <f t="shared" si="7"/>
        <v>122.55872826521167</v>
      </c>
      <c r="G454" s="6">
        <v>17.5</v>
      </c>
      <c r="H454" s="9">
        <v>476.61727658693422</v>
      </c>
      <c r="I454" s="8">
        <f>+F454/(1-'P&amp;L'!$D$26)</f>
        <v>122.55872826521167</v>
      </c>
    </row>
    <row r="455" spans="1:9" x14ac:dyDescent="0.25">
      <c r="A455" s="5">
        <v>40726</v>
      </c>
      <c r="B455" s="6">
        <v>4.4999999999999997E-3</v>
      </c>
      <c r="C455" s="6">
        <v>11.998003590811599</v>
      </c>
      <c r="D455" s="6">
        <v>6256</v>
      </c>
      <c r="E455" s="7">
        <v>50.1572631000871</v>
      </c>
      <c r="F455" s="8">
        <f t="shared" si="7"/>
        <v>117.68851876949105</v>
      </c>
      <c r="G455" s="6">
        <v>16.489999999999998</v>
      </c>
      <c r="H455" s="9">
        <v>431.26303877975727</v>
      </c>
      <c r="I455" s="8">
        <f>+F455/(1-'P&amp;L'!$D$26)</f>
        <v>117.68851876949105</v>
      </c>
    </row>
    <row r="456" spans="1:9" x14ac:dyDescent="0.25">
      <c r="A456" s="5">
        <v>40728</v>
      </c>
      <c r="B456" s="6">
        <v>4.4999999999999997E-3</v>
      </c>
      <c r="C456" s="6">
        <v>11.2438433651034</v>
      </c>
      <c r="D456" s="6">
        <v>6256</v>
      </c>
      <c r="E456" s="7">
        <v>50.154939597702402</v>
      </c>
      <c r="F456" s="8">
        <f t="shared" si="7"/>
        <v>125.57644336603877</v>
      </c>
      <c r="G456" s="6">
        <v>15.85</v>
      </c>
      <c r="H456" s="9">
        <v>442.30813941149216</v>
      </c>
      <c r="I456" s="8">
        <f>+F456/(1-'P&amp;L'!$D$26)</f>
        <v>125.57644336603877</v>
      </c>
    </row>
    <row r="457" spans="1:9" x14ac:dyDescent="0.25">
      <c r="A457" s="5">
        <v>40730</v>
      </c>
      <c r="B457" s="6">
        <v>4.4999999999999997E-3</v>
      </c>
      <c r="C457" s="6">
        <v>10.695363200952</v>
      </c>
      <c r="D457" s="6">
        <v>6256</v>
      </c>
      <c r="E457" s="7">
        <v>50.100178335951902</v>
      </c>
      <c r="F457" s="8">
        <f t="shared" si="7"/>
        <v>131.87212009669534</v>
      </c>
      <c r="G457" s="6">
        <v>16.5</v>
      </c>
      <c r="H457" s="9">
        <v>483.53110702121626</v>
      </c>
      <c r="I457" s="8">
        <f>+F457/(1-'P&amp;L'!$D$26)</f>
        <v>131.87212009669534</v>
      </c>
    </row>
    <row r="458" spans="1:9" x14ac:dyDescent="0.25">
      <c r="A458" s="5">
        <v>40732</v>
      </c>
      <c r="B458" s="6">
        <v>4.4999999999999997E-3</v>
      </c>
      <c r="C458" s="6">
        <v>11.4216858394627</v>
      </c>
      <c r="D458" s="6">
        <v>6256</v>
      </c>
      <c r="E458" s="7">
        <v>50.069349057699803</v>
      </c>
      <c r="F458" s="8">
        <f t="shared" si="7"/>
        <v>123.41018081606359</v>
      </c>
      <c r="G458" s="6">
        <v>15.642760000000001</v>
      </c>
      <c r="H458" s="9">
        <v>428.99463112495266</v>
      </c>
      <c r="I458" s="8">
        <f>+F458/(1-'P&amp;L'!$D$26)</f>
        <v>123.41018081606359</v>
      </c>
    </row>
    <row r="459" spans="1:9" x14ac:dyDescent="0.25">
      <c r="A459" s="5">
        <v>40734</v>
      </c>
      <c r="B459" s="6">
        <v>4.4999999999999997E-3</v>
      </c>
      <c r="C459" s="6">
        <v>11.1885902100859</v>
      </c>
      <c r="D459" s="6">
        <v>6256</v>
      </c>
      <c r="E459" s="7">
        <v>50.068366681557002</v>
      </c>
      <c r="F459" s="8">
        <f t="shared" si="7"/>
        <v>125.97875445903662</v>
      </c>
      <c r="G459" s="6">
        <v>15.68</v>
      </c>
      <c r="H459" s="9">
        <v>438.96597109282095</v>
      </c>
      <c r="I459" s="8">
        <f>+F459/(1-'P&amp;L'!$D$26)</f>
        <v>125.97875445903662</v>
      </c>
    </row>
    <row r="460" spans="1:9" x14ac:dyDescent="0.25">
      <c r="A460" s="5">
        <v>40736</v>
      </c>
      <c r="B460" s="6">
        <v>4.4999999999999997E-3</v>
      </c>
      <c r="C460" s="6">
        <v>11.1885902100859</v>
      </c>
      <c r="D460" s="6">
        <v>6256</v>
      </c>
      <c r="E460" s="7">
        <v>50.168659056815102</v>
      </c>
      <c r="F460" s="8">
        <f t="shared" si="7"/>
        <v>126.23110358392644</v>
      </c>
      <c r="G460" s="6">
        <v>14.63988</v>
      </c>
      <c r="H460" s="9">
        <v>410.66849083027847</v>
      </c>
      <c r="I460" s="8">
        <f>+F460/(1-'P&amp;L'!$D$26)</f>
        <v>126.23110358392644</v>
      </c>
    </row>
    <row r="461" spans="1:9" x14ac:dyDescent="0.25">
      <c r="A461" s="5">
        <v>40738</v>
      </c>
      <c r="B461" s="6">
        <v>4.4999999999999997E-3</v>
      </c>
      <c r="C461" s="6">
        <v>11.9655756413419</v>
      </c>
      <c r="D461" s="6">
        <v>6256</v>
      </c>
      <c r="E461" s="7">
        <v>50.138901260516697</v>
      </c>
      <c r="F461" s="8">
        <f t="shared" si="7"/>
        <v>117.96426604075772</v>
      </c>
      <c r="G461" s="6">
        <v>14.1</v>
      </c>
      <c r="H461" s="9">
        <v>369.62136692770753</v>
      </c>
      <c r="I461" s="8">
        <f>+F461/(1-'P&amp;L'!$D$26)</f>
        <v>117.96426604075772</v>
      </c>
    </row>
    <row r="462" spans="1:9" x14ac:dyDescent="0.25">
      <c r="A462" s="5">
        <v>40740</v>
      </c>
      <c r="B462" s="6">
        <v>4.4999999999999997E-3</v>
      </c>
      <c r="C462" s="6">
        <v>12.354068356969901</v>
      </c>
      <c r="D462" s="6">
        <v>6256</v>
      </c>
      <c r="E462" s="7">
        <v>50.104074986832003</v>
      </c>
      <c r="F462" s="8">
        <f t="shared" si="7"/>
        <v>114.17533708509099</v>
      </c>
      <c r="G462" s="6">
        <v>14.1</v>
      </c>
      <c r="H462" s="9">
        <v>357.74938953328513</v>
      </c>
      <c r="I462" s="8">
        <f>+F462/(1-'P&amp;L'!$D$26)</f>
        <v>114.17533708509099</v>
      </c>
    </row>
    <row r="463" spans="1:9" x14ac:dyDescent="0.25">
      <c r="A463" s="5">
        <v>40742</v>
      </c>
      <c r="B463" s="6">
        <v>4.4999999999999997E-3</v>
      </c>
      <c r="C463" s="6">
        <v>11.8878770982163</v>
      </c>
      <c r="D463" s="6">
        <v>6256</v>
      </c>
      <c r="E463" s="7">
        <v>50.097316860350901</v>
      </c>
      <c r="F463" s="8">
        <f t="shared" si="7"/>
        <v>118.63679718426859</v>
      </c>
      <c r="G463" s="6">
        <v>13.690099999999999</v>
      </c>
      <c r="H463" s="9">
        <v>360.92213714052338</v>
      </c>
      <c r="I463" s="8">
        <f>+F463/(1-'P&amp;L'!$D$26)</f>
        <v>118.63679718426859</v>
      </c>
    </row>
    <row r="464" spans="1:9" x14ac:dyDescent="0.25">
      <c r="A464" s="5">
        <v>40744</v>
      </c>
      <c r="B464" s="6">
        <v>4.4999999999999997E-3</v>
      </c>
      <c r="C464" s="6">
        <v>12.0198487388041</v>
      </c>
      <c r="D464" s="6">
        <v>6256</v>
      </c>
      <c r="E464" s="7">
        <v>50.088442128716402</v>
      </c>
      <c r="F464" s="8">
        <f t="shared" si="7"/>
        <v>117.31344157895944</v>
      </c>
      <c r="G464" s="6">
        <v>14.04</v>
      </c>
      <c r="H464" s="9">
        <v>366.01793772635347</v>
      </c>
      <c r="I464" s="8">
        <f>+F464/(1-'P&amp;L'!$D$26)</f>
        <v>117.31344157895944</v>
      </c>
    </row>
    <row r="465" spans="1:9" x14ac:dyDescent="0.25">
      <c r="A465" s="5">
        <v>40746</v>
      </c>
      <c r="B465" s="6">
        <v>4.4999999999999997E-3</v>
      </c>
      <c r="C465" s="6">
        <v>12.0198487388041</v>
      </c>
      <c r="D465" s="6">
        <v>6256</v>
      </c>
      <c r="E465" s="7">
        <v>50.120584856283799</v>
      </c>
      <c r="F465" s="8">
        <f t="shared" si="7"/>
        <v>117.38872389624485</v>
      </c>
      <c r="G465" s="6">
        <v>13.9389</v>
      </c>
      <c r="H465" s="9">
        <v>363.61548522608172</v>
      </c>
      <c r="I465" s="8">
        <f>+F465/(1-'P&amp;L'!$D$26)</f>
        <v>117.38872389624485</v>
      </c>
    </row>
    <row r="466" spans="1:9" x14ac:dyDescent="0.25">
      <c r="A466" s="5">
        <v>40748</v>
      </c>
      <c r="B466" s="6">
        <v>4.4999999999999997E-3</v>
      </c>
      <c r="C466" s="6">
        <v>14.793659986220399</v>
      </c>
      <c r="D466" s="6">
        <v>6256</v>
      </c>
      <c r="E466" s="7">
        <v>50.092391198412201</v>
      </c>
      <c r="F466" s="8">
        <f t="shared" si="7"/>
        <v>95.324686273122154</v>
      </c>
      <c r="G466" s="6">
        <v>13.979998999999999</v>
      </c>
      <c r="H466" s="9">
        <v>296.14200417190256</v>
      </c>
      <c r="I466" s="8">
        <f>+F466/(1-'P&amp;L'!$D$26)</f>
        <v>95.324686273122154</v>
      </c>
    </row>
    <row r="467" spans="1:9" x14ac:dyDescent="0.25">
      <c r="A467" s="5">
        <v>40750</v>
      </c>
      <c r="B467" s="6">
        <v>4.4999999999999997E-3</v>
      </c>
      <c r="C467" s="6">
        <v>14.205275782223</v>
      </c>
      <c r="D467" s="6">
        <v>6256</v>
      </c>
      <c r="E467" s="7">
        <v>50.088947549615398</v>
      </c>
      <c r="F467" s="8">
        <f t="shared" si="7"/>
        <v>99.266221440165793</v>
      </c>
      <c r="G467" s="6">
        <v>14.4</v>
      </c>
      <c r="H467" s="9">
        <v>317.65190860853056</v>
      </c>
      <c r="I467" s="8">
        <f>+F467/(1-'P&amp;L'!$D$26)</f>
        <v>99.266221440165793</v>
      </c>
    </row>
    <row r="468" spans="1:9" x14ac:dyDescent="0.25">
      <c r="A468" s="5">
        <v>40752</v>
      </c>
      <c r="B468" s="6">
        <v>4.4999999999999997E-3</v>
      </c>
      <c r="C468" s="6">
        <v>14.037166009652299</v>
      </c>
      <c r="D468" s="6">
        <v>6256</v>
      </c>
      <c r="E468" s="7">
        <v>50.091888101208099</v>
      </c>
      <c r="F468" s="8">
        <f t="shared" si="7"/>
        <v>100.46093583673024</v>
      </c>
      <c r="G468" s="6">
        <v>14</v>
      </c>
      <c r="H468" s="9">
        <v>312.54513371427191</v>
      </c>
      <c r="I468" s="8">
        <f>+F468/(1-'P&amp;L'!$D$26)</f>
        <v>100.46093583673024</v>
      </c>
    </row>
    <row r="469" spans="1:9" x14ac:dyDescent="0.25">
      <c r="A469" s="5">
        <v>40754</v>
      </c>
      <c r="B469" s="6">
        <v>4.4999999999999997E-3</v>
      </c>
      <c r="C469" s="6">
        <v>12.7763427153722</v>
      </c>
      <c r="D469" s="6">
        <v>6256</v>
      </c>
      <c r="E469" s="7">
        <v>50.0846438456716</v>
      </c>
      <c r="F469" s="8">
        <f t="shared" si="7"/>
        <v>110.35888164199666</v>
      </c>
      <c r="G469" s="6">
        <v>13.8</v>
      </c>
      <c r="H469" s="9">
        <v>338.43390370212313</v>
      </c>
      <c r="I469" s="8">
        <f>+F469/(1-'P&amp;L'!$D$26)</f>
        <v>110.35888164199666</v>
      </c>
    </row>
    <row r="470" spans="1:9" x14ac:dyDescent="0.25">
      <c r="A470" s="5">
        <v>40756</v>
      </c>
      <c r="B470" s="6">
        <v>5.4999999999999997E-3</v>
      </c>
      <c r="C470" s="6">
        <v>16.4311168692929</v>
      </c>
      <c r="D470" s="6">
        <v>4914</v>
      </c>
      <c r="E470" s="7">
        <v>50.085788928840103</v>
      </c>
      <c r="F470" s="8">
        <f t="shared" si="7"/>
        <v>82.384455551499912</v>
      </c>
      <c r="G470" s="6">
        <v>13.5501</v>
      </c>
      <c r="H470" s="9">
        <v>202.96683839425077</v>
      </c>
      <c r="I470" s="8">
        <f>+F470/(1-'P&amp;L'!$D$26)</f>
        <v>82.384455551499912</v>
      </c>
    </row>
    <row r="471" spans="1:9" x14ac:dyDescent="0.25">
      <c r="A471" s="5">
        <v>40758</v>
      </c>
      <c r="B471" s="6">
        <v>5.4999999999999997E-3</v>
      </c>
      <c r="C471" s="6">
        <v>14.928843326957599</v>
      </c>
      <c r="D471" s="6">
        <v>4914</v>
      </c>
      <c r="E471" s="7">
        <v>50.074474491794099</v>
      </c>
      <c r="F471" s="8">
        <f t="shared" si="7"/>
        <v>90.654231707683508</v>
      </c>
      <c r="G471" s="6">
        <v>13.1</v>
      </c>
      <c r="H471" s="9">
        <v>215.92189734011893</v>
      </c>
      <c r="I471" s="8">
        <f>+F471/(1-'P&amp;L'!$D$26)</f>
        <v>90.654231707683508</v>
      </c>
    </row>
    <row r="472" spans="1:9" x14ac:dyDescent="0.25">
      <c r="A472" s="5">
        <v>40760</v>
      </c>
      <c r="B472" s="6">
        <v>5.4999999999999997E-3</v>
      </c>
      <c r="C472" s="6">
        <v>12.957109302642399</v>
      </c>
      <c r="D472" s="6">
        <v>4914</v>
      </c>
      <c r="E472" s="7">
        <v>50.086551935120298</v>
      </c>
      <c r="F472" s="8">
        <f t="shared" si="7"/>
        <v>104.47463300123837</v>
      </c>
      <c r="G472" s="6">
        <v>11.55</v>
      </c>
      <c r="H472" s="9">
        <v>219.39672930260056</v>
      </c>
      <c r="I472" s="8">
        <f>+F472/(1-'P&amp;L'!$D$26)</f>
        <v>104.47463300123837</v>
      </c>
    </row>
    <row r="473" spans="1:9" x14ac:dyDescent="0.25">
      <c r="A473" s="5">
        <v>40762</v>
      </c>
      <c r="B473" s="6">
        <v>5.4999999999999997E-3</v>
      </c>
      <c r="C473" s="6">
        <v>12.1120804350788</v>
      </c>
      <c r="D473" s="6">
        <v>4914</v>
      </c>
      <c r="E473" s="7">
        <v>50.074740530759101</v>
      </c>
      <c r="F473" s="8">
        <f t="shared" si="7"/>
        <v>111.73720481621135</v>
      </c>
      <c r="G473" s="6">
        <v>9.8000000000000007</v>
      </c>
      <c r="H473" s="9">
        <v>199.09538312706752</v>
      </c>
      <c r="I473" s="8">
        <f>+F473/(1-'P&amp;L'!$D$26)</f>
        <v>111.73720481621135</v>
      </c>
    </row>
    <row r="474" spans="1:9" x14ac:dyDescent="0.25">
      <c r="A474" s="5">
        <v>40764</v>
      </c>
      <c r="B474" s="6">
        <v>5.4999999999999997E-3</v>
      </c>
      <c r="C474" s="6">
        <v>12.487648820662599</v>
      </c>
      <c r="D474" s="6">
        <v>4914</v>
      </c>
      <c r="E474" s="7">
        <v>50.058863092532</v>
      </c>
      <c r="F474" s="8">
        <f t="shared" si="7"/>
        <v>108.3423238618969</v>
      </c>
      <c r="G474" s="6">
        <v>12.1</v>
      </c>
      <c r="H474" s="9">
        <v>238.35311249617322</v>
      </c>
      <c r="I474" s="8">
        <f>+F474/(1-'P&amp;L'!$D$26)</f>
        <v>108.3423238618969</v>
      </c>
    </row>
    <row r="475" spans="1:9" x14ac:dyDescent="0.25">
      <c r="A475" s="5">
        <v>40766</v>
      </c>
      <c r="B475" s="6">
        <v>5.4999999999999997E-3</v>
      </c>
      <c r="C475" s="6">
        <v>12.6754330134545</v>
      </c>
      <c r="D475" s="6">
        <v>4914</v>
      </c>
      <c r="E475" s="7">
        <v>50.056852152521998</v>
      </c>
      <c r="F475" s="8">
        <f t="shared" si="7"/>
        <v>106.73296460090739</v>
      </c>
      <c r="G475" s="6">
        <v>10.495900000000001</v>
      </c>
      <c r="H475" s="9">
        <v>203.68336784630256</v>
      </c>
      <c r="I475" s="8">
        <f>+F475/(1-'P&amp;L'!$D$26)</f>
        <v>106.73296460090739</v>
      </c>
    </row>
    <row r="476" spans="1:9" x14ac:dyDescent="0.25">
      <c r="A476" s="5">
        <v>40768</v>
      </c>
      <c r="B476" s="6">
        <v>5.4999999999999997E-3</v>
      </c>
      <c r="C476" s="6">
        <v>12.018188338682799</v>
      </c>
      <c r="D476" s="6">
        <v>4914</v>
      </c>
      <c r="E476" s="7">
        <v>50.050163367902698</v>
      </c>
      <c r="F476" s="8">
        <f t="shared" si="7"/>
        <v>112.55488158646743</v>
      </c>
      <c r="G476" s="6">
        <v>10.050000000000001</v>
      </c>
      <c r="H476" s="9">
        <v>205.66846544436325</v>
      </c>
      <c r="I476" s="8">
        <f>+F476/(1-'P&amp;L'!$D$26)</f>
        <v>112.55488158646743</v>
      </c>
    </row>
    <row r="477" spans="1:9" x14ac:dyDescent="0.25">
      <c r="A477" s="5">
        <v>40770</v>
      </c>
      <c r="B477" s="6">
        <v>5.4999999999999997E-3</v>
      </c>
      <c r="C477" s="6">
        <v>13.426569784622201</v>
      </c>
      <c r="D477" s="6">
        <v>4914</v>
      </c>
      <c r="E477" s="7">
        <v>50.040409595854399</v>
      </c>
      <c r="F477" s="8">
        <f t="shared" si="7"/>
        <v>100.72879163046871</v>
      </c>
      <c r="G477" s="6">
        <v>11.89</v>
      </c>
      <c r="H477" s="9">
        <v>217.75733317932236</v>
      </c>
      <c r="I477" s="8">
        <f>+F477/(1-'P&amp;L'!$D$26)</f>
        <v>100.72879163046871</v>
      </c>
    </row>
    <row r="478" spans="1:9" x14ac:dyDescent="0.25">
      <c r="A478" s="5">
        <v>40772</v>
      </c>
      <c r="B478" s="6">
        <v>5.4999999999999997E-3</v>
      </c>
      <c r="C478" s="6">
        <v>11.579281931454901</v>
      </c>
      <c r="D478" s="6">
        <v>4914</v>
      </c>
      <c r="E478" s="7">
        <v>50.043265326764697</v>
      </c>
      <c r="F478" s="8">
        <f t="shared" si="7"/>
        <v>116.80511278617168</v>
      </c>
      <c r="G478" s="6">
        <v>11.3</v>
      </c>
      <c r="H478" s="9">
        <v>239.98141354249822</v>
      </c>
      <c r="I478" s="8">
        <f>+F478/(1-'P&amp;L'!$D$26)</f>
        <v>116.80511278617168</v>
      </c>
    </row>
    <row r="479" spans="1:9" x14ac:dyDescent="0.25">
      <c r="A479" s="5">
        <v>40774</v>
      </c>
      <c r="B479" s="6">
        <v>5.4999999999999997E-3</v>
      </c>
      <c r="C479" s="6">
        <v>12.117853184080699</v>
      </c>
      <c r="D479" s="6">
        <v>4914</v>
      </c>
      <c r="E479" s="7">
        <v>50.049448683472697</v>
      </c>
      <c r="F479" s="8">
        <f t="shared" si="7"/>
        <v>111.62756546227588</v>
      </c>
      <c r="G479" s="6">
        <v>11.81</v>
      </c>
      <c r="H479" s="9">
        <v>239.69482692899606</v>
      </c>
      <c r="I479" s="8">
        <f>+F479/(1-'P&amp;L'!$D$26)</f>
        <v>111.62756546227588</v>
      </c>
    </row>
    <row r="480" spans="1:9" x14ac:dyDescent="0.25">
      <c r="A480" s="5">
        <v>40776</v>
      </c>
      <c r="B480" s="6">
        <v>5.4999999999999997E-3</v>
      </c>
      <c r="C480" s="6">
        <v>13.0154719384571</v>
      </c>
      <c r="D480" s="6">
        <v>4914</v>
      </c>
      <c r="E480" s="7">
        <v>50.053272165316002</v>
      </c>
      <c r="F480" s="8">
        <f t="shared" si="7"/>
        <v>103.93705224125435</v>
      </c>
      <c r="G480" s="6">
        <v>11.59</v>
      </c>
      <c r="H480" s="9">
        <v>219.02371554111596</v>
      </c>
      <c r="I480" s="8">
        <f>+F480/(1-'P&amp;L'!$D$26)</f>
        <v>103.93705224125435</v>
      </c>
    </row>
    <row r="481" spans="1:9" x14ac:dyDescent="0.25">
      <c r="A481" s="5">
        <v>40778</v>
      </c>
      <c r="B481" s="6">
        <v>5.4999999999999997E-3</v>
      </c>
      <c r="C481" s="6">
        <v>15.259518824397899</v>
      </c>
      <c r="D481" s="6">
        <v>4914</v>
      </c>
      <c r="E481" s="7">
        <v>50.122961384516103</v>
      </c>
      <c r="F481" s="8">
        <f t="shared" si="7"/>
        <v>88.775622149590845</v>
      </c>
      <c r="G481" s="6">
        <v>11.49</v>
      </c>
      <c r="H481" s="9">
        <v>185.46034518159982</v>
      </c>
      <c r="I481" s="8">
        <f>+F481/(1-'P&amp;L'!$D$26)</f>
        <v>88.775622149590845</v>
      </c>
    </row>
    <row r="482" spans="1:9" x14ac:dyDescent="0.25">
      <c r="A482" s="5">
        <v>40780</v>
      </c>
      <c r="B482" s="6">
        <v>5.4999999999999997E-3</v>
      </c>
      <c r="C482" s="6">
        <v>11.4895200560173</v>
      </c>
      <c r="D482" s="6">
        <v>4914</v>
      </c>
      <c r="E482" s="7">
        <v>50.0697612045035</v>
      </c>
      <c r="F482" s="8">
        <f t="shared" si="7"/>
        <v>117.7799794487846</v>
      </c>
      <c r="G482" s="6">
        <v>10.965540000000001</v>
      </c>
      <c r="H482" s="9">
        <v>234.82201378996825</v>
      </c>
      <c r="I482" s="8">
        <f>+F482/(1-'P&amp;L'!$D$26)</f>
        <v>117.7799794487846</v>
      </c>
    </row>
    <row r="483" spans="1:9" x14ac:dyDescent="0.25">
      <c r="A483" s="5">
        <v>40782</v>
      </c>
      <c r="B483" s="6">
        <v>5.4999999999999997E-3</v>
      </c>
      <c r="C483" s="6">
        <v>11.7588056823302</v>
      </c>
      <c r="D483" s="6">
        <v>4914</v>
      </c>
      <c r="E483" s="7">
        <v>50.061553575847803</v>
      </c>
      <c r="F483" s="8">
        <f t="shared" si="7"/>
        <v>115.06386320573304</v>
      </c>
      <c r="G483" s="6">
        <v>9.11</v>
      </c>
      <c r="H483" s="9">
        <v>190.58759887349601</v>
      </c>
      <c r="I483" s="8">
        <f>+F483/(1-'P&amp;L'!$D$26)</f>
        <v>115.06386320573304</v>
      </c>
    </row>
    <row r="484" spans="1:9" x14ac:dyDescent="0.25">
      <c r="A484" s="5">
        <v>40784</v>
      </c>
      <c r="B484" s="6">
        <v>5.4999999999999997E-3</v>
      </c>
      <c r="C484" s="6">
        <v>11.2202344297044</v>
      </c>
      <c r="D484" s="6">
        <v>4914</v>
      </c>
      <c r="E484" s="7">
        <v>50.050544881800803</v>
      </c>
      <c r="F484" s="8">
        <f t="shared" si="7"/>
        <v>120.56041119241286</v>
      </c>
      <c r="G484" s="6">
        <v>9.4810999999999996</v>
      </c>
      <c r="H484" s="9">
        <v>207.8264208284337</v>
      </c>
      <c r="I484" s="8">
        <f>+F484/(1-'P&amp;L'!$D$26)</f>
        <v>120.56041119241286</v>
      </c>
    </row>
    <row r="485" spans="1:9" x14ac:dyDescent="0.25">
      <c r="A485" s="5">
        <v>40786</v>
      </c>
      <c r="B485" s="6">
        <v>5.4999999999999997E-3</v>
      </c>
      <c r="C485" s="6">
        <v>13.3444209749861</v>
      </c>
      <c r="D485" s="6">
        <v>4914</v>
      </c>
      <c r="E485" s="7">
        <v>50.0762276607663</v>
      </c>
      <c r="F485" s="8">
        <f t="shared" si="7"/>
        <v>101.42142604197484</v>
      </c>
      <c r="G485" s="6">
        <v>9</v>
      </c>
      <c r="H485" s="9">
        <v>165.96233352323159</v>
      </c>
      <c r="I485" s="8">
        <f>+F485/(1-'P&amp;L'!$D$26)</f>
        <v>101.42142604197484</v>
      </c>
    </row>
    <row r="486" spans="1:9" x14ac:dyDescent="0.25">
      <c r="A486" s="5">
        <v>40788</v>
      </c>
      <c r="B486" s="6">
        <v>5.4999999999999997E-3</v>
      </c>
      <c r="C486" s="6">
        <v>14.316531112236801</v>
      </c>
      <c r="D486" s="6">
        <v>4373</v>
      </c>
      <c r="E486" s="7">
        <v>50.058748986501797</v>
      </c>
      <c r="F486" s="8">
        <f t="shared" si="7"/>
        <v>84.097746291331731</v>
      </c>
      <c r="G486" s="6">
        <v>8.4989000000000008</v>
      </c>
      <c r="H486" s="9">
        <v>129.95242471916353</v>
      </c>
      <c r="I486" s="8">
        <f>+F486/(1-'P&amp;L'!$D$26)</f>
        <v>84.097746291331731</v>
      </c>
    </row>
    <row r="487" spans="1:9" x14ac:dyDescent="0.25">
      <c r="A487" s="5">
        <v>40790</v>
      </c>
      <c r="B487" s="6">
        <v>5.4999999999999997E-3</v>
      </c>
      <c r="C487" s="6">
        <v>11.1350797539619</v>
      </c>
      <c r="D487" s="6">
        <v>4373</v>
      </c>
      <c r="E487" s="7">
        <v>50.049807348981801</v>
      </c>
      <c r="F487" s="8">
        <f t="shared" si="7"/>
        <v>108.10636008473392</v>
      </c>
      <c r="G487" s="6">
        <v>8.5939999987999993</v>
      </c>
      <c r="H487" s="9">
        <v>168.92110153426833</v>
      </c>
      <c r="I487" s="8">
        <f>+F487/(1-'P&amp;L'!$D$26)</f>
        <v>108.10636008473392</v>
      </c>
    </row>
    <row r="488" spans="1:9" x14ac:dyDescent="0.25">
      <c r="A488" s="5">
        <v>40792</v>
      </c>
      <c r="B488" s="6">
        <v>5.4999999999999997E-3</v>
      </c>
      <c r="C488" s="6">
        <v>13.256047326145101</v>
      </c>
      <c r="D488" s="6">
        <v>4373</v>
      </c>
      <c r="E488" s="7">
        <v>50.035523241506397</v>
      </c>
      <c r="F488" s="8">
        <f t="shared" si="7"/>
        <v>90.783425679957332</v>
      </c>
      <c r="G488" s="6">
        <v>7.6571300000000004</v>
      </c>
      <c r="H488" s="9">
        <v>126.38918041395851</v>
      </c>
      <c r="I488" s="8">
        <f>+F488/(1-'P&amp;L'!$D$26)</f>
        <v>90.783425679957332</v>
      </c>
    </row>
    <row r="489" spans="1:9" x14ac:dyDescent="0.25">
      <c r="A489" s="5">
        <v>40794</v>
      </c>
      <c r="B489" s="6">
        <v>5.4999999999999997E-3</v>
      </c>
      <c r="C489" s="6">
        <v>11.046706105120901</v>
      </c>
      <c r="D489" s="6">
        <v>4373</v>
      </c>
      <c r="E489" s="7">
        <v>50.044908052222198</v>
      </c>
      <c r="F489" s="8">
        <f t="shared" si="7"/>
        <v>108.96054394531652</v>
      </c>
      <c r="G489" s="6">
        <v>7.3150899999999996</v>
      </c>
      <c r="H489" s="9">
        <v>144.91930643799009</v>
      </c>
      <c r="I489" s="8">
        <f>+F489/(1-'P&amp;L'!$D$26)</f>
        <v>108.96054394531652</v>
      </c>
    </row>
    <row r="490" spans="1:9" x14ac:dyDescent="0.25">
      <c r="A490" s="5">
        <v>40796</v>
      </c>
      <c r="B490" s="6">
        <v>5.4999999999999997E-3</v>
      </c>
      <c r="C490" s="6">
        <v>12.6374317842584</v>
      </c>
      <c r="D490" s="6">
        <v>4373</v>
      </c>
      <c r="E490" s="7">
        <v>50.054881250223097</v>
      </c>
      <c r="F490" s="8">
        <f t="shared" si="7"/>
        <v>95.26421166437882</v>
      </c>
      <c r="G490" s="6">
        <v>6.2089200001999902</v>
      </c>
      <c r="H490" s="9">
        <v>107.54324892840853</v>
      </c>
      <c r="I490" s="8">
        <f>+F490/(1-'P&amp;L'!$D$26)</f>
        <v>95.26421166437882</v>
      </c>
    </row>
    <row r="491" spans="1:9" x14ac:dyDescent="0.25">
      <c r="A491" s="5">
        <v>40798</v>
      </c>
      <c r="B491" s="6">
        <v>5.4999999999999997E-3</v>
      </c>
      <c r="C491" s="6">
        <v>11.4885743493258</v>
      </c>
      <c r="D491" s="6">
        <v>4373</v>
      </c>
      <c r="E491" s="7">
        <v>50.035967096059501</v>
      </c>
      <c r="F491" s="8">
        <f t="shared" si="7"/>
        <v>104.75103576985585</v>
      </c>
      <c r="G491" s="6">
        <v>7.0810000000000004</v>
      </c>
      <c r="H491" s="9">
        <v>134.8621971429726</v>
      </c>
      <c r="I491" s="8">
        <f>+F491/(1-'P&amp;L'!$D$26)</f>
        <v>104.75103576985585</v>
      </c>
    </row>
    <row r="492" spans="1:9" x14ac:dyDescent="0.25">
      <c r="A492" s="5">
        <v>40800</v>
      </c>
      <c r="B492" s="6">
        <v>5.4999999999999997E-3</v>
      </c>
      <c r="C492" s="6">
        <v>13.2639252302092</v>
      </c>
      <c r="D492" s="6">
        <v>4373</v>
      </c>
      <c r="E492" s="7">
        <v>50.038697764527598</v>
      </c>
      <c r="F492" s="8">
        <f t="shared" si="7"/>
        <v>90.735262631192739</v>
      </c>
      <c r="G492" s="6">
        <v>5.9900000008999896</v>
      </c>
      <c r="H492" s="9">
        <v>98.818949680455518</v>
      </c>
      <c r="I492" s="8">
        <f>+F492/(1-'P&amp;L'!$D$26)</f>
        <v>90.735262631192739</v>
      </c>
    </row>
    <row r="493" spans="1:9" x14ac:dyDescent="0.25">
      <c r="A493" s="5">
        <v>40802</v>
      </c>
      <c r="B493" s="6">
        <v>5.4999999999999997E-3</v>
      </c>
      <c r="C493" s="6">
        <v>10.995095914515501</v>
      </c>
      <c r="D493" s="6">
        <v>4373</v>
      </c>
      <c r="E493" s="7">
        <v>50.052336070232599</v>
      </c>
      <c r="F493" s="8">
        <f t="shared" si="7"/>
        <v>109.48824551897928</v>
      </c>
      <c r="G493" s="6">
        <v>5.23</v>
      </c>
      <c r="H493" s="9">
        <v>104.11336801168396</v>
      </c>
      <c r="I493" s="8">
        <f>+F493/(1-'P&amp;L'!$D$26)</f>
        <v>109.48824551897928</v>
      </c>
    </row>
    <row r="494" spans="1:9" x14ac:dyDescent="0.25">
      <c r="A494" s="5">
        <v>40804</v>
      </c>
      <c r="B494" s="6">
        <v>5.4999999999999997E-3</v>
      </c>
      <c r="C494" s="6">
        <v>14.572865220032501</v>
      </c>
      <c r="D494" s="6">
        <v>4373</v>
      </c>
      <c r="E494" s="7">
        <v>50.043706619543897</v>
      </c>
      <c r="F494" s="8">
        <f t="shared" si="7"/>
        <v>82.593655508829002</v>
      </c>
      <c r="G494" s="6">
        <v>5</v>
      </c>
      <c r="H494" s="9">
        <v>75.085141371662743</v>
      </c>
      <c r="I494" s="8">
        <f>+F494/(1-'P&amp;L'!$D$26)</f>
        <v>82.593655508829002</v>
      </c>
    </row>
    <row r="495" spans="1:9" x14ac:dyDescent="0.25">
      <c r="A495" s="5">
        <v>40806</v>
      </c>
      <c r="B495" s="6">
        <v>5.4999999999999997E-3</v>
      </c>
      <c r="C495" s="6">
        <v>12.129510572362401</v>
      </c>
      <c r="D495" s="6">
        <v>4373</v>
      </c>
      <c r="E495" s="7">
        <v>50.048991264014298</v>
      </c>
      <c r="F495" s="8">
        <f t="shared" si="7"/>
        <v>99.241705277807526</v>
      </c>
      <c r="G495" s="6">
        <v>6.7949999999999999</v>
      </c>
      <c r="H495" s="9">
        <v>122.60861588412766</v>
      </c>
      <c r="I495" s="8">
        <f>+F495/(1-'P&amp;L'!$D$26)</f>
        <v>99.241705277807526</v>
      </c>
    </row>
    <row r="496" spans="1:9" x14ac:dyDescent="0.25">
      <c r="A496" s="5">
        <v>40808</v>
      </c>
      <c r="B496" s="6">
        <v>5.4999999999999997E-3</v>
      </c>
      <c r="C496" s="6">
        <v>13.0893998982328</v>
      </c>
      <c r="D496" s="6">
        <v>4373</v>
      </c>
      <c r="E496" s="7">
        <v>50.044763464332298</v>
      </c>
      <c r="F496" s="8">
        <f t="shared" si="7"/>
        <v>91.956211730141519</v>
      </c>
      <c r="G496" s="6">
        <v>5.8300099999999997</v>
      </c>
      <c r="H496" s="9">
        <v>97.473751627062228</v>
      </c>
      <c r="I496" s="8">
        <f>+F496/(1-'P&amp;L'!$D$26)</f>
        <v>91.956211730141519</v>
      </c>
    </row>
    <row r="497" spans="1:9" x14ac:dyDescent="0.25">
      <c r="A497" s="5">
        <v>40810</v>
      </c>
      <c r="B497" s="6">
        <v>5.4999999999999997E-3</v>
      </c>
      <c r="C497" s="6">
        <v>10.8205705825391</v>
      </c>
      <c r="D497" s="6">
        <v>4373</v>
      </c>
      <c r="E497" s="7">
        <v>50.0481567126415</v>
      </c>
      <c r="F497" s="8">
        <f t="shared" si="7"/>
        <v>111.24489526610851</v>
      </c>
      <c r="G497" s="6">
        <v>5.66</v>
      </c>
      <c r="H497" s="9">
        <v>114.48111040112261</v>
      </c>
      <c r="I497" s="8">
        <f>+F497/(1-'P&amp;L'!$D$26)</f>
        <v>111.24489526610851</v>
      </c>
    </row>
    <row r="498" spans="1:9" x14ac:dyDescent="0.25">
      <c r="A498" s="5">
        <v>40812</v>
      </c>
      <c r="B498" s="6">
        <v>5.4999999999999997E-3</v>
      </c>
      <c r="C498" s="6">
        <v>11.9549852403859</v>
      </c>
      <c r="D498" s="6">
        <v>4373</v>
      </c>
      <c r="E498" s="7">
        <v>50.0456298808014</v>
      </c>
      <c r="F498" s="8">
        <f t="shared" si="7"/>
        <v>100.68372673618131</v>
      </c>
      <c r="G498" s="6">
        <v>5.46014</v>
      </c>
      <c r="H498" s="9">
        <v>99.954044309326008</v>
      </c>
      <c r="I498" s="8">
        <f>+F498/(1-'P&amp;L'!$D$26)</f>
        <v>100.68372673618131</v>
      </c>
    </row>
    <row r="499" spans="1:9" x14ac:dyDescent="0.25">
      <c r="A499" s="5">
        <v>40814</v>
      </c>
      <c r="B499" s="6">
        <v>5.4999999999999997E-3</v>
      </c>
      <c r="C499" s="6">
        <v>11.605934576433</v>
      </c>
      <c r="D499" s="6">
        <v>4373</v>
      </c>
      <c r="E499" s="7">
        <v>50.040280409030998</v>
      </c>
      <c r="F499" s="8">
        <f t="shared" si="7"/>
        <v>103.70072279243449</v>
      </c>
      <c r="G499" s="6">
        <v>4.9889999999999999</v>
      </c>
      <c r="H499" s="9">
        <v>94.065982911173748</v>
      </c>
      <c r="I499" s="8">
        <f>+F499/(1-'P&amp;L'!$D$26)</f>
        <v>103.70072279243449</v>
      </c>
    </row>
    <row r="500" spans="1:9" x14ac:dyDescent="0.25">
      <c r="A500" s="5">
        <v>40816</v>
      </c>
      <c r="B500" s="6">
        <v>5.4999999999999997E-3</v>
      </c>
      <c r="C500" s="6">
        <v>10.3292040558972</v>
      </c>
      <c r="D500" s="6">
        <v>4373</v>
      </c>
      <c r="E500" s="7">
        <v>50.027888721076401</v>
      </c>
      <c r="F500" s="8">
        <f t="shared" si="7"/>
        <v>116.48968875660908</v>
      </c>
      <c r="G500" s="6">
        <v>5.35</v>
      </c>
      <c r="H500" s="9">
        <v>113.31269724506518</v>
      </c>
      <c r="I500" s="8">
        <f>+F500/(1-'P&amp;L'!$D$26)</f>
        <v>116.48968875660908</v>
      </c>
    </row>
    <row r="501" spans="1:9" x14ac:dyDescent="0.25">
      <c r="A501" s="5">
        <v>40818</v>
      </c>
      <c r="B501" s="6">
        <v>5.4999999999999997E-3</v>
      </c>
      <c r="C501" s="6">
        <v>11.0010222058742</v>
      </c>
      <c r="D501" s="6">
        <v>4157</v>
      </c>
      <c r="E501" s="7">
        <v>50.044329266909102</v>
      </c>
      <c r="F501" s="8">
        <f t="shared" si="7"/>
        <v>104.00747319490142</v>
      </c>
      <c r="G501" s="6">
        <v>5.16</v>
      </c>
      <c r="H501" s="9">
        <v>97.577920306489332</v>
      </c>
      <c r="I501" s="8">
        <f>+F501/(1-'P&amp;L'!$D$26)</f>
        <v>104.00747319490142</v>
      </c>
    </row>
    <row r="502" spans="1:9" x14ac:dyDescent="0.25">
      <c r="A502" s="5">
        <v>40820</v>
      </c>
      <c r="B502" s="6">
        <v>5.4999999999999997E-3</v>
      </c>
      <c r="C502" s="6">
        <v>10.9170449371271</v>
      </c>
      <c r="D502" s="6">
        <v>4157</v>
      </c>
      <c r="E502" s="7">
        <v>50.036105563356202</v>
      </c>
      <c r="F502" s="8">
        <f t="shared" si="7"/>
        <v>104.79030782929492</v>
      </c>
      <c r="G502" s="6">
        <v>5.03</v>
      </c>
      <c r="H502" s="9">
        <v>95.835499705700641</v>
      </c>
      <c r="I502" s="8">
        <f>+F502/(1-'P&amp;L'!$D$26)</f>
        <v>104.79030782929492</v>
      </c>
    </row>
    <row r="503" spans="1:9" x14ac:dyDescent="0.25">
      <c r="A503" s="5">
        <v>40822</v>
      </c>
      <c r="B503" s="6">
        <v>5.4999999999999997E-3</v>
      </c>
      <c r="C503" s="6">
        <v>11.1689767433685</v>
      </c>
      <c r="D503" s="6">
        <v>4157</v>
      </c>
      <c r="E503" s="7">
        <v>50.046836694344599</v>
      </c>
      <c r="F503" s="8">
        <f t="shared" si="7"/>
        <v>102.44858388128846</v>
      </c>
      <c r="G503" s="6">
        <v>4.93</v>
      </c>
      <c r="H503" s="9">
        <v>91.831185188136729</v>
      </c>
      <c r="I503" s="8">
        <f>+F503/(1-'P&amp;L'!$D$26)</f>
        <v>102.44858388128846</v>
      </c>
    </row>
    <row r="504" spans="1:9" x14ac:dyDescent="0.25">
      <c r="A504" s="5">
        <v>40824</v>
      </c>
      <c r="B504" s="6">
        <v>5.4999999999999997E-3</v>
      </c>
      <c r="C504" s="6">
        <v>10.833067668379901</v>
      </c>
      <c r="D504" s="6">
        <v>4157</v>
      </c>
      <c r="E504" s="7">
        <v>50.030599100034003</v>
      </c>
      <c r="F504" s="8">
        <f t="shared" si="7"/>
        <v>105.59101424820096</v>
      </c>
      <c r="G504" s="6">
        <v>4.5940000000000003</v>
      </c>
      <c r="H504" s="9">
        <v>88.197294446588245</v>
      </c>
      <c r="I504" s="8">
        <f>+F504/(1-'P&amp;L'!$D$26)</f>
        <v>105.59101424820096</v>
      </c>
    </row>
    <row r="505" spans="1:9" x14ac:dyDescent="0.25">
      <c r="A505" s="5">
        <v>40826</v>
      </c>
      <c r="B505" s="6">
        <v>5.4999999999999997E-3</v>
      </c>
      <c r="C505" s="6">
        <v>9.9093177121615401</v>
      </c>
      <c r="D505" s="6">
        <v>4157</v>
      </c>
      <c r="E505" s="7">
        <v>50.041836771717598</v>
      </c>
      <c r="F505" s="8">
        <f t="shared" si="7"/>
        <v>115.46017276507258</v>
      </c>
      <c r="G505" s="6">
        <v>4.2593699999999997</v>
      </c>
      <c r="H505" s="9">
        <v>89.415926558248586</v>
      </c>
      <c r="I505" s="8">
        <f>+F505/(1-'P&amp;L'!$D$26)</f>
        <v>115.46017276507258</v>
      </c>
    </row>
    <row r="506" spans="1:9" x14ac:dyDescent="0.25">
      <c r="A506" s="5">
        <v>40828</v>
      </c>
      <c r="B506" s="6">
        <v>5.4999999999999997E-3</v>
      </c>
      <c r="C506" s="6">
        <v>9.9932949809086704</v>
      </c>
      <c r="D506" s="6">
        <v>4157</v>
      </c>
      <c r="E506" s="7">
        <v>50.023160442693701</v>
      </c>
      <c r="F506" s="8">
        <f t="shared" si="7"/>
        <v>114.44718993750074</v>
      </c>
      <c r="G506" s="6">
        <v>4.2061200000000003</v>
      </c>
      <c r="H506" s="9">
        <v>87.523384461803758</v>
      </c>
      <c r="I506" s="8">
        <f>+F506/(1-'P&amp;L'!$D$26)</f>
        <v>114.44718993750074</v>
      </c>
    </row>
    <row r="507" spans="1:9" x14ac:dyDescent="0.25">
      <c r="A507" s="5">
        <v>40830</v>
      </c>
      <c r="B507" s="6">
        <v>5.4999999999999997E-3</v>
      </c>
      <c r="C507" s="6">
        <v>11.1689767433685</v>
      </c>
      <c r="D507" s="6">
        <v>4157</v>
      </c>
      <c r="E507" s="7">
        <v>50.032473915571401</v>
      </c>
      <c r="F507" s="8">
        <f t="shared" si="7"/>
        <v>102.41918249564442</v>
      </c>
      <c r="G507" s="6">
        <v>4.1145500000000004</v>
      </c>
      <c r="H507" s="9">
        <v>76.619790424991606</v>
      </c>
      <c r="I507" s="8">
        <f>+F507/(1-'P&amp;L'!$D$26)</f>
        <v>102.41918249564442</v>
      </c>
    </row>
    <row r="508" spans="1:9" x14ac:dyDescent="0.25">
      <c r="A508" s="5">
        <v>40832</v>
      </c>
      <c r="B508" s="6">
        <v>5.4999999999999997E-3</v>
      </c>
      <c r="C508" s="6">
        <v>8.9770800384048197</v>
      </c>
      <c r="D508" s="6">
        <v>4157</v>
      </c>
      <c r="E508" s="7">
        <v>50.028665639838103</v>
      </c>
      <c r="F508" s="8">
        <f t="shared" si="7"/>
        <v>127.41675377327826</v>
      </c>
      <c r="G508" s="6">
        <v>3.9009000002000001</v>
      </c>
      <c r="H508" s="9">
        <v>90.370911785393574</v>
      </c>
      <c r="I508" s="8">
        <f>+F508/(1-'P&amp;L'!$D$26)</f>
        <v>127.41675377327826</v>
      </c>
    </row>
    <row r="509" spans="1:9" x14ac:dyDescent="0.25">
      <c r="A509" s="5">
        <v>40834</v>
      </c>
      <c r="B509" s="6">
        <v>5.4999999999999997E-3</v>
      </c>
      <c r="C509" s="6">
        <v>9.2690176006293701</v>
      </c>
      <c r="D509" s="6">
        <v>4157</v>
      </c>
      <c r="E509" s="7">
        <v>50.025339469015201</v>
      </c>
      <c r="F509" s="8">
        <f t="shared" si="7"/>
        <v>123.39542314302732</v>
      </c>
      <c r="G509" s="6">
        <v>2.9</v>
      </c>
      <c r="H509" s="9">
        <v>65.063041293596228</v>
      </c>
      <c r="I509" s="8">
        <f>+F509/(1-'P&amp;L'!$D$26)</f>
        <v>123.39542314302732</v>
      </c>
    </row>
    <row r="510" spans="1:9" x14ac:dyDescent="0.25">
      <c r="A510" s="5">
        <v>40836</v>
      </c>
      <c r="B510" s="6">
        <v>5.4999999999999997E-3</v>
      </c>
      <c r="C510" s="6">
        <v>7.5173922272820901</v>
      </c>
      <c r="D510" s="6">
        <v>4157</v>
      </c>
      <c r="E510" s="7">
        <v>50.049527682023403</v>
      </c>
      <c r="F510" s="8">
        <f t="shared" si="7"/>
        <v>152.22132111252969</v>
      </c>
      <c r="G510" s="6">
        <v>2.42</v>
      </c>
      <c r="H510" s="9">
        <v>66.977381289513076</v>
      </c>
      <c r="I510" s="8">
        <f>+F510/(1-'P&amp;L'!$D$26)</f>
        <v>152.22132111252969</v>
      </c>
    </row>
    <row r="511" spans="1:9" x14ac:dyDescent="0.25">
      <c r="A511" s="5">
        <v>40838</v>
      </c>
      <c r="B511" s="6">
        <v>5.4999999999999997E-3</v>
      </c>
      <c r="C511" s="6">
        <v>6.86053271227685</v>
      </c>
      <c r="D511" s="6">
        <v>4157</v>
      </c>
      <c r="E511" s="7">
        <v>50.044306443516497</v>
      </c>
      <c r="F511" s="8">
        <f t="shared" si="7"/>
        <v>166.77830255423567</v>
      </c>
      <c r="G511" s="6">
        <v>3.3</v>
      </c>
      <c r="H511" s="9">
        <v>100.06698153254138</v>
      </c>
      <c r="I511" s="8">
        <f>+F511/(1-'P&amp;L'!$D$26)</f>
        <v>166.77830255423567</v>
      </c>
    </row>
    <row r="512" spans="1:9" x14ac:dyDescent="0.25">
      <c r="A512" s="5">
        <v>40840</v>
      </c>
      <c r="B512" s="6">
        <v>5.4999999999999997E-3</v>
      </c>
      <c r="C512" s="6">
        <v>8.9770800384048197</v>
      </c>
      <c r="D512" s="6">
        <v>4157</v>
      </c>
      <c r="E512" s="7">
        <v>50.029505740116697</v>
      </c>
      <c r="F512" s="8">
        <f t="shared" si="7"/>
        <v>127.41889340360767</v>
      </c>
      <c r="G512" s="6">
        <v>3.2</v>
      </c>
      <c r="H512" s="9">
        <v>74.13462888937174</v>
      </c>
      <c r="I512" s="8">
        <f>+F512/(1-'P&amp;L'!$D$26)</f>
        <v>127.41889340360767</v>
      </c>
    </row>
    <row r="513" spans="1:9" x14ac:dyDescent="0.25">
      <c r="A513" s="5">
        <v>40842</v>
      </c>
      <c r="B513" s="6">
        <v>5.4999999999999997E-3</v>
      </c>
      <c r="C513" s="6">
        <v>7.9552985706188997</v>
      </c>
      <c r="D513" s="6">
        <v>4157</v>
      </c>
      <c r="E513" s="7">
        <v>50.025069151159997</v>
      </c>
      <c r="F513" s="8">
        <f t="shared" si="7"/>
        <v>143.77187209059912</v>
      </c>
      <c r="G513" s="6">
        <v>2.8759999999999999</v>
      </c>
      <c r="H513" s="9">
        <v>75.179618933193296</v>
      </c>
      <c r="I513" s="8">
        <f>+F513/(1-'P&amp;L'!$D$26)</f>
        <v>143.77187209059912</v>
      </c>
    </row>
    <row r="514" spans="1:9" x14ac:dyDescent="0.25">
      <c r="A514" s="5">
        <v>40844</v>
      </c>
      <c r="B514" s="6">
        <v>5.4999999999999997E-3</v>
      </c>
      <c r="C514" s="6">
        <v>7.4444078367259499</v>
      </c>
      <c r="D514" s="6">
        <v>4157</v>
      </c>
      <c r="E514" s="7">
        <v>50.0464719793897</v>
      </c>
      <c r="F514" s="8">
        <f t="shared" si="7"/>
        <v>153.70430223554385</v>
      </c>
      <c r="G514" s="6">
        <v>3.2549999999999999</v>
      </c>
      <c r="H514" s="9">
        <v>90.965000686671843</v>
      </c>
      <c r="I514" s="8">
        <f>+F514/(1-'P&amp;L'!$D$26)</f>
        <v>153.70430223554385</v>
      </c>
    </row>
    <row r="515" spans="1:9" x14ac:dyDescent="0.25">
      <c r="A515" s="5">
        <v>40846</v>
      </c>
      <c r="B515" s="6">
        <v>5.4999999999999997E-3</v>
      </c>
      <c r="C515" s="6">
        <v>7.0794858839452601</v>
      </c>
      <c r="D515" s="6">
        <v>4157</v>
      </c>
      <c r="E515" s="7">
        <v>50.031956928559303</v>
      </c>
      <c r="F515" s="8">
        <f t="shared" si="7"/>
        <v>161.5803274401953</v>
      </c>
      <c r="G515" s="6">
        <v>3.6502599999999998</v>
      </c>
      <c r="H515" s="9">
        <v>107.23821928033588</v>
      </c>
      <c r="I515" s="8">
        <f>+F515/(1-'P&amp;L'!$D$26)</f>
        <v>161.5803274401953</v>
      </c>
    </row>
    <row r="516" spans="1:9" x14ac:dyDescent="0.25">
      <c r="A516" s="5">
        <v>40848</v>
      </c>
      <c r="B516" s="6">
        <v>5.4999999999999997E-3</v>
      </c>
      <c r="C516" s="6">
        <v>8.7343648600038595</v>
      </c>
      <c r="D516" s="6">
        <v>3749</v>
      </c>
      <c r="E516" s="7">
        <v>50.0259802168775</v>
      </c>
      <c r="F516" s="8">
        <f t="shared" ref="F516:F579" si="8">+(B516/C516)*D516*E516</f>
        <v>118.0979631163988</v>
      </c>
      <c r="G516" s="6">
        <v>3.35</v>
      </c>
      <c r="H516" s="9">
        <v>71.932395716352005</v>
      </c>
      <c r="I516" s="8">
        <f>+F516/(1-'P&amp;L'!$D$26)</f>
        <v>118.0979631163988</v>
      </c>
    </row>
    <row r="517" spans="1:9" x14ac:dyDescent="0.25">
      <c r="A517" s="5">
        <v>40850</v>
      </c>
      <c r="B517" s="6">
        <v>5.4999999999999997E-3</v>
      </c>
      <c r="C517" s="6">
        <v>7.5977009398663702</v>
      </c>
      <c r="D517" s="6">
        <v>3749</v>
      </c>
      <c r="E517" s="7">
        <v>50.030760449453801</v>
      </c>
      <c r="F517" s="8">
        <f t="shared" si="8"/>
        <v>135.77913545852948</v>
      </c>
      <c r="G517" s="6">
        <v>3.2989999999999999</v>
      </c>
      <c r="H517" s="9">
        <v>81.442794159579776</v>
      </c>
      <c r="I517" s="8">
        <f>+F517/(1-'P&amp;L'!$D$26)</f>
        <v>135.77913545852948</v>
      </c>
    </row>
    <row r="518" spans="1:9" x14ac:dyDescent="0.25">
      <c r="A518" s="5">
        <v>40852</v>
      </c>
      <c r="B518" s="6">
        <v>5.4999999999999997E-3</v>
      </c>
      <c r="C518" s="6">
        <v>8.9736625274012294</v>
      </c>
      <c r="D518" s="6">
        <v>3749</v>
      </c>
      <c r="E518" s="7">
        <v>50.036924754314498</v>
      </c>
      <c r="F518" s="8">
        <f t="shared" si="8"/>
        <v>114.97383223640999</v>
      </c>
      <c r="G518" s="6">
        <v>3.21</v>
      </c>
      <c r="H518" s="9">
        <v>67.10290935979566</v>
      </c>
      <c r="I518" s="8">
        <f>+F518/(1-'P&amp;L'!$D$26)</f>
        <v>114.97383223640999</v>
      </c>
    </row>
    <row r="519" spans="1:9" x14ac:dyDescent="0.25">
      <c r="A519" s="5">
        <v>40854</v>
      </c>
      <c r="B519" s="6">
        <v>5.4999999999999997E-3</v>
      </c>
      <c r="C519" s="6">
        <v>7.8369986072637401</v>
      </c>
      <c r="D519" s="6">
        <v>3749</v>
      </c>
      <c r="E519" s="7">
        <v>50.0251353727854</v>
      </c>
      <c r="F519" s="8">
        <f t="shared" si="8"/>
        <v>131.61840782555538</v>
      </c>
      <c r="G519" s="6">
        <v>3.0289000000000001</v>
      </c>
      <c r="H519" s="9">
        <v>72.483453720513594</v>
      </c>
      <c r="I519" s="8">
        <f>+F519/(1-'P&amp;L'!$D$26)</f>
        <v>131.61840782555538</v>
      </c>
    </row>
    <row r="520" spans="1:9" x14ac:dyDescent="0.25">
      <c r="A520" s="5">
        <v>40856</v>
      </c>
      <c r="B520" s="6">
        <v>5.4999999999999997E-3</v>
      </c>
      <c r="C520" s="6">
        <v>10.1103264475387</v>
      </c>
      <c r="D520" s="6">
        <v>3749</v>
      </c>
      <c r="E520" s="7">
        <v>50.027951219276602</v>
      </c>
      <c r="F520" s="8">
        <f t="shared" si="8"/>
        <v>102.0294790201358</v>
      </c>
      <c r="G520" s="6">
        <v>3.1139999999999999</v>
      </c>
      <c r="H520" s="9">
        <v>57.767235939764163</v>
      </c>
      <c r="I520" s="8">
        <f>+F520/(1-'P&amp;L'!$D$26)</f>
        <v>102.0294790201358</v>
      </c>
    </row>
    <row r="521" spans="1:9" x14ac:dyDescent="0.25">
      <c r="A521" s="5">
        <v>40858</v>
      </c>
      <c r="B521" s="6">
        <v>5.4999999999999997E-3</v>
      </c>
      <c r="C521" s="6">
        <v>7.2985788556196596</v>
      </c>
      <c r="D521" s="6">
        <v>3749</v>
      </c>
      <c r="E521" s="7">
        <v>50.023831439756101</v>
      </c>
      <c r="F521" s="8">
        <f t="shared" si="8"/>
        <v>141.32427870911565</v>
      </c>
      <c r="G521" s="6">
        <v>3</v>
      </c>
      <c r="H521" s="9">
        <v>77.08597020497217</v>
      </c>
      <c r="I521" s="8">
        <f>+F521/(1-'P&amp;L'!$D$26)</f>
        <v>141.32427870911565</v>
      </c>
    </row>
    <row r="522" spans="1:9" x14ac:dyDescent="0.25">
      <c r="A522" s="5">
        <v>40860</v>
      </c>
      <c r="B522" s="6">
        <v>5.4999999999999997E-3</v>
      </c>
      <c r="C522" s="6">
        <v>8.7941892768531993</v>
      </c>
      <c r="D522" s="6">
        <v>3749</v>
      </c>
      <c r="E522" s="7">
        <v>50.027927249170702</v>
      </c>
      <c r="F522" s="8">
        <f t="shared" si="8"/>
        <v>117.29914076666225</v>
      </c>
      <c r="G522" s="6">
        <v>3.0990000000000002</v>
      </c>
      <c r="H522" s="9">
        <v>66.092734042888438</v>
      </c>
      <c r="I522" s="8">
        <f>+F522/(1-'P&amp;L'!$D$26)</f>
        <v>117.29914076666225</v>
      </c>
    </row>
    <row r="523" spans="1:9" x14ac:dyDescent="0.25">
      <c r="A523" s="5">
        <v>40862</v>
      </c>
      <c r="B523" s="6">
        <v>5.4999999999999997E-3</v>
      </c>
      <c r="C523" s="6">
        <v>10.255333551313701</v>
      </c>
      <c r="D523" s="6">
        <v>3749</v>
      </c>
      <c r="E523" s="7">
        <v>50.030108718035699</v>
      </c>
      <c r="F523" s="8">
        <f t="shared" si="8"/>
        <v>100.5911530375714</v>
      </c>
      <c r="G523" s="6">
        <v>2.69</v>
      </c>
      <c r="H523" s="9">
        <v>49.19821848564856</v>
      </c>
      <c r="I523" s="8">
        <f>+F523/(1-'P&amp;L'!$D$26)</f>
        <v>100.5911530375714</v>
      </c>
    </row>
    <row r="524" spans="1:9" x14ac:dyDescent="0.25">
      <c r="A524" s="5">
        <v>40864</v>
      </c>
      <c r="B524" s="6">
        <v>5.4999999999999997E-3</v>
      </c>
      <c r="C524" s="6">
        <v>8.5955107800028205</v>
      </c>
      <c r="D524" s="6">
        <v>3749</v>
      </c>
      <c r="E524" s="7">
        <v>50.029025605800697</v>
      </c>
      <c r="F524" s="8">
        <f t="shared" si="8"/>
        <v>120.01305331135528</v>
      </c>
      <c r="G524" s="6">
        <v>2.6003099999999999</v>
      </c>
      <c r="H524" s="9">
        <v>56.740207755645493</v>
      </c>
      <c r="I524" s="8">
        <f>+F524/(1-'P&amp;L'!$D$26)</f>
        <v>120.01305331135528</v>
      </c>
    </row>
    <row r="525" spans="1:9" x14ac:dyDescent="0.25">
      <c r="A525" s="5">
        <v>40866</v>
      </c>
      <c r="B525" s="6">
        <v>5.4999999999999997E-3</v>
      </c>
      <c r="C525" s="6">
        <v>7.6470406249680298</v>
      </c>
      <c r="D525" s="6">
        <v>3749</v>
      </c>
      <c r="E525" s="7">
        <v>50.021793566236603</v>
      </c>
      <c r="F525" s="8">
        <f t="shared" si="8"/>
        <v>134.87889276687707</v>
      </c>
      <c r="G525" s="6">
        <v>2.2999999999999998</v>
      </c>
      <c r="H525" s="9">
        <v>56.403900611603142</v>
      </c>
      <c r="I525" s="8">
        <f>+F525/(1-'P&amp;L'!$D$26)</f>
        <v>134.87889276687707</v>
      </c>
    </row>
    <row r="526" spans="1:9" x14ac:dyDescent="0.25">
      <c r="A526" s="5">
        <v>40868</v>
      </c>
      <c r="B526" s="6">
        <v>5.4999999999999997E-3</v>
      </c>
      <c r="C526" s="6">
        <v>8.0027169331060701</v>
      </c>
      <c r="D526" s="6">
        <v>3749</v>
      </c>
      <c r="E526" s="7">
        <v>50.023102668361801</v>
      </c>
      <c r="F526" s="8">
        <f t="shared" si="8"/>
        <v>128.8876482939591</v>
      </c>
      <c r="G526" s="6">
        <v>2.29</v>
      </c>
      <c r="H526" s="9">
        <v>53.664129926030235</v>
      </c>
      <c r="I526" s="8">
        <f>+F526/(1-'P&amp;L'!$D$26)</f>
        <v>128.8876482939591</v>
      </c>
    </row>
    <row r="527" spans="1:9" x14ac:dyDescent="0.25">
      <c r="A527" s="5">
        <v>40870</v>
      </c>
      <c r="B527" s="6">
        <v>5.4999999999999997E-3</v>
      </c>
      <c r="C527" s="6">
        <v>7.7655993943473796</v>
      </c>
      <c r="D527" s="6">
        <v>3749</v>
      </c>
      <c r="E527" s="7">
        <v>50.0211168370652</v>
      </c>
      <c r="F527" s="8">
        <f t="shared" si="8"/>
        <v>132.81787615423929</v>
      </c>
      <c r="G527" s="6">
        <v>2.38</v>
      </c>
      <c r="H527" s="9">
        <v>57.473917317652635</v>
      </c>
      <c r="I527" s="8">
        <f>+F527/(1-'P&amp;L'!$D$26)</f>
        <v>132.81787615423929</v>
      </c>
    </row>
    <row r="528" spans="1:9" x14ac:dyDescent="0.25">
      <c r="A528" s="5">
        <v>40872</v>
      </c>
      <c r="B528" s="6">
        <v>5.4999999999999997E-3</v>
      </c>
      <c r="C528" s="6">
        <v>7.7063200096577003</v>
      </c>
      <c r="D528" s="6">
        <v>3749</v>
      </c>
      <c r="E528" s="7">
        <v>50.024285942290298</v>
      </c>
      <c r="F528" s="8">
        <f t="shared" si="8"/>
        <v>133.84803157595204</v>
      </c>
      <c r="G528" s="6">
        <v>2.56</v>
      </c>
      <c r="H528" s="9">
        <v>62.300174697170405</v>
      </c>
      <c r="I528" s="8">
        <f>+F528/(1-'P&amp;L'!$D$26)</f>
        <v>133.84803157595204</v>
      </c>
    </row>
    <row r="529" spans="1:9" x14ac:dyDescent="0.25">
      <c r="A529" s="5">
        <v>40874</v>
      </c>
      <c r="B529" s="6">
        <v>5.4999999999999997E-3</v>
      </c>
      <c r="C529" s="6">
        <v>6.7578498546229104</v>
      </c>
      <c r="D529" s="6">
        <v>3749</v>
      </c>
      <c r="E529" s="7">
        <v>50.020815176627501</v>
      </c>
      <c r="F529" s="8">
        <f t="shared" si="8"/>
        <v>152.62313024443827</v>
      </c>
      <c r="G529" s="6">
        <v>2.4965000000000002</v>
      </c>
      <c r="H529" s="9">
        <v>69.27702630095277</v>
      </c>
      <c r="I529" s="8">
        <f>+F529/(1-'P&amp;L'!$D$26)</f>
        <v>152.62313024443827</v>
      </c>
    </row>
    <row r="530" spans="1:9" x14ac:dyDescent="0.25">
      <c r="A530" s="5">
        <v>40876</v>
      </c>
      <c r="B530" s="6">
        <v>5.4999999999999997E-3</v>
      </c>
      <c r="C530" s="6">
        <v>8.2398344718647696</v>
      </c>
      <c r="D530" s="6">
        <v>3749</v>
      </c>
      <c r="E530" s="7">
        <v>50.011785000000003</v>
      </c>
      <c r="F530" s="8">
        <f t="shared" si="8"/>
        <v>125.1503296975969</v>
      </c>
      <c r="G530" s="6">
        <v>2.9809999999999999</v>
      </c>
      <c r="H530" s="9">
        <v>67.83147869609752</v>
      </c>
      <c r="I530" s="8">
        <f>+F530/(1-'P&amp;L'!$D$26)</f>
        <v>125.1503296975969</v>
      </c>
    </row>
    <row r="531" spans="1:9" x14ac:dyDescent="0.25">
      <c r="A531" s="5">
        <v>40878</v>
      </c>
      <c r="B531" s="6">
        <v>5.4999999999999997E-3</v>
      </c>
      <c r="C531" s="6">
        <v>10.0306575507534</v>
      </c>
      <c r="D531" s="6">
        <v>4137</v>
      </c>
      <c r="E531" s="7">
        <v>50.018539109755302</v>
      </c>
      <c r="F531" s="8">
        <f t="shared" si="8"/>
        <v>113.46183676147284</v>
      </c>
      <c r="G531" s="6">
        <v>3.14</v>
      </c>
      <c r="H531" s="9">
        <v>64.776394078368128</v>
      </c>
      <c r="I531" s="8">
        <f>+F531/(1-'P&amp;L'!$D$26)</f>
        <v>113.46183676147284</v>
      </c>
    </row>
    <row r="532" spans="1:9" x14ac:dyDescent="0.25">
      <c r="A532" s="5">
        <v>40880</v>
      </c>
      <c r="B532" s="6">
        <v>5.4999999999999997E-3</v>
      </c>
      <c r="C532" s="6">
        <v>8.1329655816919999</v>
      </c>
      <c r="D532" s="6">
        <v>4137</v>
      </c>
      <c r="E532" s="7">
        <v>50.018714593701297</v>
      </c>
      <c r="F532" s="8">
        <f t="shared" si="8"/>
        <v>139.93675628847421</v>
      </c>
      <c r="G532" s="6">
        <v>3.1299899999999998</v>
      </c>
      <c r="H532" s="9">
        <v>79.636481420974818</v>
      </c>
      <c r="I532" s="8">
        <f>+F532/(1-'P&amp;L'!$D$26)</f>
        <v>139.93675628847421</v>
      </c>
    </row>
    <row r="533" spans="1:9" x14ac:dyDescent="0.25">
      <c r="A533" s="5">
        <v>40882</v>
      </c>
      <c r="B533" s="6">
        <v>5.4999999999999997E-3</v>
      </c>
      <c r="C533" s="6">
        <v>8.6751632871381297</v>
      </c>
      <c r="D533" s="6">
        <v>4137</v>
      </c>
      <c r="E533" s="7">
        <v>50.023679029634998</v>
      </c>
      <c r="F533" s="8">
        <f t="shared" si="8"/>
        <v>131.20372990423422</v>
      </c>
      <c r="G533" s="6">
        <v>2.93</v>
      </c>
      <c r="H533" s="9">
        <v>69.895805203528425</v>
      </c>
      <c r="I533" s="8">
        <f>+F533/(1-'P&amp;L'!$D$26)</f>
        <v>131.20372990423422</v>
      </c>
    </row>
    <row r="534" spans="1:9" x14ac:dyDescent="0.25">
      <c r="A534" s="5">
        <v>40884</v>
      </c>
      <c r="B534" s="6">
        <v>5.4999999999999997E-3</v>
      </c>
      <c r="C534" s="6">
        <v>7.9703062700581597</v>
      </c>
      <c r="D534" s="6">
        <v>4137</v>
      </c>
      <c r="E534" s="7">
        <v>50.025295496406301</v>
      </c>
      <c r="F534" s="8">
        <f t="shared" si="8"/>
        <v>142.81139551105039</v>
      </c>
      <c r="G534" s="6">
        <v>3.0819999999999999</v>
      </c>
      <c r="H534" s="9">
        <v>80.026312902737715</v>
      </c>
      <c r="I534" s="8">
        <f>+F534/(1-'P&amp;L'!$D$26)</f>
        <v>142.81139551105039</v>
      </c>
    </row>
    <row r="535" spans="1:9" x14ac:dyDescent="0.25">
      <c r="A535" s="5">
        <v>40886</v>
      </c>
      <c r="B535" s="6">
        <v>5.4999999999999997E-3</v>
      </c>
      <c r="C535" s="6">
        <v>8.1871853522366091</v>
      </c>
      <c r="D535" s="6">
        <v>4137</v>
      </c>
      <c r="E535" s="7">
        <v>50.025713256130302</v>
      </c>
      <c r="F535" s="8">
        <f t="shared" si="8"/>
        <v>139.02947320746881</v>
      </c>
      <c r="G535" s="6">
        <v>3.0390000000000001</v>
      </c>
      <c r="H535" s="9">
        <v>76.820103468635963</v>
      </c>
      <c r="I535" s="8">
        <f>+F535/(1-'P&amp;L'!$D$26)</f>
        <v>139.02947320746881</v>
      </c>
    </row>
    <row r="536" spans="1:9" x14ac:dyDescent="0.25">
      <c r="A536" s="5">
        <v>40888</v>
      </c>
      <c r="B536" s="6">
        <v>5.4999999999999997E-3</v>
      </c>
      <c r="C536" s="6">
        <v>7.8618667289689297</v>
      </c>
      <c r="D536" s="6">
        <v>4137</v>
      </c>
      <c r="E536" s="7">
        <v>50.023640228248198</v>
      </c>
      <c r="F536" s="8">
        <f t="shared" si="8"/>
        <v>144.77641725207926</v>
      </c>
      <c r="G536" s="6">
        <v>3.38</v>
      </c>
      <c r="H536" s="9">
        <v>88.971689147641442</v>
      </c>
      <c r="I536" s="8">
        <f>+F536/(1-'P&amp;L'!$D$26)</f>
        <v>144.77641725207926</v>
      </c>
    </row>
    <row r="537" spans="1:9" x14ac:dyDescent="0.25">
      <c r="A537" s="5">
        <v>40890</v>
      </c>
      <c r="B537" s="6">
        <v>5.4999999999999997E-3</v>
      </c>
      <c r="C537" s="6">
        <v>7.4068274447919196</v>
      </c>
      <c r="D537" s="6">
        <v>4137</v>
      </c>
      <c r="E537" s="7">
        <v>50.033417507903202</v>
      </c>
      <c r="F537" s="8">
        <f t="shared" si="8"/>
        <v>153.70080830849673</v>
      </c>
      <c r="G537" s="6">
        <v>3.3</v>
      </c>
      <c r="H537" s="9">
        <v>92.220484985098025</v>
      </c>
      <c r="I537" s="8">
        <f>+F537/(1-'P&amp;L'!$D$26)</f>
        <v>153.70080830849673</v>
      </c>
    </row>
    <row r="538" spans="1:9" x14ac:dyDescent="0.25">
      <c r="A538" s="5">
        <v>40892</v>
      </c>
      <c r="B538" s="6">
        <v>5.4999999999999997E-3</v>
      </c>
      <c r="C538" s="6">
        <v>7.0623238427085804</v>
      </c>
      <c r="D538" s="6">
        <v>4137</v>
      </c>
      <c r="E538" s="7">
        <v>50.023003664487199</v>
      </c>
      <c r="F538" s="8">
        <f t="shared" si="8"/>
        <v>161.16485723817806</v>
      </c>
      <c r="G538" s="6">
        <v>3.1932999999999998</v>
      </c>
      <c r="H538" s="9">
        <v>93.572316112486178</v>
      </c>
      <c r="I538" s="8">
        <f>+F538/(1-'P&amp;L'!$D$26)</f>
        <v>161.16485723817806</v>
      </c>
    </row>
    <row r="539" spans="1:9" x14ac:dyDescent="0.25">
      <c r="A539" s="5">
        <v>40894</v>
      </c>
      <c r="B539" s="6">
        <v>5.4999999999999997E-3</v>
      </c>
      <c r="C539" s="6">
        <v>8.3829209840280701</v>
      </c>
      <c r="D539" s="6">
        <v>4137</v>
      </c>
      <c r="E539" s="7">
        <v>50.028219949886797</v>
      </c>
      <c r="F539" s="8">
        <f t="shared" si="8"/>
        <v>135.79003127890363</v>
      </c>
      <c r="G539" s="6">
        <v>3.23</v>
      </c>
      <c r="H539" s="9">
        <v>79.745782005610678</v>
      </c>
      <c r="I539" s="8">
        <f>+F539/(1-'P&amp;L'!$D$26)</f>
        <v>135.79003127890363</v>
      </c>
    </row>
    <row r="540" spans="1:9" x14ac:dyDescent="0.25">
      <c r="A540" s="5">
        <v>40896</v>
      </c>
      <c r="B540" s="6">
        <v>5.4999999999999997E-3</v>
      </c>
      <c r="C540" s="6">
        <v>8.6700073190975306</v>
      </c>
      <c r="D540" s="6">
        <v>4137</v>
      </c>
      <c r="E540" s="7">
        <v>50.023606448924397</v>
      </c>
      <c r="F540" s="8">
        <f t="shared" si="8"/>
        <v>131.28156499112146</v>
      </c>
      <c r="G540" s="6">
        <v>3.7003599999999999</v>
      </c>
      <c r="H540" s="9">
        <v>88.325282151008395</v>
      </c>
      <c r="I540" s="8">
        <f>+F540/(1-'P&amp;L'!$D$26)</f>
        <v>131.28156499112146</v>
      </c>
    </row>
    <row r="541" spans="1:9" x14ac:dyDescent="0.25">
      <c r="A541" s="5">
        <v>40898</v>
      </c>
      <c r="B541" s="6">
        <v>5.4999999999999997E-3</v>
      </c>
      <c r="C541" s="6">
        <v>8.8996763871530895</v>
      </c>
      <c r="D541" s="6">
        <v>4137</v>
      </c>
      <c r="E541" s="7">
        <v>50.030920254530201</v>
      </c>
      <c r="F541" s="8">
        <f t="shared" si="8"/>
        <v>127.91235259461023</v>
      </c>
      <c r="G541" s="6">
        <v>4.1100000000000003</v>
      </c>
      <c r="H541" s="9">
        <v>95.585412575245115</v>
      </c>
      <c r="I541" s="8">
        <f>+F541/(1-'P&amp;L'!$D$26)</f>
        <v>127.91235259461023</v>
      </c>
    </row>
    <row r="542" spans="1:9" x14ac:dyDescent="0.25">
      <c r="A542" s="5">
        <v>40900</v>
      </c>
      <c r="B542" s="6">
        <v>5.4999999999999997E-3</v>
      </c>
      <c r="C542" s="6">
        <v>8.7274245861114199</v>
      </c>
      <c r="D542" s="6">
        <v>4137</v>
      </c>
      <c r="E542" s="7">
        <v>50.019970983299302</v>
      </c>
      <c r="F542" s="8">
        <f t="shared" si="8"/>
        <v>130.40839236579461</v>
      </c>
      <c r="G542" s="6">
        <v>3.95</v>
      </c>
      <c r="H542" s="9">
        <v>93.656936335434324</v>
      </c>
      <c r="I542" s="8">
        <f>+F542/(1-'P&amp;L'!$D$26)</f>
        <v>130.40839236579461</v>
      </c>
    </row>
    <row r="543" spans="1:9" x14ac:dyDescent="0.25">
      <c r="A543" s="5">
        <v>40902</v>
      </c>
      <c r="B543" s="6">
        <v>5.4999999999999997E-3</v>
      </c>
      <c r="C543" s="6">
        <v>9.9906044604170194</v>
      </c>
      <c r="D543" s="6">
        <v>4137</v>
      </c>
      <c r="E543" s="7">
        <v>50.026228757281601</v>
      </c>
      <c r="F543" s="8">
        <f t="shared" si="8"/>
        <v>113.93422695680358</v>
      </c>
      <c r="G543" s="6">
        <v>4.3897000000000004</v>
      </c>
      <c r="H543" s="9">
        <v>90.934013831323782</v>
      </c>
      <c r="I543" s="8">
        <f>+F543/(1-'P&amp;L'!$D$26)</f>
        <v>113.93422695680358</v>
      </c>
    </row>
    <row r="544" spans="1:9" x14ac:dyDescent="0.25">
      <c r="A544" s="5">
        <v>40904</v>
      </c>
      <c r="B544" s="6">
        <v>5.4999999999999997E-3</v>
      </c>
      <c r="C544" s="6">
        <v>9.1680048812831991</v>
      </c>
      <c r="D544" s="6">
        <v>4137</v>
      </c>
      <c r="E544" s="7">
        <v>50.018532702572301</v>
      </c>
      <c r="F544" s="8">
        <f t="shared" si="8"/>
        <v>124.13787935163984</v>
      </c>
      <c r="G544" s="6">
        <v>4.0599999999999996</v>
      </c>
      <c r="H544" s="9">
        <v>91.636325485028664</v>
      </c>
      <c r="I544" s="8">
        <f>+F544/(1-'P&amp;L'!$D$26)</f>
        <v>124.13787935163984</v>
      </c>
    </row>
    <row r="545" spans="1:9" x14ac:dyDescent="0.25">
      <c r="A545" s="5">
        <v>40906</v>
      </c>
      <c r="B545" s="6">
        <v>5.4999999999999997E-3</v>
      </c>
      <c r="C545" s="6">
        <v>8.0724571281738804</v>
      </c>
      <c r="D545" s="6">
        <v>4137</v>
      </c>
      <c r="E545" s="7">
        <v>50.753644804256801</v>
      </c>
      <c r="F545" s="8">
        <f t="shared" si="8"/>
        <v>143.05719296088682</v>
      </c>
      <c r="G545" s="6">
        <v>4.33</v>
      </c>
      <c r="H545" s="9">
        <v>112.62502645829818</v>
      </c>
      <c r="I545" s="8">
        <f>+F545/(1-'P&amp;L'!$D$26)</f>
        <v>143.05719296088682</v>
      </c>
    </row>
    <row r="546" spans="1:9" x14ac:dyDescent="0.25">
      <c r="A546" s="5">
        <v>40908</v>
      </c>
      <c r="B546" s="6">
        <v>5.4999999999999997E-3</v>
      </c>
      <c r="C546" s="6">
        <v>9.2833256973999703</v>
      </c>
      <c r="D546" s="6">
        <v>4137</v>
      </c>
      <c r="E546" s="7">
        <v>50.701389906447901</v>
      </c>
      <c r="F546" s="8">
        <f t="shared" si="8"/>
        <v>124.26948195510005</v>
      </c>
      <c r="G546" s="6">
        <v>4.9950000000000001</v>
      </c>
      <c r="H546" s="9">
        <v>112.85928406649543</v>
      </c>
      <c r="I546" s="8">
        <f>+F546/(1-'P&amp;L'!$D$26)</f>
        <v>124.26948195510005</v>
      </c>
    </row>
    <row r="547" spans="1:9" x14ac:dyDescent="0.25">
      <c r="A547" s="5">
        <v>40910</v>
      </c>
      <c r="B547" s="6">
        <v>6.0000000000000001E-3</v>
      </c>
      <c r="C547" s="6">
        <v>8.7643820248745001</v>
      </c>
      <c r="D547" s="6">
        <v>4585</v>
      </c>
      <c r="E547" s="7">
        <v>50.043000876113197</v>
      </c>
      <c r="F547" s="8">
        <f t="shared" si="8"/>
        <v>157.07701355265687</v>
      </c>
      <c r="G547" s="6">
        <v>5.4999000000000002</v>
      </c>
      <c r="H547" s="9">
        <v>863.90786683825752</v>
      </c>
      <c r="I547" s="8">
        <f>+F547/(1-'P&amp;L'!$D$26)</f>
        <v>157.07701355265687</v>
      </c>
    </row>
    <row r="548" spans="1:9" x14ac:dyDescent="0.25">
      <c r="A548" s="5">
        <v>40912</v>
      </c>
      <c r="B548" s="6">
        <v>6.0000000000000001E-3</v>
      </c>
      <c r="C548" s="6">
        <v>8.8797028409912695</v>
      </c>
      <c r="D548" s="6">
        <v>4585</v>
      </c>
      <c r="E548" s="7">
        <v>50.023515438209003</v>
      </c>
      <c r="F548" s="8">
        <f t="shared" si="8"/>
        <v>154.97668495756847</v>
      </c>
      <c r="G548" s="6">
        <v>5.6063000000000001</v>
      </c>
      <c r="H548" s="9">
        <v>868.84578887761609</v>
      </c>
      <c r="I548" s="8">
        <f>+F548/(1-'P&amp;L'!$D$26)</f>
        <v>154.97668495756847</v>
      </c>
    </row>
    <row r="549" spans="1:9" x14ac:dyDescent="0.25">
      <c r="A549" s="5">
        <v>40914</v>
      </c>
      <c r="B549" s="6">
        <v>6.0000000000000001E-3</v>
      </c>
      <c r="C549" s="6">
        <v>9.8022693699254297</v>
      </c>
      <c r="D549" s="6">
        <v>4585</v>
      </c>
      <c r="E549" s="7">
        <v>50.024007604125401</v>
      </c>
      <c r="F549" s="8">
        <f t="shared" si="8"/>
        <v>140.39202528056612</v>
      </c>
      <c r="G549" s="6">
        <v>7.22</v>
      </c>
      <c r="H549" s="9">
        <v>1013.6304225256873</v>
      </c>
      <c r="I549" s="8">
        <f>+F549/(1-'P&amp;L'!$D$26)</f>
        <v>140.39202528056612</v>
      </c>
    </row>
    <row r="550" spans="1:9" x14ac:dyDescent="0.25">
      <c r="A550" s="5">
        <v>40916</v>
      </c>
      <c r="B550" s="6">
        <v>6.0000000000000001E-3</v>
      </c>
      <c r="C550" s="6">
        <v>9.2833256973999703</v>
      </c>
      <c r="D550" s="6">
        <v>4585</v>
      </c>
      <c r="E550" s="7">
        <v>50.035914297915198</v>
      </c>
      <c r="F550" s="8">
        <f t="shared" si="8"/>
        <v>148.2753107241694</v>
      </c>
      <c r="G550" s="6">
        <v>7.2</v>
      </c>
      <c r="H550" s="9">
        <v>1067.5822372140196</v>
      </c>
      <c r="I550" s="8">
        <f>+F550/(1-'P&amp;L'!$D$26)</f>
        <v>148.2753107241694</v>
      </c>
    </row>
    <row r="551" spans="1:9" x14ac:dyDescent="0.25">
      <c r="A551" s="5">
        <v>40918</v>
      </c>
      <c r="B551" s="6">
        <v>6.0000000000000001E-3</v>
      </c>
      <c r="C551" s="6">
        <v>9.0776236512606392</v>
      </c>
      <c r="D551" s="6">
        <v>4585</v>
      </c>
      <c r="E551" s="7">
        <v>50.021085374551703</v>
      </c>
      <c r="F551" s="8">
        <f t="shared" si="8"/>
        <v>151.59034032687802</v>
      </c>
      <c r="G551" s="6">
        <v>6.89</v>
      </c>
      <c r="H551" s="9">
        <v>1044.4574448521896</v>
      </c>
      <c r="I551" s="8">
        <f>+F551/(1-'P&amp;L'!$D$26)</f>
        <v>151.59034032687802</v>
      </c>
    </row>
    <row r="552" spans="1:9" x14ac:dyDescent="0.25">
      <c r="A552" s="5">
        <v>40920</v>
      </c>
      <c r="B552" s="6">
        <v>6.0000000000000001E-3</v>
      </c>
      <c r="C552" s="6">
        <v>10.3211337404744</v>
      </c>
      <c r="D552" s="6">
        <v>4585</v>
      </c>
      <c r="E552" s="7">
        <v>50.016138458777398</v>
      </c>
      <c r="F552" s="8">
        <f t="shared" si="8"/>
        <v>133.31325836862206</v>
      </c>
      <c r="G552" s="6">
        <v>6.9969999999999999</v>
      </c>
      <c r="H552" s="9">
        <v>932.79286880524853</v>
      </c>
      <c r="I552" s="8">
        <f>+F552/(1-'P&amp;L'!$D$26)</f>
        <v>133.31325836862206</v>
      </c>
    </row>
    <row r="553" spans="1:9" x14ac:dyDescent="0.25">
      <c r="A553" s="5">
        <v>40922</v>
      </c>
      <c r="B553" s="6">
        <v>6.0000000000000001E-3</v>
      </c>
      <c r="C553" s="6">
        <v>9.94808071371029</v>
      </c>
      <c r="D553" s="6">
        <v>4585</v>
      </c>
      <c r="E553" s="7">
        <v>50.019466025124203</v>
      </c>
      <c r="F553" s="8">
        <f t="shared" si="8"/>
        <v>138.32170746812861</v>
      </c>
      <c r="G553" s="6">
        <v>6.75</v>
      </c>
      <c r="H553" s="9">
        <v>933.67152540986808</v>
      </c>
      <c r="I553" s="8">
        <f>+F553/(1-'P&amp;L'!$D$26)</f>
        <v>138.32170746812861</v>
      </c>
    </row>
    <row r="554" spans="1:9" x14ac:dyDescent="0.25">
      <c r="A554" s="5">
        <v>40924</v>
      </c>
      <c r="B554" s="6">
        <v>6.0000000000000001E-3</v>
      </c>
      <c r="C554" s="6">
        <v>9.8237297047889101</v>
      </c>
      <c r="D554" s="6">
        <v>4585</v>
      </c>
      <c r="E554" s="7">
        <v>50.024918705904398</v>
      </c>
      <c r="F554" s="8">
        <f t="shared" si="8"/>
        <v>140.08788463800687</v>
      </c>
      <c r="G554" s="6">
        <v>7.1888800000000002</v>
      </c>
      <c r="H554" s="9">
        <v>1007.0749921164748</v>
      </c>
      <c r="I554" s="8">
        <f>+F554/(1-'P&amp;L'!$D$26)</f>
        <v>140.08788463800687</v>
      </c>
    </row>
    <row r="555" spans="1:9" x14ac:dyDescent="0.25">
      <c r="A555" s="5">
        <v>40926</v>
      </c>
      <c r="B555" s="6">
        <v>6.0000000000000001E-3</v>
      </c>
      <c r="C555" s="6">
        <v>8.8289216334178793</v>
      </c>
      <c r="D555" s="6">
        <v>4585</v>
      </c>
      <c r="E555" s="7">
        <v>50.024841069317397</v>
      </c>
      <c r="F555" s="8">
        <f t="shared" si="8"/>
        <v>155.87219311223734</v>
      </c>
      <c r="G555" s="6">
        <v>6.95</v>
      </c>
      <c r="H555" s="9">
        <v>1083.3117421300497</v>
      </c>
      <c r="I555" s="8">
        <f>+F555/(1-'P&amp;L'!$D$26)</f>
        <v>155.87219311223734</v>
      </c>
    </row>
    <row r="556" spans="1:9" x14ac:dyDescent="0.25">
      <c r="A556" s="5">
        <v>40928</v>
      </c>
      <c r="B556" s="6">
        <v>6.0000000000000001E-3</v>
      </c>
      <c r="C556" s="6">
        <v>8.5802196155751194</v>
      </c>
      <c r="D556" s="6">
        <v>4585</v>
      </c>
      <c r="E556" s="7">
        <v>50.029984592697403</v>
      </c>
      <c r="F556" s="8">
        <f t="shared" si="8"/>
        <v>160.40671891972926</v>
      </c>
      <c r="G556" s="6">
        <v>6.58</v>
      </c>
      <c r="H556" s="9">
        <v>1055.4762104918186</v>
      </c>
      <c r="I556" s="8">
        <f>+F556/(1-'P&amp;L'!$D$26)</f>
        <v>160.40671891972926</v>
      </c>
    </row>
    <row r="557" spans="1:9" x14ac:dyDescent="0.25">
      <c r="A557" s="5">
        <v>40930</v>
      </c>
      <c r="B557" s="6">
        <v>6.0000000000000001E-3</v>
      </c>
      <c r="C557" s="6">
        <v>8.4509788230324201</v>
      </c>
      <c r="D557" s="6">
        <v>4585</v>
      </c>
      <c r="E557" s="7">
        <v>50.063609642759701</v>
      </c>
      <c r="F557" s="8">
        <f t="shared" si="8"/>
        <v>162.9692761173111</v>
      </c>
      <c r="G557" s="6">
        <v>6.39</v>
      </c>
      <c r="H557" s="9">
        <v>1041.3736743896179</v>
      </c>
      <c r="I557" s="8">
        <f>+F557/(1-'P&amp;L'!$D$26)</f>
        <v>162.9692761173111</v>
      </c>
    </row>
    <row r="558" spans="1:9" x14ac:dyDescent="0.25">
      <c r="A558" s="5">
        <v>40932</v>
      </c>
      <c r="B558" s="6">
        <v>6.0000000000000001E-3</v>
      </c>
      <c r="C558" s="6">
        <v>8.7760164700721308</v>
      </c>
      <c r="D558" s="6">
        <v>4585</v>
      </c>
      <c r="E558" s="7">
        <v>50.038238362201298</v>
      </c>
      <c r="F558" s="8">
        <f t="shared" si="8"/>
        <v>156.85384616567885</v>
      </c>
      <c r="G558" s="6">
        <v>6.5149999999999997</v>
      </c>
      <c r="H558" s="9">
        <v>1021.9028077693977</v>
      </c>
      <c r="I558" s="8">
        <f>+F558/(1-'P&amp;L'!$D$26)</f>
        <v>156.85384616567885</v>
      </c>
    </row>
    <row r="559" spans="1:9" x14ac:dyDescent="0.25">
      <c r="A559" s="5">
        <v>40934</v>
      </c>
      <c r="B559" s="6">
        <v>6.0000000000000001E-3</v>
      </c>
      <c r="C559" s="6">
        <v>8.4509788230324201</v>
      </c>
      <c r="D559" s="6">
        <v>4585</v>
      </c>
      <c r="E559" s="7">
        <v>50.0236626416715</v>
      </c>
      <c r="F559" s="8">
        <f t="shared" si="8"/>
        <v>162.83923887275651</v>
      </c>
      <c r="G559" s="6">
        <v>6.2</v>
      </c>
      <c r="H559" s="9">
        <v>1009.6032810110904</v>
      </c>
      <c r="I559" s="8">
        <f>+F559/(1-'P&amp;L'!$D$26)</f>
        <v>162.83923887275651</v>
      </c>
    </row>
    <row r="560" spans="1:9" x14ac:dyDescent="0.25">
      <c r="A560" s="5">
        <v>40936</v>
      </c>
      <c r="B560" s="6">
        <v>6.0000000000000001E-3</v>
      </c>
      <c r="C560" s="6">
        <v>10.076167058230901</v>
      </c>
      <c r="D560" s="6">
        <v>4585</v>
      </c>
      <c r="E560" s="7">
        <v>50.037220408196703</v>
      </c>
      <c r="F560" s="8">
        <f t="shared" si="8"/>
        <v>136.61186098587484</v>
      </c>
      <c r="G560" s="6">
        <v>5.7481499999999999</v>
      </c>
      <c r="H560" s="9">
        <v>785.26546872595645</v>
      </c>
      <c r="I560" s="8">
        <f>+F560/(1-'P&amp;L'!$D$26)</f>
        <v>136.61186098587484</v>
      </c>
    </row>
    <row r="561" spans="1:9" x14ac:dyDescent="0.25">
      <c r="A561" s="5">
        <v>40938</v>
      </c>
      <c r="B561" s="6">
        <v>6.0000000000000001E-3</v>
      </c>
      <c r="C561" s="6">
        <v>10.791249881718301</v>
      </c>
      <c r="D561" s="6">
        <v>4585</v>
      </c>
      <c r="E561" s="7">
        <v>50.152166361201303</v>
      </c>
      <c r="F561" s="8">
        <f t="shared" si="8"/>
        <v>127.85229808587837</v>
      </c>
      <c r="G561" s="6">
        <v>5.6</v>
      </c>
      <c r="H561" s="9">
        <v>715.97286928091887</v>
      </c>
      <c r="I561" s="8">
        <f>+F561/(1-'P&amp;L'!$D$26)</f>
        <v>127.85229808587837</v>
      </c>
    </row>
    <row r="562" spans="1:9" x14ac:dyDescent="0.25">
      <c r="A562" s="5">
        <v>40940</v>
      </c>
      <c r="B562" s="6">
        <v>6.0000000000000001E-3</v>
      </c>
      <c r="C562" s="6">
        <v>8.7760164700721308</v>
      </c>
      <c r="D562" s="6">
        <v>4744</v>
      </c>
      <c r="E562" s="7">
        <v>50.0780269270345</v>
      </c>
      <c r="F562" s="8">
        <f t="shared" si="8"/>
        <v>162.42232034455085</v>
      </c>
      <c r="G562" s="6">
        <v>5.6379999999999999</v>
      </c>
      <c r="H562" s="9">
        <v>915.73704210257767</v>
      </c>
      <c r="I562" s="8">
        <f>+F562/(1-'P&amp;L'!$D$26)</f>
        <v>162.42232034455085</v>
      </c>
    </row>
    <row r="563" spans="1:9" x14ac:dyDescent="0.25">
      <c r="A563" s="5">
        <v>40942</v>
      </c>
      <c r="B563" s="6">
        <v>0.01</v>
      </c>
      <c r="C563" s="6">
        <v>10.401204705270599</v>
      </c>
      <c r="D563" s="6">
        <v>4744</v>
      </c>
      <c r="E563" s="7">
        <v>50.167143674344999</v>
      </c>
      <c r="F563" s="8">
        <f t="shared" si="8"/>
        <v>228.81285037154839</v>
      </c>
      <c r="G563" s="6">
        <v>6.1479999999999997</v>
      </c>
      <c r="H563" s="9">
        <v>844.04484245056767</v>
      </c>
      <c r="I563" s="8">
        <f>+F563/(1-'P&amp;L'!$D$26)</f>
        <v>228.81285037154839</v>
      </c>
    </row>
    <row r="564" spans="1:9" x14ac:dyDescent="0.25">
      <c r="A564" s="5">
        <v>40944</v>
      </c>
      <c r="B564" s="6">
        <v>0.01</v>
      </c>
      <c r="C564" s="6">
        <v>9.3272398828151992</v>
      </c>
      <c r="D564" s="6">
        <v>4744</v>
      </c>
      <c r="E564" s="7">
        <v>50.029838329999997</v>
      </c>
      <c r="F564" s="8">
        <f t="shared" si="8"/>
        <v>254.46065075993761</v>
      </c>
      <c r="G564" s="6">
        <v>5.9625000000000004</v>
      </c>
      <c r="H564" s="9">
        <v>910.33297809367696</v>
      </c>
      <c r="I564" s="8">
        <f>+F564/(1-'P&amp;L'!$D$26)</f>
        <v>254.46065075993761</v>
      </c>
    </row>
    <row r="565" spans="1:9" x14ac:dyDescent="0.25">
      <c r="A565" s="5">
        <v>40946</v>
      </c>
      <c r="B565" s="6">
        <v>0.01</v>
      </c>
      <c r="C565" s="6">
        <v>9.8073184061953906</v>
      </c>
      <c r="D565" s="6">
        <v>4744</v>
      </c>
      <c r="E565" s="7">
        <v>50.064901469401399</v>
      </c>
      <c r="F565" s="8">
        <f t="shared" si="8"/>
        <v>242.17414254726745</v>
      </c>
      <c r="G565" s="6">
        <v>5.7099900000000003</v>
      </c>
      <c r="H565" s="9">
        <v>829.68715932208318</v>
      </c>
      <c r="I565" s="8">
        <f>+F565/(1-'P&amp;L'!$D$26)</f>
        <v>242.17414254726745</v>
      </c>
    </row>
    <row r="566" spans="1:9" x14ac:dyDescent="0.25">
      <c r="A566" s="5">
        <v>40948</v>
      </c>
      <c r="B566" s="6">
        <v>0.01</v>
      </c>
      <c r="C566" s="6">
        <v>9.8759010523925603</v>
      </c>
      <c r="D566" s="6">
        <v>4744</v>
      </c>
      <c r="E566" s="7">
        <v>50.175562709254201</v>
      </c>
      <c r="F566" s="8">
        <f t="shared" si="8"/>
        <v>241.02395136394719</v>
      </c>
      <c r="G566" s="6">
        <v>5.8</v>
      </c>
      <c r="H566" s="9">
        <v>838.76335074653616</v>
      </c>
      <c r="I566" s="8">
        <f>+F566/(1-'P&amp;L'!$D$26)</f>
        <v>241.02395136394719</v>
      </c>
    </row>
    <row r="567" spans="1:9" x14ac:dyDescent="0.25">
      <c r="A567" s="5">
        <v>40950</v>
      </c>
      <c r="B567" s="6">
        <v>0.01</v>
      </c>
      <c r="C567" s="6">
        <v>9.4644051752095404</v>
      </c>
      <c r="D567" s="6">
        <v>4744</v>
      </c>
      <c r="E567" s="7">
        <v>50.024111490700001</v>
      </c>
      <c r="F567" s="8">
        <f t="shared" si="8"/>
        <v>250.74410965993613</v>
      </c>
      <c r="G567" s="6">
        <v>6</v>
      </c>
      <c r="H567" s="9">
        <v>902.67879477577026</v>
      </c>
      <c r="I567" s="8">
        <f>+F567/(1-'P&amp;L'!$D$26)</f>
        <v>250.74410965993613</v>
      </c>
    </row>
    <row r="568" spans="1:9" x14ac:dyDescent="0.25">
      <c r="A568" s="5">
        <v>40952</v>
      </c>
      <c r="B568" s="6">
        <v>0.01</v>
      </c>
      <c r="C568" s="6">
        <v>10.081648990984</v>
      </c>
      <c r="D568" s="6">
        <v>4744</v>
      </c>
      <c r="E568" s="7">
        <v>50.047181212556602</v>
      </c>
      <c r="F568" s="8">
        <f t="shared" si="8"/>
        <v>235.50098588504343</v>
      </c>
      <c r="G568" s="6">
        <v>5.72</v>
      </c>
      <c r="H568" s="9">
        <v>808.23938355746895</v>
      </c>
      <c r="I568" s="8">
        <f>+F568/(1-'P&amp;L'!$D$26)</f>
        <v>235.50098588504343</v>
      </c>
    </row>
    <row r="569" spans="1:9" x14ac:dyDescent="0.25">
      <c r="A569" s="5">
        <v>40954</v>
      </c>
      <c r="B569" s="6">
        <v>0.01</v>
      </c>
      <c r="C569" s="6">
        <v>9.7387357599982192</v>
      </c>
      <c r="D569" s="6">
        <v>4744</v>
      </c>
      <c r="E569" s="7">
        <v>50.0508257992308</v>
      </c>
      <c r="F569" s="8">
        <f t="shared" si="8"/>
        <v>243.81102788191302</v>
      </c>
      <c r="G569" s="6">
        <v>4.88</v>
      </c>
      <c r="H569" s="9">
        <v>713.87868963824133</v>
      </c>
      <c r="I569" s="8">
        <f>+F569/(1-'P&amp;L'!$D$26)</f>
        <v>243.81102788191302</v>
      </c>
    </row>
    <row r="570" spans="1:9" x14ac:dyDescent="0.25">
      <c r="A570" s="5">
        <v>40956</v>
      </c>
      <c r="B570" s="6">
        <v>0.01</v>
      </c>
      <c r="C570" s="6">
        <v>9.7387357599982192</v>
      </c>
      <c r="D570" s="6">
        <v>4744</v>
      </c>
      <c r="E570" s="7">
        <v>50.0992623803497</v>
      </c>
      <c r="F570" s="8">
        <f t="shared" si="8"/>
        <v>244.04697548999155</v>
      </c>
      <c r="G570" s="6">
        <v>4.7699800000000003</v>
      </c>
      <c r="H570" s="9">
        <v>698.4595152886501</v>
      </c>
      <c r="I570" s="8">
        <f>+F570/(1-'P&amp;L'!$D$26)</f>
        <v>244.04697548999155</v>
      </c>
    </row>
    <row r="571" spans="1:9" x14ac:dyDescent="0.25">
      <c r="A571" s="5">
        <v>40958</v>
      </c>
      <c r="B571" s="6">
        <v>0.01</v>
      </c>
      <c r="C571" s="6">
        <v>10.7413680220749</v>
      </c>
      <c r="D571" s="6">
        <v>4744</v>
      </c>
      <c r="E571" s="7">
        <v>50.73179536</v>
      </c>
      <c r="F571" s="8">
        <f t="shared" si="8"/>
        <v>224.06050764970411</v>
      </c>
      <c r="G571" s="6">
        <v>4.3333300000000001</v>
      </c>
      <c r="H571" s="9">
        <v>582.55687176821539</v>
      </c>
      <c r="I571" s="8">
        <f>+F571/(1-'P&amp;L'!$D$26)</f>
        <v>224.06050764970411</v>
      </c>
    </row>
    <row r="572" spans="1:9" x14ac:dyDescent="0.25">
      <c r="A572" s="5">
        <v>40960</v>
      </c>
      <c r="B572" s="6">
        <v>0.01</v>
      </c>
      <c r="C572" s="6">
        <v>8.7572936740483396</v>
      </c>
      <c r="D572" s="6">
        <v>4744</v>
      </c>
      <c r="E572" s="7">
        <v>50.039834619896901</v>
      </c>
      <c r="F572" s="8">
        <f t="shared" si="8"/>
        <v>271.07572758497002</v>
      </c>
      <c r="G572" s="6">
        <v>4.4353999999999996</v>
      </c>
      <c r="H572" s="9">
        <v>721.39756927822566</v>
      </c>
      <c r="I572" s="8">
        <f>+F572/(1-'P&amp;L'!$D$26)</f>
        <v>271.07572758497002</v>
      </c>
    </row>
    <row r="573" spans="1:9" x14ac:dyDescent="0.25">
      <c r="A573" s="5">
        <v>40962</v>
      </c>
      <c r="B573" s="6">
        <v>0.01</v>
      </c>
      <c r="C573" s="6">
        <v>11.493947947188399</v>
      </c>
      <c r="D573" s="6">
        <v>4744</v>
      </c>
      <c r="E573" s="7">
        <v>50.057392946151403</v>
      </c>
      <c r="F573" s="8">
        <f t="shared" si="8"/>
        <v>206.60635773509983</v>
      </c>
      <c r="G573" s="6">
        <v>4.9248099999999999</v>
      </c>
      <c r="H573" s="9">
        <v>610.49823398243814</v>
      </c>
      <c r="I573" s="8">
        <f>+F573/(1-'P&amp;L'!$D$26)</f>
        <v>206.60635773509983</v>
      </c>
    </row>
    <row r="574" spans="1:9" x14ac:dyDescent="0.25">
      <c r="A574" s="5">
        <v>40964</v>
      </c>
      <c r="B574" s="6">
        <v>0.01</v>
      </c>
      <c r="C574" s="6">
        <v>11.425531590359901</v>
      </c>
      <c r="D574" s="6">
        <v>4744</v>
      </c>
      <c r="E574" s="7">
        <v>50.0432259709699</v>
      </c>
      <c r="F574" s="8">
        <f t="shared" si="8"/>
        <v>207.78469879387296</v>
      </c>
      <c r="G574" s="6">
        <v>5.07</v>
      </c>
      <c r="H574" s="9">
        <v>632.08105373096146</v>
      </c>
      <c r="I574" s="8">
        <f>+F574/(1-'P&amp;L'!$D$26)</f>
        <v>207.78469879387296</v>
      </c>
    </row>
    <row r="575" spans="1:9" x14ac:dyDescent="0.25">
      <c r="A575" s="5">
        <v>40966</v>
      </c>
      <c r="B575" s="6">
        <v>0.01</v>
      </c>
      <c r="C575" s="6">
        <v>10.8097843789034</v>
      </c>
      <c r="D575" s="6">
        <v>4744</v>
      </c>
      <c r="E575" s="7">
        <v>50.038759980423997</v>
      </c>
      <c r="F575" s="8">
        <f t="shared" si="8"/>
        <v>219.60093654635219</v>
      </c>
      <c r="G575" s="6">
        <v>5.0999999999999996</v>
      </c>
      <c r="H575" s="9">
        <v>671.97886583183765</v>
      </c>
      <c r="I575" s="8">
        <f>+F575/(1-'P&amp;L'!$D$26)</f>
        <v>219.60093654635219</v>
      </c>
    </row>
    <row r="576" spans="1:9" x14ac:dyDescent="0.25">
      <c r="A576" s="5">
        <v>40968</v>
      </c>
      <c r="B576" s="6">
        <v>0.01</v>
      </c>
      <c r="C576" s="6">
        <v>12.725442370101501</v>
      </c>
      <c r="D576" s="6">
        <v>4744</v>
      </c>
      <c r="E576" s="7">
        <v>50.0429996702414</v>
      </c>
      <c r="F576" s="8">
        <f t="shared" si="8"/>
        <v>186.55853645874603</v>
      </c>
      <c r="G576" s="6">
        <v>4.9000000000000004</v>
      </c>
      <c r="H576" s="9">
        <v>548.4820971887134</v>
      </c>
      <c r="I576" s="8">
        <f>+F576/(1-'P&amp;L'!$D$26)</f>
        <v>186.55853645874603</v>
      </c>
    </row>
    <row r="577" spans="1:9" x14ac:dyDescent="0.25">
      <c r="A577" s="5">
        <v>40970</v>
      </c>
      <c r="B577" s="6">
        <v>0.01</v>
      </c>
      <c r="C577" s="6">
        <v>9.8972228752711793</v>
      </c>
      <c r="D577" s="6">
        <v>4355</v>
      </c>
      <c r="E577" s="7">
        <v>50.027615758194401</v>
      </c>
      <c r="F577" s="8">
        <f t="shared" si="8"/>
        <v>220.1327275061158</v>
      </c>
      <c r="G577" s="6">
        <v>4.98888</v>
      </c>
      <c r="H577" s="9">
        <v>658.92945696042659</v>
      </c>
      <c r="I577" s="8">
        <f>+F577/(1-'P&amp;L'!$D$26)</f>
        <v>220.1327275061158</v>
      </c>
    </row>
    <row r="578" spans="1:9" x14ac:dyDescent="0.25">
      <c r="A578" s="5">
        <v>40972</v>
      </c>
      <c r="B578" s="6">
        <v>0.01</v>
      </c>
      <c r="C578" s="6">
        <v>9.6739772465056699</v>
      </c>
      <c r="D578" s="6">
        <v>4355</v>
      </c>
      <c r="E578" s="7">
        <v>50.031508979525398</v>
      </c>
      <c r="F578" s="8">
        <f t="shared" si="8"/>
        <v>225.23023990420896</v>
      </c>
      <c r="G578" s="6">
        <v>4.9000000000000004</v>
      </c>
      <c r="H578" s="9">
        <v>662.17690531837457</v>
      </c>
      <c r="I578" s="8">
        <f>+F578/(1-'P&amp;L'!$D$26)</f>
        <v>225.23023990420896</v>
      </c>
    </row>
    <row r="579" spans="1:9" x14ac:dyDescent="0.25">
      <c r="A579" s="5">
        <v>40974</v>
      </c>
      <c r="B579" s="6">
        <v>0.01</v>
      </c>
      <c r="C579" s="6">
        <v>11.013451019098699</v>
      </c>
      <c r="D579" s="6">
        <v>4355</v>
      </c>
      <c r="E579" s="7">
        <v>50.0805820375735</v>
      </c>
      <c r="F579" s="8">
        <f t="shared" si="8"/>
        <v>198.03142030179129</v>
      </c>
      <c r="G579" s="6">
        <v>5.05</v>
      </c>
      <c r="H579" s="9">
        <v>600.03520351442739</v>
      </c>
      <c r="I579" s="8">
        <f>+F579/(1-'P&amp;L'!$D$26)</f>
        <v>198.03142030179129</v>
      </c>
    </row>
    <row r="580" spans="1:9" x14ac:dyDescent="0.25">
      <c r="A580" s="5">
        <v>40976</v>
      </c>
      <c r="B580" s="6">
        <v>0.01</v>
      </c>
      <c r="C580" s="6">
        <v>11.608772695806801</v>
      </c>
      <c r="D580" s="6">
        <v>4355</v>
      </c>
      <c r="E580" s="7">
        <v>50.044695265000001</v>
      </c>
      <c r="F580" s="8">
        <f t="shared" ref="F580:F643" si="9">+(B580/C580)*D580*E580</f>
        <v>187.7413345838003</v>
      </c>
      <c r="G580" s="6">
        <v>5</v>
      </c>
      <c r="H580" s="9">
        <v>563.2240037514008</v>
      </c>
      <c r="I580" s="8">
        <f>+F580/(1-'P&amp;L'!$D$26)</f>
        <v>187.7413345838003</v>
      </c>
    </row>
    <row r="581" spans="1:9" x14ac:dyDescent="0.25">
      <c r="A581" s="5">
        <v>40978</v>
      </c>
      <c r="B581" s="6">
        <v>0.01</v>
      </c>
      <c r="C581" s="6">
        <v>12.8738312588113</v>
      </c>
      <c r="D581" s="6">
        <v>4355</v>
      </c>
      <c r="E581" s="7">
        <v>50.018209753890602</v>
      </c>
      <c r="F581" s="8">
        <f t="shared" si="9"/>
        <v>169.20316811602109</v>
      </c>
      <c r="G581" s="6">
        <v>4.9400000000000004</v>
      </c>
      <c r="H581" s="9">
        <v>501.51819029588654</v>
      </c>
      <c r="I581" s="8">
        <f>+F581/(1-'P&amp;L'!$D$26)</f>
        <v>169.20316811602109</v>
      </c>
    </row>
    <row r="582" spans="1:9" x14ac:dyDescent="0.25">
      <c r="A582" s="5">
        <v>40980</v>
      </c>
      <c r="B582" s="6">
        <v>0.01</v>
      </c>
      <c r="C582" s="6">
        <v>12.5761704204573</v>
      </c>
      <c r="D582" s="6">
        <v>4355</v>
      </c>
      <c r="E582" s="7">
        <v>50.0279905160223</v>
      </c>
      <c r="F582" s="8">
        <f t="shared" si="9"/>
        <v>173.24184661403049</v>
      </c>
      <c r="G582" s="6">
        <v>4.9591500000000002</v>
      </c>
      <c r="H582" s="9">
        <v>515.47938218158163</v>
      </c>
      <c r="I582" s="8">
        <f>+F582/(1-'P&amp;L'!$D$26)</f>
        <v>173.24184661403049</v>
      </c>
    </row>
    <row r="583" spans="1:9" x14ac:dyDescent="0.25">
      <c r="A583" s="5">
        <v>40982</v>
      </c>
      <c r="B583" s="6">
        <v>0.01</v>
      </c>
      <c r="C583" s="6">
        <v>10.2692989232137</v>
      </c>
      <c r="D583" s="6">
        <v>4355</v>
      </c>
      <c r="E583" s="7">
        <v>50.026016757169202</v>
      </c>
      <c r="F583" s="8">
        <f t="shared" si="9"/>
        <v>212.15012300887742</v>
      </c>
      <c r="G583" s="6">
        <v>5.4443999999999999</v>
      </c>
      <c r="H583" s="9">
        <v>693.01807782571927</v>
      </c>
      <c r="I583" s="8">
        <f>+F583/(1-'P&amp;L'!$D$26)</f>
        <v>212.15012300887742</v>
      </c>
    </row>
    <row r="584" spans="1:9" x14ac:dyDescent="0.25">
      <c r="A584" s="5">
        <v>40984</v>
      </c>
      <c r="B584" s="6">
        <v>0.01</v>
      </c>
      <c r="C584" s="6">
        <v>10.6507281967032</v>
      </c>
      <c r="D584" s="6">
        <v>4355</v>
      </c>
      <c r="E584" s="7">
        <v>50.024020991687898</v>
      </c>
      <c r="F584" s="8">
        <f t="shared" si="9"/>
        <v>204.54433480542198</v>
      </c>
      <c r="G584" s="6">
        <v>5.4</v>
      </c>
      <c r="H584" s="9">
        <v>662.7236447695675</v>
      </c>
      <c r="I584" s="8">
        <f>+F584/(1-'P&amp;L'!$D$26)</f>
        <v>204.54433480542198</v>
      </c>
    </row>
    <row r="585" spans="1:9" x14ac:dyDescent="0.25">
      <c r="A585" s="5">
        <v>40986</v>
      </c>
      <c r="B585" s="6">
        <v>0.01</v>
      </c>
      <c r="C585" s="6">
        <v>11.618976214585301</v>
      </c>
      <c r="D585" s="6">
        <v>4355</v>
      </c>
      <c r="E585" s="7">
        <v>50.030240950065803</v>
      </c>
      <c r="F585" s="8">
        <f t="shared" si="9"/>
        <v>187.52228708759182</v>
      </c>
      <c r="G585" s="6">
        <v>5.3799799999999998</v>
      </c>
      <c r="H585" s="9">
        <v>605.31969245130142</v>
      </c>
      <c r="I585" s="8">
        <f>+F585/(1-'P&amp;L'!$D$26)</f>
        <v>187.52228708759182</v>
      </c>
    </row>
    <row r="586" spans="1:9" x14ac:dyDescent="0.25">
      <c r="A586" s="5">
        <v>40988</v>
      </c>
      <c r="B586" s="6">
        <v>0.01</v>
      </c>
      <c r="C586" s="6">
        <v>11.023131280504</v>
      </c>
      <c r="D586" s="6">
        <v>4355</v>
      </c>
      <c r="E586" s="7">
        <v>50.020957407492602</v>
      </c>
      <c r="F586" s="8">
        <f t="shared" si="9"/>
        <v>197.62194966770835</v>
      </c>
      <c r="G586" s="6">
        <v>4.9800000000000004</v>
      </c>
      <c r="H586" s="9">
        <v>590.49438560711258</v>
      </c>
      <c r="I586" s="8">
        <f>+F586/(1-'P&amp;L'!$D$26)</f>
        <v>197.62194966770835</v>
      </c>
    </row>
    <row r="587" spans="1:9" x14ac:dyDescent="0.25">
      <c r="A587" s="5">
        <v>40990</v>
      </c>
      <c r="B587" s="6">
        <v>0.01</v>
      </c>
      <c r="C587" s="6">
        <v>11.618976214585301</v>
      </c>
      <c r="D587" s="6">
        <v>4355</v>
      </c>
      <c r="E587" s="7">
        <v>50.039388116070199</v>
      </c>
      <c r="F587" s="8">
        <f t="shared" si="9"/>
        <v>187.55657230103355</v>
      </c>
      <c r="G587" s="6">
        <v>4.88</v>
      </c>
      <c r="H587" s="9">
        <v>549.16564369742628</v>
      </c>
      <c r="I587" s="8">
        <f>+F587/(1-'P&amp;L'!$D$26)</f>
        <v>187.55657230103355</v>
      </c>
    </row>
    <row r="588" spans="1:9" x14ac:dyDescent="0.25">
      <c r="A588" s="5">
        <v>40992</v>
      </c>
      <c r="B588" s="6">
        <v>0.01</v>
      </c>
      <c r="C588" s="6">
        <v>12.8106660827479</v>
      </c>
      <c r="D588" s="6">
        <v>4355</v>
      </c>
      <c r="E588" s="7">
        <v>50.029132060960002</v>
      </c>
      <c r="F588" s="8">
        <f t="shared" si="9"/>
        <v>170.07458372433513</v>
      </c>
      <c r="G588" s="6">
        <v>4.7489600000000003</v>
      </c>
      <c r="H588" s="9">
        <v>484.60643707411117</v>
      </c>
      <c r="I588" s="8">
        <f>+F588/(1-'P&amp;L'!$D$26)</f>
        <v>170.07458372433513</v>
      </c>
    </row>
    <row r="589" spans="1:9" x14ac:dyDescent="0.25">
      <c r="A589" s="5">
        <v>40994</v>
      </c>
      <c r="B589" s="6">
        <v>0.01</v>
      </c>
      <c r="C589" s="6">
        <v>11.321053747544701</v>
      </c>
      <c r="D589" s="6">
        <v>4355</v>
      </c>
      <c r="E589" s="7">
        <v>50.035340644822703</v>
      </c>
      <c r="F589" s="8">
        <f t="shared" si="9"/>
        <v>192.47670169878106</v>
      </c>
      <c r="G589" s="6">
        <v>4.7379300000000004</v>
      </c>
      <c r="H589" s="9">
        <v>547.16468356782343</v>
      </c>
      <c r="I589" s="8">
        <f>+F589/(1-'P&amp;L'!$D$26)</f>
        <v>192.47670169878106</v>
      </c>
    </row>
    <row r="590" spans="1:9" x14ac:dyDescent="0.25">
      <c r="A590" s="5">
        <v>40996</v>
      </c>
      <c r="B590" s="6">
        <v>0.01</v>
      </c>
      <c r="C590" s="6">
        <v>11.8424180648658</v>
      </c>
      <c r="D590" s="6">
        <v>4355</v>
      </c>
      <c r="E590" s="7">
        <v>50.026205171451601</v>
      </c>
      <c r="F590" s="8">
        <f t="shared" si="9"/>
        <v>183.9692893194111</v>
      </c>
      <c r="G590" s="6">
        <v>4.8459199999999996</v>
      </c>
      <c r="H590" s="9">
        <v>534.90027509923232</v>
      </c>
      <c r="I590" s="8">
        <f>+F590/(1-'P&amp;L'!$D$26)</f>
        <v>183.9692893194111</v>
      </c>
    </row>
    <row r="591" spans="1:9" x14ac:dyDescent="0.25">
      <c r="A591" s="5">
        <v>40998</v>
      </c>
      <c r="B591" s="6">
        <v>0.01</v>
      </c>
      <c r="C591" s="6">
        <v>12.1284618185811</v>
      </c>
      <c r="D591" s="6">
        <v>4355</v>
      </c>
      <c r="E591" s="7">
        <v>50.025765487327298</v>
      </c>
      <c r="F591" s="8">
        <f t="shared" si="9"/>
        <v>179.62888613256808</v>
      </c>
      <c r="G591" s="6">
        <v>4.83</v>
      </c>
      <c r="H591" s="9">
        <v>520.56451201218226</v>
      </c>
      <c r="I591" s="8">
        <f>+F591/(1-'P&amp;L'!$D$26)</f>
        <v>179.62888613256808</v>
      </c>
    </row>
    <row r="592" spans="1:9" x14ac:dyDescent="0.25">
      <c r="A592" s="5">
        <v>41000</v>
      </c>
      <c r="B592" s="6">
        <v>0.01</v>
      </c>
      <c r="C592" s="6">
        <v>12.1284618185811</v>
      </c>
      <c r="D592" s="6">
        <v>4669</v>
      </c>
      <c r="E592" s="7">
        <v>50.022123503400003</v>
      </c>
      <c r="F592" s="8">
        <f t="shared" si="9"/>
        <v>192.56629416894836</v>
      </c>
      <c r="G592" s="6">
        <v>4.9290000000000003</v>
      </c>
      <c r="H592" s="9">
        <v>569.49555837524781</v>
      </c>
      <c r="I592" s="8">
        <f>+F592/(1-'P&amp;L'!$D$26)</f>
        <v>192.56629416894836</v>
      </c>
    </row>
    <row r="593" spans="1:9" x14ac:dyDescent="0.25">
      <c r="A593" s="5">
        <v>41002</v>
      </c>
      <c r="B593" s="6">
        <v>1.4999999999999999E-2</v>
      </c>
      <c r="C593" s="6">
        <v>10.3496207518559</v>
      </c>
      <c r="D593" s="6">
        <v>4669</v>
      </c>
      <c r="E593" s="7">
        <v>50.055783214107699</v>
      </c>
      <c r="F593" s="8">
        <f t="shared" si="9"/>
        <v>338.72321135742061</v>
      </c>
      <c r="G593" s="6">
        <v>5.01</v>
      </c>
      <c r="H593" s="9">
        <v>678.80131556027095</v>
      </c>
      <c r="I593" s="8">
        <f>+F593/(1-'P&amp;L'!$D$26)</f>
        <v>338.72321135742061</v>
      </c>
    </row>
    <row r="594" spans="1:9" x14ac:dyDescent="0.25">
      <c r="A594" s="5">
        <v>41004</v>
      </c>
      <c r="B594" s="6">
        <v>1.4999999999999999E-2</v>
      </c>
      <c r="C594" s="6">
        <v>9.6219130427410597</v>
      </c>
      <c r="D594" s="6">
        <v>4669</v>
      </c>
      <c r="E594" s="7">
        <v>50.0450563601825</v>
      </c>
      <c r="F594" s="8">
        <f t="shared" si="9"/>
        <v>364.26285569370668</v>
      </c>
      <c r="G594" s="6">
        <v>4.9448600000000003</v>
      </c>
      <c r="H594" s="9">
        <v>720.49152984223315</v>
      </c>
      <c r="I594" s="8">
        <f>+F594/(1-'P&amp;L'!$D$26)</f>
        <v>364.26285569370668</v>
      </c>
    </row>
    <row r="595" spans="1:9" x14ac:dyDescent="0.25">
      <c r="A595" s="5">
        <v>41006</v>
      </c>
      <c r="B595" s="6">
        <v>1.4999999999999999E-2</v>
      </c>
      <c r="C595" s="6">
        <v>10.673046400351399</v>
      </c>
      <c r="D595" s="6">
        <v>4669</v>
      </c>
      <c r="E595" s="7">
        <v>50.020748285060598</v>
      </c>
      <c r="F595" s="8">
        <f t="shared" si="9"/>
        <v>328.22897743880128</v>
      </c>
      <c r="G595" s="6">
        <v>4.9800000000000004</v>
      </c>
      <c r="H595" s="9">
        <v>653.83212305809229</v>
      </c>
      <c r="I595" s="8">
        <f>+F595/(1-'P&amp;L'!$D$26)</f>
        <v>328.22897743880128</v>
      </c>
    </row>
    <row r="596" spans="1:9" x14ac:dyDescent="0.25">
      <c r="A596" s="5">
        <v>41008</v>
      </c>
      <c r="B596" s="6">
        <v>1.4999999999999999E-2</v>
      </c>
      <c r="C596" s="6">
        <v>12.209318230705</v>
      </c>
      <c r="D596" s="6">
        <v>4669</v>
      </c>
      <c r="E596" s="7">
        <v>50.029494095511602</v>
      </c>
      <c r="F596" s="8">
        <f t="shared" si="9"/>
        <v>286.97881018183887</v>
      </c>
      <c r="G596" s="6">
        <v>4.8</v>
      </c>
      <c r="H596" s="9">
        <v>550.99931554913064</v>
      </c>
      <c r="I596" s="8">
        <f>+F596/(1-'P&amp;L'!$D$26)</f>
        <v>286.97881018183887</v>
      </c>
    </row>
    <row r="597" spans="1:9" x14ac:dyDescent="0.25">
      <c r="A597" s="5">
        <v>41010</v>
      </c>
      <c r="B597" s="6">
        <v>1.4999999999999999E-2</v>
      </c>
      <c r="C597" s="6">
        <v>11.562466933713999</v>
      </c>
      <c r="D597" s="6">
        <v>4669</v>
      </c>
      <c r="E597" s="7">
        <v>50.021439685379697</v>
      </c>
      <c r="F597" s="8">
        <f t="shared" si="9"/>
        <v>302.98478243866265</v>
      </c>
      <c r="G597" s="6">
        <v>4.8940999999999999</v>
      </c>
      <c r="H597" s="9">
        <v>593.13512949322364</v>
      </c>
      <c r="I597" s="8">
        <f>+F597/(1-'P&amp;L'!$D$26)</f>
        <v>302.98478243866265</v>
      </c>
    </row>
    <row r="598" spans="1:9" x14ac:dyDescent="0.25">
      <c r="A598" s="5">
        <v>41012</v>
      </c>
      <c r="B598" s="6">
        <v>1.4999999999999999E-2</v>
      </c>
      <c r="C598" s="6">
        <v>9.8832516079775594</v>
      </c>
      <c r="D598" s="6">
        <v>4669</v>
      </c>
      <c r="E598" s="7">
        <v>50.0620452951133</v>
      </c>
      <c r="F598" s="8">
        <f t="shared" si="9"/>
        <v>354.7511974109018</v>
      </c>
      <c r="G598" s="6">
        <v>4.9446399999999997</v>
      </c>
      <c r="H598" s="9">
        <v>701.6467843063366</v>
      </c>
      <c r="I598" s="8">
        <f>+F598/(1-'P&amp;L'!$D$26)</f>
        <v>354.7511974109018</v>
      </c>
    </row>
    <row r="599" spans="1:9" x14ac:dyDescent="0.25">
      <c r="A599" s="5">
        <v>41014</v>
      </c>
      <c r="B599" s="6">
        <v>1.4999999999999999E-2</v>
      </c>
      <c r="C599" s="6">
        <v>9.1773050645506</v>
      </c>
      <c r="D599" s="6">
        <v>4669</v>
      </c>
      <c r="E599" s="7">
        <v>50.013956610000001</v>
      </c>
      <c r="F599" s="8">
        <f t="shared" si="9"/>
        <v>381.67277066024758</v>
      </c>
      <c r="G599" s="6">
        <v>4.9838899999999997</v>
      </c>
      <c r="H599" s="9">
        <v>760.88604198636051</v>
      </c>
      <c r="I599" s="8">
        <f>+F599/(1-'P&amp;L'!$D$26)</f>
        <v>381.67277066024758</v>
      </c>
    </row>
    <row r="600" spans="1:9" x14ac:dyDescent="0.25">
      <c r="A600" s="5">
        <v>41016</v>
      </c>
      <c r="B600" s="6">
        <v>1.4999999999999999E-2</v>
      </c>
      <c r="C600" s="6">
        <v>11.138267685181001</v>
      </c>
      <c r="D600" s="6">
        <v>4669</v>
      </c>
      <c r="E600" s="7">
        <v>50.0337923555375</v>
      </c>
      <c r="F600" s="8">
        <f t="shared" si="9"/>
        <v>314.60158317815876</v>
      </c>
      <c r="G600" s="6">
        <v>5.0220700000000003</v>
      </c>
      <c r="H600" s="9">
        <v>631.98046913261442</v>
      </c>
      <c r="I600" s="8">
        <f>+F600/(1-'P&amp;L'!$D$26)</f>
        <v>314.60158317815876</v>
      </c>
    </row>
    <row r="601" spans="1:9" x14ac:dyDescent="0.25">
      <c r="A601" s="5">
        <v>41018</v>
      </c>
      <c r="B601" s="6">
        <v>1.4999999999999999E-2</v>
      </c>
      <c r="C601" s="6">
        <v>12.2364067527341</v>
      </c>
      <c r="D601" s="6">
        <v>4669</v>
      </c>
      <c r="E601" s="7">
        <v>50.029869585130697</v>
      </c>
      <c r="F601" s="8">
        <f t="shared" si="9"/>
        <v>286.34565581204885</v>
      </c>
      <c r="G601" s="6">
        <v>5.19</v>
      </c>
      <c r="H601" s="9">
        <v>594.45358146581339</v>
      </c>
      <c r="I601" s="8">
        <f>+F601/(1-'P&amp;L'!$D$26)</f>
        <v>286.34565581204885</v>
      </c>
    </row>
    <row r="602" spans="1:9" x14ac:dyDescent="0.25">
      <c r="A602" s="5">
        <v>41020</v>
      </c>
      <c r="B602" s="6">
        <v>1.4999999999999999E-2</v>
      </c>
      <c r="C602" s="6">
        <v>11.530460209307099</v>
      </c>
      <c r="D602" s="6">
        <v>4669</v>
      </c>
      <c r="E602" s="7">
        <v>50.030118552372898</v>
      </c>
      <c r="F602" s="8">
        <f t="shared" si="9"/>
        <v>303.87853469952643</v>
      </c>
      <c r="G602" s="6">
        <v>5.48</v>
      </c>
      <c r="H602" s="9">
        <v>666.10174806136195</v>
      </c>
      <c r="I602" s="8">
        <f>+F602/(1-'P&amp;L'!$D$26)</f>
        <v>303.87853469952643</v>
      </c>
    </row>
    <row r="603" spans="1:9" x14ac:dyDescent="0.25">
      <c r="A603" s="5">
        <v>41022</v>
      </c>
      <c r="B603" s="6">
        <v>1.4999999999999999E-2</v>
      </c>
      <c r="C603" s="6">
        <v>11.6088987141323</v>
      </c>
      <c r="D603" s="6">
        <v>4669</v>
      </c>
      <c r="E603" s="7">
        <v>50.026640870288503</v>
      </c>
      <c r="F603" s="8">
        <f t="shared" si="9"/>
        <v>301.80432094609165</v>
      </c>
      <c r="G603" s="6">
        <v>5.2179900000000004</v>
      </c>
      <c r="H603" s="9">
        <v>629.9247714613989</v>
      </c>
      <c r="I603" s="8">
        <f>+F603/(1-'P&amp;L'!$D$26)</f>
        <v>301.80432094609165</v>
      </c>
    </row>
    <row r="604" spans="1:9" x14ac:dyDescent="0.25">
      <c r="A604" s="5">
        <v>41024</v>
      </c>
      <c r="B604" s="6">
        <v>1.4999999999999999E-2</v>
      </c>
      <c r="C604" s="6">
        <v>10.824513665880101</v>
      </c>
      <c r="D604" s="6">
        <v>4669</v>
      </c>
      <c r="E604" s="7">
        <v>50.037289312730898</v>
      </c>
      <c r="F604" s="8">
        <f t="shared" si="9"/>
        <v>323.74309508825235</v>
      </c>
      <c r="G604" s="6">
        <v>5.16</v>
      </c>
      <c r="H604" s="9">
        <v>668.20574826215284</v>
      </c>
      <c r="I604" s="8">
        <f>+F604/(1-'P&amp;L'!$D$26)</f>
        <v>323.74309508825235</v>
      </c>
    </row>
    <row r="605" spans="1:9" x14ac:dyDescent="0.25">
      <c r="A605" s="5">
        <v>41026</v>
      </c>
      <c r="B605" s="6">
        <v>1.4999999999999999E-2</v>
      </c>
      <c r="C605" s="6">
        <v>9.8832516079775594</v>
      </c>
      <c r="D605" s="6">
        <v>4669</v>
      </c>
      <c r="E605" s="7">
        <v>50.039393798858299</v>
      </c>
      <c r="F605" s="8">
        <f t="shared" si="9"/>
        <v>354.59068368493951</v>
      </c>
      <c r="G605" s="6">
        <v>5.1372</v>
      </c>
      <c r="H605" s="9">
        <v>728.64130409050847</v>
      </c>
      <c r="I605" s="8">
        <f>+F605/(1-'P&amp;L'!$D$26)</f>
        <v>354.59068368493951</v>
      </c>
    </row>
    <row r="606" spans="1:9" x14ac:dyDescent="0.25">
      <c r="A606" s="5">
        <v>41028</v>
      </c>
      <c r="B606" s="6">
        <v>1.4999999999999999E-2</v>
      </c>
      <c r="C606" s="6">
        <v>12.448738293526199</v>
      </c>
      <c r="D606" s="6">
        <v>4669</v>
      </c>
      <c r="E606" s="7">
        <v>50.031472063169801</v>
      </c>
      <c r="F606" s="8">
        <f t="shared" si="9"/>
        <v>281.47062483964993</v>
      </c>
      <c r="G606" s="6">
        <v>5.0183999999999997</v>
      </c>
      <c r="H606" s="9">
        <v>565.01287347811979</v>
      </c>
      <c r="I606" s="8">
        <f>+F606/(1-'P&amp;L'!$D$26)</f>
        <v>281.47062483964993</v>
      </c>
    </row>
    <row r="607" spans="1:9" x14ac:dyDescent="0.25">
      <c r="A607" s="5">
        <v>41030</v>
      </c>
      <c r="B607" s="6">
        <v>1.4999999999999999E-2</v>
      </c>
      <c r="C607" s="6">
        <v>13.4236394851879</v>
      </c>
      <c r="D607" s="6">
        <v>4210</v>
      </c>
      <c r="E607" s="7">
        <v>50.0261031935811</v>
      </c>
      <c r="F607" s="8">
        <f t="shared" si="9"/>
        <v>235.34216783462921</v>
      </c>
      <c r="G607" s="6">
        <v>5</v>
      </c>
      <c r="H607" s="9">
        <v>470.68433566925847</v>
      </c>
      <c r="I607" s="8">
        <f>+F607/(1-'P&amp;L'!$D$26)</f>
        <v>235.34216783462921</v>
      </c>
    </row>
    <row r="608" spans="1:9" x14ac:dyDescent="0.25">
      <c r="A608" s="5">
        <v>41032</v>
      </c>
      <c r="B608" s="6">
        <v>1.4999999999999999E-2</v>
      </c>
      <c r="C608" s="6">
        <v>12.448738293526199</v>
      </c>
      <c r="D608" s="6">
        <v>4210</v>
      </c>
      <c r="E608" s="7">
        <v>50.044764641736101</v>
      </c>
      <c r="F608" s="8">
        <f t="shared" si="9"/>
        <v>253.86724442340642</v>
      </c>
      <c r="G608" s="6">
        <v>5.1840000000000002</v>
      </c>
      <c r="H608" s="9">
        <v>526.41911803637561</v>
      </c>
      <c r="I608" s="8">
        <f>+F608/(1-'P&amp;L'!$D$26)</f>
        <v>253.86724442340642</v>
      </c>
    </row>
    <row r="609" spans="1:9" x14ac:dyDescent="0.25">
      <c r="A609" s="5">
        <v>41034</v>
      </c>
      <c r="B609" s="6">
        <v>1.4999999999999999E-2</v>
      </c>
      <c r="C609" s="6">
        <v>11.698814299940301</v>
      </c>
      <c r="D609" s="6">
        <v>4210</v>
      </c>
      <c r="E609" s="7">
        <v>50.040355862360002</v>
      </c>
      <c r="F609" s="8">
        <f t="shared" si="9"/>
        <v>270.11698721674384</v>
      </c>
      <c r="G609" s="6">
        <v>5.1494999999999997</v>
      </c>
      <c r="H609" s="9">
        <v>556.3869702690489</v>
      </c>
      <c r="I609" s="8">
        <f>+F609/(1-'P&amp;L'!$D$26)</f>
        <v>270.11698721674384</v>
      </c>
    </row>
    <row r="610" spans="1:9" x14ac:dyDescent="0.25">
      <c r="A610" s="5">
        <v>41036</v>
      </c>
      <c r="B610" s="6">
        <v>1.4999999999999999E-2</v>
      </c>
      <c r="C610" s="6">
        <v>12.823700290319101</v>
      </c>
      <c r="D610" s="6">
        <v>4210</v>
      </c>
      <c r="E610" s="7">
        <v>50.038458187682899</v>
      </c>
      <c r="F610" s="8">
        <f t="shared" si="9"/>
        <v>246.41316960110774</v>
      </c>
      <c r="G610" s="6">
        <v>5.0946999999999996</v>
      </c>
      <c r="H610" s="9">
        <v>502.16047006670539</v>
      </c>
      <c r="I610" s="8">
        <f>+F610/(1-'P&amp;L'!$D$26)</f>
        <v>246.41316960110774</v>
      </c>
    </row>
    <row r="611" spans="1:9" x14ac:dyDescent="0.25">
      <c r="A611" s="5">
        <v>41038</v>
      </c>
      <c r="B611" s="6">
        <v>1.4999999999999999E-2</v>
      </c>
      <c r="C611" s="6">
        <v>14.129946905350501</v>
      </c>
      <c r="D611" s="6">
        <v>4210</v>
      </c>
      <c r="E611" s="7">
        <v>50.044568989789497</v>
      </c>
      <c r="F611" s="8">
        <f t="shared" si="9"/>
        <v>223.66075066485283</v>
      </c>
      <c r="G611" s="6">
        <v>5.0960900000000002</v>
      </c>
      <c r="H611" s="9">
        <v>455.91812594225991</v>
      </c>
      <c r="I611" s="8">
        <f>+F611/(1-'P&amp;L'!$D$26)</f>
        <v>223.66075066485283</v>
      </c>
    </row>
    <row r="612" spans="1:9" x14ac:dyDescent="0.25">
      <c r="A612" s="5">
        <v>41040</v>
      </c>
      <c r="B612" s="6">
        <v>1.4999999999999999E-2</v>
      </c>
      <c r="C612" s="6">
        <v>10.5974601790129</v>
      </c>
      <c r="D612" s="6">
        <v>4210</v>
      </c>
      <c r="E612" s="7">
        <v>50.042227239547003</v>
      </c>
      <c r="F612" s="8">
        <f t="shared" si="9"/>
        <v>298.20037978871142</v>
      </c>
      <c r="G612" s="6">
        <v>5.0318800000000001</v>
      </c>
      <c r="H612" s="9">
        <v>600.20341082048867</v>
      </c>
      <c r="I612" s="8">
        <f>+F612/(1-'P&amp;L'!$D$26)</f>
        <v>298.20037978871142</v>
      </c>
    </row>
    <row r="613" spans="1:9" x14ac:dyDescent="0.25">
      <c r="A613" s="5">
        <v>41042</v>
      </c>
      <c r="B613" s="6">
        <v>1.4999999999999999E-2</v>
      </c>
      <c r="C613" s="6">
        <v>11.3728840945504</v>
      </c>
      <c r="D613" s="6">
        <v>4210</v>
      </c>
      <c r="E613" s="7">
        <v>50.039211074415597</v>
      </c>
      <c r="F613" s="8">
        <f t="shared" si="9"/>
        <v>277.85178790870873</v>
      </c>
      <c r="G613" s="6">
        <v>4.9988799999999998</v>
      </c>
      <c r="H613" s="9">
        <v>555.5790982164342</v>
      </c>
      <c r="I613" s="8">
        <f>+F613/(1-'P&amp;L'!$D$26)</f>
        <v>277.85178790870873</v>
      </c>
    </row>
    <row r="614" spans="1:9" x14ac:dyDescent="0.25">
      <c r="A614" s="5">
        <v>41044</v>
      </c>
      <c r="B614" s="6">
        <v>1.4999999999999999E-2</v>
      </c>
      <c r="C614" s="6">
        <v>11.286725881712901</v>
      </c>
      <c r="D614" s="6">
        <v>4210</v>
      </c>
      <c r="E614" s="7">
        <v>50.033322637600001</v>
      </c>
      <c r="F614" s="8">
        <f t="shared" si="9"/>
        <v>279.93984771825887</v>
      </c>
      <c r="G614" s="6">
        <v>5.09</v>
      </c>
      <c r="H614" s="9">
        <v>569.95752995437499</v>
      </c>
      <c r="I614" s="8">
        <f>+F614/(1-'P&amp;L'!$D$26)</f>
        <v>279.93984771825887</v>
      </c>
    </row>
    <row r="615" spans="1:9" x14ac:dyDescent="0.25">
      <c r="A615" s="5">
        <v>41046</v>
      </c>
      <c r="B615" s="6">
        <v>1.4999999999999999E-2</v>
      </c>
      <c r="C615" s="6">
        <v>10.1666691148253</v>
      </c>
      <c r="D615" s="6">
        <v>4210</v>
      </c>
      <c r="E615" s="7">
        <v>50.045663427849099</v>
      </c>
      <c r="F615" s="8">
        <f t="shared" si="9"/>
        <v>310.85733289579741</v>
      </c>
      <c r="G615" s="6">
        <v>5.1345000000000001</v>
      </c>
      <c r="H615" s="9">
        <v>638.43879030138874</v>
      </c>
      <c r="I615" s="8">
        <f>+F615/(1-'P&amp;L'!$D$26)</f>
        <v>310.85733289579741</v>
      </c>
    </row>
    <row r="616" spans="1:9" x14ac:dyDescent="0.25">
      <c r="A616" s="5">
        <v>41048</v>
      </c>
      <c r="B616" s="6">
        <v>1.4999999999999999E-2</v>
      </c>
      <c r="C616" s="6">
        <v>12.579099074275399</v>
      </c>
      <c r="D616" s="6">
        <v>4210</v>
      </c>
      <c r="E616" s="7">
        <v>50.066277852344797</v>
      </c>
      <c r="F616" s="8">
        <f t="shared" si="9"/>
        <v>251.34434729441844</v>
      </c>
      <c r="G616" s="6">
        <v>5.1429099999999996</v>
      </c>
      <c r="H616" s="9">
        <v>517.05654285757498</v>
      </c>
      <c r="I616" s="8">
        <f>+F616/(1-'P&amp;L'!$D$26)</f>
        <v>251.34434729441844</v>
      </c>
    </row>
    <row r="617" spans="1:9" x14ac:dyDescent="0.25">
      <c r="A617" s="5">
        <v>41050</v>
      </c>
      <c r="B617" s="6">
        <v>1.4999999999999999E-2</v>
      </c>
      <c r="C617" s="6">
        <v>11.3728840945504</v>
      </c>
      <c r="D617" s="6">
        <v>4210</v>
      </c>
      <c r="E617" s="7">
        <v>50.033103259305101</v>
      </c>
      <c r="F617" s="8">
        <f t="shared" si="9"/>
        <v>277.81787315841137</v>
      </c>
      <c r="G617" s="6">
        <v>5.1475</v>
      </c>
      <c r="H617" s="9">
        <v>572.02700083316893</v>
      </c>
      <c r="I617" s="8">
        <f>+F617/(1-'P&amp;L'!$D$26)</f>
        <v>277.81787315841137</v>
      </c>
    </row>
    <row r="618" spans="1:9" x14ac:dyDescent="0.25">
      <c r="A618" s="5">
        <v>41052</v>
      </c>
      <c r="B618" s="6">
        <v>1.4999999999999999E-2</v>
      </c>
      <c r="C618" s="6">
        <v>10.4251437533378</v>
      </c>
      <c r="D618" s="6">
        <v>4210</v>
      </c>
      <c r="E618" s="7">
        <v>50.034905296275099</v>
      </c>
      <c r="F618" s="8">
        <f t="shared" si="9"/>
        <v>303.0849592311987</v>
      </c>
      <c r="G618" s="6">
        <v>5.16</v>
      </c>
      <c r="H618" s="9">
        <v>625.56735585319416</v>
      </c>
      <c r="I618" s="8">
        <f>+F618/(1-'P&amp;L'!$D$26)</f>
        <v>303.0849592311987</v>
      </c>
    </row>
    <row r="619" spans="1:9" x14ac:dyDescent="0.25">
      <c r="A619" s="5">
        <v>41054</v>
      </c>
      <c r="B619" s="6">
        <v>1.4999999999999999E-2</v>
      </c>
      <c r="C619" s="6">
        <v>9.1747607811083292</v>
      </c>
      <c r="D619" s="6">
        <v>4210</v>
      </c>
      <c r="E619" s="7">
        <v>50.058317510228001</v>
      </c>
      <c r="F619" s="8">
        <f t="shared" si="9"/>
        <v>344.55206257585075</v>
      </c>
      <c r="G619" s="6">
        <v>5.15</v>
      </c>
      <c r="H619" s="9">
        <v>709.77724890625245</v>
      </c>
      <c r="I619" s="8">
        <f>+F619/(1-'P&amp;L'!$D$26)</f>
        <v>344.55206257585075</v>
      </c>
    </row>
    <row r="620" spans="1:9" x14ac:dyDescent="0.25">
      <c r="A620" s="5">
        <v>41056</v>
      </c>
      <c r="B620" s="6">
        <v>1.4999999999999999E-2</v>
      </c>
      <c r="C620" s="6">
        <v>12.971213518118599</v>
      </c>
      <c r="D620" s="6">
        <v>4210</v>
      </c>
      <c r="E620" s="7">
        <v>50.055965520274398</v>
      </c>
      <c r="F620" s="8">
        <f t="shared" si="9"/>
        <v>243.6961058570115</v>
      </c>
      <c r="G620" s="6">
        <v>5.1479999999999997</v>
      </c>
      <c r="H620" s="9">
        <v>501.81902118075794</v>
      </c>
      <c r="I620" s="8">
        <f>+F620/(1-'P&amp;L'!$D$26)</f>
        <v>243.6961058570115</v>
      </c>
    </row>
    <row r="621" spans="1:9" x14ac:dyDescent="0.25">
      <c r="A621" s="5">
        <v>41058</v>
      </c>
      <c r="B621" s="6">
        <v>1.4999999999999999E-2</v>
      </c>
      <c r="C621" s="6">
        <v>10.7566160881959</v>
      </c>
      <c r="D621" s="6">
        <v>4210</v>
      </c>
      <c r="E621" s="7">
        <v>50.064513200658702</v>
      </c>
      <c r="F621" s="8">
        <f t="shared" si="9"/>
        <v>293.91901530175892</v>
      </c>
      <c r="G621" s="6">
        <v>5.1588900000000004</v>
      </c>
      <c r="H621" s="9">
        <v>606.51834754003653</v>
      </c>
      <c r="I621" s="8">
        <f>+F621/(1-'P&amp;L'!$D$26)</f>
        <v>293.91901530175892</v>
      </c>
    </row>
    <row r="622" spans="1:9" x14ac:dyDescent="0.25">
      <c r="A622" s="5">
        <v>41060</v>
      </c>
      <c r="B622" s="6">
        <v>1.4999999999999999E-2</v>
      </c>
      <c r="C622" s="6">
        <v>11.547543741739799</v>
      </c>
      <c r="D622" s="6">
        <v>4210</v>
      </c>
      <c r="E622" s="7">
        <v>50.075523797602301</v>
      </c>
      <c r="F622" s="8">
        <f t="shared" si="9"/>
        <v>273.84778949901118</v>
      </c>
      <c r="G622" s="6">
        <v>5.19</v>
      </c>
      <c r="H622" s="9">
        <v>568.50801099994749</v>
      </c>
      <c r="I622" s="8">
        <f>+F622/(1-'P&amp;L'!$D$26)</f>
        <v>273.84778949901118</v>
      </c>
    </row>
    <row r="623" spans="1:9" x14ac:dyDescent="0.25">
      <c r="A623" s="5">
        <v>41062</v>
      </c>
      <c r="B623" s="6">
        <v>1.4999999999999999E-2</v>
      </c>
      <c r="C623" s="6">
        <v>12.3384713952836</v>
      </c>
      <c r="D623" s="6">
        <v>4414</v>
      </c>
      <c r="E623" s="7">
        <v>50.077425025441201</v>
      </c>
      <c r="F623" s="8">
        <f t="shared" si="9"/>
        <v>268.72261601237454</v>
      </c>
      <c r="G623" s="6">
        <v>5.2789999999999999</v>
      </c>
      <c r="H623" s="9">
        <v>567.43467597173003</v>
      </c>
      <c r="I623" s="8">
        <f>+F623/(1-'P&amp;L'!$D$26)</f>
        <v>268.72261601237454</v>
      </c>
    </row>
    <row r="624" spans="1:9" x14ac:dyDescent="0.25">
      <c r="A624" s="5">
        <v>41064</v>
      </c>
      <c r="B624" s="6">
        <v>1.4999999999999999E-2</v>
      </c>
      <c r="C624" s="6">
        <v>11.9430075685117</v>
      </c>
      <c r="D624" s="6">
        <v>4414</v>
      </c>
      <c r="E624" s="7">
        <v>50.085460357947802</v>
      </c>
      <c r="F624" s="8">
        <f t="shared" si="9"/>
        <v>277.66526239528901</v>
      </c>
      <c r="G624" s="6">
        <v>5.2785000000000002</v>
      </c>
      <c r="H624" s="9">
        <v>586.26243502141335</v>
      </c>
      <c r="I624" s="8">
        <f>+F624/(1-'P&amp;L'!$D$26)</f>
        <v>277.66526239528901</v>
      </c>
    </row>
    <row r="625" spans="1:9" x14ac:dyDescent="0.25">
      <c r="A625" s="5">
        <v>41066</v>
      </c>
      <c r="B625" s="6">
        <v>1.4999999999999999E-2</v>
      </c>
      <c r="C625" s="6">
        <v>13.366677344890499</v>
      </c>
      <c r="D625" s="6">
        <v>4414</v>
      </c>
      <c r="E625" s="7">
        <v>50.179325229367997</v>
      </c>
      <c r="F625" s="8">
        <f t="shared" si="9"/>
        <v>248.55639421164409</v>
      </c>
      <c r="G625" s="6">
        <v>5.47</v>
      </c>
      <c r="H625" s="9">
        <v>543.84139053507727</v>
      </c>
      <c r="I625" s="8">
        <f>+F625/(1-'P&amp;L'!$D$26)</f>
        <v>248.55639421164409</v>
      </c>
    </row>
    <row r="626" spans="1:9" x14ac:dyDescent="0.25">
      <c r="A626" s="5">
        <v>41068</v>
      </c>
      <c r="B626" s="6">
        <v>1.4999999999999999E-2</v>
      </c>
      <c r="C626" s="6">
        <v>11.705729272448499</v>
      </c>
      <c r="D626" s="6">
        <v>4414</v>
      </c>
      <c r="E626" s="7">
        <v>50.103621325991597</v>
      </c>
      <c r="F626" s="8">
        <f t="shared" si="9"/>
        <v>283.39633446007485</v>
      </c>
      <c r="G626" s="6">
        <v>5.66</v>
      </c>
      <c r="H626" s="9">
        <v>641.60930121760941</v>
      </c>
      <c r="I626" s="8">
        <f>+F626/(1-'P&amp;L'!$D$26)</f>
        <v>283.39633446007485</v>
      </c>
    </row>
    <row r="627" spans="1:9" x14ac:dyDescent="0.25">
      <c r="A627" s="5">
        <v>41070</v>
      </c>
      <c r="B627" s="6">
        <v>1.4999999999999999E-2</v>
      </c>
      <c r="C627" s="6">
        <v>13.379033603576699</v>
      </c>
      <c r="D627" s="6">
        <v>4414</v>
      </c>
      <c r="E627" s="7">
        <v>50.166639674183699</v>
      </c>
      <c r="F627" s="8">
        <f t="shared" si="9"/>
        <v>248.26406086159594</v>
      </c>
      <c r="G627" s="6">
        <v>5.62</v>
      </c>
      <c r="H627" s="9">
        <v>558.09760881686771</v>
      </c>
      <c r="I627" s="8">
        <f>+F627/(1-'P&amp;L'!$D$26)</f>
        <v>248.26406086159594</v>
      </c>
    </row>
    <row r="628" spans="1:9" x14ac:dyDescent="0.25">
      <c r="A628" s="5">
        <v>41072</v>
      </c>
      <c r="B628" s="6">
        <v>1.4999999999999999E-2</v>
      </c>
      <c r="C628" s="6">
        <v>11.0180276735337</v>
      </c>
      <c r="D628" s="6">
        <v>4414</v>
      </c>
      <c r="E628" s="7">
        <v>50.149699421287899</v>
      </c>
      <c r="F628" s="8">
        <f t="shared" si="9"/>
        <v>301.36170438738333</v>
      </c>
      <c r="G628" s="6">
        <v>5.7</v>
      </c>
      <c r="H628" s="9">
        <v>687.10468600323395</v>
      </c>
      <c r="I628" s="8">
        <f>+F628/(1-'P&amp;L'!$D$26)</f>
        <v>301.36170438738333</v>
      </c>
    </row>
    <row r="629" spans="1:9" x14ac:dyDescent="0.25">
      <c r="A629" s="5">
        <v>41074</v>
      </c>
      <c r="B629" s="6">
        <v>1.4999999999999999E-2</v>
      </c>
      <c r="C629" s="6">
        <v>11.490228859542301</v>
      </c>
      <c r="D629" s="6">
        <v>4414</v>
      </c>
      <c r="E629" s="7">
        <v>50.130138463142899</v>
      </c>
      <c r="F629" s="8">
        <f t="shared" si="9"/>
        <v>288.86426094883757</v>
      </c>
      <c r="G629" s="6">
        <v>5.95</v>
      </c>
      <c r="H629" s="9">
        <v>687.49694105823346</v>
      </c>
      <c r="I629" s="8">
        <f>+F629/(1-'P&amp;L'!$D$26)</f>
        <v>288.86426094883757</v>
      </c>
    </row>
    <row r="630" spans="1:9" x14ac:dyDescent="0.25">
      <c r="A630" s="5">
        <v>41076</v>
      </c>
      <c r="B630" s="6">
        <v>1.4999999999999999E-2</v>
      </c>
      <c r="C630" s="6">
        <v>12.5920316268957</v>
      </c>
      <c r="D630" s="6">
        <v>4414</v>
      </c>
      <c r="E630" s="7">
        <v>50.158096139471503</v>
      </c>
      <c r="F630" s="8">
        <f t="shared" si="9"/>
        <v>263.73564201514978</v>
      </c>
      <c r="G630" s="6">
        <v>6.5990000000000002</v>
      </c>
      <c r="H630" s="9">
        <v>696.15660066318935</v>
      </c>
      <c r="I630" s="8">
        <f>+F630/(1-'P&amp;L'!$D$26)</f>
        <v>263.73564201514978</v>
      </c>
    </row>
    <row r="631" spans="1:9" x14ac:dyDescent="0.25">
      <c r="A631" s="5">
        <v>41078</v>
      </c>
      <c r="B631" s="6">
        <v>1.4999999999999999E-2</v>
      </c>
      <c r="C631" s="6">
        <v>12.3559310338914</v>
      </c>
      <c r="D631" s="6">
        <v>4414</v>
      </c>
      <c r="E631" s="7">
        <v>50.109434940598</v>
      </c>
      <c r="F631" s="8">
        <f t="shared" si="9"/>
        <v>268.51442261345289</v>
      </c>
      <c r="G631" s="6">
        <v>6.4668000000000001</v>
      </c>
      <c r="H631" s="9">
        <v>694.57162726267097</v>
      </c>
      <c r="I631" s="8">
        <f>+F631/(1-'P&amp;L'!$D$26)</f>
        <v>268.51442261345289</v>
      </c>
    </row>
    <row r="632" spans="1:9" x14ac:dyDescent="0.25">
      <c r="A632" s="5">
        <v>41080</v>
      </c>
      <c r="B632" s="6">
        <v>1.4999999999999999E-2</v>
      </c>
      <c r="C632" s="6">
        <v>11.6726201299773</v>
      </c>
      <c r="D632" s="6">
        <v>4414</v>
      </c>
      <c r="E632" s="7">
        <v>50.136787589067197</v>
      </c>
      <c r="F632" s="8">
        <f t="shared" si="9"/>
        <v>284.38830950618751</v>
      </c>
      <c r="G632" s="6">
        <v>6.6499899999999998</v>
      </c>
      <c r="H632" s="9">
        <v>756.47176573322076</v>
      </c>
      <c r="I632" s="8">
        <f>+F632/(1-'P&amp;L'!$D$26)</f>
        <v>284.38830950618751</v>
      </c>
    </row>
    <row r="633" spans="1:9" x14ac:dyDescent="0.25">
      <c r="A633" s="5">
        <v>41082</v>
      </c>
      <c r="B633" s="6">
        <v>1.4999999999999999E-2</v>
      </c>
      <c r="C633" s="6">
        <v>12.1017605759323</v>
      </c>
      <c r="D633" s="6">
        <v>4414</v>
      </c>
      <c r="E633" s="7">
        <v>50.116075816802997</v>
      </c>
      <c r="F633" s="8">
        <f t="shared" si="9"/>
        <v>274.19030140371945</v>
      </c>
      <c r="G633" s="6">
        <v>6.79962</v>
      </c>
      <c r="H633" s="9">
        <v>745.75594289230355</v>
      </c>
      <c r="I633" s="8">
        <f>+F633/(1-'P&amp;L'!$D$26)</f>
        <v>274.19030140371945</v>
      </c>
    </row>
    <row r="634" spans="1:9" x14ac:dyDescent="0.25">
      <c r="A634" s="5">
        <v>41084</v>
      </c>
      <c r="B634" s="6">
        <v>1.4999999999999999E-2</v>
      </c>
      <c r="C634" s="6">
        <v>12.015932486741301</v>
      </c>
      <c r="D634" s="6">
        <v>4414</v>
      </c>
      <c r="E634" s="7">
        <v>50.075923818333301</v>
      </c>
      <c r="F634" s="8">
        <f t="shared" si="9"/>
        <v>275.92755865350347</v>
      </c>
      <c r="G634" s="6">
        <v>6.5914999999999999</v>
      </c>
      <c r="H634" s="9">
        <v>727.51060114582708</v>
      </c>
      <c r="I634" s="8">
        <f>+F634/(1-'P&amp;L'!$D$26)</f>
        <v>275.92755865350347</v>
      </c>
    </row>
    <row r="635" spans="1:9" x14ac:dyDescent="0.25">
      <c r="A635" s="5">
        <v>41086</v>
      </c>
      <c r="B635" s="6">
        <v>1.4999999999999999E-2</v>
      </c>
      <c r="C635" s="6">
        <v>12.7025572002694</v>
      </c>
      <c r="D635" s="6">
        <v>4414</v>
      </c>
      <c r="E635" s="7">
        <v>50.156547355227303</v>
      </c>
      <c r="F635" s="8">
        <f t="shared" si="9"/>
        <v>261.43279247104437</v>
      </c>
      <c r="G635" s="6">
        <v>6.4513999999999996</v>
      </c>
      <c r="H635" s="9">
        <v>674.64300693907808</v>
      </c>
      <c r="I635" s="8">
        <f>+F635/(1-'P&amp;L'!$D$26)</f>
        <v>261.43279247104437</v>
      </c>
    </row>
    <row r="636" spans="1:9" x14ac:dyDescent="0.25">
      <c r="A636" s="5">
        <v>41088</v>
      </c>
      <c r="B636" s="6">
        <v>1.4999999999999999E-2</v>
      </c>
      <c r="C636" s="6">
        <v>11.5867920407863</v>
      </c>
      <c r="D636" s="6">
        <v>4414</v>
      </c>
      <c r="E636" s="7">
        <v>50.137054406600001</v>
      </c>
      <c r="F636" s="8">
        <f t="shared" si="9"/>
        <v>286.49641424268748</v>
      </c>
      <c r="G636" s="6">
        <v>6.6689699999999998</v>
      </c>
      <c r="H636" s="9">
        <v>764.25439667682235</v>
      </c>
      <c r="I636" s="8">
        <f>+F636/(1-'P&amp;L'!$D$26)</f>
        <v>286.49641424268748</v>
      </c>
    </row>
    <row r="637" spans="1:9" x14ac:dyDescent="0.25">
      <c r="A637" s="5">
        <v>41090</v>
      </c>
      <c r="B637" s="6">
        <v>1.4999999999999999E-2</v>
      </c>
      <c r="C637" s="6">
        <v>12.1875886651233</v>
      </c>
      <c r="D637" s="6">
        <v>4414</v>
      </c>
      <c r="E637" s="7">
        <v>50.136109009000002</v>
      </c>
      <c r="F637" s="8">
        <f t="shared" si="9"/>
        <v>272.36821562457175</v>
      </c>
      <c r="G637" s="6">
        <v>6.6929999999999996</v>
      </c>
      <c r="H637" s="9">
        <v>729.18418687010364</v>
      </c>
      <c r="I637" s="8">
        <f>+F637/(1-'P&amp;L'!$D$26)</f>
        <v>272.36821562457175</v>
      </c>
    </row>
    <row r="638" spans="1:9" x14ac:dyDescent="0.25">
      <c r="A638" s="5">
        <v>41092</v>
      </c>
      <c r="B638" s="6">
        <v>1.4999999999999999E-2</v>
      </c>
      <c r="C638" s="6">
        <v>13.8183223597525</v>
      </c>
      <c r="D638" s="6">
        <v>4535</v>
      </c>
      <c r="E638" s="7">
        <v>50.142629088367997</v>
      </c>
      <c r="F638" s="8">
        <f t="shared" si="9"/>
        <v>246.8427248209982</v>
      </c>
      <c r="G638" s="6">
        <v>6.75</v>
      </c>
      <c r="H638" s="9">
        <v>666.47535701669517</v>
      </c>
      <c r="I638" s="8">
        <f>+F638/(1-'P&amp;L'!$D$26)</f>
        <v>246.8427248209982</v>
      </c>
    </row>
    <row r="639" spans="1:9" x14ac:dyDescent="0.25">
      <c r="A639" s="5">
        <v>41094</v>
      </c>
      <c r="B639" s="6">
        <v>1.4999999999999999E-2</v>
      </c>
      <c r="C639" s="6">
        <v>13.8433790741358</v>
      </c>
      <c r="D639" s="6">
        <v>4535</v>
      </c>
      <c r="E639" s="7">
        <v>50.098898495</v>
      </c>
      <c r="F639" s="8">
        <f t="shared" si="9"/>
        <v>246.18104812932927</v>
      </c>
      <c r="G639" s="6">
        <v>6.55</v>
      </c>
      <c r="H639" s="9">
        <v>644.9943460988427</v>
      </c>
      <c r="I639" s="8">
        <f>+F639/(1-'P&amp;L'!$D$26)</f>
        <v>246.18104812932927</v>
      </c>
    </row>
    <row r="640" spans="1:9" x14ac:dyDescent="0.25">
      <c r="A640" s="5">
        <v>41096</v>
      </c>
      <c r="B640" s="6">
        <v>1.4999999999999999E-2</v>
      </c>
      <c r="C640" s="6">
        <v>13.3209874109608</v>
      </c>
      <c r="D640" s="6">
        <v>4535</v>
      </c>
      <c r="E640" s="7">
        <v>50.251421068496697</v>
      </c>
      <c r="F640" s="8">
        <f t="shared" si="9"/>
        <v>256.61407917642742</v>
      </c>
      <c r="G640" s="6">
        <v>6.7344900000000001</v>
      </c>
      <c r="H640" s="9">
        <v>691.26598002914352</v>
      </c>
      <c r="I640" s="8">
        <f>+F640/(1-'P&amp;L'!$D$26)</f>
        <v>256.61407917642742</v>
      </c>
    </row>
    <row r="641" spans="1:9" x14ac:dyDescent="0.25">
      <c r="A641" s="5">
        <v>41098</v>
      </c>
      <c r="B641" s="6">
        <v>1.4999999999999999E-2</v>
      </c>
      <c r="C641" s="6">
        <v>13.408052688156699</v>
      </c>
      <c r="D641" s="6">
        <v>4535</v>
      </c>
      <c r="E641" s="7">
        <v>50.193604292158703</v>
      </c>
      <c r="F641" s="8">
        <f t="shared" si="9"/>
        <v>254.65442382919966</v>
      </c>
      <c r="G641" s="6">
        <v>6.87</v>
      </c>
      <c r="H641" s="9">
        <v>699.79035668264066</v>
      </c>
      <c r="I641" s="8">
        <f>+F641/(1-'P&amp;L'!$D$26)</f>
        <v>254.65442382919966</v>
      </c>
    </row>
    <row r="642" spans="1:9" x14ac:dyDescent="0.25">
      <c r="A642" s="5">
        <v>41100</v>
      </c>
      <c r="B642" s="6">
        <v>1.4999999999999999E-2</v>
      </c>
      <c r="C642" s="6">
        <v>13.146856856569199</v>
      </c>
      <c r="D642" s="6">
        <v>4535</v>
      </c>
      <c r="E642" s="7">
        <v>50.160131051828898</v>
      </c>
      <c r="F642" s="8">
        <f t="shared" si="9"/>
        <v>259.540584645195</v>
      </c>
      <c r="G642" s="6">
        <v>7.2389999999999999</v>
      </c>
      <c r="H642" s="9">
        <v>751.52571689862668</v>
      </c>
      <c r="I642" s="8">
        <f>+F642/(1-'P&amp;L'!$D$26)</f>
        <v>259.540584645195</v>
      </c>
    </row>
    <row r="643" spans="1:9" x14ac:dyDescent="0.25">
      <c r="A643" s="5">
        <v>41102</v>
      </c>
      <c r="B643" s="6">
        <v>1.4999999999999999E-2</v>
      </c>
      <c r="C643" s="6">
        <v>13.146856856569199</v>
      </c>
      <c r="D643" s="6">
        <v>4535</v>
      </c>
      <c r="E643" s="7">
        <v>50.161937438869899</v>
      </c>
      <c r="F643" s="8">
        <f t="shared" si="9"/>
        <v>259.54993132629187</v>
      </c>
      <c r="G643" s="6">
        <v>7.32</v>
      </c>
      <c r="H643" s="9">
        <v>759.96219892338252</v>
      </c>
      <c r="I643" s="8">
        <f>+F643/(1-'P&amp;L'!$D$26)</f>
        <v>259.54993132629187</v>
      </c>
    </row>
    <row r="644" spans="1:9" x14ac:dyDescent="0.25">
      <c r="A644" s="5">
        <v>41104</v>
      </c>
      <c r="B644" s="6">
        <v>1.4999999999999999E-2</v>
      </c>
      <c r="C644" s="6">
        <v>12.9727263021776</v>
      </c>
      <c r="D644" s="6">
        <v>4535</v>
      </c>
      <c r="E644" s="7">
        <v>50.189333549160601</v>
      </c>
      <c r="F644" s="8">
        <f t="shared" ref="F644:F707" si="10">+(B644/C644)*D644*E644</f>
        <v>263.17747982616072</v>
      </c>
      <c r="G644" s="6">
        <v>7.6889099999999999</v>
      </c>
      <c r="H644" s="9">
        <v>809.4191825640662</v>
      </c>
      <c r="I644" s="8">
        <f>+F644/(1-'P&amp;L'!$D$26)</f>
        <v>263.17747982616072</v>
      </c>
    </row>
    <row r="645" spans="1:9" x14ac:dyDescent="0.25">
      <c r="A645" s="5">
        <v>41106</v>
      </c>
      <c r="B645" s="6">
        <v>1.4999999999999999E-2</v>
      </c>
      <c r="C645" s="6">
        <v>12.885661024981699</v>
      </c>
      <c r="D645" s="6">
        <v>4535</v>
      </c>
      <c r="E645" s="7">
        <v>50.109310544610203</v>
      </c>
      <c r="F645" s="8">
        <f t="shared" si="10"/>
        <v>264.53325469206578</v>
      </c>
      <c r="G645" s="6">
        <v>8.2898999999999994</v>
      </c>
      <c r="H645" s="9">
        <v>877.18169122870245</v>
      </c>
      <c r="I645" s="8">
        <f>+F645/(1-'P&amp;L'!$D$26)</f>
        <v>264.53325469206578</v>
      </c>
    </row>
    <row r="646" spans="1:9" x14ac:dyDescent="0.25">
      <c r="A646" s="5">
        <v>41108</v>
      </c>
      <c r="B646" s="6">
        <v>1.4999999999999999E-2</v>
      </c>
      <c r="C646" s="6">
        <v>14.009601065921901</v>
      </c>
      <c r="D646" s="6">
        <v>4535</v>
      </c>
      <c r="E646" s="7">
        <v>50.113840393333298</v>
      </c>
      <c r="F646" s="8">
        <f t="shared" si="10"/>
        <v>243.33269567888078</v>
      </c>
      <c r="G646" s="6">
        <v>9.3989899999999995</v>
      </c>
      <c r="H646" s="9">
        <v>914.83262934353741</v>
      </c>
      <c r="I646" s="8">
        <f>+F646/(1-'P&amp;L'!$D$26)</f>
        <v>243.33269567888078</v>
      </c>
    </row>
    <row r="647" spans="1:9" x14ac:dyDescent="0.25">
      <c r="A647" s="5">
        <v>41110</v>
      </c>
      <c r="B647" s="6">
        <v>1.7999999999999999E-2</v>
      </c>
      <c r="C647" s="6">
        <v>12.896255285848699</v>
      </c>
      <c r="D647" s="6">
        <v>4535</v>
      </c>
      <c r="E647" s="7">
        <v>50.112829498666699</v>
      </c>
      <c r="F647" s="8">
        <f t="shared" si="10"/>
        <v>317.20140314413396</v>
      </c>
      <c r="G647" s="6">
        <v>9.2335499999999993</v>
      </c>
      <c r="H647" s="9">
        <v>976.29833866717274</v>
      </c>
      <c r="I647" s="8">
        <f>+F647/(1-'P&amp;L'!$D$26)</f>
        <v>317.20140314413396</v>
      </c>
    </row>
    <row r="648" spans="1:9" x14ac:dyDescent="0.25">
      <c r="A648" s="5">
        <v>41112</v>
      </c>
      <c r="B648" s="6">
        <v>1.7999999999999999E-2</v>
      </c>
      <c r="C648" s="6">
        <v>12.896255285848699</v>
      </c>
      <c r="D648" s="6">
        <v>4535</v>
      </c>
      <c r="E648" s="7">
        <v>50.093399919604302</v>
      </c>
      <c r="F648" s="8">
        <f t="shared" si="10"/>
        <v>317.07841887438212</v>
      </c>
      <c r="G648" s="6">
        <v>9</v>
      </c>
      <c r="H648" s="9">
        <v>951.2352566231466</v>
      </c>
      <c r="I648" s="8">
        <f>+F648/(1-'P&amp;L'!$D$26)</f>
        <v>317.07841887438212</v>
      </c>
    </row>
    <row r="649" spans="1:9" x14ac:dyDescent="0.25">
      <c r="A649" s="5">
        <v>41114</v>
      </c>
      <c r="B649" s="6">
        <v>1.7999999999999999E-2</v>
      </c>
      <c r="C649" s="6">
        <v>14.937389215983</v>
      </c>
      <c r="D649" s="6">
        <v>4535</v>
      </c>
      <c r="E649" s="7">
        <v>50.097404414932001</v>
      </c>
      <c r="F649" s="8">
        <f t="shared" si="10"/>
        <v>273.7728168731914</v>
      </c>
      <c r="G649" s="6">
        <v>8.9600000000000009</v>
      </c>
      <c r="H649" s="9">
        <v>817.66814639459869</v>
      </c>
      <c r="I649" s="8">
        <f>+F649/(1-'P&amp;L'!$D$26)</f>
        <v>273.7728168731914</v>
      </c>
    </row>
    <row r="650" spans="1:9" x14ac:dyDescent="0.25">
      <c r="A650" s="5">
        <v>41116</v>
      </c>
      <c r="B650" s="6">
        <v>1.7999999999999999E-2</v>
      </c>
      <c r="C650" s="6">
        <v>16.514629071086802</v>
      </c>
      <c r="D650" s="6">
        <v>4535</v>
      </c>
      <c r="E650" s="7">
        <v>50.0802433035484</v>
      </c>
      <c r="F650" s="8">
        <f t="shared" si="10"/>
        <v>247.54114932111085</v>
      </c>
      <c r="G650" s="6">
        <v>8.9</v>
      </c>
      <c r="H650" s="9">
        <v>734.37207631929562</v>
      </c>
      <c r="I650" s="8">
        <f>+F650/(1-'P&amp;L'!$D$26)</f>
        <v>247.54114932111085</v>
      </c>
    </row>
    <row r="651" spans="1:9" x14ac:dyDescent="0.25">
      <c r="A651" s="5">
        <v>41118</v>
      </c>
      <c r="B651" s="6">
        <v>1.7999999999999999E-2</v>
      </c>
      <c r="C651" s="6">
        <v>15.772398551037901</v>
      </c>
      <c r="D651" s="6">
        <v>4535</v>
      </c>
      <c r="E651" s="7">
        <v>50.096944145652202</v>
      </c>
      <c r="F651" s="8">
        <f t="shared" si="10"/>
        <v>259.27657974002221</v>
      </c>
      <c r="G651" s="6">
        <v>8.93</v>
      </c>
      <c r="H651" s="9">
        <v>771.77995235946617</v>
      </c>
      <c r="I651" s="8">
        <f>+F651/(1-'P&amp;L'!$D$26)</f>
        <v>259.27657974002221</v>
      </c>
    </row>
    <row r="652" spans="1:9" x14ac:dyDescent="0.25">
      <c r="A652" s="5">
        <v>41120</v>
      </c>
      <c r="B652" s="6">
        <v>1.7999999999999999E-2</v>
      </c>
      <c r="C652" s="6">
        <v>18.730041758675998</v>
      </c>
      <c r="D652" s="6">
        <v>4535</v>
      </c>
      <c r="E652" s="7">
        <v>50.170386707523498</v>
      </c>
      <c r="F652" s="8">
        <f t="shared" si="10"/>
        <v>218.65454010737034</v>
      </c>
      <c r="G652" s="6">
        <v>9.15</v>
      </c>
      <c r="H652" s="9">
        <v>666.89634732747959</v>
      </c>
      <c r="I652" s="8">
        <f>+F652/(1-'P&amp;L'!$D$26)</f>
        <v>218.65454010737034</v>
      </c>
    </row>
    <row r="653" spans="1:9" x14ac:dyDescent="0.25">
      <c r="A653" s="5">
        <v>41122</v>
      </c>
      <c r="B653" s="6">
        <v>1.7999999999999999E-2</v>
      </c>
      <c r="C653" s="6">
        <v>14.275329124180001</v>
      </c>
      <c r="D653" s="6">
        <v>4773</v>
      </c>
      <c r="E653" s="7">
        <v>50.128456112492003</v>
      </c>
      <c r="F653" s="8">
        <f t="shared" si="10"/>
        <v>301.69085006619935</v>
      </c>
      <c r="G653" s="6">
        <v>9.5399999999999991</v>
      </c>
      <c r="H653" s="9">
        <v>959.37690321051412</v>
      </c>
      <c r="I653" s="8">
        <f>+F653/(1-'P&amp;L'!$D$26)</f>
        <v>301.69085006619935</v>
      </c>
    </row>
    <row r="654" spans="1:9" x14ac:dyDescent="0.25">
      <c r="A654" s="5">
        <v>41124</v>
      </c>
      <c r="B654" s="6">
        <v>1.7999999999999999E-2</v>
      </c>
      <c r="C654" s="6">
        <v>17.515120131086199</v>
      </c>
      <c r="D654" s="6">
        <v>4773</v>
      </c>
      <c r="E654" s="7">
        <v>50.114380294612701</v>
      </c>
      <c r="F654" s="8">
        <f t="shared" si="10"/>
        <v>245.81771842888</v>
      </c>
      <c r="G654" s="6">
        <v>11.1188</v>
      </c>
      <c r="H654" s="9">
        <v>911.06601588901049</v>
      </c>
      <c r="I654" s="8">
        <f>+F654/(1-'P&amp;L'!$D$26)</f>
        <v>245.81771842888</v>
      </c>
    </row>
    <row r="655" spans="1:9" x14ac:dyDescent="0.25">
      <c r="A655" s="5">
        <v>41126</v>
      </c>
      <c r="B655" s="6">
        <v>1.7999999999999999E-2</v>
      </c>
      <c r="C655" s="6">
        <v>14.680303000043301</v>
      </c>
      <c r="D655" s="6">
        <v>4773</v>
      </c>
      <c r="E655" s="7">
        <v>50.093678924845698</v>
      </c>
      <c r="F655" s="8">
        <f t="shared" si="10"/>
        <v>293.16481622596604</v>
      </c>
      <c r="G655" s="6">
        <v>11.1869</v>
      </c>
      <c r="H655" s="9">
        <v>1093.2018275460869</v>
      </c>
      <c r="I655" s="8">
        <f>+F655/(1-'P&amp;L'!$D$26)</f>
        <v>293.16481622596604</v>
      </c>
    </row>
    <row r="656" spans="1:9" x14ac:dyDescent="0.25">
      <c r="A656" s="5">
        <v>41128</v>
      </c>
      <c r="B656" s="6">
        <v>1.7999999999999999E-2</v>
      </c>
      <c r="C656" s="6">
        <v>15.085276875906599</v>
      </c>
      <c r="D656" s="6">
        <v>4773</v>
      </c>
      <c r="E656" s="7">
        <v>50.132622876862101</v>
      </c>
      <c r="F656" s="8">
        <f t="shared" si="10"/>
        <v>285.51641426759568</v>
      </c>
      <c r="G656" s="6">
        <v>11.04</v>
      </c>
      <c r="H656" s="9">
        <v>1050.7004045047522</v>
      </c>
      <c r="I656" s="8">
        <f>+F656/(1-'P&amp;L'!$D$26)</f>
        <v>285.51641426759568</v>
      </c>
    </row>
    <row r="657" spans="1:9" x14ac:dyDescent="0.25">
      <c r="A657" s="5">
        <v>41130</v>
      </c>
      <c r="B657" s="6">
        <v>1.7999999999999999E-2</v>
      </c>
      <c r="C657" s="6">
        <v>16.097711565564701</v>
      </c>
      <c r="D657" s="6">
        <v>4773</v>
      </c>
      <c r="E657" s="7">
        <v>50.143158975259901</v>
      </c>
      <c r="F657" s="8">
        <f t="shared" si="10"/>
        <v>267.61563857411284</v>
      </c>
      <c r="G657" s="6">
        <v>12</v>
      </c>
      <c r="H657" s="9">
        <v>1070.4625542964513</v>
      </c>
      <c r="I657" s="8">
        <f>+F657/(1-'P&amp;L'!$D$26)</f>
        <v>267.61563857411284</v>
      </c>
    </row>
    <row r="658" spans="1:9" x14ac:dyDescent="0.25">
      <c r="A658" s="5">
        <v>41132</v>
      </c>
      <c r="B658" s="6">
        <v>1.7999999999999999E-2</v>
      </c>
      <c r="C658" s="6">
        <v>15.9964680965989</v>
      </c>
      <c r="D658" s="6">
        <v>4773</v>
      </c>
      <c r="E658" s="7">
        <v>50.202279890424002</v>
      </c>
      <c r="F658" s="8">
        <f t="shared" si="10"/>
        <v>269.62693567481409</v>
      </c>
      <c r="G658" s="6">
        <v>11.59788</v>
      </c>
      <c r="H658" s="9">
        <v>1042.3669482414043</v>
      </c>
      <c r="I658" s="8">
        <f>+F658/(1-'P&amp;L'!$D$26)</f>
        <v>269.62693567481409</v>
      </c>
    </row>
    <row r="659" spans="1:9" x14ac:dyDescent="0.25">
      <c r="A659" s="5">
        <v>41134</v>
      </c>
      <c r="B659" s="6">
        <v>1.7999999999999999E-2</v>
      </c>
      <c r="C659" s="6">
        <v>16.663006328717501</v>
      </c>
      <c r="D659" s="6">
        <v>4773</v>
      </c>
      <c r="E659" s="7">
        <v>50.129037615743201</v>
      </c>
      <c r="F659" s="8">
        <f t="shared" si="10"/>
        <v>258.46393218350539</v>
      </c>
      <c r="G659" s="6">
        <v>11.86999</v>
      </c>
      <c r="H659" s="9">
        <v>1022.6547634596291</v>
      </c>
      <c r="I659" s="8">
        <f>+F659/(1-'P&amp;L'!$D$26)</f>
        <v>258.46393218350539</v>
      </c>
    </row>
    <row r="660" spans="1:9" x14ac:dyDescent="0.25">
      <c r="A660" s="5">
        <v>41136</v>
      </c>
      <c r="B660" s="6">
        <v>1.7999999999999999E-2</v>
      </c>
      <c r="C660" s="6">
        <v>18.623360014448998</v>
      </c>
      <c r="D660" s="6">
        <v>4773</v>
      </c>
      <c r="E660" s="7">
        <v>50.125327638708598</v>
      </c>
      <c r="F660" s="8">
        <f t="shared" si="10"/>
        <v>231.24008747137049</v>
      </c>
      <c r="G660" s="6">
        <v>12.67</v>
      </c>
      <c r="H660" s="9">
        <v>976.60396942075477</v>
      </c>
      <c r="I660" s="8">
        <f>+F660/(1-'P&amp;L'!$D$26)</f>
        <v>231.24008747137049</v>
      </c>
    </row>
    <row r="661" spans="1:9" x14ac:dyDescent="0.25">
      <c r="A661" s="5">
        <v>41138</v>
      </c>
      <c r="B661" s="6">
        <v>1.7999999999999999E-2</v>
      </c>
      <c r="C661" s="6">
        <v>15.5739209477556</v>
      </c>
      <c r="D661" s="6">
        <v>4773</v>
      </c>
      <c r="E661" s="7">
        <v>50.100923249392103</v>
      </c>
      <c r="F661" s="8">
        <f t="shared" si="10"/>
        <v>276.38323929392925</v>
      </c>
      <c r="G661" s="6">
        <v>15.4</v>
      </c>
      <c r="H661" s="9">
        <v>1418.7672950421702</v>
      </c>
      <c r="I661" s="8">
        <f>+F661/(1-'P&amp;L'!$D$26)</f>
        <v>276.38323929392925</v>
      </c>
    </row>
    <row r="662" spans="1:9" x14ac:dyDescent="0.25">
      <c r="A662" s="5">
        <v>41140</v>
      </c>
      <c r="B662" s="6">
        <v>1.7999999999999999E-2</v>
      </c>
      <c r="C662" s="6">
        <v>17.207549019198499</v>
      </c>
      <c r="D662" s="6">
        <v>4773</v>
      </c>
      <c r="E662" s="7">
        <v>50.114619165891199</v>
      </c>
      <c r="F662" s="8">
        <f t="shared" si="10"/>
        <v>250.21270526178176</v>
      </c>
      <c r="G662" s="6">
        <v>12</v>
      </c>
      <c r="H662" s="9">
        <v>1000.8508210471273</v>
      </c>
      <c r="I662" s="8">
        <f>+F662/(1-'P&amp;L'!$D$26)</f>
        <v>250.21270526178176</v>
      </c>
    </row>
    <row r="663" spans="1:9" x14ac:dyDescent="0.25">
      <c r="A663" s="5">
        <v>41142</v>
      </c>
      <c r="B663" s="6">
        <v>1.7999999999999999E-2</v>
      </c>
      <c r="C663" s="6">
        <v>19.712445395410899</v>
      </c>
      <c r="D663" s="6">
        <v>4773</v>
      </c>
      <c r="E663" s="7">
        <v>50.1112698870175</v>
      </c>
      <c r="F663" s="8">
        <f t="shared" si="10"/>
        <v>218.40312324088899</v>
      </c>
      <c r="G663" s="6">
        <v>10.299989999999999</v>
      </c>
      <c r="H663" s="9">
        <v>749.84999511664137</v>
      </c>
      <c r="I663" s="8">
        <f>+F663/(1-'P&amp;L'!$D$26)</f>
        <v>218.40312324088899</v>
      </c>
    </row>
    <row r="664" spans="1:9" x14ac:dyDescent="0.25">
      <c r="A664" s="5">
        <v>41144</v>
      </c>
      <c r="B664" s="6">
        <v>1.7999999999999999E-2</v>
      </c>
      <c r="C664" s="6">
        <v>17.969908785871802</v>
      </c>
      <c r="D664" s="6">
        <v>4773</v>
      </c>
      <c r="E664" s="7">
        <v>50.156719938181801</v>
      </c>
      <c r="F664" s="8">
        <f t="shared" si="10"/>
        <v>239.79890427473273</v>
      </c>
      <c r="G664" s="6">
        <v>10.25</v>
      </c>
      <c r="H664" s="9">
        <v>819.31292293867023</v>
      </c>
      <c r="I664" s="8">
        <f>+F664/(1-'P&amp;L'!$D$26)</f>
        <v>239.79890427473273</v>
      </c>
    </row>
    <row r="665" spans="1:9" x14ac:dyDescent="0.25">
      <c r="A665" s="5">
        <v>41146</v>
      </c>
      <c r="B665" s="6">
        <v>1.7999999999999999E-2</v>
      </c>
      <c r="C665" s="6">
        <v>15.8935752697754</v>
      </c>
      <c r="D665" s="6">
        <v>4773</v>
      </c>
      <c r="E665" s="7">
        <v>50.135509563302797</v>
      </c>
      <c r="F665" s="8">
        <f t="shared" si="10"/>
        <v>271.01153110671146</v>
      </c>
      <c r="G665" s="6">
        <v>10.25</v>
      </c>
      <c r="H665" s="9">
        <v>925.95606461459772</v>
      </c>
      <c r="I665" s="8">
        <f>+F665/(1-'P&amp;L'!$D$26)</f>
        <v>271.01153110671146</v>
      </c>
    </row>
    <row r="666" spans="1:9" x14ac:dyDescent="0.25">
      <c r="A666" s="5">
        <v>41148</v>
      </c>
      <c r="B666" s="6">
        <v>1.7999999999999999E-2</v>
      </c>
      <c r="C666" s="6">
        <v>18.0774253068438</v>
      </c>
      <c r="D666" s="6">
        <v>4773</v>
      </c>
      <c r="E666" s="7">
        <v>50.143728956779697</v>
      </c>
      <c r="F666" s="8">
        <f t="shared" si="10"/>
        <v>238.31094619220016</v>
      </c>
      <c r="G666" s="6">
        <v>12.149990000000001</v>
      </c>
      <c r="H666" s="9">
        <v>965.1585377085903</v>
      </c>
      <c r="I666" s="8">
        <f>+F666/(1-'P&amp;L'!$D$26)</f>
        <v>238.31094619220016</v>
      </c>
    </row>
    <row r="667" spans="1:9" x14ac:dyDescent="0.25">
      <c r="A667" s="5">
        <v>41150</v>
      </c>
      <c r="B667" s="6">
        <v>1.7999999999999999E-2</v>
      </c>
      <c r="C667" s="6">
        <v>20.139950341852799</v>
      </c>
      <c r="D667" s="6">
        <v>4773</v>
      </c>
      <c r="E667" s="7">
        <v>50.143057726414497</v>
      </c>
      <c r="F667" s="8">
        <f t="shared" si="10"/>
        <v>213.90274496132923</v>
      </c>
      <c r="G667" s="6">
        <v>11.209989999999999</v>
      </c>
      <c r="H667" s="9">
        <v>799.28254399635034</v>
      </c>
      <c r="I667" s="8">
        <f>+F667/(1-'P&amp;L'!$D$26)</f>
        <v>213.90274496132923</v>
      </c>
    </row>
    <row r="668" spans="1:9" x14ac:dyDescent="0.25">
      <c r="A668" s="5">
        <v>41152</v>
      </c>
      <c r="B668" s="6">
        <v>1.7999999999999999E-2</v>
      </c>
      <c r="C668" s="6">
        <v>17.3494752944877</v>
      </c>
      <c r="D668" s="6">
        <v>4773</v>
      </c>
      <c r="E668" s="7">
        <v>50.297600944583301</v>
      </c>
      <c r="F668" s="8">
        <f t="shared" si="10"/>
        <v>249.07197561910638</v>
      </c>
      <c r="G668" s="6">
        <v>10.835900000000001</v>
      </c>
      <c r="H668" s="9">
        <v>899.63967353702526</v>
      </c>
      <c r="I668" s="8">
        <f>+F668/(1-'P&amp;L'!$D$26)</f>
        <v>249.07197561910638</v>
      </c>
    </row>
    <row r="669" spans="1:9" x14ac:dyDescent="0.25">
      <c r="A669" s="5">
        <v>41154</v>
      </c>
      <c r="B669" s="6">
        <v>1.7999999999999999E-2</v>
      </c>
      <c r="C669" s="6">
        <v>18.562725315081199</v>
      </c>
      <c r="D669" s="6">
        <v>4879</v>
      </c>
      <c r="E669" s="7">
        <v>50.103878020401197</v>
      </c>
      <c r="F669" s="8">
        <f t="shared" si="10"/>
        <v>237.04616110074812</v>
      </c>
      <c r="G669" s="6">
        <v>10.18999</v>
      </c>
      <c r="H669" s="9">
        <v>805.16600371833761</v>
      </c>
      <c r="I669" s="8">
        <f>+F669/(1-'P&amp;L'!$D$26)</f>
        <v>237.04616110074812</v>
      </c>
    </row>
    <row r="670" spans="1:9" x14ac:dyDescent="0.25">
      <c r="A670" s="5">
        <v>41156</v>
      </c>
      <c r="B670" s="6">
        <v>1.7999999999999999E-2</v>
      </c>
      <c r="C670" s="6">
        <v>15.5296002635974</v>
      </c>
      <c r="D670" s="6">
        <v>4879</v>
      </c>
      <c r="E670" s="7">
        <v>50.133937140501601</v>
      </c>
      <c r="F670" s="8">
        <f t="shared" si="10"/>
        <v>283.51422785001017</v>
      </c>
      <c r="G670" s="6">
        <v>10.593400000000001</v>
      </c>
      <c r="H670" s="9">
        <v>1001.1265404354328</v>
      </c>
      <c r="I670" s="8">
        <f>+F670/(1-'P&amp;L'!$D$26)</f>
        <v>283.51422785001017</v>
      </c>
    </row>
    <row r="671" spans="1:9" x14ac:dyDescent="0.25">
      <c r="A671" s="5">
        <v>41158</v>
      </c>
      <c r="B671" s="6">
        <v>1.7999999999999999E-2</v>
      </c>
      <c r="C671" s="6">
        <v>24.909464125397399</v>
      </c>
      <c r="D671" s="6">
        <v>4879</v>
      </c>
      <c r="E671" s="7">
        <v>50.169737704876503</v>
      </c>
      <c r="F671" s="8">
        <f t="shared" si="10"/>
        <v>176.88083061671932</v>
      </c>
      <c r="G671" s="6">
        <v>11.17</v>
      </c>
      <c r="H671" s="9">
        <v>658.58629266291837</v>
      </c>
      <c r="I671" s="8">
        <f>+F671/(1-'P&amp;L'!$D$26)</f>
        <v>176.88083061671932</v>
      </c>
    </row>
    <row r="672" spans="1:9" x14ac:dyDescent="0.25">
      <c r="A672" s="5">
        <v>41160</v>
      </c>
      <c r="B672" s="6">
        <v>1.7999999999999999E-2</v>
      </c>
      <c r="C672" s="6">
        <v>18.749059019116299</v>
      </c>
      <c r="D672" s="6">
        <v>4879</v>
      </c>
      <c r="E672" s="7">
        <v>50.201568405958902</v>
      </c>
      <c r="F672" s="8">
        <f t="shared" si="10"/>
        <v>235.14791521286296</v>
      </c>
      <c r="G672" s="6">
        <v>11.21</v>
      </c>
      <c r="H672" s="9">
        <v>878.66937651206445</v>
      </c>
      <c r="I672" s="8">
        <f>+F672/(1-'P&amp;L'!$D$26)</f>
        <v>235.14791521286296</v>
      </c>
    </row>
    <row r="673" spans="1:9" x14ac:dyDescent="0.25">
      <c r="A673" s="5">
        <v>41162</v>
      </c>
      <c r="B673" s="6">
        <v>1.7999999999999999E-2</v>
      </c>
      <c r="C673" s="6">
        <v>19.2847464196625</v>
      </c>
      <c r="D673" s="6">
        <v>4879</v>
      </c>
      <c r="E673" s="7">
        <v>50.120051985195197</v>
      </c>
      <c r="F673" s="8">
        <f t="shared" si="10"/>
        <v>228.24480600667627</v>
      </c>
      <c r="G673" s="6">
        <v>11.127000000000001</v>
      </c>
      <c r="H673" s="9">
        <v>846.55998547876254</v>
      </c>
      <c r="I673" s="8">
        <f>+F673/(1-'P&amp;L'!$D$26)</f>
        <v>228.24480600667627</v>
      </c>
    </row>
    <row r="674" spans="1:9" x14ac:dyDescent="0.25">
      <c r="A674" s="5">
        <v>41164</v>
      </c>
      <c r="B674" s="6">
        <v>1.7999999999999999E-2</v>
      </c>
      <c r="C674" s="6">
        <v>18.882980869252901</v>
      </c>
      <c r="D674" s="6">
        <v>4879</v>
      </c>
      <c r="E674" s="7">
        <v>50.151722387175802</v>
      </c>
      <c r="F674" s="8">
        <f t="shared" si="10"/>
        <v>233.24837291225896</v>
      </c>
      <c r="G674" s="6">
        <v>11.3789</v>
      </c>
      <c r="H674" s="9">
        <v>884.70330351043458</v>
      </c>
      <c r="I674" s="8">
        <f>+F674/(1-'P&amp;L'!$D$26)</f>
        <v>233.24837291225896</v>
      </c>
    </row>
    <row r="675" spans="1:9" x14ac:dyDescent="0.25">
      <c r="A675" s="5">
        <v>41166</v>
      </c>
      <c r="B675" s="6">
        <v>1.7999999999999999E-2</v>
      </c>
      <c r="C675" s="6">
        <v>21.695339722120298</v>
      </c>
      <c r="D675" s="6">
        <v>4879</v>
      </c>
      <c r="E675" s="7">
        <v>50.134778256323997</v>
      </c>
      <c r="F675" s="8">
        <f t="shared" si="10"/>
        <v>202.94388345243132</v>
      </c>
      <c r="G675" s="6">
        <v>11.75</v>
      </c>
      <c r="H675" s="9">
        <v>794.86354352202272</v>
      </c>
      <c r="I675" s="8">
        <f>+F675/(1-'P&amp;L'!$D$26)</f>
        <v>202.94388345243132</v>
      </c>
    </row>
    <row r="676" spans="1:9" x14ac:dyDescent="0.25">
      <c r="A676" s="5">
        <v>41168</v>
      </c>
      <c r="B676" s="6">
        <v>1.7999999999999999E-2</v>
      </c>
      <c r="C676" s="6">
        <v>20.0882775204818</v>
      </c>
      <c r="D676" s="6">
        <v>4879</v>
      </c>
      <c r="E676" s="7">
        <v>50.150545657167797</v>
      </c>
      <c r="F676" s="8">
        <f t="shared" si="10"/>
        <v>219.24832610527156</v>
      </c>
      <c r="G676" s="6">
        <v>11.99</v>
      </c>
      <c r="H676" s="9">
        <v>876.26247666740221</v>
      </c>
      <c r="I676" s="8">
        <f>+F676/(1-'P&amp;L'!$D$26)</f>
        <v>219.24832610527156</v>
      </c>
    </row>
    <row r="677" spans="1:9" x14ac:dyDescent="0.25">
      <c r="A677" s="5">
        <v>41170</v>
      </c>
      <c r="B677" s="6">
        <v>1.7999999999999999E-2</v>
      </c>
      <c r="C677" s="6">
        <v>22.364948972802999</v>
      </c>
      <c r="D677" s="6">
        <v>4879</v>
      </c>
      <c r="E677" s="7">
        <v>50.153692527932101</v>
      </c>
      <c r="F677" s="8">
        <f t="shared" si="10"/>
        <v>196.94199126250118</v>
      </c>
      <c r="G677" s="6">
        <v>12.09</v>
      </c>
      <c r="H677" s="9">
        <v>793.67622478787973</v>
      </c>
      <c r="I677" s="8">
        <f>+F677/(1-'P&amp;L'!$D$26)</f>
        <v>196.94199126250118</v>
      </c>
    </row>
    <row r="678" spans="1:9" x14ac:dyDescent="0.25">
      <c r="A678" s="5">
        <v>41172</v>
      </c>
      <c r="B678" s="6">
        <v>1.7999999999999999E-2</v>
      </c>
      <c r="C678" s="6">
        <v>20.929447944362799</v>
      </c>
      <c r="D678" s="6">
        <v>4879</v>
      </c>
      <c r="E678" s="7">
        <v>50.153040529749198</v>
      </c>
      <c r="F678" s="8">
        <f t="shared" si="10"/>
        <v>210.44703793011251</v>
      </c>
      <c r="G678" s="6">
        <v>12.68666</v>
      </c>
      <c r="H678" s="9">
        <v>889.95667274214725</v>
      </c>
      <c r="I678" s="8">
        <f>+F678/(1-'P&amp;L'!$D$26)</f>
        <v>210.44703793011251</v>
      </c>
    </row>
    <row r="679" spans="1:9" x14ac:dyDescent="0.25">
      <c r="A679" s="5">
        <v>41174</v>
      </c>
      <c r="B679" s="6">
        <v>1.7999999999999999E-2</v>
      </c>
      <c r="C679" s="6">
        <v>24.488877866873501</v>
      </c>
      <c r="D679" s="6">
        <v>4879</v>
      </c>
      <c r="E679" s="7">
        <v>50.204321623911603</v>
      </c>
      <c r="F679" s="8">
        <f t="shared" si="10"/>
        <v>180.04270990380286</v>
      </c>
      <c r="G679" s="6">
        <v>12.443300000000001</v>
      </c>
      <c r="H679" s="9">
        <v>746.77515071533026</v>
      </c>
      <c r="I679" s="8">
        <f>+F679/(1-'P&amp;L'!$D$26)</f>
        <v>180.04270990380286</v>
      </c>
    </row>
    <row r="680" spans="1:9" x14ac:dyDescent="0.25">
      <c r="A680" s="5">
        <v>41176</v>
      </c>
      <c r="B680" s="6">
        <v>1.7999999999999999E-2</v>
      </c>
      <c r="C680" s="6">
        <v>22.210842716466701</v>
      </c>
      <c r="D680" s="6">
        <v>4879</v>
      </c>
      <c r="E680" s="7">
        <v>50.201950572861499</v>
      </c>
      <c r="F680" s="8">
        <f t="shared" si="10"/>
        <v>198.49925369743914</v>
      </c>
      <c r="G680" s="6">
        <v>12.29888</v>
      </c>
      <c r="H680" s="9">
        <v>813.77283377145363</v>
      </c>
      <c r="I680" s="8">
        <f>+F680/(1-'P&amp;L'!$D$26)</f>
        <v>198.49925369743914</v>
      </c>
    </row>
    <row r="681" spans="1:9" x14ac:dyDescent="0.25">
      <c r="A681" s="5">
        <v>41178</v>
      </c>
      <c r="B681" s="6">
        <v>1.7999999999999999E-2</v>
      </c>
      <c r="C681" s="6">
        <v>20.359939156761101</v>
      </c>
      <c r="D681" s="6">
        <v>4879</v>
      </c>
      <c r="E681" s="7">
        <v>50.204337334645203</v>
      </c>
      <c r="F681" s="8">
        <f t="shared" si="10"/>
        <v>216.55493562411067</v>
      </c>
      <c r="G681" s="6">
        <v>12.28</v>
      </c>
      <c r="H681" s="9">
        <v>886.4315364880265</v>
      </c>
      <c r="I681" s="8">
        <f>+F681/(1-'P&amp;L'!$D$26)</f>
        <v>216.55493562411067</v>
      </c>
    </row>
    <row r="682" spans="1:9" x14ac:dyDescent="0.25">
      <c r="A682" s="5">
        <v>41180</v>
      </c>
      <c r="B682" s="6">
        <v>1.7999999999999999E-2</v>
      </c>
      <c r="C682" s="6">
        <v>23.349860291670101</v>
      </c>
      <c r="D682" s="6">
        <v>4879</v>
      </c>
      <c r="E682" s="7">
        <v>50.147882405014201</v>
      </c>
      <c r="F682" s="8">
        <f t="shared" si="10"/>
        <v>188.61300554094896</v>
      </c>
      <c r="G682" s="6">
        <v>12.444000000000001</v>
      </c>
      <c r="H682" s="9">
        <v>782.3667469838565</v>
      </c>
      <c r="I682" s="8">
        <f>+F682/(1-'P&amp;L'!$D$26)</f>
        <v>188.61300554094896</v>
      </c>
    </row>
    <row r="683" spans="1:9" x14ac:dyDescent="0.25">
      <c r="A683" s="5">
        <v>41182</v>
      </c>
      <c r="B683" s="6">
        <v>1.7999999999999999E-2</v>
      </c>
      <c r="C683" s="6">
        <v>21.641333928864999</v>
      </c>
      <c r="D683" s="6">
        <v>4879</v>
      </c>
      <c r="E683" s="7">
        <v>50.134126415942497</v>
      </c>
      <c r="F683" s="8">
        <f t="shared" si="10"/>
        <v>203.44768324231552</v>
      </c>
      <c r="G683" s="6">
        <v>12.47499</v>
      </c>
      <c r="H683" s="9">
        <v>846.00260465701786</v>
      </c>
      <c r="I683" s="8">
        <f>+F683/(1-'P&amp;L'!$D$26)</f>
        <v>203.44768324231552</v>
      </c>
    </row>
    <row r="684" spans="1:9" x14ac:dyDescent="0.25">
      <c r="A684" s="5">
        <v>41184</v>
      </c>
      <c r="B684" s="6">
        <v>1.7999999999999999E-2</v>
      </c>
      <c r="C684" s="6">
        <v>19.363298778458098</v>
      </c>
      <c r="D684" s="6">
        <v>4695</v>
      </c>
      <c r="E684" s="7">
        <v>50.149404667767001</v>
      </c>
      <c r="F684" s="8">
        <f t="shared" si="10"/>
        <v>218.87418238817628</v>
      </c>
      <c r="G684" s="6">
        <v>12.88</v>
      </c>
      <c r="H684" s="9">
        <v>939.69982305323686</v>
      </c>
      <c r="I684" s="8">
        <f>+F684/(1-'P&amp;L'!$D$26)</f>
        <v>218.87418238817628</v>
      </c>
    </row>
    <row r="685" spans="1:9" x14ac:dyDescent="0.25">
      <c r="A685" s="5">
        <v>41186</v>
      </c>
      <c r="B685" s="6">
        <v>1.7999999999999999E-2</v>
      </c>
      <c r="C685" s="6">
        <v>20.347411969682501</v>
      </c>
      <c r="D685" s="6">
        <v>4695</v>
      </c>
      <c r="E685" s="7">
        <v>50.170733089466701</v>
      </c>
      <c r="F685" s="8">
        <f t="shared" si="10"/>
        <v>208.37680289308017</v>
      </c>
      <c r="G685" s="6">
        <v>13.0899</v>
      </c>
      <c r="H685" s="9">
        <v>909.2105040633769</v>
      </c>
      <c r="I685" s="8">
        <f>+F685/(1-'P&amp;L'!$D$26)</f>
        <v>208.37680289308017</v>
      </c>
    </row>
    <row r="686" spans="1:9" x14ac:dyDescent="0.25">
      <c r="A686" s="5">
        <v>41188</v>
      </c>
      <c r="B686" s="6">
        <v>1.7999999999999999E-2</v>
      </c>
      <c r="C686" s="6">
        <v>21.562182833544099</v>
      </c>
      <c r="D686" s="6">
        <v>4695</v>
      </c>
      <c r="E686" s="7">
        <v>50.136598184075297</v>
      </c>
      <c r="F686" s="8">
        <f t="shared" si="10"/>
        <v>196.50347765091163</v>
      </c>
      <c r="G686" s="6">
        <v>12.899990000000001</v>
      </c>
      <c r="H686" s="9">
        <v>844.96429888732791</v>
      </c>
      <c r="I686" s="8">
        <f>+F686/(1-'P&amp;L'!$D$26)</f>
        <v>196.50347765091163</v>
      </c>
    </row>
    <row r="687" spans="1:9" x14ac:dyDescent="0.25">
      <c r="A687" s="5">
        <v>41190</v>
      </c>
      <c r="B687" s="6">
        <v>1.7999999999999999E-2</v>
      </c>
      <c r="C687" s="6">
        <v>25.206495425129098</v>
      </c>
      <c r="D687" s="6">
        <v>4695</v>
      </c>
      <c r="E687" s="7">
        <v>50.097243487311502</v>
      </c>
      <c r="F687" s="8">
        <f t="shared" si="10"/>
        <v>167.96139152656568</v>
      </c>
      <c r="G687" s="6">
        <v>12.08</v>
      </c>
      <c r="H687" s="9">
        <v>676.32453654697099</v>
      </c>
      <c r="I687" s="8">
        <f>+F687/(1-'P&amp;L'!$D$26)</f>
        <v>167.96139152656568</v>
      </c>
    </row>
    <row r="688" spans="1:9" x14ac:dyDescent="0.25">
      <c r="A688" s="5">
        <v>41192</v>
      </c>
      <c r="B688" s="6">
        <v>1.7999999999999999E-2</v>
      </c>
      <c r="C688" s="6">
        <v>22.625107339423099</v>
      </c>
      <c r="D688" s="6">
        <v>4695</v>
      </c>
      <c r="E688" s="7">
        <v>50.110429153731303</v>
      </c>
      <c r="F688" s="8">
        <f t="shared" si="10"/>
        <v>187.1740232764709</v>
      </c>
      <c r="G688" s="6">
        <v>12.15</v>
      </c>
      <c r="H688" s="9">
        <v>758.05479426970726</v>
      </c>
      <c r="I688" s="8">
        <f>+F688/(1-'P&amp;L'!$D$26)</f>
        <v>187.1740232764709</v>
      </c>
    </row>
    <row r="689" spans="1:9" x14ac:dyDescent="0.25">
      <c r="A689" s="5">
        <v>41194</v>
      </c>
      <c r="B689" s="6">
        <v>1.7999999999999999E-2</v>
      </c>
      <c r="C689" s="6">
        <v>22.9288000553885</v>
      </c>
      <c r="D689" s="6">
        <v>4695</v>
      </c>
      <c r="E689" s="7">
        <v>50.134551489761101</v>
      </c>
      <c r="F689" s="8">
        <f t="shared" si="10"/>
        <v>184.78380622469612</v>
      </c>
      <c r="G689" s="6">
        <v>12.15</v>
      </c>
      <c r="H689" s="9">
        <v>748.37441521001938</v>
      </c>
      <c r="I689" s="8">
        <f>+F689/(1-'P&amp;L'!$D$26)</f>
        <v>184.78380622469612</v>
      </c>
    </row>
    <row r="690" spans="1:9" x14ac:dyDescent="0.25">
      <c r="A690" s="5">
        <v>41196</v>
      </c>
      <c r="B690" s="6">
        <v>1.7999999999999999E-2</v>
      </c>
      <c r="C690" s="6">
        <v>20.954797401613298</v>
      </c>
      <c r="D690" s="6">
        <v>4695</v>
      </c>
      <c r="E690" s="7">
        <v>50.136179498589001</v>
      </c>
      <c r="F690" s="8">
        <f t="shared" si="10"/>
        <v>202.19754208167868</v>
      </c>
      <c r="G690" s="6">
        <v>12</v>
      </c>
      <c r="H690" s="9">
        <v>808.79016832671505</v>
      </c>
      <c r="I690" s="8">
        <f>+F690/(1-'P&amp;L'!$D$26)</f>
        <v>202.19754208167868</v>
      </c>
    </row>
    <row r="691" spans="1:9" x14ac:dyDescent="0.25">
      <c r="A691" s="5">
        <v>41198</v>
      </c>
      <c r="B691" s="6">
        <v>1.7999999999999999E-2</v>
      </c>
      <c r="C691" s="6">
        <v>23.080646413371198</v>
      </c>
      <c r="D691" s="6">
        <v>4695</v>
      </c>
      <c r="E691" s="7">
        <v>50.149222573890697</v>
      </c>
      <c r="F691" s="8">
        <f t="shared" si="10"/>
        <v>183.62184159904024</v>
      </c>
      <c r="G691" s="6">
        <v>11.99</v>
      </c>
      <c r="H691" s="9">
        <v>733.87529359083089</v>
      </c>
      <c r="I691" s="8">
        <f>+F691/(1-'P&amp;L'!$D$26)</f>
        <v>183.62184159904024</v>
      </c>
    </row>
    <row r="692" spans="1:9" x14ac:dyDescent="0.25">
      <c r="A692" s="5">
        <v>41200</v>
      </c>
      <c r="B692" s="6">
        <v>1.7999999999999999E-2</v>
      </c>
      <c r="C692" s="6">
        <v>23.672520961596899</v>
      </c>
      <c r="D692" s="6">
        <v>4695</v>
      </c>
      <c r="E692" s="7">
        <v>50.122028081756298</v>
      </c>
      <c r="F692" s="8">
        <f t="shared" si="10"/>
        <v>178.93373502808743</v>
      </c>
      <c r="G692" s="6">
        <v>11.95998</v>
      </c>
      <c r="H692" s="9">
        <v>713.34796408707496</v>
      </c>
      <c r="I692" s="8">
        <f>+F692/(1-'P&amp;L'!$D$26)</f>
        <v>178.93373502808743</v>
      </c>
    </row>
    <row r="693" spans="1:9" x14ac:dyDescent="0.25">
      <c r="A693" s="5">
        <v>41202</v>
      </c>
      <c r="B693" s="6">
        <v>1.7999999999999999E-2</v>
      </c>
      <c r="C693" s="6">
        <v>21.076179952905701</v>
      </c>
      <c r="D693" s="6">
        <v>4695</v>
      </c>
      <c r="E693" s="7">
        <v>50.2378626269279</v>
      </c>
      <c r="F693" s="8">
        <f t="shared" si="10"/>
        <v>201.44076298875734</v>
      </c>
      <c r="G693" s="6">
        <v>11.85</v>
      </c>
      <c r="H693" s="9">
        <v>795.69101380559164</v>
      </c>
      <c r="I693" s="8">
        <f>+F693/(1-'P&amp;L'!$D$26)</f>
        <v>201.44076298875734</v>
      </c>
    </row>
    <row r="694" spans="1:9" x14ac:dyDescent="0.25">
      <c r="A694" s="5">
        <v>41204</v>
      </c>
      <c r="B694" s="6">
        <v>1.7999999999999999E-2</v>
      </c>
      <c r="C694" s="6">
        <v>25.352506320161901</v>
      </c>
      <c r="D694" s="6">
        <v>4695</v>
      </c>
      <c r="E694" s="7">
        <v>50.077453114097899</v>
      </c>
      <c r="F694" s="8">
        <f t="shared" si="10"/>
        <v>166.92809417847675</v>
      </c>
      <c r="G694" s="6">
        <v>11.81</v>
      </c>
      <c r="H694" s="9">
        <v>657.14026408260361</v>
      </c>
      <c r="I694" s="8">
        <f>+F694/(1-'P&amp;L'!$D$26)</f>
        <v>166.92809417847675</v>
      </c>
    </row>
    <row r="695" spans="1:9" x14ac:dyDescent="0.25">
      <c r="A695" s="5">
        <v>41206</v>
      </c>
      <c r="B695" s="6">
        <v>2.1999999999999999E-2</v>
      </c>
      <c r="C695" s="6">
        <v>23.8252469032847</v>
      </c>
      <c r="D695" s="6">
        <v>4695</v>
      </c>
      <c r="E695" s="7">
        <v>50.170723643176899</v>
      </c>
      <c r="F695" s="8">
        <f t="shared" si="10"/>
        <v>217.50599547362086</v>
      </c>
      <c r="G695" s="6">
        <v>11.82</v>
      </c>
      <c r="H695" s="9">
        <v>701.16023631769065</v>
      </c>
      <c r="I695" s="8">
        <f>+F695/(1-'P&amp;L'!$D$26)</f>
        <v>217.50599547362086</v>
      </c>
    </row>
    <row r="696" spans="1:9" x14ac:dyDescent="0.25">
      <c r="A696" s="5">
        <v>41208</v>
      </c>
      <c r="B696" s="6">
        <v>2.1999999999999999E-2</v>
      </c>
      <c r="C696" s="6">
        <v>24.5888766117233</v>
      </c>
      <c r="D696" s="6">
        <v>4695</v>
      </c>
      <c r="E696" s="7">
        <v>50.5714840850382</v>
      </c>
      <c r="F696" s="8">
        <f t="shared" si="10"/>
        <v>212.43461723066926</v>
      </c>
      <c r="G696" s="6">
        <v>11.099880000000001</v>
      </c>
      <c r="H696" s="9">
        <v>643.09057066537139</v>
      </c>
      <c r="I696" s="8">
        <f>+F696/(1-'P&amp;L'!$D$26)</f>
        <v>212.43461723066926</v>
      </c>
    </row>
    <row r="697" spans="1:9" x14ac:dyDescent="0.25">
      <c r="A697" s="5">
        <v>41210</v>
      </c>
      <c r="B697" s="6">
        <v>2.1999999999999999E-2</v>
      </c>
      <c r="C697" s="6">
        <v>25.8106841452251</v>
      </c>
      <c r="D697" s="6">
        <v>4695</v>
      </c>
      <c r="E697" s="7">
        <v>50.114109169999999</v>
      </c>
      <c r="F697" s="8">
        <f t="shared" si="10"/>
        <v>200.54820348986749</v>
      </c>
      <c r="G697" s="6">
        <v>10.61</v>
      </c>
      <c r="H697" s="9">
        <v>580.31357428022568</v>
      </c>
      <c r="I697" s="8">
        <f>+F697/(1-'P&amp;L'!$D$26)</f>
        <v>200.54820348986749</v>
      </c>
    </row>
    <row r="698" spans="1:9" x14ac:dyDescent="0.25">
      <c r="A698" s="5">
        <v>41212</v>
      </c>
      <c r="B698" s="6">
        <v>2.1999999999999999E-2</v>
      </c>
      <c r="C698" s="6">
        <v>24.4748066399431</v>
      </c>
      <c r="D698" s="6">
        <v>4695</v>
      </c>
      <c r="E698" s="7">
        <v>50.171343416896597</v>
      </c>
      <c r="F698" s="8">
        <f t="shared" si="10"/>
        <v>211.73601645840407</v>
      </c>
      <c r="G698" s="6">
        <v>10.85</v>
      </c>
      <c r="H698" s="9">
        <v>626.54612142918666</v>
      </c>
      <c r="I698" s="8">
        <f>+F698/(1-'P&amp;L'!$D$26)</f>
        <v>211.73601645840407</v>
      </c>
    </row>
    <row r="699" spans="1:9" x14ac:dyDescent="0.25">
      <c r="A699" s="5">
        <v>41214</v>
      </c>
      <c r="B699" s="6">
        <v>2.1999999999999999E-2</v>
      </c>
      <c r="C699" s="6">
        <v>22.175160378471901</v>
      </c>
      <c r="D699" s="6">
        <v>4608</v>
      </c>
      <c r="E699" s="7">
        <v>50.176142812442201</v>
      </c>
      <c r="F699" s="8">
        <f t="shared" si="10"/>
        <v>229.38533778057226</v>
      </c>
      <c r="G699" s="6">
        <v>11.279</v>
      </c>
      <c r="H699" s="9">
        <v>705.61015222556603</v>
      </c>
      <c r="I699" s="8">
        <f>+F699/(1-'P&amp;L'!$D$26)</f>
        <v>229.38533778057226</v>
      </c>
    </row>
    <row r="700" spans="1:9" x14ac:dyDescent="0.25">
      <c r="A700" s="5">
        <v>41216</v>
      </c>
      <c r="B700" s="6">
        <v>2.1999999999999999E-2</v>
      </c>
      <c r="C700" s="6">
        <v>23.4892439564554</v>
      </c>
      <c r="D700" s="6">
        <v>4608</v>
      </c>
      <c r="E700" s="7">
        <v>50.172038802989697</v>
      </c>
      <c r="F700" s="8">
        <f t="shared" si="10"/>
        <v>216.53487933118697</v>
      </c>
      <c r="G700" s="6">
        <v>10.60097</v>
      </c>
      <c r="H700" s="9">
        <v>626.0399344755092</v>
      </c>
      <c r="I700" s="8">
        <f>+F700/(1-'P&amp;L'!$D$26)</f>
        <v>216.53487933118697</v>
      </c>
    </row>
    <row r="701" spans="1:9" x14ac:dyDescent="0.25">
      <c r="A701" s="5">
        <v>41218</v>
      </c>
      <c r="B701" s="6">
        <v>2.1999999999999999E-2</v>
      </c>
      <c r="C701" s="6">
        <v>25.131848428934799</v>
      </c>
      <c r="D701" s="6">
        <v>4608</v>
      </c>
      <c r="E701" s="7">
        <v>50.147013271184697</v>
      </c>
      <c r="F701" s="8">
        <f t="shared" si="10"/>
        <v>202.28132569535356</v>
      </c>
      <c r="G701" s="6">
        <v>10.9</v>
      </c>
      <c r="H701" s="9">
        <v>601.32721365800569</v>
      </c>
      <c r="I701" s="8">
        <f>+F701/(1-'P&amp;L'!$D$26)</f>
        <v>202.28132569535356</v>
      </c>
    </row>
    <row r="702" spans="1:9" x14ac:dyDescent="0.25">
      <c r="A702" s="5">
        <v>41220</v>
      </c>
      <c r="B702" s="6">
        <v>2.1999999999999999E-2</v>
      </c>
      <c r="C702" s="6">
        <v>25.7888902179266</v>
      </c>
      <c r="D702" s="6">
        <v>4608</v>
      </c>
      <c r="E702" s="7">
        <v>50.1394506152727</v>
      </c>
      <c r="F702" s="8">
        <f t="shared" si="10"/>
        <v>197.09793258341102</v>
      </c>
      <c r="G702" s="6">
        <v>11.21603</v>
      </c>
      <c r="H702" s="9">
        <v>602.90627039823153</v>
      </c>
      <c r="I702" s="8">
        <f>+F702/(1-'P&amp;L'!$D$26)</f>
        <v>197.09793258341102</v>
      </c>
    </row>
    <row r="703" spans="1:9" x14ac:dyDescent="0.25">
      <c r="A703" s="5">
        <v>41222</v>
      </c>
      <c r="B703" s="6">
        <v>2.1999999999999999E-2</v>
      </c>
      <c r="C703" s="6">
        <v>23.817764850951299</v>
      </c>
      <c r="D703" s="6">
        <v>4608</v>
      </c>
      <c r="E703" s="7">
        <v>50.1436112702469</v>
      </c>
      <c r="F703" s="8">
        <f t="shared" si="10"/>
        <v>213.42719469872995</v>
      </c>
      <c r="G703" s="6">
        <v>11.07</v>
      </c>
      <c r="H703" s="9">
        <v>644.35610326771109</v>
      </c>
      <c r="I703" s="8">
        <f>+F703/(1-'P&amp;L'!$D$26)</f>
        <v>213.42719469872995</v>
      </c>
    </row>
    <row r="704" spans="1:9" x14ac:dyDescent="0.25">
      <c r="A704" s="5">
        <v>41224</v>
      </c>
      <c r="B704" s="6">
        <v>2.1999999999999999E-2</v>
      </c>
      <c r="C704" s="6">
        <v>21.682379036728101</v>
      </c>
      <c r="D704" s="6">
        <v>4608</v>
      </c>
      <c r="E704" s="7">
        <v>50.280759512675601</v>
      </c>
      <c r="F704" s="8">
        <f t="shared" si="10"/>
        <v>235.08777647151513</v>
      </c>
      <c r="G704" s="6">
        <v>10.939</v>
      </c>
      <c r="H704" s="9">
        <v>701.35232367870117</v>
      </c>
      <c r="I704" s="8">
        <f>+F704/(1-'P&amp;L'!$D$26)</f>
        <v>235.08777647151513</v>
      </c>
    </row>
    <row r="705" spans="1:9" x14ac:dyDescent="0.25">
      <c r="A705" s="5">
        <v>41226</v>
      </c>
      <c r="B705" s="6">
        <v>2.1999999999999999E-2</v>
      </c>
      <c r="C705" s="6">
        <v>22.774875911044699</v>
      </c>
      <c r="D705" s="6">
        <v>4608</v>
      </c>
      <c r="E705" s="7">
        <v>50.117104804222201</v>
      </c>
      <c r="F705" s="8">
        <f t="shared" si="10"/>
        <v>223.08229631973333</v>
      </c>
      <c r="G705" s="6">
        <v>11.129</v>
      </c>
      <c r="H705" s="9">
        <v>677.09532974790318</v>
      </c>
      <c r="I705" s="8">
        <f>+F705/(1-'P&amp;L'!$D$26)</f>
        <v>223.08229631973333</v>
      </c>
    </row>
    <row r="706" spans="1:9" x14ac:dyDescent="0.25">
      <c r="A706" s="5">
        <v>41228</v>
      </c>
      <c r="B706" s="6">
        <v>2.1999999999999999E-2</v>
      </c>
      <c r="C706" s="6">
        <v>22.774875911044699</v>
      </c>
      <c r="D706" s="6">
        <v>4608</v>
      </c>
      <c r="E706" s="7">
        <v>50.113015486898703</v>
      </c>
      <c r="F706" s="8">
        <f t="shared" si="10"/>
        <v>223.06409386565164</v>
      </c>
      <c r="G706" s="6">
        <v>11.114000000000001</v>
      </c>
      <c r="H706" s="9">
        <v>676.12754706077794</v>
      </c>
      <c r="I706" s="8">
        <f>+F706/(1-'P&amp;L'!$D$26)</f>
        <v>223.06409386565164</v>
      </c>
    </row>
    <row r="707" spans="1:9" x14ac:dyDescent="0.25">
      <c r="A707" s="5">
        <v>41230</v>
      </c>
      <c r="B707" s="6">
        <v>2.1999999999999999E-2</v>
      </c>
      <c r="C707" s="6">
        <v>23.612187525421302</v>
      </c>
      <c r="D707" s="6">
        <v>4608</v>
      </c>
      <c r="E707" s="7">
        <v>50.157121059433997</v>
      </c>
      <c r="F707" s="8">
        <f t="shared" si="10"/>
        <v>215.34338142312615</v>
      </c>
      <c r="G707" s="6">
        <v>11.8</v>
      </c>
      <c r="H707" s="9">
        <v>693.014154761697</v>
      </c>
      <c r="I707" s="8">
        <f>+F707/(1-'P&amp;L'!$D$26)</f>
        <v>215.34338142312615</v>
      </c>
    </row>
    <row r="708" spans="1:9" x14ac:dyDescent="0.25">
      <c r="A708" s="5">
        <v>41232</v>
      </c>
      <c r="B708" s="6">
        <v>2.1999999999999999E-2</v>
      </c>
      <c r="C708" s="6">
        <v>20.597865713665399</v>
      </c>
      <c r="D708" s="6">
        <v>4608</v>
      </c>
      <c r="E708" s="7">
        <v>50.145122960616398</v>
      </c>
      <c r="F708" s="8">
        <f t="shared" ref="F708:F771" si="11">+(B708/C708)*D708*E708</f>
        <v>246.79799625467285</v>
      </c>
      <c r="G708" s="6">
        <v>11.79998</v>
      </c>
      <c r="H708" s="9">
        <v>794.23947813960388</v>
      </c>
      <c r="I708" s="8">
        <f>+F708/(1-'P&amp;L'!$D$26)</f>
        <v>246.79799625467285</v>
      </c>
    </row>
    <row r="709" spans="1:9" x14ac:dyDescent="0.25">
      <c r="A709" s="5">
        <v>41234</v>
      </c>
      <c r="B709" s="6">
        <v>2.1999999999999999E-2</v>
      </c>
      <c r="C709" s="6">
        <v>25.789197722800601</v>
      </c>
      <c r="D709" s="6">
        <v>4608</v>
      </c>
      <c r="E709" s="7">
        <v>50.113490234253298</v>
      </c>
      <c r="F709" s="8">
        <f t="shared" si="11"/>
        <v>196.99353351717843</v>
      </c>
      <c r="G709" s="6">
        <v>11.784000000000001</v>
      </c>
      <c r="H709" s="9">
        <v>633.10139971811759</v>
      </c>
      <c r="I709" s="8">
        <f>+F709/(1-'P&amp;L'!$D$26)</f>
        <v>196.99353351717843</v>
      </c>
    </row>
    <row r="710" spans="1:9" x14ac:dyDescent="0.25">
      <c r="A710" s="5">
        <v>41236</v>
      </c>
      <c r="B710" s="6">
        <v>2.1999999999999999E-2</v>
      </c>
      <c r="C710" s="6">
        <v>24.282036816922599</v>
      </c>
      <c r="D710" s="6">
        <v>4608</v>
      </c>
      <c r="E710" s="7">
        <v>50.074168516275698</v>
      </c>
      <c r="F710" s="8">
        <f t="shared" si="11"/>
        <v>209.05655261869072</v>
      </c>
      <c r="G710" s="6">
        <v>12.43</v>
      </c>
      <c r="H710" s="9">
        <v>708.70171337736144</v>
      </c>
      <c r="I710" s="8">
        <f>+F710/(1-'P&amp;L'!$D$26)</f>
        <v>209.05655261869072</v>
      </c>
    </row>
    <row r="711" spans="1:9" x14ac:dyDescent="0.25">
      <c r="A711" s="5">
        <v>41238</v>
      </c>
      <c r="B711" s="6">
        <v>2.1999999999999999E-2</v>
      </c>
      <c r="C711" s="6">
        <v>23.612187525421302</v>
      </c>
      <c r="D711" s="6">
        <v>4608</v>
      </c>
      <c r="E711" s="7">
        <v>50.134841831717203</v>
      </c>
      <c r="F711" s="8">
        <f t="shared" si="11"/>
        <v>215.24772832082101</v>
      </c>
      <c r="G711" s="6">
        <v>12.6</v>
      </c>
      <c r="H711" s="9">
        <v>739.66946641154846</v>
      </c>
      <c r="I711" s="8">
        <f>+F711/(1-'P&amp;L'!$D$26)</f>
        <v>215.24772832082101</v>
      </c>
    </row>
    <row r="712" spans="1:9" x14ac:dyDescent="0.25">
      <c r="A712" s="5">
        <v>41240</v>
      </c>
      <c r="B712" s="6">
        <v>2.1999999999999999E-2</v>
      </c>
      <c r="C712" s="6">
        <v>25.984261929471501</v>
      </c>
      <c r="D712" s="6">
        <v>4608</v>
      </c>
      <c r="E712" s="7">
        <v>50.186181449999999</v>
      </c>
      <c r="F712" s="8">
        <f t="shared" si="11"/>
        <v>195.79830069772851</v>
      </c>
      <c r="G712" s="6">
        <v>12.52999</v>
      </c>
      <c r="H712" s="9">
        <v>669.09565902532665</v>
      </c>
      <c r="I712" s="8">
        <f>+F712/(1-'P&amp;L'!$D$26)</f>
        <v>195.79830069772851</v>
      </c>
    </row>
    <row r="713" spans="1:9" x14ac:dyDescent="0.25">
      <c r="A713" s="5">
        <v>41242</v>
      </c>
      <c r="B713" s="6">
        <v>2.1999999999999999E-2</v>
      </c>
      <c r="C713" s="6">
        <v>28.206600120807899</v>
      </c>
      <c r="D713" s="6">
        <v>4608</v>
      </c>
      <c r="E713" s="7">
        <v>50.155108791964302</v>
      </c>
      <c r="F713" s="8">
        <f t="shared" si="11"/>
        <v>180.2600911530397</v>
      </c>
      <c r="G713" s="6">
        <v>12.599</v>
      </c>
      <c r="H713" s="9">
        <v>619.3900604828583</v>
      </c>
      <c r="I713" s="8">
        <f>+F713/(1-'P&amp;L'!$D$26)</f>
        <v>180.2600911530397</v>
      </c>
    </row>
    <row r="714" spans="1:9" x14ac:dyDescent="0.25">
      <c r="A714" s="5">
        <v>41244</v>
      </c>
      <c r="B714" s="6">
        <v>2.1999999999999999E-2</v>
      </c>
      <c r="C714" s="6">
        <v>27.3518546626016</v>
      </c>
      <c r="D714" s="6">
        <v>4431</v>
      </c>
      <c r="E714" s="7">
        <v>50.157198874913497</v>
      </c>
      <c r="F714" s="8">
        <f t="shared" si="11"/>
        <v>178.76023842030955</v>
      </c>
      <c r="G714" s="6">
        <v>12.68778</v>
      </c>
      <c r="H714" s="9">
        <v>618.56470304302786</v>
      </c>
      <c r="I714" s="8">
        <f>+F714/(1-'P&amp;L'!$D$26)</f>
        <v>178.76023842030955</v>
      </c>
    </row>
    <row r="715" spans="1:9" x14ac:dyDescent="0.25">
      <c r="A715" s="5">
        <v>41246</v>
      </c>
      <c r="B715" s="6">
        <v>2.1999999999999999E-2</v>
      </c>
      <c r="C715" s="6">
        <v>25.642363746189002</v>
      </c>
      <c r="D715" s="6">
        <v>4431</v>
      </c>
      <c r="E715" s="7">
        <v>50.143025253659303</v>
      </c>
      <c r="F715" s="8">
        <f t="shared" si="11"/>
        <v>190.62370521530733</v>
      </c>
      <c r="G715" s="6">
        <v>12.67901</v>
      </c>
      <c r="H715" s="9">
        <v>659.15996308961837</v>
      </c>
      <c r="I715" s="8">
        <f>+F715/(1-'P&amp;L'!$D$26)</f>
        <v>190.62370521530733</v>
      </c>
    </row>
    <row r="716" spans="1:9" x14ac:dyDescent="0.25">
      <c r="A716" s="5">
        <v>41248</v>
      </c>
      <c r="B716" s="6">
        <v>2.1999999999999999E-2</v>
      </c>
      <c r="C716" s="6">
        <v>20.513890996951201</v>
      </c>
      <c r="D716" s="6">
        <v>4431</v>
      </c>
      <c r="E716" s="7">
        <v>50.187483792808202</v>
      </c>
      <c r="F716" s="8">
        <f t="shared" si="11"/>
        <v>238.49089847545937</v>
      </c>
      <c r="G716" s="6">
        <v>13.5</v>
      </c>
      <c r="H716" s="9">
        <v>878.08012620510044</v>
      </c>
      <c r="I716" s="8">
        <f>+F716/(1-'P&amp;L'!$D$26)</f>
        <v>238.49089847545937</v>
      </c>
    </row>
    <row r="717" spans="1:9" x14ac:dyDescent="0.25">
      <c r="A717" s="5">
        <v>41250</v>
      </c>
      <c r="B717" s="6">
        <v>2.1999999999999999E-2</v>
      </c>
      <c r="C717" s="6">
        <v>21.197687363516199</v>
      </c>
      <c r="D717" s="6">
        <v>4431</v>
      </c>
      <c r="E717" s="7">
        <v>50.146664802222197</v>
      </c>
      <c r="F717" s="8">
        <f t="shared" si="11"/>
        <v>230.60992901818861</v>
      </c>
      <c r="G717" s="6">
        <v>13.68</v>
      </c>
      <c r="H717" s="9">
        <v>860.38468062786012</v>
      </c>
      <c r="I717" s="8">
        <f>+F717/(1-'P&amp;L'!$D$26)</f>
        <v>230.60992901818861</v>
      </c>
    </row>
    <row r="718" spans="1:9" x14ac:dyDescent="0.25">
      <c r="A718" s="5">
        <v>41252</v>
      </c>
      <c r="B718" s="6">
        <v>2.1999999999999999E-2</v>
      </c>
      <c r="C718" s="6">
        <v>22.223381913363799</v>
      </c>
      <c r="D718" s="6">
        <v>4431</v>
      </c>
      <c r="E718" s="7">
        <v>50.133325691065302</v>
      </c>
      <c r="F718" s="8">
        <f t="shared" si="11"/>
        <v>219.90788234069913</v>
      </c>
      <c r="G718" s="6">
        <v>13.53</v>
      </c>
      <c r="H718" s="9">
        <v>811.46008583717992</v>
      </c>
      <c r="I718" s="8">
        <f>+F718/(1-'P&amp;L'!$D$26)</f>
        <v>219.90788234069913</v>
      </c>
    </row>
    <row r="719" spans="1:9" x14ac:dyDescent="0.25">
      <c r="A719" s="5">
        <v>41254</v>
      </c>
      <c r="B719" s="6">
        <v>2.1999999999999999E-2</v>
      </c>
      <c r="C719" s="6">
        <v>24.292233661730801</v>
      </c>
      <c r="D719" s="6">
        <v>4431</v>
      </c>
      <c r="E719" s="7">
        <v>50.140848927757403</v>
      </c>
      <c r="F719" s="8">
        <f t="shared" si="11"/>
        <v>201.20958423332544</v>
      </c>
      <c r="G719" s="6">
        <v>13.639989999999999</v>
      </c>
      <c r="H719" s="9">
        <v>748.49910459455907</v>
      </c>
      <c r="I719" s="8">
        <f>+F719/(1-'P&amp;L'!$D$26)</f>
        <v>201.20958423332544</v>
      </c>
    </row>
    <row r="720" spans="1:9" x14ac:dyDescent="0.25">
      <c r="A720" s="5">
        <v>41256</v>
      </c>
      <c r="B720" s="6">
        <v>2.1999999999999999E-2</v>
      </c>
      <c r="C720" s="6">
        <v>22.784439848244102</v>
      </c>
      <c r="D720" s="6">
        <v>4431</v>
      </c>
      <c r="E720" s="7">
        <v>50.195851844659501</v>
      </c>
      <c r="F720" s="8">
        <f t="shared" si="11"/>
        <v>214.76025138700939</v>
      </c>
      <c r="G720" s="6">
        <v>13.79989</v>
      </c>
      <c r="H720" s="9">
        <v>808.27304877629388</v>
      </c>
      <c r="I720" s="8">
        <f>+F720/(1-'P&amp;L'!$D$26)</f>
        <v>214.76025138700939</v>
      </c>
    </row>
    <row r="721" spans="1:9" x14ac:dyDescent="0.25">
      <c r="A721" s="5">
        <v>41258</v>
      </c>
      <c r="B721" s="6">
        <v>2.1999999999999999E-2</v>
      </c>
      <c r="C721" s="6">
        <v>19.768852221270599</v>
      </c>
      <c r="D721" s="6">
        <v>4431</v>
      </c>
      <c r="E721" s="7">
        <v>50.202793064561398</v>
      </c>
      <c r="F721" s="8">
        <f t="shared" si="11"/>
        <v>247.55451751791341</v>
      </c>
      <c r="G721" s="6">
        <v>13.7722</v>
      </c>
      <c r="H721" s="9">
        <v>929.82827077096556</v>
      </c>
      <c r="I721" s="8">
        <f>+F721/(1-'P&amp;L'!$D$26)</f>
        <v>247.55451751791341</v>
      </c>
    </row>
    <row r="722" spans="1:9" x14ac:dyDescent="0.25">
      <c r="A722" s="5">
        <v>41260</v>
      </c>
      <c r="B722" s="6">
        <v>2.1999999999999999E-2</v>
      </c>
      <c r="C722" s="6">
        <v>21.1091133888144</v>
      </c>
      <c r="D722" s="6">
        <v>4431</v>
      </c>
      <c r="E722" s="7">
        <v>50.189556394172399</v>
      </c>
      <c r="F722" s="8">
        <f t="shared" si="11"/>
        <v>231.77564335834509</v>
      </c>
      <c r="G722" s="6">
        <v>13.497999999999999</v>
      </c>
      <c r="H722" s="9">
        <v>853.22935474116593</v>
      </c>
      <c r="I722" s="8">
        <f>+F722/(1-'P&amp;L'!$D$26)</f>
        <v>231.77564335834509</v>
      </c>
    </row>
    <row r="723" spans="1:9" x14ac:dyDescent="0.25">
      <c r="A723" s="5">
        <v>41262</v>
      </c>
      <c r="B723" s="6">
        <v>2.1999999999999999E-2</v>
      </c>
      <c r="C723" s="6">
        <v>23.957168369844901</v>
      </c>
      <c r="D723" s="6">
        <v>4431</v>
      </c>
      <c r="E723" s="7">
        <v>50.14811667</v>
      </c>
      <c r="F723" s="8">
        <f t="shared" si="11"/>
        <v>204.05327682123681</v>
      </c>
      <c r="G723" s="6">
        <v>13.398999999999999</v>
      </c>
      <c r="H723" s="9">
        <v>745.66632439847785</v>
      </c>
      <c r="I723" s="8">
        <f>+F723/(1-'P&amp;L'!$D$26)</f>
        <v>204.05327682123681</v>
      </c>
    </row>
    <row r="724" spans="1:9" x14ac:dyDescent="0.25">
      <c r="A724" s="5">
        <v>41264</v>
      </c>
      <c r="B724" s="6">
        <v>2.1999999999999999E-2</v>
      </c>
      <c r="C724" s="6">
        <v>20.271450159099501</v>
      </c>
      <c r="D724" s="6">
        <v>4431</v>
      </c>
      <c r="E724" s="7">
        <v>50.196799313523499</v>
      </c>
      <c r="F724" s="8">
        <f t="shared" si="11"/>
        <v>241.38797926523216</v>
      </c>
      <c r="G724" s="6">
        <v>13.647500000000001</v>
      </c>
      <c r="H724" s="9">
        <v>898.45703100606988</v>
      </c>
      <c r="I724" s="8">
        <f>+F724/(1-'P&amp;L'!$D$26)</f>
        <v>241.38797926523216</v>
      </c>
    </row>
    <row r="725" spans="1:9" x14ac:dyDescent="0.25">
      <c r="A725" s="5">
        <v>41266</v>
      </c>
      <c r="B725" s="6">
        <v>2.1999999999999999E-2</v>
      </c>
      <c r="C725" s="6">
        <v>23.119505140129998</v>
      </c>
      <c r="D725" s="6">
        <v>4431</v>
      </c>
      <c r="E725" s="7">
        <v>50.1570579069055</v>
      </c>
      <c r="F725" s="8">
        <f t="shared" si="11"/>
        <v>211.48421167519285</v>
      </c>
      <c r="G725" s="6">
        <v>13.485469999999999</v>
      </c>
      <c r="H725" s="9">
        <v>777.80836145985359</v>
      </c>
      <c r="I725" s="8">
        <f>+F725/(1-'P&amp;L'!$D$26)</f>
        <v>211.48421167519285</v>
      </c>
    </row>
    <row r="726" spans="1:9" x14ac:dyDescent="0.25">
      <c r="A726" s="5">
        <v>41268</v>
      </c>
      <c r="B726" s="6">
        <v>2.1999999999999999E-2</v>
      </c>
      <c r="C726" s="6">
        <v>20.606515450985501</v>
      </c>
      <c r="D726" s="6">
        <v>4431</v>
      </c>
      <c r="E726" s="7">
        <v>50.172697791851903</v>
      </c>
      <c r="F726" s="8">
        <f t="shared" si="11"/>
        <v>237.34895585713397</v>
      </c>
      <c r="G726" s="6">
        <v>13.45</v>
      </c>
      <c r="H726" s="9">
        <v>870.6391244395777</v>
      </c>
      <c r="I726" s="8">
        <f>+F726/(1-'P&amp;L'!$D$26)</f>
        <v>237.34895585713397</v>
      </c>
    </row>
    <row r="727" spans="1:9" x14ac:dyDescent="0.25">
      <c r="A727" s="5">
        <v>41270</v>
      </c>
      <c r="B727" s="6">
        <v>2.1999999999999999E-2</v>
      </c>
      <c r="C727" s="6">
        <v>23.847084879835698</v>
      </c>
      <c r="D727" s="6">
        <v>4431</v>
      </c>
      <c r="E727" s="7">
        <v>50.357650724852498</v>
      </c>
      <c r="F727" s="8">
        <f t="shared" si="11"/>
        <v>205.85176480463358</v>
      </c>
      <c r="G727" s="6">
        <v>13.47</v>
      </c>
      <c r="H727" s="9">
        <v>756.22452870502218</v>
      </c>
      <c r="I727" s="8">
        <f>+F727/(1-'P&amp;L'!$D$26)</f>
        <v>205.85176480463358</v>
      </c>
    </row>
    <row r="728" spans="1:9" x14ac:dyDescent="0.25">
      <c r="A728" s="5">
        <v>41272</v>
      </c>
      <c r="B728" s="6">
        <v>2.1999999999999999E-2</v>
      </c>
      <c r="C728" s="6">
        <v>19.847884309925401</v>
      </c>
      <c r="D728" s="6">
        <v>4431</v>
      </c>
      <c r="E728" s="7">
        <v>33.499031648284003</v>
      </c>
      <c r="F728" s="8">
        <f t="shared" si="11"/>
        <v>164.52900229295497</v>
      </c>
      <c r="G728" s="6">
        <v>13.67</v>
      </c>
      <c r="H728" s="9">
        <v>613.39403491218934</v>
      </c>
      <c r="I728" s="8">
        <f>+F728/(1-'P&amp;L'!$D$26)</f>
        <v>164.52900229295497</v>
      </c>
    </row>
    <row r="729" spans="1:9" x14ac:dyDescent="0.25">
      <c r="A729" s="5">
        <v>41274</v>
      </c>
      <c r="B729" s="6">
        <v>2.1999999999999999E-2</v>
      </c>
      <c r="C729" s="6">
        <v>24.883914657219901</v>
      </c>
      <c r="D729" s="6">
        <v>4431</v>
      </c>
      <c r="E729" s="7">
        <v>25.168900892225999</v>
      </c>
      <c r="F729" s="8">
        <f t="shared" si="11"/>
        <v>98.598425150284953</v>
      </c>
      <c r="G729" s="6">
        <v>13.59</v>
      </c>
      <c r="H729" s="9">
        <v>365.44161757973791</v>
      </c>
      <c r="I729" s="8">
        <f>+F729/(1-'P&amp;L'!$D$26)</f>
        <v>98.598425150284953</v>
      </c>
    </row>
    <row r="730" spans="1:9" x14ac:dyDescent="0.25">
      <c r="A730" s="5">
        <v>41276</v>
      </c>
      <c r="B730" s="6">
        <v>2.5000000000000001E-2</v>
      </c>
      <c r="C730" s="6">
        <v>23.106492181704201</v>
      </c>
      <c r="D730" s="6">
        <v>4213</v>
      </c>
      <c r="E730" s="7">
        <v>25.116088347517199</v>
      </c>
      <c r="F730" s="8">
        <f t="shared" si="11"/>
        <v>114.48522711278727</v>
      </c>
      <c r="G730" s="6">
        <v>13.4</v>
      </c>
      <c r="H730" s="9">
        <v>1534.1020433113495</v>
      </c>
      <c r="I730" s="8">
        <f>+F730/(1-'P&amp;L'!$D$26)</f>
        <v>114.48522711278727</v>
      </c>
    </row>
    <row r="731" spans="1:9" x14ac:dyDescent="0.25">
      <c r="A731" s="5">
        <v>41278</v>
      </c>
      <c r="B731" s="6">
        <v>2.5000000000000001E-2</v>
      </c>
      <c r="C731" s="6">
        <v>20.884714087309501</v>
      </c>
      <c r="D731" s="6">
        <v>4213</v>
      </c>
      <c r="E731" s="7">
        <v>25.236920408376101</v>
      </c>
      <c r="F731" s="8">
        <f t="shared" si="11"/>
        <v>127.27388227102337</v>
      </c>
      <c r="G731" s="6">
        <v>13.48986</v>
      </c>
      <c r="H731" s="9">
        <v>1716.9068534925873</v>
      </c>
      <c r="I731" s="8">
        <f>+F731/(1-'P&amp;L'!$D$26)</f>
        <v>127.27388227102337</v>
      </c>
    </row>
    <row r="732" spans="1:9" x14ac:dyDescent="0.25">
      <c r="A732" s="5">
        <v>41280</v>
      </c>
      <c r="B732" s="6">
        <v>2.5000000000000001E-2</v>
      </c>
      <c r="C732" s="6">
        <v>21.0328326269358</v>
      </c>
      <c r="D732" s="6">
        <v>4213</v>
      </c>
      <c r="E732" s="7">
        <v>25.209244359962401</v>
      </c>
      <c r="F732" s="8">
        <f t="shared" si="11"/>
        <v>126.23899544622876</v>
      </c>
      <c r="G732" s="6">
        <v>13.52999</v>
      </c>
      <c r="H732" s="9">
        <v>1708.0123459975205</v>
      </c>
      <c r="I732" s="8">
        <f>+F732/(1-'P&amp;L'!$D$26)</f>
        <v>126.23899544622876</v>
      </c>
    </row>
    <row r="733" spans="1:9" x14ac:dyDescent="0.25">
      <c r="A733" s="5">
        <v>41282</v>
      </c>
      <c r="B733" s="6">
        <v>2.5000000000000001E-2</v>
      </c>
      <c r="C733" s="6">
        <v>23.261181986838199</v>
      </c>
      <c r="D733" s="6">
        <v>4213</v>
      </c>
      <c r="E733" s="7">
        <v>25.188278574015101</v>
      </c>
      <c r="F733" s="8">
        <f t="shared" si="11"/>
        <v>114.05075813899973</v>
      </c>
      <c r="G733" s="6">
        <v>13.83</v>
      </c>
      <c r="H733" s="9">
        <v>1577.3219850623661</v>
      </c>
      <c r="I733" s="8">
        <f>+F733/(1-'P&amp;L'!$D$26)</f>
        <v>114.05075813899973</v>
      </c>
    </row>
    <row r="734" spans="1:9" x14ac:dyDescent="0.25">
      <c r="A734" s="5">
        <v>41284</v>
      </c>
      <c r="B734" s="6">
        <v>2.5000000000000001E-2</v>
      </c>
      <c r="C734" s="6">
        <v>23.5842539588776</v>
      </c>
      <c r="D734" s="6">
        <v>4213</v>
      </c>
      <c r="E734" s="7">
        <v>25.217596601115002</v>
      </c>
      <c r="F734" s="8">
        <f t="shared" si="11"/>
        <v>112.61935046339033</v>
      </c>
      <c r="G734" s="6">
        <v>14.32</v>
      </c>
      <c r="H734" s="9">
        <v>1612.7090986357496</v>
      </c>
      <c r="I734" s="8">
        <f>+F734/(1-'P&amp;L'!$D$26)</f>
        <v>112.61935046339033</v>
      </c>
    </row>
    <row r="735" spans="1:9" x14ac:dyDescent="0.25">
      <c r="A735" s="5">
        <v>41286</v>
      </c>
      <c r="B735" s="6">
        <v>2.5000000000000001E-2</v>
      </c>
      <c r="C735" s="6">
        <v>19.2227823363454</v>
      </c>
      <c r="D735" s="6">
        <v>4213</v>
      </c>
      <c r="E735" s="7">
        <v>25.281021558544101</v>
      </c>
      <c r="F735" s="8">
        <f t="shared" si="11"/>
        <v>138.51915654369782</v>
      </c>
      <c r="G735" s="6">
        <v>14.34999</v>
      </c>
      <c r="H735" s="9">
        <v>1987.7485112104982</v>
      </c>
      <c r="I735" s="8">
        <f>+F735/(1-'P&amp;L'!$D$26)</f>
        <v>138.51915654369782</v>
      </c>
    </row>
    <row r="736" spans="1:9" x14ac:dyDescent="0.25">
      <c r="A736" s="5">
        <v>41288</v>
      </c>
      <c r="B736" s="6">
        <v>2.5000000000000001E-2</v>
      </c>
      <c r="C736" s="6">
        <v>24.876541847035298</v>
      </c>
      <c r="D736" s="6">
        <v>4213</v>
      </c>
      <c r="E736" s="7">
        <v>25.2564248423874</v>
      </c>
      <c r="F736" s="8">
        <f t="shared" si="11"/>
        <v>106.93338981284003</v>
      </c>
      <c r="G736" s="6">
        <v>14.3</v>
      </c>
      <c r="H736" s="9">
        <v>1529.1474743236126</v>
      </c>
      <c r="I736" s="8">
        <f>+F736/(1-'P&amp;L'!$D$26)</f>
        <v>106.93338981284003</v>
      </c>
    </row>
    <row r="737" spans="1:9" x14ac:dyDescent="0.25">
      <c r="A737" s="5">
        <v>41290</v>
      </c>
      <c r="B737" s="6">
        <v>2.5000000000000001E-2</v>
      </c>
      <c r="C737" s="6">
        <v>19.868926280424301</v>
      </c>
      <c r="D737" s="6">
        <v>4213</v>
      </c>
      <c r="E737" s="7">
        <v>25.249070316693899</v>
      </c>
      <c r="F737" s="8">
        <f t="shared" si="11"/>
        <v>133.84509527955197</v>
      </c>
      <c r="G737" s="6">
        <v>14.689</v>
      </c>
      <c r="H737" s="9">
        <v>1966.0506045613388</v>
      </c>
      <c r="I737" s="8">
        <f>+F737/(1-'P&amp;L'!$D$26)</f>
        <v>133.84509527955197</v>
      </c>
    </row>
    <row r="738" spans="1:9" x14ac:dyDescent="0.25">
      <c r="A738" s="5">
        <v>41292</v>
      </c>
      <c r="B738" s="6">
        <v>2.5000000000000001E-2</v>
      </c>
      <c r="C738" s="6">
        <v>20.191998252463701</v>
      </c>
      <c r="D738" s="6">
        <v>4213</v>
      </c>
      <c r="E738" s="7">
        <v>25.280845934943802</v>
      </c>
      <c r="F738" s="8">
        <f t="shared" si="11"/>
        <v>131.86932094613616</v>
      </c>
      <c r="G738" s="6">
        <v>15.984999999999999</v>
      </c>
      <c r="H738" s="9">
        <v>2107.9310953239865</v>
      </c>
      <c r="I738" s="8">
        <f>+F738/(1-'P&amp;L'!$D$26)</f>
        <v>131.86932094613616</v>
      </c>
    </row>
    <row r="739" spans="1:9" x14ac:dyDescent="0.25">
      <c r="A739" s="5">
        <v>41294</v>
      </c>
      <c r="B739" s="6">
        <v>2.5000000000000001E-2</v>
      </c>
      <c r="C739" s="6">
        <v>21.3227501546017</v>
      </c>
      <c r="D739" s="6">
        <v>4213</v>
      </c>
      <c r="E739" s="7">
        <v>25.2919595684914</v>
      </c>
      <c r="F739" s="8">
        <f t="shared" si="11"/>
        <v>124.931147353732</v>
      </c>
      <c r="G739" s="6">
        <v>15.89</v>
      </c>
      <c r="H739" s="9">
        <v>1985.1559314508015</v>
      </c>
      <c r="I739" s="8">
        <f>+F739/(1-'P&amp;L'!$D$26)</f>
        <v>124.931147353732</v>
      </c>
    </row>
    <row r="740" spans="1:9" x14ac:dyDescent="0.25">
      <c r="A740" s="5">
        <v>41296</v>
      </c>
      <c r="B740" s="6">
        <v>2.5000000000000001E-2</v>
      </c>
      <c r="C740" s="6">
        <v>20.676606210522799</v>
      </c>
      <c r="D740" s="6">
        <v>4213</v>
      </c>
      <c r="E740" s="7">
        <v>25.2650546486182</v>
      </c>
      <c r="F740" s="8">
        <f t="shared" si="11"/>
        <v>128.69819417034921</v>
      </c>
      <c r="G740" s="6">
        <v>17.59</v>
      </c>
      <c r="H740" s="9">
        <v>2263.8012354564426</v>
      </c>
      <c r="I740" s="8">
        <f>+F740/(1-'P&amp;L'!$D$26)</f>
        <v>128.69819417034921</v>
      </c>
    </row>
    <row r="741" spans="1:9" x14ac:dyDescent="0.25">
      <c r="A741" s="5">
        <v>41298</v>
      </c>
      <c r="B741" s="6">
        <v>2.5000000000000001E-2</v>
      </c>
      <c r="C741" s="6">
        <v>23.907325930917001</v>
      </c>
      <c r="D741" s="6">
        <v>4213</v>
      </c>
      <c r="E741" s="7">
        <v>25.202167556171901</v>
      </c>
      <c r="F741" s="8">
        <f t="shared" si="11"/>
        <v>111.02949386828357</v>
      </c>
      <c r="G741" s="6">
        <v>19.189990000000002</v>
      </c>
      <c r="H741" s="9">
        <v>2130.6548770374229</v>
      </c>
      <c r="I741" s="8">
        <f>+F741/(1-'P&amp;L'!$D$26)</f>
        <v>111.02949386828357</v>
      </c>
    </row>
    <row r="742" spans="1:9" x14ac:dyDescent="0.25">
      <c r="A742" s="5">
        <v>41300</v>
      </c>
      <c r="B742" s="6">
        <v>2.5000000000000001E-2</v>
      </c>
      <c r="C742" s="6">
        <v>22.1367933340867</v>
      </c>
      <c r="D742" s="6">
        <v>4213</v>
      </c>
      <c r="E742" s="7">
        <v>25.210574081000001</v>
      </c>
      <c r="F742" s="8">
        <f t="shared" si="11"/>
        <v>119.94979015287787</v>
      </c>
      <c r="G742" s="6">
        <v>17.619260000000001</v>
      </c>
      <c r="H742" s="9">
        <v>2113.426539648995</v>
      </c>
      <c r="I742" s="8">
        <f>+F742/(1-'P&amp;L'!$D$26)</f>
        <v>119.94979015287787</v>
      </c>
    </row>
    <row r="743" spans="1:9" x14ac:dyDescent="0.25">
      <c r="A743" s="5">
        <v>41302</v>
      </c>
      <c r="B743" s="6">
        <v>2.5000000000000001E-2</v>
      </c>
      <c r="C743" s="6">
        <v>21.8416360896322</v>
      </c>
      <c r="D743" s="6">
        <v>4213</v>
      </c>
      <c r="E743" s="7">
        <v>25.215476543003199</v>
      </c>
      <c r="F743" s="8">
        <f t="shared" si="11"/>
        <v>121.59437397423163</v>
      </c>
      <c r="G743" s="6">
        <v>18.45</v>
      </c>
      <c r="H743" s="9">
        <v>2243.4161998245736</v>
      </c>
      <c r="I743" s="8">
        <f>+F743/(1-'P&amp;L'!$D$26)</f>
        <v>121.59437397423163</v>
      </c>
    </row>
    <row r="744" spans="1:9" x14ac:dyDescent="0.25">
      <c r="A744" s="5">
        <v>41304</v>
      </c>
      <c r="B744" s="6">
        <v>2.5000000000000001E-2</v>
      </c>
      <c r="C744" s="6">
        <v>21.398900222950498</v>
      </c>
      <c r="D744" s="6">
        <v>4213</v>
      </c>
      <c r="E744" s="7">
        <v>25.182462577314801</v>
      </c>
      <c r="F744" s="8">
        <f t="shared" si="11"/>
        <v>123.94762550044612</v>
      </c>
      <c r="G744" s="6">
        <v>19.7</v>
      </c>
      <c r="H744" s="9">
        <v>2441.7682223587885</v>
      </c>
      <c r="I744" s="8">
        <f>+F744/(1-'P&amp;L'!$D$26)</f>
        <v>123.94762550044612</v>
      </c>
    </row>
    <row r="745" spans="1:9" x14ac:dyDescent="0.25">
      <c r="A745" s="5">
        <v>41306</v>
      </c>
      <c r="B745" s="6">
        <v>2.5000000000000001E-2</v>
      </c>
      <c r="C745" s="6">
        <v>22.579529200768501</v>
      </c>
      <c r="D745" s="6">
        <v>4444</v>
      </c>
      <c r="E745" s="7">
        <v>25.1835864465714</v>
      </c>
      <c r="F745" s="8">
        <f t="shared" si="11"/>
        <v>123.9129668885592</v>
      </c>
      <c r="G745" s="6">
        <v>21.3</v>
      </c>
      <c r="H745" s="9">
        <v>2639.3461947263108</v>
      </c>
      <c r="I745" s="8">
        <f>+F745/(1-'P&amp;L'!$D$26)</f>
        <v>123.9129668885592</v>
      </c>
    </row>
    <row r="746" spans="1:9" x14ac:dyDescent="0.25">
      <c r="A746" s="5">
        <v>41308</v>
      </c>
      <c r="B746" s="6">
        <v>2.5000000000000001E-2</v>
      </c>
      <c r="C746" s="6">
        <v>24.350472667495399</v>
      </c>
      <c r="D746" s="6">
        <v>4444</v>
      </c>
      <c r="E746" s="7">
        <v>25.242321208571401</v>
      </c>
      <c r="F746" s="8">
        <f t="shared" si="11"/>
        <v>115.16909443880357</v>
      </c>
      <c r="G746" s="6">
        <v>20.68</v>
      </c>
      <c r="H746" s="9">
        <v>2381.6968729944579</v>
      </c>
      <c r="I746" s="8">
        <f>+F746/(1-'P&amp;L'!$D$26)</f>
        <v>115.16909443880357</v>
      </c>
    </row>
    <row r="747" spans="1:9" x14ac:dyDescent="0.25">
      <c r="A747" s="5">
        <v>41310</v>
      </c>
      <c r="B747" s="6">
        <v>2.5000000000000001E-2</v>
      </c>
      <c r="C747" s="6">
        <v>28.0057671748025</v>
      </c>
      <c r="D747" s="6">
        <v>4444</v>
      </c>
      <c r="E747" s="7">
        <v>25.231243081293702</v>
      </c>
      <c r="F747" s="8">
        <f t="shared" si="11"/>
        <v>100.09335180268987</v>
      </c>
      <c r="G747" s="6">
        <v>20.79</v>
      </c>
      <c r="H747" s="9">
        <v>2080.9407839779224</v>
      </c>
      <c r="I747" s="8">
        <f>+F747/(1-'P&amp;L'!$D$26)</f>
        <v>100.09335180268987</v>
      </c>
    </row>
    <row r="748" spans="1:9" x14ac:dyDescent="0.25">
      <c r="A748" s="5">
        <v>41312</v>
      </c>
      <c r="B748" s="6">
        <v>2.5000000000000001E-2</v>
      </c>
      <c r="C748" s="6">
        <v>24.097985708551001</v>
      </c>
      <c r="D748" s="6">
        <v>4444</v>
      </c>
      <c r="E748" s="7">
        <v>25.227140636445199</v>
      </c>
      <c r="F748" s="8">
        <f t="shared" si="11"/>
        <v>116.30579246773023</v>
      </c>
      <c r="G748" s="6">
        <v>22.15</v>
      </c>
      <c r="H748" s="9">
        <v>2576.1733031602243</v>
      </c>
      <c r="I748" s="8">
        <f>+F748/(1-'P&amp;L'!$D$26)</f>
        <v>116.30579246773023</v>
      </c>
    </row>
    <row r="749" spans="1:9" x14ac:dyDescent="0.25">
      <c r="A749" s="5">
        <v>41314</v>
      </c>
      <c r="B749" s="6">
        <v>2.5000000000000001E-2</v>
      </c>
      <c r="C749" s="6">
        <v>22.144094975425201</v>
      </c>
      <c r="D749" s="6">
        <v>4444</v>
      </c>
      <c r="E749" s="7">
        <v>25.674410841696801</v>
      </c>
      <c r="F749" s="8">
        <f t="shared" si="11"/>
        <v>128.81208501309473</v>
      </c>
      <c r="G749" s="6">
        <v>23.69997</v>
      </c>
      <c r="H749" s="9">
        <v>3052.8425504477946</v>
      </c>
      <c r="I749" s="8">
        <f>+F749/(1-'P&amp;L'!$D$26)</f>
        <v>128.81208501309473</v>
      </c>
    </row>
    <row r="750" spans="1:9" x14ac:dyDescent="0.25">
      <c r="A750" s="5">
        <v>41316</v>
      </c>
      <c r="B750" s="6">
        <v>2.5000000000000001E-2</v>
      </c>
      <c r="C750" s="6">
        <v>25.889052213916301</v>
      </c>
      <c r="D750" s="6">
        <v>4444</v>
      </c>
      <c r="E750" s="7">
        <v>25.328959390920499</v>
      </c>
      <c r="F750" s="8">
        <f t="shared" si="11"/>
        <v>108.69642368825752</v>
      </c>
      <c r="G750" s="6">
        <v>24.195499999999999</v>
      </c>
      <c r="H750" s="9">
        <v>2629.9643193492348</v>
      </c>
      <c r="I750" s="8">
        <f>+F750/(1-'P&amp;L'!$D$26)</f>
        <v>108.69642368825752</v>
      </c>
    </row>
    <row r="751" spans="1:9" x14ac:dyDescent="0.25">
      <c r="A751" s="5">
        <v>41318</v>
      </c>
      <c r="B751" s="6">
        <v>2.5000000000000001E-2</v>
      </c>
      <c r="C751" s="6">
        <v>25.5634037583953</v>
      </c>
      <c r="D751" s="6">
        <v>4444</v>
      </c>
      <c r="E751" s="7">
        <v>25.2561915924828</v>
      </c>
      <c r="F751" s="8">
        <f t="shared" si="11"/>
        <v>109.76483853420071</v>
      </c>
      <c r="G751" s="6">
        <v>26.099989999999998</v>
      </c>
      <c r="H751" s="9">
        <v>2864.8611880942531</v>
      </c>
      <c r="I751" s="8">
        <f>+F751/(1-'P&amp;L'!$D$26)</f>
        <v>109.76483853420071</v>
      </c>
    </row>
    <row r="752" spans="1:9" x14ac:dyDescent="0.25">
      <c r="A752" s="5">
        <v>41320</v>
      </c>
      <c r="B752" s="6">
        <v>2.5000000000000001E-2</v>
      </c>
      <c r="C752" s="6">
        <v>28.6570640858445</v>
      </c>
      <c r="D752" s="6">
        <v>4444</v>
      </c>
      <c r="E752" s="7">
        <v>25.296249079404799</v>
      </c>
      <c r="F752" s="8">
        <f t="shared" si="11"/>
        <v>98.070523355185941</v>
      </c>
      <c r="G752" s="6">
        <v>26.99898</v>
      </c>
      <c r="H752" s="9">
        <v>2647.8040986561982</v>
      </c>
      <c r="I752" s="8">
        <f>+F752/(1-'P&amp;L'!$D$26)</f>
        <v>98.070523355185941</v>
      </c>
    </row>
    <row r="753" spans="1:9" x14ac:dyDescent="0.25">
      <c r="A753" s="5">
        <v>41322</v>
      </c>
      <c r="B753" s="6">
        <v>2.5000000000000001E-2</v>
      </c>
      <c r="C753" s="6">
        <v>30.285306363449301</v>
      </c>
      <c r="D753" s="6">
        <v>4444</v>
      </c>
      <c r="E753" s="7">
        <v>25.324548382844799</v>
      </c>
      <c r="F753" s="8">
        <f t="shared" si="11"/>
        <v>92.901729028889079</v>
      </c>
      <c r="G753" s="6">
        <v>25.6083</v>
      </c>
      <c r="H753" s="9">
        <v>2379.0553474905</v>
      </c>
      <c r="I753" s="8">
        <f>+F753/(1-'P&amp;L'!$D$26)</f>
        <v>92.901729028889079</v>
      </c>
    </row>
    <row r="754" spans="1:9" x14ac:dyDescent="0.25">
      <c r="A754" s="5">
        <v>41324</v>
      </c>
      <c r="B754" s="6">
        <v>2.5000000000000001E-2</v>
      </c>
      <c r="C754" s="6">
        <v>30.127800248723702</v>
      </c>
      <c r="D754" s="6">
        <v>4444</v>
      </c>
      <c r="E754" s="7">
        <v>25.338368065035201</v>
      </c>
      <c r="F754" s="8">
        <f t="shared" si="11"/>
        <v>93.438374816119079</v>
      </c>
      <c r="G754" s="6">
        <v>28.78999</v>
      </c>
      <c r="H754" s="9">
        <v>2690.08987657232</v>
      </c>
      <c r="I754" s="8">
        <f>+F754/(1-'P&amp;L'!$D$26)</f>
        <v>93.438374816119079</v>
      </c>
    </row>
    <row r="755" spans="1:9" x14ac:dyDescent="0.25">
      <c r="A755" s="5">
        <v>41326</v>
      </c>
      <c r="B755" s="6">
        <v>2.5000000000000001E-2</v>
      </c>
      <c r="C755" s="6">
        <v>35.754076198786599</v>
      </c>
      <c r="D755" s="6">
        <v>4444</v>
      </c>
      <c r="E755" s="7">
        <v>25.2280632903623</v>
      </c>
      <c r="F755" s="8">
        <f t="shared" si="11"/>
        <v>78.39211999146471</v>
      </c>
      <c r="G755" s="6">
        <v>29.80012</v>
      </c>
      <c r="H755" s="9">
        <v>2336.0945828000472</v>
      </c>
      <c r="I755" s="8">
        <f>+F755/(1-'P&amp;L'!$D$26)</f>
        <v>78.39211999146471</v>
      </c>
    </row>
    <row r="756" spans="1:9" x14ac:dyDescent="0.25">
      <c r="A756" s="5">
        <v>41328</v>
      </c>
      <c r="B756" s="6">
        <v>2.5000000000000001E-2</v>
      </c>
      <c r="C756" s="6">
        <v>29.401829158392999</v>
      </c>
      <c r="D756" s="6">
        <v>4444</v>
      </c>
      <c r="E756" s="7">
        <v>25.3141317587943</v>
      </c>
      <c r="F756" s="8">
        <f t="shared" si="11"/>
        <v>95.653914021850028</v>
      </c>
      <c r="G756" s="6">
        <v>29.279979999999998</v>
      </c>
      <c r="H756" s="9">
        <v>2800.7446894814884</v>
      </c>
      <c r="I756" s="8">
        <f>+F756/(1-'P&amp;L'!$D$26)</f>
        <v>95.653914021850028</v>
      </c>
    </row>
    <row r="757" spans="1:9" x14ac:dyDescent="0.25">
      <c r="A757" s="5">
        <v>41330</v>
      </c>
      <c r="B757" s="6">
        <v>2.5000000000000001E-2</v>
      </c>
      <c r="C757" s="6">
        <v>35.391090653621298</v>
      </c>
      <c r="D757" s="6">
        <v>4444</v>
      </c>
      <c r="E757" s="7">
        <v>25.305498149590399</v>
      </c>
      <c r="F757" s="8">
        <f t="shared" si="11"/>
        <v>79.439225875674452</v>
      </c>
      <c r="G757" s="6">
        <v>30.25001</v>
      </c>
      <c r="H757" s="9">
        <v>2403.0373771314107</v>
      </c>
      <c r="I757" s="8">
        <f>+F757/(1-'P&amp;L'!$D$26)</f>
        <v>79.439225875674452</v>
      </c>
    </row>
    <row r="758" spans="1:9" x14ac:dyDescent="0.25">
      <c r="A758" s="5">
        <v>41332</v>
      </c>
      <c r="B758" s="6">
        <v>2.5000000000000001E-2</v>
      </c>
      <c r="C758" s="6">
        <v>36.843032834282603</v>
      </c>
      <c r="D758" s="6">
        <v>4444</v>
      </c>
      <c r="E758" s="7">
        <v>25.304930026107399</v>
      </c>
      <c r="F758" s="8">
        <f t="shared" si="11"/>
        <v>76.306902815137761</v>
      </c>
      <c r="G758" s="6">
        <v>31.401810000000001</v>
      </c>
      <c r="H758" s="9">
        <v>2396.174863889421</v>
      </c>
      <c r="I758" s="8">
        <f>+F758/(1-'P&amp;L'!$D$26)</f>
        <v>76.306902815137761</v>
      </c>
    </row>
    <row r="759" spans="1:9" x14ac:dyDescent="0.25">
      <c r="A759" s="5">
        <v>41334</v>
      </c>
      <c r="B759" s="6">
        <v>3.5000000000000003E-2</v>
      </c>
      <c r="C759" s="6">
        <v>34.306270406283303</v>
      </c>
      <c r="D759" s="6">
        <v>4658</v>
      </c>
      <c r="E759" s="7">
        <v>25.270249985466201</v>
      </c>
      <c r="F759" s="8">
        <f t="shared" si="11"/>
        <v>120.08909177069854</v>
      </c>
      <c r="G759" s="6">
        <v>34.877989999999997</v>
      </c>
      <c r="H759" s="9">
        <v>2991.7615299196464</v>
      </c>
      <c r="I759" s="8">
        <f>+F759/(1-'P&amp;L'!$D$26)</f>
        <v>120.08909177069854</v>
      </c>
    </row>
    <row r="760" spans="1:9" x14ac:dyDescent="0.25">
      <c r="A760" s="5">
        <v>41336</v>
      </c>
      <c r="B760" s="6">
        <v>3.5000000000000003E-2</v>
      </c>
      <c r="C760" s="6">
        <v>33.003500644019397</v>
      </c>
      <c r="D760" s="6">
        <v>4658</v>
      </c>
      <c r="E760" s="7">
        <v>25.295771066</v>
      </c>
      <c r="F760" s="8">
        <f t="shared" si="11"/>
        <v>124.95551915452006</v>
      </c>
      <c r="G760" s="6">
        <v>34.100070000000002</v>
      </c>
      <c r="H760" s="9">
        <v>3043.565678611053</v>
      </c>
      <c r="I760" s="8">
        <f>+F760/(1-'P&amp;L'!$D$26)</f>
        <v>124.95551915452006</v>
      </c>
    </row>
    <row r="761" spans="1:9" x14ac:dyDescent="0.25">
      <c r="A761" s="5">
        <v>41338</v>
      </c>
      <c r="B761" s="6">
        <v>3.5000000000000003E-2</v>
      </c>
      <c r="C761" s="6">
        <v>32.569244056598002</v>
      </c>
      <c r="D761" s="6">
        <v>4658</v>
      </c>
      <c r="E761" s="7">
        <v>25.369945454129802</v>
      </c>
      <c r="F761" s="8">
        <f t="shared" si="11"/>
        <v>126.99288323054837</v>
      </c>
      <c r="G761" s="6">
        <v>40.04</v>
      </c>
      <c r="H761" s="9">
        <v>3631.9964603936833</v>
      </c>
      <c r="I761" s="8">
        <f>+F761/(1-'P&amp;L'!$D$26)</f>
        <v>126.99288323054837</v>
      </c>
    </row>
    <row r="762" spans="1:9" x14ac:dyDescent="0.25">
      <c r="A762" s="5">
        <v>41340</v>
      </c>
      <c r="B762" s="6">
        <v>3.5000000000000003E-2</v>
      </c>
      <c r="C762" s="6">
        <v>33.003500644019397</v>
      </c>
      <c r="D762" s="6">
        <v>4658</v>
      </c>
      <c r="E762" s="7">
        <v>25.266380478277899</v>
      </c>
      <c r="F762" s="8">
        <f t="shared" si="11"/>
        <v>124.81033614596541</v>
      </c>
      <c r="G762" s="6">
        <v>42.492710000000002</v>
      </c>
      <c r="H762" s="9">
        <v>3788.235299180732</v>
      </c>
      <c r="I762" s="8">
        <f>+F762/(1-'P&amp;L'!$D$26)</f>
        <v>124.81033614596541</v>
      </c>
    </row>
    <row r="763" spans="1:9" x14ac:dyDescent="0.25">
      <c r="A763" s="5">
        <v>41342</v>
      </c>
      <c r="B763" s="6">
        <v>3.5000000000000003E-2</v>
      </c>
      <c r="C763" s="6">
        <v>36.911809930811103</v>
      </c>
      <c r="D763" s="6">
        <v>4658</v>
      </c>
      <c r="E763" s="7">
        <v>25.269486790266701</v>
      </c>
      <c r="F763" s="8">
        <f t="shared" si="11"/>
        <v>111.60884386702449</v>
      </c>
      <c r="G763" s="6">
        <v>46.011119999999998</v>
      </c>
      <c r="H763" s="9">
        <v>3668.0342201620915</v>
      </c>
      <c r="I763" s="8">
        <f>+F763/(1-'P&amp;L'!$D$26)</f>
        <v>111.60884386702449</v>
      </c>
    </row>
    <row r="764" spans="1:9" x14ac:dyDescent="0.25">
      <c r="A764" s="5">
        <v>41344</v>
      </c>
      <c r="B764" s="6">
        <v>3.5000000000000003E-2</v>
      </c>
      <c r="C764" s="6">
        <v>40.385862630181599</v>
      </c>
      <c r="D764" s="6">
        <v>4658</v>
      </c>
      <c r="E764" s="7">
        <v>25.320527410578201</v>
      </c>
      <c r="F764" s="8">
        <f t="shared" si="11"/>
        <v>102.21412432234588</v>
      </c>
      <c r="G764" s="6">
        <v>47.739699999999999</v>
      </c>
      <c r="H764" s="9">
        <v>3485.4797363653543</v>
      </c>
      <c r="I764" s="8">
        <f>+F764/(1-'P&amp;L'!$D$26)</f>
        <v>102.21412432234588</v>
      </c>
    </row>
    <row r="765" spans="1:9" x14ac:dyDescent="0.25">
      <c r="A765" s="5">
        <v>41346</v>
      </c>
      <c r="B765" s="6">
        <v>3.5000000000000003E-2</v>
      </c>
      <c r="C765" s="6">
        <v>33.437757231440699</v>
      </c>
      <c r="D765" s="6">
        <v>4658</v>
      </c>
      <c r="E765" s="7">
        <v>25.2933286768125</v>
      </c>
      <c r="F765" s="8">
        <f t="shared" si="11"/>
        <v>123.32081202812999</v>
      </c>
      <c r="G765" s="6">
        <v>46.799990000000001</v>
      </c>
      <c r="H765" s="9">
        <v>4122.4376926488303</v>
      </c>
      <c r="I765" s="8">
        <f>+F765/(1-'P&amp;L'!$D$26)</f>
        <v>123.32081202812999</v>
      </c>
    </row>
    <row r="766" spans="1:9" x14ac:dyDescent="0.25">
      <c r="A766" s="5">
        <v>41348</v>
      </c>
      <c r="B766" s="6">
        <v>3.5000000000000003E-2</v>
      </c>
      <c r="C766" s="6">
        <v>40.966233989742797</v>
      </c>
      <c r="D766" s="6">
        <v>4658</v>
      </c>
      <c r="E766" s="7">
        <v>25.338396865419401</v>
      </c>
      <c r="F766" s="8">
        <f t="shared" si="11"/>
        <v>100.83716365052332</v>
      </c>
      <c r="G766" s="6">
        <v>47.250050000000002</v>
      </c>
      <c r="H766" s="9">
        <v>3403.2578745324358</v>
      </c>
      <c r="I766" s="8">
        <f>+F766/(1-'P&amp;L'!$D$26)</f>
        <v>100.83716365052332</v>
      </c>
    </row>
    <row r="767" spans="1:9" x14ac:dyDescent="0.25">
      <c r="A767" s="5">
        <v>41350</v>
      </c>
      <c r="B767" s="6">
        <v>3.5000000000000003E-2</v>
      </c>
      <c r="C767" s="6">
        <v>48.918502940692903</v>
      </c>
      <c r="D767" s="6">
        <v>4658</v>
      </c>
      <c r="E767" s="7">
        <v>25.303261632878801</v>
      </c>
      <c r="F767" s="8">
        <f t="shared" si="11"/>
        <v>84.327820681868985</v>
      </c>
      <c r="G767" s="6">
        <v>47.441899999999997</v>
      </c>
      <c r="H767" s="9">
        <v>2857.622882862257</v>
      </c>
      <c r="I767" s="8">
        <f>+F767/(1-'P&amp;L'!$D$26)</f>
        <v>84.327820681868985</v>
      </c>
    </row>
    <row r="768" spans="1:9" x14ac:dyDescent="0.25">
      <c r="A768" s="5">
        <v>41352</v>
      </c>
      <c r="B768" s="6">
        <v>3.5000000000000003E-2</v>
      </c>
      <c r="C768" s="6">
        <v>47.472635858701999</v>
      </c>
      <c r="D768" s="6">
        <v>4658</v>
      </c>
      <c r="E768" s="7">
        <v>25.259718831485401</v>
      </c>
      <c r="F768" s="8">
        <f t="shared" si="11"/>
        <v>86.746646496608975</v>
      </c>
      <c r="G768" s="6">
        <v>57.76</v>
      </c>
      <c r="H768" s="9">
        <v>3578.9187868886665</v>
      </c>
      <c r="I768" s="8">
        <f>+F768/(1-'P&amp;L'!$D$26)</f>
        <v>86.746646496608975</v>
      </c>
    </row>
    <row r="769" spans="1:9" x14ac:dyDescent="0.25">
      <c r="A769" s="5">
        <v>41354</v>
      </c>
      <c r="B769" s="6">
        <v>3.5000000000000003E-2</v>
      </c>
      <c r="C769" s="6">
        <v>53.738059880662703</v>
      </c>
      <c r="D769" s="6">
        <v>4658</v>
      </c>
      <c r="E769" s="7">
        <v>25.284911469562498</v>
      </c>
      <c r="F769" s="8">
        <f t="shared" si="11"/>
        <v>76.709116891027193</v>
      </c>
      <c r="G769" s="6">
        <v>73.8</v>
      </c>
      <c r="H769" s="9">
        <v>4043.6663046841477</v>
      </c>
      <c r="I769" s="8">
        <f>+F769/(1-'P&amp;L'!$D$26)</f>
        <v>76.709116891027193</v>
      </c>
    </row>
    <row r="770" spans="1:9" x14ac:dyDescent="0.25">
      <c r="A770" s="5">
        <v>41356</v>
      </c>
      <c r="B770" s="6">
        <v>3.5000000000000003E-2</v>
      </c>
      <c r="C770" s="6">
        <v>50.605347869682298</v>
      </c>
      <c r="D770" s="6">
        <v>4658</v>
      </c>
      <c r="E770" s="7">
        <v>25.276583007398401</v>
      </c>
      <c r="F770" s="8">
        <f t="shared" si="11"/>
        <v>81.430945565438165</v>
      </c>
      <c r="G770" s="6">
        <v>63</v>
      </c>
      <c r="H770" s="9">
        <v>3664.392550444717</v>
      </c>
      <c r="I770" s="8">
        <f>+F770/(1-'P&amp;L'!$D$26)</f>
        <v>81.430945565438165</v>
      </c>
    </row>
    <row r="771" spans="1:9" x14ac:dyDescent="0.25">
      <c r="A771" s="5">
        <v>41358</v>
      </c>
      <c r="B771" s="6">
        <v>3.5000000000000003E-2</v>
      </c>
      <c r="C771" s="6">
        <v>45.2677808665387</v>
      </c>
      <c r="D771" s="6">
        <v>4658</v>
      </c>
      <c r="E771" s="7">
        <v>25.302737329730501</v>
      </c>
      <c r="F771" s="8">
        <f t="shared" si="11"/>
        <v>91.126739325434514</v>
      </c>
      <c r="G771" s="6">
        <v>73.887979999999999</v>
      </c>
      <c r="H771" s="9">
        <v>4809.4076376735129</v>
      </c>
      <c r="I771" s="8">
        <f>+F771/(1-'P&amp;L'!$D$26)</f>
        <v>91.126739325434514</v>
      </c>
    </row>
    <row r="772" spans="1:9" x14ac:dyDescent="0.25">
      <c r="A772" s="5">
        <v>41360</v>
      </c>
      <c r="B772" s="6">
        <v>3.5000000000000003E-2</v>
      </c>
      <c r="C772" s="6">
        <v>41.939267567528503</v>
      </c>
      <c r="D772" s="6">
        <v>4658</v>
      </c>
      <c r="E772" s="7">
        <v>25.310785376305599</v>
      </c>
      <c r="F772" s="8">
        <f t="shared" ref="F772:F835" si="12">+(B772/C772)*D772*E772</f>
        <v>98.390305296938052</v>
      </c>
      <c r="G772" s="6">
        <v>88.9</v>
      </c>
      <c r="H772" s="9">
        <v>6247.7843863555663</v>
      </c>
      <c r="I772" s="8">
        <f>+F772/(1-'P&amp;L'!$D$26)</f>
        <v>98.390305296938052</v>
      </c>
    </row>
    <row r="773" spans="1:9" x14ac:dyDescent="0.25">
      <c r="A773" s="5">
        <v>41362</v>
      </c>
      <c r="B773" s="6">
        <v>3.5000000000000003E-2</v>
      </c>
      <c r="C773" s="6">
        <v>60.578942041985599</v>
      </c>
      <c r="D773" s="6">
        <v>4658</v>
      </c>
      <c r="E773" s="7">
        <v>25.3102485842061</v>
      </c>
      <c r="F773" s="8">
        <f t="shared" si="12"/>
        <v>68.11492059110698</v>
      </c>
      <c r="G773" s="6">
        <v>89.05</v>
      </c>
      <c r="H773" s="9">
        <v>4332.5954847414823</v>
      </c>
      <c r="I773" s="8">
        <f>+F773/(1-'P&amp;L'!$D$26)</f>
        <v>68.11492059110698</v>
      </c>
    </row>
    <row r="774" spans="1:9" x14ac:dyDescent="0.25">
      <c r="A774" s="5">
        <v>41364</v>
      </c>
      <c r="B774" s="6">
        <v>3.5000000000000003E-2</v>
      </c>
      <c r="C774" s="6">
        <v>52.257658794460099</v>
      </c>
      <c r="D774" s="6">
        <v>4658</v>
      </c>
      <c r="E774" s="7">
        <v>25.402922413593799</v>
      </c>
      <c r="F774" s="8">
        <f t="shared" si="12"/>
        <v>79.250363231489359</v>
      </c>
      <c r="G774" s="6">
        <v>92.500010000000003</v>
      </c>
      <c r="H774" s="9">
        <v>5236.1852795831419</v>
      </c>
      <c r="I774" s="8">
        <f>+F774/(1-'P&amp;L'!$D$26)</f>
        <v>79.250363231489359</v>
      </c>
    </row>
    <row r="775" spans="1:9" x14ac:dyDescent="0.25">
      <c r="A775" s="5">
        <v>41366</v>
      </c>
      <c r="B775" s="6">
        <v>3.5000000000000003E-2</v>
      </c>
      <c r="C775" s="6">
        <v>58.248982732678499</v>
      </c>
      <c r="D775" s="6">
        <v>5343</v>
      </c>
      <c r="E775" s="7">
        <v>25.314230965</v>
      </c>
      <c r="F775" s="8">
        <f t="shared" si="12"/>
        <v>81.269878709041336</v>
      </c>
      <c r="G775" s="6">
        <v>108.73</v>
      </c>
      <c r="H775" s="9">
        <v>6311.7670800243322</v>
      </c>
      <c r="I775" s="8">
        <f>+F775/(1-'P&amp;L'!$D$26)</f>
        <v>81.269878709041336</v>
      </c>
    </row>
    <row r="776" spans="1:9" x14ac:dyDescent="0.25">
      <c r="A776" s="5">
        <v>41368</v>
      </c>
      <c r="B776" s="6">
        <v>3.5000000000000003E-2</v>
      </c>
      <c r="C776" s="6">
        <v>53.256212784163203</v>
      </c>
      <c r="D776" s="6">
        <v>5343</v>
      </c>
      <c r="E776" s="7">
        <v>25.334411863176101</v>
      </c>
      <c r="F776" s="8">
        <f t="shared" si="12"/>
        <v>88.959793473750082</v>
      </c>
      <c r="G776" s="6">
        <v>131.99898999999999</v>
      </c>
      <c r="H776" s="9">
        <v>8387.5734922454285</v>
      </c>
      <c r="I776" s="8">
        <f>+F776/(1-'P&amp;L'!$D$26)</f>
        <v>88.959793473750082</v>
      </c>
    </row>
    <row r="777" spans="1:9" x14ac:dyDescent="0.25">
      <c r="A777" s="5">
        <v>41370</v>
      </c>
      <c r="B777" s="6">
        <v>3.5000000000000003E-2</v>
      </c>
      <c r="C777" s="6">
        <v>64.079718343113598</v>
      </c>
      <c r="D777" s="6">
        <v>5343</v>
      </c>
      <c r="E777" s="7">
        <v>25.695996875047602</v>
      </c>
      <c r="F777" s="8">
        <f t="shared" si="12"/>
        <v>74.989092022666213</v>
      </c>
      <c r="G777" s="6">
        <v>142.49764999999999</v>
      </c>
      <c r="H777" s="9">
        <v>7632.6924206169133</v>
      </c>
      <c r="I777" s="8">
        <f>+F777/(1-'P&amp;L'!$D$26)</f>
        <v>74.989092022666213</v>
      </c>
    </row>
    <row r="778" spans="1:9" x14ac:dyDescent="0.25">
      <c r="A778" s="5">
        <v>41372</v>
      </c>
      <c r="B778" s="6">
        <v>3.5000000000000003E-2</v>
      </c>
      <c r="C778" s="6">
        <v>64.461145238013103</v>
      </c>
      <c r="D778" s="6">
        <v>5343</v>
      </c>
      <c r="E778" s="7">
        <v>25.302808313373902</v>
      </c>
      <c r="F778" s="8">
        <f t="shared" si="12"/>
        <v>73.404709940712408</v>
      </c>
      <c r="G778" s="6">
        <v>184</v>
      </c>
      <c r="H778" s="9">
        <v>9647.4761636364874</v>
      </c>
      <c r="I778" s="8">
        <f>+F778/(1-'P&amp;L'!$D$26)</f>
        <v>73.404709940712408</v>
      </c>
    </row>
    <row r="779" spans="1:9" x14ac:dyDescent="0.25">
      <c r="A779" s="5">
        <v>41374</v>
      </c>
      <c r="B779" s="6">
        <v>3.5000000000000003E-2</v>
      </c>
      <c r="C779" s="6">
        <v>70.182548661505393</v>
      </c>
      <c r="D779" s="6">
        <v>5343</v>
      </c>
      <c r="E779" s="7">
        <v>25.358090248443801</v>
      </c>
      <c r="F779" s="8">
        <f t="shared" si="12"/>
        <v>67.567931876934452</v>
      </c>
      <c r="G779" s="6">
        <v>198</v>
      </c>
      <c r="H779" s="9">
        <v>9556.0360797378708</v>
      </c>
      <c r="I779" s="8">
        <f>+F779/(1-'P&amp;L'!$D$26)</f>
        <v>67.567931876934452</v>
      </c>
    </row>
    <row r="780" spans="1:9" x14ac:dyDescent="0.25">
      <c r="A780" s="5">
        <v>41376</v>
      </c>
      <c r="B780" s="6">
        <v>3.5000000000000003E-2</v>
      </c>
      <c r="C780" s="6">
        <v>65.986852817610995</v>
      </c>
      <c r="D780" s="6">
        <v>5343</v>
      </c>
      <c r="E780" s="7">
        <v>25.3626242381164</v>
      </c>
      <c r="F780" s="8">
        <f t="shared" si="12"/>
        <v>71.877007966398011</v>
      </c>
      <c r="G780" s="6">
        <v>76.488</v>
      </c>
      <c r="H780" s="9">
        <v>3926.9489895241777</v>
      </c>
      <c r="I780" s="8">
        <f>+F780/(1-'P&amp;L'!$D$26)</f>
        <v>71.877007966398011</v>
      </c>
    </row>
    <row r="781" spans="1:9" x14ac:dyDescent="0.25">
      <c r="A781" s="5">
        <v>41378</v>
      </c>
      <c r="B781" s="6">
        <v>3.5000000000000003E-2</v>
      </c>
      <c r="C781" s="6">
        <v>62.172583868616201</v>
      </c>
      <c r="D781" s="6">
        <v>5343</v>
      </c>
      <c r="E781" s="7">
        <v>25.3359605549288</v>
      </c>
      <c r="F781" s="8">
        <f t="shared" si="12"/>
        <v>76.206440343331266</v>
      </c>
      <c r="G781" s="6">
        <v>91</v>
      </c>
      <c r="H781" s="9">
        <v>4953.4186223165334</v>
      </c>
      <c r="I781" s="8">
        <f>+F781/(1-'P&amp;L'!$D$26)</f>
        <v>76.206440343331266</v>
      </c>
    </row>
    <row r="782" spans="1:9" x14ac:dyDescent="0.25">
      <c r="A782" s="5">
        <v>41380</v>
      </c>
      <c r="B782" s="6">
        <v>3.5000000000000003E-2</v>
      </c>
      <c r="C782" s="6">
        <v>69.801121766605903</v>
      </c>
      <c r="D782" s="6">
        <v>5343</v>
      </c>
      <c r="E782" s="7">
        <v>25.164443565885399</v>
      </c>
      <c r="F782" s="8">
        <f t="shared" si="12"/>
        <v>67.418354461027803</v>
      </c>
      <c r="G782" s="6">
        <v>91</v>
      </c>
      <c r="H782" s="9">
        <v>4382.1930399668063</v>
      </c>
      <c r="I782" s="8">
        <f>+F782/(1-'P&amp;L'!$D$26)</f>
        <v>67.418354461027803</v>
      </c>
    </row>
    <row r="783" spans="1:9" x14ac:dyDescent="0.25">
      <c r="A783" s="5">
        <v>41382</v>
      </c>
      <c r="B783" s="6">
        <v>3.5000000000000003E-2</v>
      </c>
      <c r="C783" s="6">
        <v>72.716691965698203</v>
      </c>
      <c r="D783" s="6">
        <v>5343</v>
      </c>
      <c r="E783" s="7">
        <v>25.247151521555601</v>
      </c>
      <c r="F783" s="8">
        <f t="shared" si="12"/>
        <v>64.927920160554748</v>
      </c>
      <c r="G783" s="6">
        <v>96.5</v>
      </c>
      <c r="H783" s="9">
        <v>4475.3887824953808</v>
      </c>
      <c r="I783" s="8">
        <f>+F783/(1-'P&amp;L'!$D$26)</f>
        <v>64.927920160554748</v>
      </c>
    </row>
    <row r="784" spans="1:9" x14ac:dyDescent="0.25">
      <c r="A784" s="5">
        <v>41384</v>
      </c>
      <c r="B784" s="6">
        <v>3.5000000000000003E-2</v>
      </c>
      <c r="C784" s="6">
        <v>64.686627822246905</v>
      </c>
      <c r="D784" s="6">
        <v>5343</v>
      </c>
      <c r="E784" s="7">
        <v>25.205160344359001</v>
      </c>
      <c r="F784" s="8">
        <f t="shared" si="12"/>
        <v>72.866543965610788</v>
      </c>
      <c r="G784" s="6">
        <v>123.86</v>
      </c>
      <c r="H784" s="9">
        <v>6446.6072397003918</v>
      </c>
      <c r="I784" s="8">
        <f>+F784/(1-'P&amp;L'!$D$26)</f>
        <v>72.866543965610788</v>
      </c>
    </row>
    <row r="785" spans="1:9" x14ac:dyDescent="0.25">
      <c r="A785" s="5">
        <v>41386</v>
      </c>
      <c r="B785" s="6">
        <v>3.5000000000000003E-2</v>
      </c>
      <c r="C785" s="6">
        <v>72.270577291061997</v>
      </c>
      <c r="D785" s="6">
        <v>5343</v>
      </c>
      <c r="E785" s="7">
        <v>25.269948265515701</v>
      </c>
      <c r="F785" s="8">
        <f t="shared" si="12"/>
        <v>65.387697905897312</v>
      </c>
      <c r="G785" s="6">
        <v>123.515</v>
      </c>
      <c r="H785" s="9">
        <v>5768.8296477477897</v>
      </c>
      <c r="I785" s="8">
        <f>+F785/(1-'P&amp;L'!$D$26)</f>
        <v>65.387697905897312</v>
      </c>
    </row>
    <row r="786" spans="1:9" x14ac:dyDescent="0.25">
      <c r="A786" s="5">
        <v>41388</v>
      </c>
      <c r="B786" s="6">
        <v>3.5000000000000003E-2</v>
      </c>
      <c r="C786" s="6">
        <v>78.070068061332506</v>
      </c>
      <c r="D786" s="6">
        <v>5343</v>
      </c>
      <c r="E786" s="7">
        <v>25.254191100840799</v>
      </c>
      <c r="F786" s="8">
        <f t="shared" si="12"/>
        <v>60.492582164813435</v>
      </c>
      <c r="G786" s="6">
        <v>153.20018999999999</v>
      </c>
      <c r="H786" s="9">
        <v>6619.6250580285923</v>
      </c>
      <c r="I786" s="8">
        <f>+F786/(1-'P&amp;L'!$D$26)</f>
        <v>60.492582164813435</v>
      </c>
    </row>
    <row r="787" spans="1:9" x14ac:dyDescent="0.25">
      <c r="A787" s="5">
        <v>41390</v>
      </c>
      <c r="B787" s="6">
        <v>3.5000000000000003E-2</v>
      </c>
      <c r="C787" s="6">
        <v>76.731724037423902</v>
      </c>
      <c r="D787" s="6">
        <v>5343</v>
      </c>
      <c r="E787" s="7">
        <v>25.374255606170198</v>
      </c>
      <c r="F787" s="8">
        <f t="shared" si="12"/>
        <v>61.84029785799617</v>
      </c>
      <c r="G787" s="6">
        <v>135.601</v>
      </c>
      <c r="H787" s="9">
        <v>5989.7187356015265</v>
      </c>
      <c r="I787" s="8">
        <f>+F787/(1-'P&amp;L'!$D$26)</f>
        <v>61.84029785799617</v>
      </c>
    </row>
    <row r="788" spans="1:9" x14ac:dyDescent="0.25">
      <c r="A788" s="5">
        <v>41392</v>
      </c>
      <c r="B788" s="6">
        <v>3.5000000000000003E-2</v>
      </c>
      <c r="C788" s="6">
        <v>74.501150664242999</v>
      </c>
      <c r="D788" s="6">
        <v>5343</v>
      </c>
      <c r="E788" s="7">
        <v>25.341069000924399</v>
      </c>
      <c r="F788" s="8">
        <f t="shared" si="12"/>
        <v>63.608502234748933</v>
      </c>
      <c r="G788" s="6">
        <v>135.98999000000001</v>
      </c>
      <c r="H788" s="9">
        <v>6178.6568448703465</v>
      </c>
      <c r="I788" s="8">
        <f>+F788/(1-'P&amp;L'!$D$26)</f>
        <v>63.608502234748933</v>
      </c>
    </row>
    <row r="789" spans="1:9" x14ac:dyDescent="0.25">
      <c r="A789" s="5">
        <v>41394</v>
      </c>
      <c r="B789" s="6">
        <v>3.5000000000000003E-2</v>
      </c>
      <c r="C789" s="6">
        <v>74.633390179177496</v>
      </c>
      <c r="D789" s="6">
        <v>5343</v>
      </c>
      <c r="E789" s="7">
        <v>25.323324127777799</v>
      </c>
      <c r="F789" s="8">
        <f t="shared" si="12"/>
        <v>63.451334813359495</v>
      </c>
      <c r="G789" s="6">
        <v>139.10900000000001</v>
      </c>
      <c r="H789" s="9">
        <v>6304.7512389654476</v>
      </c>
      <c r="I789" s="8">
        <f>+F789/(1-'P&amp;L'!$D$26)</f>
        <v>63.451334813359495</v>
      </c>
    </row>
    <row r="790" spans="1:9" x14ac:dyDescent="0.25">
      <c r="A790" s="5">
        <v>41396</v>
      </c>
      <c r="B790" s="6">
        <v>3.5000000000000003E-2</v>
      </c>
      <c r="C790" s="6">
        <v>72.128913998668196</v>
      </c>
      <c r="D790" s="6">
        <v>4967</v>
      </c>
      <c r="E790" s="7">
        <v>25.274484986438001</v>
      </c>
      <c r="F790" s="8">
        <f t="shared" si="12"/>
        <v>60.916525688275904</v>
      </c>
      <c r="G790" s="6">
        <v>105.00003</v>
      </c>
      <c r="H790" s="9">
        <v>4568.7407319748145</v>
      </c>
      <c r="I790" s="8">
        <f>+F790/(1-'P&amp;L'!$D$26)</f>
        <v>60.916525688275904</v>
      </c>
    </row>
    <row r="791" spans="1:9" x14ac:dyDescent="0.25">
      <c r="A791" s="5">
        <v>41398</v>
      </c>
      <c r="B791" s="6">
        <v>3.5000000000000003E-2</v>
      </c>
      <c r="C791" s="6">
        <v>77.137866359686797</v>
      </c>
      <c r="D791" s="6">
        <v>4967</v>
      </c>
      <c r="E791" s="7">
        <v>25.447244623799399</v>
      </c>
      <c r="F791" s="8">
        <f t="shared" si="12"/>
        <v>57.350254166951906</v>
      </c>
      <c r="G791" s="6">
        <v>111.98979</v>
      </c>
      <c r="H791" s="9">
        <v>4587.6020861454062</v>
      </c>
      <c r="I791" s="8">
        <f>+F791/(1-'P&amp;L'!$D$26)</f>
        <v>57.350254166951906</v>
      </c>
    </row>
    <row r="792" spans="1:9" x14ac:dyDescent="0.25">
      <c r="A792" s="5">
        <v>41400</v>
      </c>
      <c r="B792" s="6">
        <v>3.5000000000000003E-2</v>
      </c>
      <c r="C792" s="6">
        <v>81.6459234846036</v>
      </c>
      <c r="D792" s="6">
        <v>4967</v>
      </c>
      <c r="E792" s="7">
        <v>25.301120342616802</v>
      </c>
      <c r="F792" s="8">
        <f t="shared" si="12"/>
        <v>53.872539843237377</v>
      </c>
      <c r="G792" s="6">
        <v>120.94999</v>
      </c>
      <c r="H792" s="9">
        <v>4654.202253795831</v>
      </c>
      <c r="I792" s="8">
        <f>+F792/(1-'P&amp;L'!$D$26)</f>
        <v>53.872539843237377</v>
      </c>
    </row>
    <row r="793" spans="1:9" x14ac:dyDescent="0.25">
      <c r="A793" s="5">
        <v>41402</v>
      </c>
      <c r="B793" s="6">
        <v>0.05</v>
      </c>
      <c r="C793" s="6">
        <v>81.6459234846036</v>
      </c>
      <c r="D793" s="6">
        <v>4967</v>
      </c>
      <c r="E793" s="7">
        <v>25.312691594169301</v>
      </c>
      <c r="F793" s="8">
        <f t="shared" si="12"/>
        <v>76.995968556806233</v>
      </c>
      <c r="G793" s="6">
        <v>113.95001000000001</v>
      </c>
      <c r="H793" s="9">
        <v>4386.8456935038785</v>
      </c>
      <c r="I793" s="8">
        <f>+F793/(1-'P&amp;L'!$D$26)</f>
        <v>76.995968556806233</v>
      </c>
    </row>
    <row r="794" spans="1:9" x14ac:dyDescent="0.25">
      <c r="A794" s="5">
        <v>41404</v>
      </c>
      <c r="B794" s="6">
        <v>0.05</v>
      </c>
      <c r="C794" s="6">
        <v>83.649504429011003</v>
      </c>
      <c r="D794" s="6">
        <v>4967</v>
      </c>
      <c r="E794" s="7">
        <v>25.312988747901901</v>
      </c>
      <c r="F794" s="8">
        <f t="shared" si="12"/>
        <v>75.152635971399548</v>
      </c>
      <c r="G794" s="6">
        <v>117.68</v>
      </c>
      <c r="H794" s="9">
        <v>4421.9811005571501</v>
      </c>
      <c r="I794" s="8">
        <f>+F794/(1-'P&amp;L'!$D$26)</f>
        <v>75.152635971399548</v>
      </c>
    </row>
    <row r="795" spans="1:9" x14ac:dyDescent="0.25">
      <c r="A795" s="5">
        <v>41406</v>
      </c>
      <c r="B795" s="6">
        <v>0.05</v>
      </c>
      <c r="C795" s="6">
        <v>89.159352026131501</v>
      </c>
      <c r="D795" s="6">
        <v>4967</v>
      </c>
      <c r="E795" s="7">
        <v>25.356410433933899</v>
      </c>
      <c r="F795" s="8">
        <f t="shared" si="12"/>
        <v>70.629321413437751</v>
      </c>
      <c r="G795" s="6">
        <v>114.32</v>
      </c>
      <c r="H795" s="9">
        <v>4037.1720119921015</v>
      </c>
      <c r="I795" s="8">
        <f>+F795/(1-'P&amp;L'!$D$26)</f>
        <v>70.629321413437751</v>
      </c>
    </row>
    <row r="796" spans="1:9" x14ac:dyDescent="0.25">
      <c r="A796" s="5">
        <v>41408</v>
      </c>
      <c r="B796" s="6">
        <v>0.05</v>
      </c>
      <c r="C796" s="6">
        <v>81.749872968588605</v>
      </c>
      <c r="D796" s="6">
        <v>4967</v>
      </c>
      <c r="E796" s="7">
        <v>25.294414486562498</v>
      </c>
      <c r="F796" s="8">
        <f t="shared" si="12"/>
        <v>76.842539439193118</v>
      </c>
      <c r="G796" s="6">
        <v>119</v>
      </c>
      <c r="H796" s="9">
        <v>4572.1310966319907</v>
      </c>
      <c r="I796" s="8">
        <f>+F796/(1-'P&amp;L'!$D$26)</f>
        <v>76.842539439193118</v>
      </c>
    </row>
    <row r="797" spans="1:9" x14ac:dyDescent="0.25">
      <c r="A797" s="5">
        <v>41410</v>
      </c>
      <c r="B797" s="6">
        <v>0.05</v>
      </c>
      <c r="C797" s="6">
        <v>80.637629798947899</v>
      </c>
      <c r="D797" s="6">
        <v>4967</v>
      </c>
      <c r="E797" s="7">
        <v>25.3723070011437</v>
      </c>
      <c r="F797" s="8">
        <f t="shared" si="12"/>
        <v>78.142332053220301</v>
      </c>
      <c r="G797" s="6">
        <v>115.09023999999999</v>
      </c>
      <c r="H797" s="9">
        <v>4496.709875082408</v>
      </c>
      <c r="I797" s="8">
        <f>+F797/(1-'P&amp;L'!$D$26)</f>
        <v>78.142332053220301</v>
      </c>
    </row>
    <row r="798" spans="1:9" x14ac:dyDescent="0.25">
      <c r="A798" s="5">
        <v>41412</v>
      </c>
      <c r="B798" s="6">
        <v>0.05</v>
      </c>
      <c r="C798" s="6">
        <v>81.749872968588605</v>
      </c>
      <c r="D798" s="6">
        <v>4967</v>
      </c>
      <c r="E798" s="7">
        <v>25.386921602452801</v>
      </c>
      <c r="F798" s="8">
        <f t="shared" si="12"/>
        <v>77.123569138654346</v>
      </c>
      <c r="G798" s="6">
        <v>123.74995</v>
      </c>
      <c r="H798" s="9">
        <v>4772.0189123650089</v>
      </c>
      <c r="I798" s="8">
        <f>+F798/(1-'P&amp;L'!$D$26)</f>
        <v>77.123569138654346</v>
      </c>
    </row>
    <row r="799" spans="1:9" x14ac:dyDescent="0.25">
      <c r="A799" s="5">
        <v>41414</v>
      </c>
      <c r="B799" s="6">
        <v>0.05</v>
      </c>
      <c r="C799" s="6">
        <v>76.744778705205604</v>
      </c>
      <c r="D799" s="6">
        <v>4967</v>
      </c>
      <c r="E799" s="7">
        <v>25.3469688998625</v>
      </c>
      <c r="F799" s="8">
        <f t="shared" si="12"/>
        <v>82.024078152092798</v>
      </c>
      <c r="G799" s="6">
        <v>122.65000999999999</v>
      </c>
      <c r="H799" s="9">
        <v>5030.1270027974815</v>
      </c>
      <c r="I799" s="8">
        <f>+F799/(1-'P&amp;L'!$D$26)</f>
        <v>82.024078152092798</v>
      </c>
    </row>
    <row r="800" spans="1:9" x14ac:dyDescent="0.25">
      <c r="A800" s="5">
        <v>41416</v>
      </c>
      <c r="B800" s="6">
        <v>0.05</v>
      </c>
      <c r="C800" s="6">
        <v>92.316183080174895</v>
      </c>
      <c r="D800" s="6">
        <v>4967</v>
      </c>
      <c r="E800" s="7">
        <v>25.242679850121601</v>
      </c>
      <c r="F800" s="8">
        <f t="shared" si="12"/>
        <v>67.90813193969656</v>
      </c>
      <c r="G800" s="6">
        <v>122.64</v>
      </c>
      <c r="H800" s="9">
        <v>4164.1266505421927</v>
      </c>
      <c r="I800" s="8">
        <f>+F800/(1-'P&amp;L'!$D$26)</f>
        <v>67.90813193969656</v>
      </c>
    </row>
    <row r="801" spans="1:9" x14ac:dyDescent="0.25">
      <c r="A801" s="5">
        <v>41418</v>
      </c>
      <c r="B801" s="6">
        <v>0.05</v>
      </c>
      <c r="C801" s="6">
        <v>90.091696740893596</v>
      </c>
      <c r="D801" s="6">
        <v>4967</v>
      </c>
      <c r="E801" s="7">
        <v>25.3749138061515</v>
      </c>
      <c r="F801" s="8">
        <f t="shared" si="12"/>
        <v>69.949396800484976</v>
      </c>
      <c r="G801" s="6">
        <v>131.5</v>
      </c>
      <c r="H801" s="9">
        <v>4599.1728396318867</v>
      </c>
      <c r="I801" s="8">
        <f>+F801/(1-'P&amp;L'!$D$26)</f>
        <v>69.949396800484976</v>
      </c>
    </row>
    <row r="802" spans="1:9" x14ac:dyDescent="0.25">
      <c r="A802" s="5">
        <v>41420</v>
      </c>
      <c r="B802" s="6">
        <v>0.05</v>
      </c>
      <c r="C802" s="6">
        <v>97.268049055069596</v>
      </c>
      <c r="D802" s="6">
        <v>4967</v>
      </c>
      <c r="E802" s="7">
        <v>25.295827339562699</v>
      </c>
      <c r="F802" s="8">
        <f t="shared" si="12"/>
        <v>64.586663152086402</v>
      </c>
      <c r="G802" s="6">
        <v>134.04701</v>
      </c>
      <c r="H802" s="9">
        <v>4328.824540707179</v>
      </c>
      <c r="I802" s="8">
        <f>+F802/(1-'P&amp;L'!$D$26)</f>
        <v>64.586663152086402</v>
      </c>
    </row>
    <row r="803" spans="1:9" x14ac:dyDescent="0.25">
      <c r="A803" s="5">
        <v>41422</v>
      </c>
      <c r="B803" s="6">
        <v>0.05</v>
      </c>
      <c r="C803" s="6">
        <v>97.872198428082399</v>
      </c>
      <c r="D803" s="6">
        <v>4967</v>
      </c>
      <c r="E803" s="7">
        <v>25.221206577438299</v>
      </c>
      <c r="F803" s="8">
        <f t="shared" si="12"/>
        <v>63.998630398697237</v>
      </c>
      <c r="G803" s="6">
        <v>128.321</v>
      </c>
      <c r="H803" s="9">
        <v>4106.1841256956141</v>
      </c>
      <c r="I803" s="8">
        <f>+F803/(1-'P&amp;L'!$D$26)</f>
        <v>63.998630398697237</v>
      </c>
    </row>
    <row r="804" spans="1:9" x14ac:dyDescent="0.25">
      <c r="A804" s="5">
        <v>41424</v>
      </c>
      <c r="B804" s="6">
        <v>0.05</v>
      </c>
      <c r="C804" s="6">
        <v>102.101244039172</v>
      </c>
      <c r="D804" s="6">
        <v>4967</v>
      </c>
      <c r="E804" s="7">
        <v>25.282015375851401</v>
      </c>
      <c r="F804" s="8">
        <f t="shared" si="12"/>
        <v>61.495710240159127</v>
      </c>
      <c r="G804" s="6">
        <v>130.99589</v>
      </c>
      <c r="H804" s="9">
        <v>4027.8426470458794</v>
      </c>
      <c r="I804" s="8">
        <f>+F804/(1-'P&amp;L'!$D$26)</f>
        <v>61.495710240159127</v>
      </c>
    </row>
    <row r="805" spans="1:9" x14ac:dyDescent="0.25">
      <c r="A805" s="5">
        <v>41426</v>
      </c>
      <c r="B805" s="6">
        <v>0.05</v>
      </c>
      <c r="C805" s="6">
        <v>119.62157585654499</v>
      </c>
      <c r="D805" s="6">
        <v>4977</v>
      </c>
      <c r="E805" s="7">
        <v>25.328604241578901</v>
      </c>
      <c r="F805" s="8">
        <f t="shared" si="12"/>
        <v>52.691357059831319</v>
      </c>
      <c r="G805" s="6">
        <v>129.19945000000001</v>
      </c>
      <c r="H805" s="9">
        <v>3403.8471759419122</v>
      </c>
      <c r="I805" s="8">
        <f>+F805/(1-'P&amp;L'!$D$26)</f>
        <v>52.691357059831319</v>
      </c>
    </row>
    <row r="806" spans="1:9" x14ac:dyDescent="0.25">
      <c r="A806" s="5">
        <v>41428</v>
      </c>
      <c r="B806" s="6">
        <v>0.05</v>
      </c>
      <c r="C806" s="6">
        <v>126.26721895968601</v>
      </c>
      <c r="D806" s="6">
        <v>4977</v>
      </c>
      <c r="E806" s="7">
        <v>25.328517352189799</v>
      </c>
      <c r="F806" s="8">
        <f t="shared" si="12"/>
        <v>49.917956497519945</v>
      </c>
      <c r="G806" s="6">
        <v>120.00002000000001</v>
      </c>
      <c r="H806" s="9">
        <v>2995.077889030762</v>
      </c>
      <c r="I806" s="8">
        <f>+F806/(1-'P&amp;L'!$D$26)</f>
        <v>49.917956497519945</v>
      </c>
    </row>
    <row r="807" spans="1:9" x14ac:dyDescent="0.25">
      <c r="A807" s="5">
        <v>41430</v>
      </c>
      <c r="B807" s="6">
        <v>0.05</v>
      </c>
      <c r="C807" s="6">
        <v>156.70356208219201</v>
      </c>
      <c r="D807" s="6">
        <v>4977</v>
      </c>
      <c r="E807" s="7">
        <v>25.290545101886799</v>
      </c>
      <c r="F807" s="8">
        <f t="shared" si="12"/>
        <v>40.162151166056603</v>
      </c>
      <c r="G807" s="6">
        <v>122.4051</v>
      </c>
      <c r="H807" s="9">
        <v>2458.0260648481376</v>
      </c>
      <c r="I807" s="8">
        <f>+F807/(1-'P&amp;L'!$D$26)</f>
        <v>40.162151166056603</v>
      </c>
    </row>
    <row r="808" spans="1:9" x14ac:dyDescent="0.25">
      <c r="A808" s="5">
        <v>41432</v>
      </c>
      <c r="B808" s="6">
        <v>0.05</v>
      </c>
      <c r="C808" s="6">
        <v>124.89739354075699</v>
      </c>
      <c r="D808" s="6">
        <v>4977</v>
      </c>
      <c r="E808" s="7">
        <v>25.269843407975799</v>
      </c>
      <c r="F808" s="8">
        <f t="shared" si="12"/>
        <v>50.348532934137836</v>
      </c>
      <c r="G808" s="6">
        <v>110.29501</v>
      </c>
      <c r="H808" s="9">
        <v>2776.5959717280311</v>
      </c>
      <c r="I808" s="8">
        <f>+F808/(1-'P&amp;L'!$D$26)</f>
        <v>50.348532934137836</v>
      </c>
    </row>
    <row r="809" spans="1:9" x14ac:dyDescent="0.25">
      <c r="A809" s="5">
        <v>41434</v>
      </c>
      <c r="B809" s="6">
        <v>0.05</v>
      </c>
      <c r="C809" s="6">
        <v>129.55195479072299</v>
      </c>
      <c r="D809" s="6">
        <v>4977</v>
      </c>
      <c r="E809" s="7">
        <v>25.297046205615601</v>
      </c>
      <c r="F809" s="8">
        <f t="shared" si="12"/>
        <v>48.591856127810658</v>
      </c>
      <c r="G809" s="6">
        <v>98.47045</v>
      </c>
      <c r="H809" s="9">
        <v>2392.4309696203863</v>
      </c>
      <c r="I809" s="8">
        <f>+F809/(1-'P&amp;L'!$D$26)</f>
        <v>48.591856127810658</v>
      </c>
    </row>
    <row r="810" spans="1:9" x14ac:dyDescent="0.25">
      <c r="A810" s="5">
        <v>41436</v>
      </c>
      <c r="B810" s="6">
        <v>0.05</v>
      </c>
      <c r="C810" s="6">
        <v>136.53379666567201</v>
      </c>
      <c r="D810" s="6">
        <v>4977</v>
      </c>
      <c r="E810" s="7">
        <v>25.3861951094643</v>
      </c>
      <c r="F810" s="8">
        <f t="shared" si="12"/>
        <v>46.269530381985859</v>
      </c>
      <c r="G810" s="6">
        <v>108</v>
      </c>
      <c r="H810" s="9">
        <v>2498.5546406272365</v>
      </c>
      <c r="I810" s="8">
        <f>+F810/(1-'P&amp;L'!$D$26)</f>
        <v>46.269530381985859</v>
      </c>
    </row>
    <row r="811" spans="1:9" x14ac:dyDescent="0.25">
      <c r="A811" s="5">
        <v>41438</v>
      </c>
      <c r="B811" s="6">
        <v>0.05</v>
      </c>
      <c r="C811" s="6">
        <v>149.72172020724199</v>
      </c>
      <c r="D811" s="6">
        <v>4977</v>
      </c>
      <c r="E811" s="7">
        <v>25.338909106599999</v>
      </c>
      <c r="F811" s="8">
        <f t="shared" si="12"/>
        <v>42.115382607475624</v>
      </c>
      <c r="G811" s="6">
        <v>109</v>
      </c>
      <c r="H811" s="9">
        <v>2295.2883521074214</v>
      </c>
      <c r="I811" s="8">
        <f>+F811/(1-'P&amp;L'!$D$26)</f>
        <v>42.115382607475624</v>
      </c>
    </row>
    <row r="812" spans="1:9" x14ac:dyDescent="0.25">
      <c r="A812" s="5">
        <v>41440</v>
      </c>
      <c r="B812" s="6">
        <v>0.05</v>
      </c>
      <c r="C812" s="6">
        <v>136.53379666567201</v>
      </c>
      <c r="D812" s="6">
        <v>4977</v>
      </c>
      <c r="E812" s="7">
        <v>25.353484385030502</v>
      </c>
      <c r="F812" s="8">
        <f t="shared" si="12"/>
        <v>46.209910976577518</v>
      </c>
      <c r="G812" s="6">
        <v>101.96998000000001</v>
      </c>
      <c r="H812" s="9">
        <v>2356.0118490416953</v>
      </c>
      <c r="I812" s="8">
        <f>+F812/(1-'P&amp;L'!$D$26)</f>
        <v>46.209910976577518</v>
      </c>
    </row>
    <row r="813" spans="1:9" x14ac:dyDescent="0.25">
      <c r="A813" s="5">
        <v>41442</v>
      </c>
      <c r="B813" s="6">
        <v>0.05</v>
      </c>
      <c r="C813" s="6">
        <v>148.049400446237</v>
      </c>
      <c r="D813" s="6">
        <v>4977</v>
      </c>
      <c r="E813" s="7">
        <v>25.476348325121101</v>
      </c>
      <c r="F813" s="8">
        <f t="shared" si="12"/>
        <v>42.822120600269713</v>
      </c>
      <c r="G813" s="6">
        <v>100.52521</v>
      </c>
      <c r="H813" s="9">
        <v>2152.3513329937196</v>
      </c>
      <c r="I813" s="8">
        <f>+F813/(1-'P&amp;L'!$D$26)</f>
        <v>42.822120600269713</v>
      </c>
    </row>
    <row r="814" spans="1:9" x14ac:dyDescent="0.25">
      <c r="A814" s="5">
        <v>41444</v>
      </c>
      <c r="B814" s="6">
        <v>0.05</v>
      </c>
      <c r="C814" s="6">
        <v>120.16996789467299</v>
      </c>
      <c r="D814" s="6">
        <v>4977</v>
      </c>
      <c r="E814" s="7">
        <v>25.308007475516099</v>
      </c>
      <c r="F814" s="8">
        <f t="shared" si="12"/>
        <v>52.408249503754426</v>
      </c>
      <c r="G814" s="6">
        <v>107.83499999999999</v>
      </c>
      <c r="H814" s="9">
        <v>2825.721792618679</v>
      </c>
      <c r="I814" s="8">
        <f>+F814/(1-'P&amp;L'!$D$26)</f>
        <v>52.408249503754426</v>
      </c>
    </row>
    <row r="815" spans="1:9" x14ac:dyDescent="0.25">
      <c r="A815" s="5">
        <v>41446</v>
      </c>
      <c r="B815" s="6">
        <v>0.05</v>
      </c>
      <c r="C815" s="6">
        <v>166.31523556622699</v>
      </c>
      <c r="D815" s="6">
        <v>4977</v>
      </c>
      <c r="E815" s="7">
        <v>25.317063068806998</v>
      </c>
      <c r="F815" s="8">
        <f t="shared" si="12"/>
        <v>37.880781776988151</v>
      </c>
      <c r="G815" s="6">
        <v>111</v>
      </c>
      <c r="H815" s="9">
        <v>2102.3833886228422</v>
      </c>
      <c r="I815" s="8">
        <f>+F815/(1-'P&amp;L'!$D$26)</f>
        <v>37.880781776988151</v>
      </c>
    </row>
    <row r="816" spans="1:9" x14ac:dyDescent="0.25">
      <c r="A816" s="5">
        <v>41448</v>
      </c>
      <c r="B816" s="6">
        <v>0.05</v>
      </c>
      <c r="C816" s="6">
        <v>169.19931479569999</v>
      </c>
      <c r="D816" s="6">
        <v>4977</v>
      </c>
      <c r="E816" s="7">
        <v>25.313529215244301</v>
      </c>
      <c r="F816" s="8">
        <f t="shared" si="12"/>
        <v>37.229889215683947</v>
      </c>
      <c r="G816" s="6">
        <v>107.68389000000001</v>
      </c>
      <c r="H816" s="9">
        <v>2004.5296475069483</v>
      </c>
      <c r="I816" s="8">
        <f>+F816/(1-'P&amp;L'!$D$26)</f>
        <v>37.229889215683947</v>
      </c>
    </row>
    <row r="817" spans="1:9" x14ac:dyDescent="0.25">
      <c r="A817" s="5">
        <v>41450</v>
      </c>
      <c r="B817" s="6">
        <v>0.05</v>
      </c>
      <c r="C817" s="6">
        <v>142.28124198729299</v>
      </c>
      <c r="D817" s="6">
        <v>4977</v>
      </c>
      <c r="E817" s="7">
        <v>25.3053601447813</v>
      </c>
      <c r="F817" s="8">
        <f t="shared" si="12"/>
        <v>44.259094059575524</v>
      </c>
      <c r="G817" s="6">
        <v>103.86665000000001</v>
      </c>
      <c r="H817" s="9">
        <v>2298.5219160015054</v>
      </c>
      <c r="I817" s="8">
        <f>+F817/(1-'P&amp;L'!$D$26)</f>
        <v>44.259094059575524</v>
      </c>
    </row>
    <row r="818" spans="1:9" x14ac:dyDescent="0.25">
      <c r="A818" s="5">
        <v>41452</v>
      </c>
      <c r="B818" s="6">
        <v>0.05</v>
      </c>
      <c r="C818" s="6">
        <v>159.585717364126</v>
      </c>
      <c r="D818" s="6">
        <v>4977</v>
      </c>
      <c r="E818" s="7">
        <v>25.239283902103701</v>
      </c>
      <c r="F818" s="8">
        <f t="shared" si="12"/>
        <v>39.356879191811657</v>
      </c>
      <c r="G818" s="6">
        <v>102.79001</v>
      </c>
      <c r="H818" s="9">
        <v>2022.7470028475559</v>
      </c>
      <c r="I818" s="8">
        <f>+F818/(1-'P&amp;L'!$D$26)</f>
        <v>39.356879191811657</v>
      </c>
    </row>
    <row r="819" spans="1:9" x14ac:dyDescent="0.25">
      <c r="A819" s="5">
        <v>41454</v>
      </c>
      <c r="B819" s="6">
        <v>0.05</v>
      </c>
      <c r="C819" s="6">
        <v>170.75417902576999</v>
      </c>
      <c r="D819" s="6">
        <v>4977</v>
      </c>
      <c r="E819" s="7">
        <v>25.311203088353299</v>
      </c>
      <c r="F819" s="8">
        <f t="shared" si="12"/>
        <v>36.887488929838305</v>
      </c>
      <c r="G819" s="6">
        <v>95.853009999999998</v>
      </c>
      <c r="H819" s="9">
        <v>1767.88842263334</v>
      </c>
      <c r="I819" s="8">
        <f>+F819/(1-'P&amp;L'!$D$26)</f>
        <v>36.887488929838305</v>
      </c>
    </row>
    <row r="820" spans="1:9" x14ac:dyDescent="0.25">
      <c r="A820" s="5">
        <v>41456</v>
      </c>
      <c r="B820" s="6">
        <v>0.05</v>
      </c>
      <c r="C820" s="6">
        <v>162.26949932262599</v>
      </c>
      <c r="D820" s="6">
        <v>5208</v>
      </c>
      <c r="E820" s="7">
        <v>25.2880483480115</v>
      </c>
      <c r="F820" s="8">
        <f t="shared" si="12"/>
        <v>40.580687173563099</v>
      </c>
      <c r="G820" s="6">
        <v>90.998000000000005</v>
      </c>
      <c r="H820" s="9">
        <v>1846.3806857099476</v>
      </c>
      <c r="I820" s="8">
        <f>+F820/(1-'P&amp;L'!$D$26)</f>
        <v>40.580687173563099</v>
      </c>
    </row>
    <row r="821" spans="1:9" x14ac:dyDescent="0.25">
      <c r="A821" s="5">
        <v>41458</v>
      </c>
      <c r="B821" s="6">
        <v>0.05</v>
      </c>
      <c r="C821" s="6">
        <v>185.60236850627101</v>
      </c>
      <c r="D821" s="6">
        <v>5208</v>
      </c>
      <c r="E821" s="7">
        <v>25.220817261159802</v>
      </c>
      <c r="F821" s="8">
        <f t="shared" si="12"/>
        <v>35.384789901450603</v>
      </c>
      <c r="G821" s="6">
        <v>82.8</v>
      </c>
      <c r="H821" s="9">
        <v>1464.9303019200549</v>
      </c>
      <c r="I821" s="8">
        <f>+F821/(1-'P&amp;L'!$D$26)</f>
        <v>35.384789901450603</v>
      </c>
    </row>
    <row r="822" spans="1:9" x14ac:dyDescent="0.25">
      <c r="A822" s="5">
        <v>41460</v>
      </c>
      <c r="B822" s="6">
        <v>0.05</v>
      </c>
      <c r="C822" s="6">
        <v>187.72353843205701</v>
      </c>
      <c r="D822" s="6">
        <v>5208</v>
      </c>
      <c r="E822" s="7">
        <v>25.262029466019399</v>
      </c>
      <c r="F822" s="8">
        <f t="shared" si="12"/>
        <v>35.042129121875249</v>
      </c>
      <c r="G822" s="6">
        <v>67.858440000000002</v>
      </c>
      <c r="H822" s="9">
        <v>1188.9521082445121</v>
      </c>
      <c r="I822" s="8">
        <f>+F822/(1-'P&amp;L'!$D$26)</f>
        <v>35.042129121875249</v>
      </c>
    </row>
    <row r="823" spans="1:9" x14ac:dyDescent="0.25">
      <c r="A823" s="5">
        <v>41462</v>
      </c>
      <c r="B823" s="6">
        <v>0.05</v>
      </c>
      <c r="C823" s="6">
        <v>198.32938806098699</v>
      </c>
      <c r="D823" s="6">
        <v>5208</v>
      </c>
      <c r="E823" s="7">
        <v>25.288497587229202</v>
      </c>
      <c r="F823" s="8">
        <f t="shared" si="12"/>
        <v>33.202970251133607</v>
      </c>
      <c r="G823" s="6">
        <v>70.941999999999993</v>
      </c>
      <c r="H823" s="9">
        <v>1177.74255777796</v>
      </c>
      <c r="I823" s="8">
        <f>+F823/(1-'P&amp;L'!$D$26)</f>
        <v>33.202970251133607</v>
      </c>
    </row>
    <row r="824" spans="1:9" x14ac:dyDescent="0.25">
      <c r="A824" s="5">
        <v>41464</v>
      </c>
      <c r="B824" s="6">
        <v>0.05</v>
      </c>
      <c r="C824" s="6">
        <v>213.177577541489</v>
      </c>
      <c r="D824" s="6">
        <v>5208</v>
      </c>
      <c r="E824" s="7">
        <v>25.234180769941499</v>
      </c>
      <c r="F824" s="8">
        <f t="shared" si="12"/>
        <v>30.823976650236165</v>
      </c>
      <c r="G824" s="6">
        <v>76.327910000000003</v>
      </c>
      <c r="H824" s="9">
        <v>1176.3648578006637</v>
      </c>
      <c r="I824" s="8">
        <f>+F824/(1-'P&amp;L'!$D$26)</f>
        <v>30.823976650236165</v>
      </c>
    </row>
    <row r="825" spans="1:9" x14ac:dyDescent="0.25">
      <c r="A825" s="5">
        <v>41466</v>
      </c>
      <c r="B825" s="6">
        <v>0.05</v>
      </c>
      <c r="C825" s="6">
        <v>249.70821205766899</v>
      </c>
      <c r="D825" s="6">
        <v>5208</v>
      </c>
      <c r="E825" s="7">
        <v>25.242380080117599</v>
      </c>
      <c r="F825" s="8">
        <f t="shared" si="12"/>
        <v>26.323186244850419</v>
      </c>
      <c r="G825" s="6">
        <v>87.15</v>
      </c>
      <c r="H825" s="9">
        <v>1147.0328406193571</v>
      </c>
      <c r="I825" s="8">
        <f>+F825/(1-'P&amp;L'!$D$26)</f>
        <v>26.323186244850419</v>
      </c>
    </row>
    <row r="826" spans="1:9" x14ac:dyDescent="0.25">
      <c r="A826" s="5">
        <v>41468</v>
      </c>
      <c r="B826" s="6">
        <v>0.05</v>
      </c>
      <c r="C826" s="6">
        <v>196.38510427452101</v>
      </c>
      <c r="D826" s="6">
        <v>5208</v>
      </c>
      <c r="E826" s="7">
        <v>25.2314426129943</v>
      </c>
      <c r="F826" s="8">
        <f t="shared" si="12"/>
        <v>33.456038739268791</v>
      </c>
      <c r="G826" s="6">
        <v>95.995000000000005</v>
      </c>
      <c r="H826" s="9">
        <v>1605.8062193880539</v>
      </c>
      <c r="I826" s="8">
        <f>+F826/(1-'P&amp;L'!$D$26)</f>
        <v>33.456038739268791</v>
      </c>
    </row>
    <row r="827" spans="1:9" x14ac:dyDescent="0.25">
      <c r="A827" s="5">
        <v>41470</v>
      </c>
      <c r="B827" s="6">
        <v>0.05</v>
      </c>
      <c r="C827" s="6">
        <v>222.396376363862</v>
      </c>
      <c r="D827" s="6">
        <v>5208</v>
      </c>
      <c r="E827" s="7">
        <v>25.215274577018</v>
      </c>
      <c r="F827" s="8">
        <f t="shared" si="12"/>
        <v>29.524120883663958</v>
      </c>
      <c r="G827" s="6">
        <v>98.375159999999994</v>
      </c>
      <c r="H827" s="9">
        <v>1452.2200578948916</v>
      </c>
      <c r="I827" s="8">
        <f>+F827/(1-'P&amp;L'!$D$26)</f>
        <v>29.524120883663958</v>
      </c>
    </row>
    <row r="828" spans="1:9" x14ac:dyDescent="0.25">
      <c r="A828" s="5">
        <v>41472</v>
      </c>
      <c r="B828" s="6">
        <v>0.05</v>
      </c>
      <c r="C828" s="6">
        <v>219.795249154928</v>
      </c>
      <c r="D828" s="6">
        <v>5208</v>
      </c>
      <c r="E828" s="7">
        <v>25.195323588583602</v>
      </c>
      <c r="F828" s="8">
        <f t="shared" si="12"/>
        <v>29.849882050192029</v>
      </c>
      <c r="G828" s="6">
        <v>97.97</v>
      </c>
      <c r="H828" s="9">
        <v>1462.1964722286566</v>
      </c>
      <c r="I828" s="8">
        <f>+F828/(1-'P&amp;L'!$D$26)</f>
        <v>29.849882050192029</v>
      </c>
    </row>
    <row r="829" spans="1:9" x14ac:dyDescent="0.25">
      <c r="A829" s="5">
        <v>41474</v>
      </c>
      <c r="B829" s="6">
        <v>0.05</v>
      </c>
      <c r="C829" s="6">
        <v>219.795249154928</v>
      </c>
      <c r="D829" s="6">
        <v>5208</v>
      </c>
      <c r="E829" s="7">
        <v>25.207766153515198</v>
      </c>
      <c r="F829" s="8">
        <f t="shared" si="12"/>
        <v>29.864623241917712</v>
      </c>
      <c r="G829" s="6">
        <v>93.410820000000001</v>
      </c>
      <c r="H829" s="9">
        <v>1394.8394730092959</v>
      </c>
      <c r="I829" s="8">
        <f>+F829/(1-'P&amp;L'!$D$26)</f>
        <v>29.864623241917712</v>
      </c>
    </row>
    <row r="830" spans="1:9" x14ac:dyDescent="0.25">
      <c r="A830" s="5">
        <v>41476</v>
      </c>
      <c r="B830" s="6">
        <v>0.05</v>
      </c>
      <c r="C830" s="6">
        <v>253.60990287107001</v>
      </c>
      <c r="D830" s="6">
        <v>5208</v>
      </c>
      <c r="E830" s="7">
        <v>25.2725973487319</v>
      </c>
      <c r="F830" s="8">
        <f t="shared" si="12"/>
        <v>25.94924044805704</v>
      </c>
      <c r="G830" s="6">
        <v>88.939989999999995</v>
      </c>
      <c r="H830" s="9">
        <v>1153.9625929788942</v>
      </c>
      <c r="I830" s="8">
        <f>+F830/(1-'P&amp;L'!$D$26)</f>
        <v>25.94924044805704</v>
      </c>
    </row>
    <row r="831" spans="1:9" x14ac:dyDescent="0.25">
      <c r="A831" s="5">
        <v>41478</v>
      </c>
      <c r="B831" s="6">
        <v>0.05</v>
      </c>
      <c r="C831" s="6">
        <v>225.29983210911999</v>
      </c>
      <c r="D831" s="6">
        <v>5208</v>
      </c>
      <c r="E831" s="7">
        <v>25.349479418757799</v>
      </c>
      <c r="F831" s="8">
        <f t="shared" si="12"/>
        <v>29.298754370342593</v>
      </c>
      <c r="G831" s="6">
        <v>95.396000000000001</v>
      </c>
      <c r="H831" s="9">
        <v>1397.491985956601</v>
      </c>
      <c r="I831" s="8">
        <f>+F831/(1-'P&amp;L'!$D$26)</f>
        <v>29.298754370342593</v>
      </c>
    </row>
    <row r="832" spans="1:9" x14ac:dyDescent="0.25">
      <c r="A832" s="5">
        <v>41480</v>
      </c>
      <c r="B832" s="6">
        <v>0.05</v>
      </c>
      <c r="C832" s="6">
        <v>212.86949654447801</v>
      </c>
      <c r="D832" s="6">
        <v>5208</v>
      </c>
      <c r="E832" s="7">
        <v>25.2599574755132</v>
      </c>
      <c r="F832" s="8">
        <f t="shared" si="12"/>
        <v>30.900119713719818</v>
      </c>
      <c r="G832" s="6">
        <v>96.2</v>
      </c>
      <c r="H832" s="9">
        <v>1486.2957582299232</v>
      </c>
      <c r="I832" s="8">
        <f>+F832/(1-'P&amp;L'!$D$26)</f>
        <v>30.900119713719818</v>
      </c>
    </row>
    <row r="833" spans="1:9" x14ac:dyDescent="0.25">
      <c r="A833" s="5">
        <v>41482</v>
      </c>
      <c r="B833" s="6">
        <v>0.05</v>
      </c>
      <c r="C833" s="6">
        <v>256.375671020722</v>
      </c>
      <c r="D833" s="6">
        <v>5208</v>
      </c>
      <c r="E833" s="7">
        <v>25.237872736026102</v>
      </c>
      <c r="F833" s="8">
        <f t="shared" si="12"/>
        <v>25.634031631378974</v>
      </c>
      <c r="G833" s="6">
        <v>95.204610000000002</v>
      </c>
      <c r="H833" s="9">
        <v>1220.2389920965495</v>
      </c>
      <c r="I833" s="8">
        <f>+F833/(1-'P&amp;L'!$D$26)</f>
        <v>25.634031631378974</v>
      </c>
    </row>
    <row r="834" spans="1:9" x14ac:dyDescent="0.25">
      <c r="A834" s="5">
        <v>41484</v>
      </c>
      <c r="B834" s="6">
        <v>0.05</v>
      </c>
      <c r="C834" s="6">
        <v>257.92946296630203</v>
      </c>
      <c r="D834" s="6">
        <v>5208</v>
      </c>
      <c r="E834" s="7">
        <v>25.207735546656899</v>
      </c>
      <c r="F834" s="8">
        <f t="shared" si="12"/>
        <v>25.449183900355901</v>
      </c>
      <c r="G834" s="6">
        <v>101.04201999999999</v>
      </c>
      <c r="H834" s="9">
        <v>1285.7184743217194</v>
      </c>
      <c r="I834" s="8">
        <f>+F834/(1-'P&amp;L'!$D$26)</f>
        <v>25.449183900355901</v>
      </c>
    </row>
    <row r="835" spans="1:9" x14ac:dyDescent="0.25">
      <c r="A835" s="5">
        <v>41486</v>
      </c>
      <c r="B835" s="6">
        <v>0.05</v>
      </c>
      <c r="C835" s="6">
        <v>309.20459717044702</v>
      </c>
      <c r="D835" s="6">
        <v>5208</v>
      </c>
      <c r="E835" s="7">
        <v>25.213867586035501</v>
      </c>
      <c r="F835" s="8">
        <f t="shared" si="12"/>
        <v>21.234131638037553</v>
      </c>
      <c r="G835" s="6">
        <v>104.95555</v>
      </c>
      <c r="H835" s="9">
        <v>1114.3199824213161</v>
      </c>
      <c r="I835" s="8">
        <f>+F835/(1-'P&amp;L'!$D$26)</f>
        <v>21.234131638037553</v>
      </c>
    </row>
    <row r="836" spans="1:9" x14ac:dyDescent="0.25">
      <c r="A836" s="5">
        <v>41488</v>
      </c>
      <c r="B836" s="6">
        <v>0.05</v>
      </c>
      <c r="C836" s="6">
        <v>295.220469660226</v>
      </c>
      <c r="D836" s="6">
        <v>5365</v>
      </c>
      <c r="E836" s="7">
        <v>25.171939941612901</v>
      </c>
      <c r="F836" s="8">
        <f t="shared" ref="F836:F899" si="13">+(B836/C836)*D836*E836</f>
        <v>22.872305897721372</v>
      </c>
      <c r="G836" s="6">
        <v>105.5</v>
      </c>
      <c r="H836" s="9">
        <v>1206.5141361048024</v>
      </c>
      <c r="I836" s="8">
        <f>+F836/(1-'P&amp;L'!$D$26)</f>
        <v>22.872305897721372</v>
      </c>
    </row>
    <row r="837" spans="1:9" x14ac:dyDescent="0.25">
      <c r="A837" s="5">
        <v>41490</v>
      </c>
      <c r="B837" s="6">
        <v>0.08</v>
      </c>
      <c r="C837" s="6">
        <v>317.85556724995303</v>
      </c>
      <c r="D837" s="6">
        <v>5365</v>
      </c>
      <c r="E837" s="7">
        <v>25.1888019762611</v>
      </c>
      <c r="F837" s="8">
        <f t="shared" si="13"/>
        <v>34.012409792746396</v>
      </c>
      <c r="G837" s="6">
        <v>104.67458999999999</v>
      </c>
      <c r="H837" s="9">
        <v>1112.5734531149108</v>
      </c>
      <c r="I837" s="8">
        <f>+F837/(1-'P&amp;L'!$D$26)</f>
        <v>34.012409792746396</v>
      </c>
    </row>
    <row r="838" spans="1:9" x14ac:dyDescent="0.25">
      <c r="A838" s="5">
        <v>41492</v>
      </c>
      <c r="B838" s="6">
        <v>0.08</v>
      </c>
      <c r="C838" s="6">
        <v>351.314048013106</v>
      </c>
      <c r="D838" s="6">
        <v>5365</v>
      </c>
      <c r="E838" s="7">
        <v>25.158916403760699</v>
      </c>
      <c r="F838" s="8">
        <f t="shared" si="13"/>
        <v>30.736621497388168</v>
      </c>
      <c r="G838" s="6">
        <v>106.88378</v>
      </c>
      <c r="H838" s="9">
        <v>1026.6394656469088</v>
      </c>
      <c r="I838" s="8">
        <f>+F838/(1-'P&amp;L'!$D$26)</f>
        <v>30.736621497388168</v>
      </c>
    </row>
    <row r="839" spans="1:9" x14ac:dyDescent="0.25">
      <c r="A839" s="5">
        <v>41494</v>
      </c>
      <c r="B839" s="6">
        <v>0.08</v>
      </c>
      <c r="C839" s="6">
        <v>375.47850634205003</v>
      </c>
      <c r="D839" s="6">
        <v>5365</v>
      </c>
      <c r="E839" s="7">
        <v>25.130161161555002</v>
      </c>
      <c r="F839" s="8">
        <f t="shared" si="13"/>
        <v>28.725652702777602</v>
      </c>
      <c r="G839" s="6">
        <v>101.9</v>
      </c>
      <c r="H839" s="9">
        <v>914.73250325407457</v>
      </c>
      <c r="I839" s="8">
        <f>+F839/(1-'P&amp;L'!$D$26)</f>
        <v>28.725652702777602</v>
      </c>
    </row>
    <row r="840" spans="1:9" x14ac:dyDescent="0.25">
      <c r="A840" s="5">
        <v>41496</v>
      </c>
      <c r="B840" s="6">
        <v>0.08</v>
      </c>
      <c r="C840" s="6">
        <v>369.90209288152499</v>
      </c>
      <c r="D840" s="6">
        <v>5365</v>
      </c>
      <c r="E840" s="7">
        <v>25.178607448434999</v>
      </c>
      <c r="F840" s="8">
        <f t="shared" si="13"/>
        <v>29.21491531092672</v>
      </c>
      <c r="G840" s="6">
        <v>102.61802</v>
      </c>
      <c r="H840" s="9">
        <v>936.86773864843269</v>
      </c>
      <c r="I840" s="8">
        <f>+F840/(1-'P&amp;L'!$D$26)</f>
        <v>29.21491531092672</v>
      </c>
    </row>
    <row r="841" spans="1:9" x14ac:dyDescent="0.25">
      <c r="A841" s="5">
        <v>41498</v>
      </c>
      <c r="B841" s="6">
        <v>0.08</v>
      </c>
      <c r="C841" s="6">
        <v>425.66622748677997</v>
      </c>
      <c r="D841" s="6">
        <v>5365</v>
      </c>
      <c r="E841" s="7">
        <v>25.168057741192399</v>
      </c>
      <c r="F841" s="8">
        <f t="shared" si="13"/>
        <v>25.376996540923042</v>
      </c>
      <c r="G841" s="6">
        <v>104.99498</v>
      </c>
      <c r="H841" s="9">
        <v>832.64288883571396</v>
      </c>
      <c r="I841" s="8">
        <f>+F841/(1-'P&amp;L'!$D$26)</f>
        <v>25.376996540923042</v>
      </c>
    </row>
    <row r="842" spans="1:9" x14ac:dyDescent="0.25">
      <c r="A842" s="5">
        <v>41500</v>
      </c>
      <c r="B842" s="6">
        <v>0.08</v>
      </c>
      <c r="C842" s="6">
        <v>388.972530725659</v>
      </c>
      <c r="D842" s="6">
        <v>5365</v>
      </c>
      <c r="E842" s="7">
        <v>25.2071080285852</v>
      </c>
      <c r="F842" s="8">
        <f t="shared" si="13"/>
        <v>27.814022614104065</v>
      </c>
      <c r="G842" s="6">
        <v>100.03</v>
      </c>
      <c r="H842" s="9">
        <v>869.44896315275935</v>
      </c>
      <c r="I842" s="8">
        <f>+F842/(1-'P&amp;L'!$D$26)</f>
        <v>27.814022614104065</v>
      </c>
    </row>
    <row r="843" spans="1:9" x14ac:dyDescent="0.25">
      <c r="A843" s="5">
        <v>41502</v>
      </c>
      <c r="B843" s="6">
        <v>0.08</v>
      </c>
      <c r="C843" s="6">
        <v>434.43685249878803</v>
      </c>
      <c r="D843" s="6">
        <v>5365</v>
      </c>
      <c r="E843" s="7">
        <v>25.1341860277381</v>
      </c>
      <c r="F843" s="8">
        <f t="shared" si="13"/>
        <v>24.831209831894469</v>
      </c>
      <c r="G843" s="6">
        <v>98.51</v>
      </c>
      <c r="H843" s="9">
        <v>764.41327516872627</v>
      </c>
      <c r="I843" s="8">
        <f>+F843/(1-'P&amp;L'!$D$26)</f>
        <v>24.831209831894469</v>
      </c>
    </row>
    <row r="844" spans="1:9" x14ac:dyDescent="0.25">
      <c r="A844" s="5">
        <v>41504</v>
      </c>
      <c r="B844" s="6">
        <v>0.08</v>
      </c>
      <c r="C844" s="6">
        <v>497.58174385035602</v>
      </c>
      <c r="D844" s="6">
        <v>5365</v>
      </c>
      <c r="E844" s="7">
        <v>25.199202997758601</v>
      </c>
      <c r="F844" s="8">
        <f t="shared" si="13"/>
        <v>21.736122878918707</v>
      </c>
      <c r="G844" s="6">
        <v>99.02</v>
      </c>
      <c r="H844" s="9">
        <v>672.59715233454074</v>
      </c>
      <c r="I844" s="8">
        <f>+F844/(1-'P&amp;L'!$D$26)</f>
        <v>21.736122878918707</v>
      </c>
    </row>
    <row r="845" spans="1:9" x14ac:dyDescent="0.25">
      <c r="A845" s="5">
        <v>41506</v>
      </c>
      <c r="B845" s="6">
        <v>0.08</v>
      </c>
      <c r="C845" s="6">
        <v>457.169013385352</v>
      </c>
      <c r="D845" s="6">
        <v>5365</v>
      </c>
      <c r="E845" s="7">
        <v>25.1770376192169</v>
      </c>
      <c r="F845" s="8">
        <f t="shared" si="13"/>
        <v>23.636738776648954</v>
      </c>
      <c r="G845" s="6">
        <v>104.59</v>
      </c>
      <c r="H845" s="9">
        <v>772.55203395303568</v>
      </c>
      <c r="I845" s="8">
        <f>+F845/(1-'P&amp;L'!$D$26)</f>
        <v>23.636738776648954</v>
      </c>
    </row>
    <row r="846" spans="1:9" x14ac:dyDescent="0.25">
      <c r="A846" s="5">
        <v>41508</v>
      </c>
      <c r="B846" s="6">
        <v>0.08</v>
      </c>
      <c r="C846" s="6">
        <v>525.36549604504603</v>
      </c>
      <c r="D846" s="6">
        <v>5365</v>
      </c>
      <c r="E846" s="7">
        <v>25.123230873792199</v>
      </c>
      <c r="F846" s="8">
        <f t="shared" si="13"/>
        <v>20.524550569470712</v>
      </c>
      <c r="G846" s="6">
        <v>111.01</v>
      </c>
      <c r="H846" s="9">
        <v>712.00948709904503</v>
      </c>
      <c r="I846" s="8">
        <f>+F846/(1-'P&amp;L'!$D$26)</f>
        <v>20.524550569470712</v>
      </c>
    </row>
    <row r="847" spans="1:9" x14ac:dyDescent="0.25">
      <c r="A847" s="5">
        <v>41510</v>
      </c>
      <c r="B847" s="6">
        <v>0.08</v>
      </c>
      <c r="C847" s="6">
        <v>607.93229858061898</v>
      </c>
      <c r="D847" s="6">
        <v>5365</v>
      </c>
      <c r="E847" s="7">
        <v>25.177294082352901</v>
      </c>
      <c r="F847" s="8">
        <f t="shared" si="13"/>
        <v>17.775161223339492</v>
      </c>
      <c r="G847" s="6">
        <v>108.79</v>
      </c>
      <c r="H847" s="9">
        <v>604.29993421471988</v>
      </c>
      <c r="I847" s="8">
        <f>+F847/(1-'P&amp;L'!$D$26)</f>
        <v>17.775161223339492</v>
      </c>
    </row>
    <row r="848" spans="1:9" x14ac:dyDescent="0.25">
      <c r="A848" s="5">
        <v>41512</v>
      </c>
      <c r="B848" s="6">
        <v>0.08</v>
      </c>
      <c r="C848" s="6">
        <v>532.75787456258502</v>
      </c>
      <c r="D848" s="6">
        <v>5365</v>
      </c>
      <c r="E848" s="7">
        <v>25.227140745704901</v>
      </c>
      <c r="F848" s="8">
        <f t="shared" si="13"/>
        <v>20.323470238607612</v>
      </c>
      <c r="G848" s="6">
        <v>111.8</v>
      </c>
      <c r="H848" s="9">
        <v>710.05124146135347</v>
      </c>
      <c r="I848" s="8">
        <f>+F848/(1-'P&amp;L'!$D$26)</f>
        <v>20.323470238607612</v>
      </c>
    </row>
    <row r="849" spans="1:9" x14ac:dyDescent="0.25">
      <c r="A849" s="5">
        <v>41514</v>
      </c>
      <c r="B849" s="6">
        <v>0.08</v>
      </c>
      <c r="C849" s="6">
        <v>545.83168743528699</v>
      </c>
      <c r="D849" s="6">
        <v>5365</v>
      </c>
      <c r="E849" s="7">
        <v>25.123865658527599</v>
      </c>
      <c r="F849" s="8">
        <f t="shared" si="13"/>
        <v>19.755472957803466</v>
      </c>
      <c r="G849" s="6">
        <v>119.25</v>
      </c>
      <c r="H849" s="9">
        <v>736.2000469431448</v>
      </c>
      <c r="I849" s="8">
        <f>+F849/(1-'P&amp;L'!$D$26)</f>
        <v>19.755472957803466</v>
      </c>
    </row>
    <row r="850" spans="1:9" x14ac:dyDescent="0.25">
      <c r="A850" s="5">
        <v>41516</v>
      </c>
      <c r="B850" s="6">
        <v>0.08</v>
      </c>
      <c r="C850" s="6">
        <v>634.07992432602202</v>
      </c>
      <c r="D850" s="6">
        <v>5365</v>
      </c>
      <c r="E850" s="7">
        <v>25.1770806336813</v>
      </c>
      <c r="F850" s="8">
        <f t="shared" si="13"/>
        <v>17.042020403755821</v>
      </c>
      <c r="G850" s="6">
        <v>124.79</v>
      </c>
      <c r="H850" s="9">
        <v>664.58553943271522</v>
      </c>
      <c r="I850" s="8">
        <f>+F850/(1-'P&amp;L'!$D$26)</f>
        <v>17.042020403755821</v>
      </c>
    </row>
    <row r="851" spans="1:9" x14ac:dyDescent="0.25">
      <c r="A851" s="5">
        <v>41518</v>
      </c>
      <c r="B851" s="6">
        <v>0.08</v>
      </c>
      <c r="C851" s="6">
        <v>725.59661443493201</v>
      </c>
      <c r="D851" s="6">
        <v>5837</v>
      </c>
      <c r="E851" s="7">
        <v>25.157347392196499</v>
      </c>
      <c r="F851" s="8">
        <f t="shared" si="13"/>
        <v>16.190090615856274</v>
      </c>
      <c r="G851" s="6">
        <v>130.82</v>
      </c>
      <c r="H851" s="9">
        <v>661.87114198947438</v>
      </c>
      <c r="I851" s="8">
        <f>+F851/(1-'P&amp;L'!$D$26)</f>
        <v>16.190090615856274</v>
      </c>
    </row>
    <row r="852" spans="1:9" x14ac:dyDescent="0.25">
      <c r="A852" s="5">
        <v>41520</v>
      </c>
      <c r="B852" s="6">
        <v>0.08</v>
      </c>
      <c r="C852" s="6">
        <v>604.663845362443</v>
      </c>
      <c r="D852" s="6">
        <v>5837</v>
      </c>
      <c r="E852" s="7">
        <v>25.2247531585788</v>
      </c>
      <c r="F852" s="8">
        <f t="shared" si="13"/>
        <v>19.480163772433766</v>
      </c>
      <c r="G852" s="6">
        <v>130.44999999999999</v>
      </c>
      <c r="H852" s="9">
        <v>794.12105128562018</v>
      </c>
      <c r="I852" s="8">
        <f>+F852/(1-'P&amp;L'!$D$26)</f>
        <v>19.480163772433766</v>
      </c>
    </row>
    <row r="853" spans="1:9" x14ac:dyDescent="0.25">
      <c r="A853" s="5">
        <v>41522</v>
      </c>
      <c r="B853" s="6">
        <v>0.08</v>
      </c>
      <c r="C853" s="6">
        <v>704.39859175912295</v>
      </c>
      <c r="D853" s="6">
        <v>5837</v>
      </c>
      <c r="E853" s="7">
        <v>25.183065267371301</v>
      </c>
      <c r="F853" s="8">
        <f t="shared" si="13"/>
        <v>16.694360685594599</v>
      </c>
      <c r="G853" s="6">
        <v>124.51</v>
      </c>
      <c r="H853" s="9">
        <v>649.56714030105741</v>
      </c>
      <c r="I853" s="8">
        <f>+F853/(1-'P&amp;L'!$D$26)</f>
        <v>16.694360685594599</v>
      </c>
    </row>
    <row r="854" spans="1:9" x14ac:dyDescent="0.25">
      <c r="A854" s="5">
        <v>41524</v>
      </c>
      <c r="B854" s="6">
        <v>0.08</v>
      </c>
      <c r="C854" s="6">
        <v>704.39859175912295</v>
      </c>
      <c r="D854" s="6">
        <v>5837</v>
      </c>
      <c r="E854" s="7">
        <v>25.165750164498601</v>
      </c>
      <c r="F854" s="8">
        <f t="shared" si="13"/>
        <v>16.682882155495268</v>
      </c>
      <c r="G854" s="6">
        <v>120.15</v>
      </c>
      <c r="H854" s="9">
        <v>626.39009093211132</v>
      </c>
      <c r="I854" s="8">
        <f>+F854/(1-'P&amp;L'!$D$26)</f>
        <v>16.682882155495268</v>
      </c>
    </row>
    <row r="855" spans="1:9" x14ac:dyDescent="0.25">
      <c r="A855" s="5">
        <v>41526</v>
      </c>
      <c r="B855" s="6">
        <v>0.08</v>
      </c>
      <c r="C855" s="6">
        <v>834.042504352827</v>
      </c>
      <c r="D855" s="6">
        <v>5837</v>
      </c>
      <c r="E855" s="7">
        <v>25.183322337994699</v>
      </c>
      <c r="F855" s="8">
        <f t="shared" si="13"/>
        <v>14.099526268238375</v>
      </c>
      <c r="G855" s="6">
        <v>121.66</v>
      </c>
      <c r="H855" s="9">
        <v>536.04636431058771</v>
      </c>
      <c r="I855" s="8">
        <f>+F855/(1-'P&amp;L'!$D$26)</f>
        <v>14.099526268238375</v>
      </c>
    </row>
    <row r="856" spans="1:9" x14ac:dyDescent="0.25">
      <c r="A856" s="5">
        <v>41528</v>
      </c>
      <c r="B856" s="6">
        <v>0.08</v>
      </c>
      <c r="C856" s="6">
        <v>868.61421437781496</v>
      </c>
      <c r="D856" s="6">
        <v>5837</v>
      </c>
      <c r="E856" s="7">
        <v>25.2061984436573</v>
      </c>
      <c r="F856" s="8">
        <f t="shared" si="13"/>
        <v>13.550649103389617</v>
      </c>
      <c r="G856" s="6">
        <v>124.1</v>
      </c>
      <c r="H856" s="9">
        <v>525.51111054082844</v>
      </c>
      <c r="I856" s="8">
        <f>+F856/(1-'P&amp;L'!$D$26)</f>
        <v>13.550649103389617</v>
      </c>
    </row>
    <row r="857" spans="1:9" x14ac:dyDescent="0.25">
      <c r="A857" s="5">
        <v>41530</v>
      </c>
      <c r="B857" s="6">
        <v>0.08</v>
      </c>
      <c r="C857" s="6">
        <v>907.50738815592604</v>
      </c>
      <c r="D857" s="6">
        <v>5837</v>
      </c>
      <c r="E857" s="7">
        <v>25.181485084469099</v>
      </c>
      <c r="F857" s="8">
        <f t="shared" si="13"/>
        <v>12.957190683524582</v>
      </c>
      <c r="G857" s="6">
        <v>128.29</v>
      </c>
      <c r="H857" s="9">
        <v>519.46187274667761</v>
      </c>
      <c r="I857" s="8">
        <f>+F857/(1-'P&amp;L'!$D$26)</f>
        <v>12.957190683524582</v>
      </c>
    </row>
    <row r="858" spans="1:9" x14ac:dyDescent="0.25">
      <c r="A858" s="5">
        <v>41532</v>
      </c>
      <c r="B858" s="6">
        <v>0.08</v>
      </c>
      <c r="C858" s="6">
        <v>1024.5795805622199</v>
      </c>
      <c r="D858" s="6">
        <v>5837</v>
      </c>
      <c r="E858" s="7">
        <v>25.134790205694401</v>
      </c>
      <c r="F858" s="8">
        <f t="shared" si="13"/>
        <v>11.455373362028764</v>
      </c>
      <c r="G858" s="6">
        <v>125.46</v>
      </c>
      <c r="H858" s="9">
        <v>449.12223187504014</v>
      </c>
      <c r="I858" s="8">
        <f>+F858/(1-'P&amp;L'!$D$26)</f>
        <v>11.455373362028764</v>
      </c>
    </row>
    <row r="859" spans="1:9" x14ac:dyDescent="0.25">
      <c r="A859" s="5">
        <v>41534</v>
      </c>
      <c r="B859" s="6">
        <v>0.08</v>
      </c>
      <c r="C859" s="6">
        <v>990.98680742904105</v>
      </c>
      <c r="D859" s="6">
        <v>5837</v>
      </c>
      <c r="E859" s="7">
        <v>25.211328316638198</v>
      </c>
      <c r="F859" s="8">
        <f t="shared" si="13"/>
        <v>11.879756402892728</v>
      </c>
      <c r="G859" s="6">
        <v>127.56</v>
      </c>
      <c r="H859" s="9">
        <v>473.5567896103114</v>
      </c>
      <c r="I859" s="8">
        <f>+F859/(1-'P&amp;L'!$D$26)</f>
        <v>11.879756402892728</v>
      </c>
    </row>
    <row r="860" spans="1:9" x14ac:dyDescent="0.25">
      <c r="A860" s="5">
        <v>41536</v>
      </c>
      <c r="B860" s="6">
        <v>0.08</v>
      </c>
      <c r="C860" s="6">
        <v>1091.7651268285999</v>
      </c>
      <c r="D860" s="6">
        <v>5837</v>
      </c>
      <c r="E860" s="7">
        <v>25.325407163520701</v>
      </c>
      <c r="F860" s="8">
        <f t="shared" si="13"/>
        <v>10.831956286632908</v>
      </c>
      <c r="G860" s="6">
        <v>124.1</v>
      </c>
      <c r="H860" s="9">
        <v>420.07680474098242</v>
      </c>
      <c r="I860" s="8">
        <f>+F860/(1-'P&amp;L'!$D$26)</f>
        <v>10.831956286632908</v>
      </c>
    </row>
    <row r="861" spans="1:9" x14ac:dyDescent="0.25">
      <c r="A861" s="5">
        <v>41538</v>
      </c>
      <c r="B861" s="6">
        <v>0.08</v>
      </c>
      <c r="C861" s="6">
        <v>1046.97476265102</v>
      </c>
      <c r="D861" s="6">
        <v>5837</v>
      </c>
      <c r="E861" s="7">
        <v>25.1953575089323</v>
      </c>
      <c r="F861" s="8">
        <f t="shared" si="13"/>
        <v>11.237352190401021</v>
      </c>
      <c r="G861" s="6">
        <v>123.5</v>
      </c>
      <c r="H861" s="9">
        <v>433.69156109828936</v>
      </c>
      <c r="I861" s="8">
        <f>+F861/(1-'P&amp;L'!$D$26)</f>
        <v>11.237352190401021</v>
      </c>
    </row>
    <row r="862" spans="1:9" x14ac:dyDescent="0.25">
      <c r="A862" s="5">
        <v>41540</v>
      </c>
      <c r="B862" s="6">
        <v>0.15</v>
      </c>
      <c r="C862" s="6">
        <v>1237.33381040575</v>
      </c>
      <c r="D862" s="6">
        <v>5837</v>
      </c>
      <c r="E862" s="7">
        <v>25.225621441989102</v>
      </c>
      <c r="F862" s="8">
        <f t="shared" si="13"/>
        <v>17.84990652303517</v>
      </c>
      <c r="G862" s="6">
        <v>123.02</v>
      </c>
      <c r="H862" s="9">
        <v>365.98258341063109</v>
      </c>
      <c r="I862" s="8">
        <f>+F862/(1-'P&amp;L'!$D$26)</f>
        <v>17.84990652303517</v>
      </c>
    </row>
    <row r="863" spans="1:9" x14ac:dyDescent="0.25">
      <c r="A863" s="5">
        <v>41542</v>
      </c>
      <c r="B863" s="6">
        <v>0.15</v>
      </c>
      <c r="C863" s="6">
        <v>1583.1383053526499</v>
      </c>
      <c r="D863" s="6">
        <v>5837</v>
      </c>
      <c r="E863" s="7">
        <v>25.1718021556553</v>
      </c>
      <c r="F863" s="8">
        <f t="shared" si="13"/>
        <v>13.921191410042152</v>
      </c>
      <c r="G863" s="6">
        <v>124.18</v>
      </c>
      <c r="H863" s="9">
        <v>288.12225821650571</v>
      </c>
      <c r="I863" s="8">
        <f>+F863/(1-'P&amp;L'!$D$26)</f>
        <v>13.921191410042152</v>
      </c>
    </row>
    <row r="864" spans="1:9" x14ac:dyDescent="0.25">
      <c r="A864" s="5">
        <v>41544</v>
      </c>
      <c r="B864" s="6">
        <v>0.15</v>
      </c>
      <c r="C864" s="6">
        <v>1302.0202885143301</v>
      </c>
      <c r="D864" s="6">
        <v>5837</v>
      </c>
      <c r="E864" s="7">
        <v>25.162510160791602</v>
      </c>
      <c r="F864" s="8">
        <f t="shared" si="13"/>
        <v>16.920654743728758</v>
      </c>
      <c r="G864" s="6">
        <v>125.6</v>
      </c>
      <c r="H864" s="9">
        <v>354.20570596872199</v>
      </c>
      <c r="I864" s="8">
        <f>+F864/(1-'P&amp;L'!$D$26)</f>
        <v>16.920654743728758</v>
      </c>
    </row>
    <row r="865" spans="1:9" x14ac:dyDescent="0.25">
      <c r="A865" s="5">
        <v>41546</v>
      </c>
      <c r="B865" s="6">
        <v>0.15</v>
      </c>
      <c r="C865" s="6">
        <v>1242.8375481273099</v>
      </c>
      <c r="D865" s="6">
        <v>5837</v>
      </c>
      <c r="E865" s="7">
        <v>25.2246557856467</v>
      </c>
      <c r="F865" s="8">
        <f t="shared" si="13"/>
        <v>17.770180347705946</v>
      </c>
      <c r="G865" s="6">
        <v>128.1</v>
      </c>
      <c r="H865" s="9">
        <v>379.39335042352201</v>
      </c>
      <c r="I865" s="8">
        <f>+F865/(1-'P&amp;L'!$D$26)</f>
        <v>17.770180347705946</v>
      </c>
    </row>
    <row r="866" spans="1:9" x14ac:dyDescent="0.25">
      <c r="A866" s="5">
        <v>41548</v>
      </c>
      <c r="B866" s="6">
        <v>0.15</v>
      </c>
      <c r="C866" s="6">
        <v>1449.9771394818599</v>
      </c>
      <c r="D866" s="6">
        <v>5627</v>
      </c>
      <c r="E866" s="7">
        <v>25.8666620149856</v>
      </c>
      <c r="F866" s="8">
        <f t="shared" si="13"/>
        <v>15.057310545978947</v>
      </c>
      <c r="G866" s="6">
        <v>127.11</v>
      </c>
      <c r="H866" s="9">
        <v>318.98912391656398</v>
      </c>
      <c r="I866" s="8">
        <f>+F866/(1-'P&amp;L'!$D$26)</f>
        <v>15.057310545978947</v>
      </c>
    </row>
    <row r="867" spans="1:9" x14ac:dyDescent="0.25">
      <c r="A867" s="5">
        <v>41550</v>
      </c>
      <c r="B867" s="6">
        <v>0.15</v>
      </c>
      <c r="C867" s="6">
        <v>1538.75125006239</v>
      </c>
      <c r="D867" s="6">
        <v>5627</v>
      </c>
      <c r="E867" s="7">
        <v>25.1798657292386</v>
      </c>
      <c r="F867" s="8">
        <f t="shared" si="13"/>
        <v>13.811891732274541</v>
      </c>
      <c r="G867" s="6">
        <v>116.95</v>
      </c>
      <c r="H867" s="9">
        <v>269.2167896815846</v>
      </c>
      <c r="I867" s="8">
        <f>+F867/(1-'P&amp;L'!$D$26)</f>
        <v>13.811891732274541</v>
      </c>
    </row>
    <row r="868" spans="1:9" x14ac:dyDescent="0.25">
      <c r="A868" s="5">
        <v>41552</v>
      </c>
      <c r="B868" s="6">
        <v>0.15</v>
      </c>
      <c r="C868" s="6">
        <v>1560.94477770752</v>
      </c>
      <c r="D868" s="6">
        <v>5627</v>
      </c>
      <c r="E868" s="7">
        <v>25.1265142173649</v>
      </c>
      <c r="F868" s="8">
        <f t="shared" si="13"/>
        <v>13.58666535040016</v>
      </c>
      <c r="G868" s="6">
        <v>121.51</v>
      </c>
      <c r="H868" s="9">
        <v>275.15261778785396</v>
      </c>
      <c r="I868" s="8">
        <f>+F868/(1-'P&amp;L'!$D$26)</f>
        <v>13.58666535040016</v>
      </c>
    </row>
    <row r="869" spans="1:9" x14ac:dyDescent="0.25">
      <c r="A869" s="5">
        <v>41554</v>
      </c>
      <c r="B869" s="6">
        <v>0.15</v>
      </c>
      <c r="C869" s="6">
        <v>1439.6109564517701</v>
      </c>
      <c r="D869" s="6">
        <v>5627</v>
      </c>
      <c r="E869" s="7">
        <v>25.192329965525701</v>
      </c>
      <c r="F869" s="8">
        <f t="shared" si="13"/>
        <v>14.770369739204151</v>
      </c>
      <c r="G869" s="6">
        <v>123.6</v>
      </c>
      <c r="H869" s="9">
        <v>304.26961662760544</v>
      </c>
      <c r="I869" s="8">
        <f>+F869/(1-'P&amp;L'!$D$26)</f>
        <v>14.770369739204151</v>
      </c>
    </row>
    <row r="870" spans="1:9" x14ac:dyDescent="0.25">
      <c r="A870" s="5">
        <v>41556</v>
      </c>
      <c r="B870" s="6">
        <v>0.15</v>
      </c>
      <c r="C870" s="6">
        <v>1721.88761457957</v>
      </c>
      <c r="D870" s="6">
        <v>5627</v>
      </c>
      <c r="E870" s="7">
        <v>25.174066238187098</v>
      </c>
      <c r="F870" s="8">
        <f t="shared" si="13"/>
        <v>12.340044976471908</v>
      </c>
      <c r="G870" s="6">
        <v>126.08</v>
      </c>
      <c r="H870" s="9">
        <v>259.3054784389297</v>
      </c>
      <c r="I870" s="8">
        <f>+F870/(1-'P&amp;L'!$D$26)</f>
        <v>12.340044976471908</v>
      </c>
    </row>
    <row r="871" spans="1:9" x14ac:dyDescent="0.25">
      <c r="A871" s="5">
        <v>41558</v>
      </c>
      <c r="B871" s="6">
        <v>0.15</v>
      </c>
      <c r="C871" s="6">
        <v>1665.4322829540099</v>
      </c>
      <c r="D871" s="6">
        <v>5627</v>
      </c>
      <c r="E871" s="7">
        <v>25.176380246424198</v>
      </c>
      <c r="F871" s="8">
        <f t="shared" si="13"/>
        <v>12.759524337610763</v>
      </c>
      <c r="G871" s="6">
        <v>126.84</v>
      </c>
      <c r="H871" s="9">
        <v>269.73634449709158</v>
      </c>
      <c r="I871" s="8">
        <f>+F871/(1-'P&amp;L'!$D$26)</f>
        <v>12.759524337610763</v>
      </c>
    </row>
    <row r="872" spans="1:9" x14ac:dyDescent="0.25">
      <c r="A872" s="5">
        <v>41560</v>
      </c>
      <c r="B872" s="6">
        <v>0.15</v>
      </c>
      <c r="C872" s="6">
        <v>2154.7118237088598</v>
      </c>
      <c r="D872" s="6">
        <v>5627</v>
      </c>
      <c r="E872" s="7">
        <v>25.157890360388901</v>
      </c>
      <c r="F872" s="8">
        <f t="shared" si="13"/>
        <v>9.8549221872907928</v>
      </c>
      <c r="G872" s="6">
        <v>129.74</v>
      </c>
      <c r="H872" s="9">
        <v>213.09626742985131</v>
      </c>
      <c r="I872" s="8">
        <f>+F872/(1-'P&amp;L'!$D$26)</f>
        <v>9.8549221872907928</v>
      </c>
    </row>
    <row r="873" spans="1:9" x14ac:dyDescent="0.25">
      <c r="A873" s="5">
        <v>41562</v>
      </c>
      <c r="B873" s="6">
        <v>0.4</v>
      </c>
      <c r="C873" s="6">
        <v>2333.48704052313</v>
      </c>
      <c r="D873" s="6">
        <v>5627</v>
      </c>
      <c r="E873" s="7">
        <v>25.121910361202001</v>
      </c>
      <c r="F873" s="8">
        <f t="shared" si="13"/>
        <v>24.231716250850543</v>
      </c>
      <c r="G873" s="6">
        <v>139.24</v>
      </c>
      <c r="H873" s="9">
        <v>210.87651067302687</v>
      </c>
      <c r="I873" s="8">
        <f>+F873/(1-'P&amp;L'!$D$26)</f>
        <v>24.231716250850543</v>
      </c>
    </row>
    <row r="874" spans="1:9" x14ac:dyDescent="0.25">
      <c r="A874" s="5">
        <v>41564</v>
      </c>
      <c r="B874" s="6">
        <v>0.4</v>
      </c>
      <c r="C874" s="6">
        <v>2382.3096754087301</v>
      </c>
      <c r="D874" s="6">
        <v>5627</v>
      </c>
      <c r="E874" s="7">
        <v>25.123264963597101</v>
      </c>
      <c r="F874" s="8">
        <f t="shared" si="13"/>
        <v>23.736395550827194</v>
      </c>
      <c r="G874" s="6">
        <v>143.33000000000001</v>
      </c>
      <c r="H874" s="9">
        <v>212.63359839375389</v>
      </c>
      <c r="I874" s="8">
        <f>+F874/(1-'P&amp;L'!$D$26)</f>
        <v>23.736395550827194</v>
      </c>
    </row>
    <row r="875" spans="1:9" x14ac:dyDescent="0.25">
      <c r="A875" s="5">
        <v>41566</v>
      </c>
      <c r="B875" s="6">
        <v>0.4</v>
      </c>
      <c r="C875" s="6">
        <v>2914.66937941068</v>
      </c>
      <c r="D875" s="6">
        <v>5627</v>
      </c>
      <c r="E875" s="7">
        <v>25.1199749734085</v>
      </c>
      <c r="F875" s="8">
        <f t="shared" si="13"/>
        <v>19.398440203732385</v>
      </c>
      <c r="G875" s="6">
        <v>165.05</v>
      </c>
      <c r="H875" s="9">
        <v>200.10703472662689</v>
      </c>
      <c r="I875" s="8">
        <f>+F875/(1-'P&amp;L'!$D$26)</f>
        <v>19.398440203732385</v>
      </c>
    </row>
    <row r="876" spans="1:9" x14ac:dyDescent="0.25">
      <c r="A876" s="5">
        <v>41568</v>
      </c>
      <c r="B876" s="6">
        <v>0.4</v>
      </c>
      <c r="C876" s="6">
        <v>2675.1075126097999</v>
      </c>
      <c r="D876" s="6">
        <v>5627</v>
      </c>
      <c r="E876" s="7">
        <v>26.033413080150201</v>
      </c>
      <c r="F876" s="8">
        <f t="shared" si="13"/>
        <v>21.904168667836672</v>
      </c>
      <c r="G876" s="6">
        <v>177.07</v>
      </c>
      <c r="H876" s="9">
        <v>242.41069662586494</v>
      </c>
      <c r="I876" s="8">
        <f>+F876/(1-'P&amp;L'!$D$26)</f>
        <v>21.904168667836672</v>
      </c>
    </row>
    <row r="877" spans="1:9" x14ac:dyDescent="0.25">
      <c r="A877" s="5">
        <v>41570</v>
      </c>
      <c r="B877" s="6">
        <v>0.4</v>
      </c>
      <c r="C877" s="6">
        <v>2808.1974386102902</v>
      </c>
      <c r="D877" s="6">
        <v>5627</v>
      </c>
      <c r="E877" s="7">
        <v>25.561237643633799</v>
      </c>
      <c r="F877" s="8">
        <f t="shared" si="13"/>
        <v>20.487602793613679</v>
      </c>
      <c r="G877" s="6">
        <v>199.95</v>
      </c>
      <c r="H877" s="9">
        <v>256.03101116144092</v>
      </c>
      <c r="I877" s="8">
        <f>+F877/(1-'P&amp;L'!$D$26)</f>
        <v>20.487602793613679</v>
      </c>
    </row>
    <row r="878" spans="1:9" x14ac:dyDescent="0.25">
      <c r="A878" s="5">
        <v>41572</v>
      </c>
      <c r="B878" s="6">
        <v>0.4</v>
      </c>
      <c r="C878" s="6">
        <v>3194.15822401171</v>
      </c>
      <c r="D878" s="6">
        <v>5627</v>
      </c>
      <c r="E878" s="7">
        <v>25.137963005886899</v>
      </c>
      <c r="F878" s="8">
        <f t="shared" si="13"/>
        <v>17.713752158021713</v>
      </c>
      <c r="G878" s="6">
        <v>172.81</v>
      </c>
      <c r="H878" s="9">
        <v>191.31959440173327</v>
      </c>
      <c r="I878" s="8">
        <f>+F878/(1-'P&amp;L'!$D$26)</f>
        <v>17.713752158021713</v>
      </c>
    </row>
    <row r="879" spans="1:9" x14ac:dyDescent="0.25">
      <c r="A879" s="5">
        <v>41574</v>
      </c>
      <c r="B879" s="6">
        <v>0.4</v>
      </c>
      <c r="C879" s="6">
        <v>3439.6720527868001</v>
      </c>
      <c r="D879" s="6">
        <v>5627</v>
      </c>
      <c r="E879" s="7">
        <v>25.159195085811099</v>
      </c>
      <c r="F879" s="8">
        <f t="shared" si="13"/>
        <v>16.463289357269897</v>
      </c>
      <c r="G879" s="6">
        <v>189.06</v>
      </c>
      <c r="H879" s="9">
        <v>194.53434286784042</v>
      </c>
      <c r="I879" s="8">
        <f>+F879/(1-'P&amp;L'!$D$26)</f>
        <v>16.463289357269897</v>
      </c>
    </row>
    <row r="880" spans="1:9" x14ac:dyDescent="0.25">
      <c r="A880" s="5">
        <v>41576</v>
      </c>
      <c r="B880" s="6">
        <v>0.4</v>
      </c>
      <c r="C880" s="6">
        <v>3051.00854399733</v>
      </c>
      <c r="D880" s="6">
        <v>5627</v>
      </c>
      <c r="E880" s="7">
        <v>25.148386649449801</v>
      </c>
      <c r="F880" s="8">
        <f t="shared" si="13"/>
        <v>18.552550035281435</v>
      </c>
      <c r="G880" s="6">
        <v>202.09</v>
      </c>
      <c r="H880" s="9">
        <v>234.33030228937659</v>
      </c>
      <c r="I880" s="8">
        <f>+F880/(1-'P&amp;L'!$D$26)</f>
        <v>18.552550035281435</v>
      </c>
    </row>
    <row r="881" spans="1:9" x14ac:dyDescent="0.25">
      <c r="A881" s="5">
        <v>41578</v>
      </c>
      <c r="B881" s="6">
        <v>0.4</v>
      </c>
      <c r="C881" s="6">
        <v>4061.5336668499499</v>
      </c>
      <c r="D881" s="6">
        <v>5627</v>
      </c>
      <c r="E881" s="7">
        <v>25.322701822176501</v>
      </c>
      <c r="F881" s="8">
        <f t="shared" si="13"/>
        <v>14.033205664785285</v>
      </c>
      <c r="G881" s="6">
        <v>201.61</v>
      </c>
      <c r="H881" s="9">
        <v>176.8271621298351</v>
      </c>
      <c r="I881" s="8">
        <f>+F881/(1-'P&amp;L'!$D$26)</f>
        <v>14.033205664785285</v>
      </c>
    </row>
    <row r="882" spans="1:9" x14ac:dyDescent="0.25">
      <c r="A882" s="5">
        <v>41580</v>
      </c>
      <c r="B882" s="6">
        <v>0.4</v>
      </c>
      <c r="C882" s="6">
        <v>4216.9990703657404</v>
      </c>
      <c r="D882" s="6">
        <v>6199</v>
      </c>
      <c r="E882" s="7">
        <v>25.149063302622501</v>
      </c>
      <c r="F882" s="8">
        <f t="shared" si="13"/>
        <v>14.78767633680657</v>
      </c>
      <c r="G882" s="6">
        <v>204.15</v>
      </c>
      <c r="H882" s="9">
        <v>188.68150775994133</v>
      </c>
      <c r="I882" s="8">
        <f>+F882/(1-'P&amp;L'!$D$26)</f>
        <v>14.78767633680657</v>
      </c>
    </row>
    <row r="883" spans="1:9" x14ac:dyDescent="0.25">
      <c r="A883" s="5">
        <v>41582</v>
      </c>
      <c r="B883" s="6">
        <v>0.4</v>
      </c>
      <c r="C883" s="6">
        <v>3886.6350878946901</v>
      </c>
      <c r="D883" s="6">
        <v>6199</v>
      </c>
      <c r="E883" s="7">
        <v>25.185490627114302</v>
      </c>
      <c r="F883" s="8">
        <f t="shared" si="13"/>
        <v>16.067868772527465</v>
      </c>
      <c r="G883" s="6">
        <v>225.1</v>
      </c>
      <c r="H883" s="9">
        <v>226.05482879349577</v>
      </c>
      <c r="I883" s="8">
        <f>+F883/(1-'P&amp;L'!$D$26)</f>
        <v>16.067868772527465</v>
      </c>
    </row>
    <row r="884" spans="1:9" x14ac:dyDescent="0.25">
      <c r="A884" s="5">
        <v>41584</v>
      </c>
      <c r="B884" s="6">
        <v>0.4</v>
      </c>
      <c r="C884" s="6">
        <v>4114.5497162497804</v>
      </c>
      <c r="D884" s="6">
        <v>6199</v>
      </c>
      <c r="E884" s="7">
        <v>25.196111535512799</v>
      </c>
      <c r="F884" s="8">
        <f t="shared" si="13"/>
        <v>15.184232169249794</v>
      </c>
      <c r="G884" s="6">
        <v>258.23</v>
      </c>
      <c r="H884" s="9">
        <v>245.0640170665859</v>
      </c>
      <c r="I884" s="8">
        <f>+F884/(1-'P&amp;L'!$D$26)</f>
        <v>15.184232169249794</v>
      </c>
    </row>
    <row r="885" spans="1:9" x14ac:dyDescent="0.25">
      <c r="A885" s="5">
        <v>41586</v>
      </c>
      <c r="B885" s="6">
        <v>0.4</v>
      </c>
      <c r="C885" s="6">
        <v>3377.9945201309902</v>
      </c>
      <c r="D885" s="6">
        <v>6199</v>
      </c>
      <c r="E885" s="7">
        <v>25.127193463809501</v>
      </c>
      <c r="F885" s="8">
        <f t="shared" si="13"/>
        <v>18.4444908189034</v>
      </c>
      <c r="G885" s="6">
        <v>325.56</v>
      </c>
      <c r="H885" s="9">
        <v>375.29927693763693</v>
      </c>
      <c r="I885" s="8">
        <f>+F885/(1-'P&amp;L'!$D$26)</f>
        <v>18.4444908189034</v>
      </c>
    </row>
    <row r="886" spans="1:9" x14ac:dyDescent="0.25">
      <c r="A886" s="5">
        <v>41588</v>
      </c>
      <c r="B886" s="6">
        <v>0.4</v>
      </c>
      <c r="C886" s="6">
        <v>4266.9404464812596</v>
      </c>
      <c r="D886" s="6">
        <v>6199</v>
      </c>
      <c r="E886" s="7">
        <v>25.158380866568901</v>
      </c>
      <c r="F886" s="8">
        <f t="shared" si="13"/>
        <v>14.620012156060971</v>
      </c>
      <c r="G886" s="6">
        <v>296.91000000000003</v>
      </c>
      <c r="H886" s="9">
        <v>271.30173807850394</v>
      </c>
      <c r="I886" s="8">
        <f>+F886/(1-'P&amp;L'!$D$26)</f>
        <v>14.620012156060971</v>
      </c>
    </row>
    <row r="887" spans="1:9" x14ac:dyDescent="0.25">
      <c r="A887" s="5">
        <v>41590</v>
      </c>
      <c r="B887" s="6">
        <v>0.4</v>
      </c>
      <c r="C887" s="6">
        <v>4800.30800229141</v>
      </c>
      <c r="D887" s="6">
        <v>6199</v>
      </c>
      <c r="E887" s="7">
        <v>25.109883585986399</v>
      </c>
      <c r="F887" s="8">
        <f t="shared" si="13"/>
        <v>12.970515081551248</v>
      </c>
      <c r="G887" s="6">
        <v>353.95</v>
      </c>
      <c r="H887" s="9">
        <v>286.9321133196915</v>
      </c>
      <c r="I887" s="8">
        <f>+F887/(1-'P&amp;L'!$D$26)</f>
        <v>12.970515081551248</v>
      </c>
    </row>
    <row r="888" spans="1:9" x14ac:dyDescent="0.25">
      <c r="A888" s="5">
        <v>41592</v>
      </c>
      <c r="B888" s="6">
        <v>0.4</v>
      </c>
      <c r="C888" s="6">
        <v>4292.33890151984</v>
      </c>
      <c r="D888" s="6">
        <v>6199</v>
      </c>
      <c r="E888" s="7">
        <v>25.161538444145101</v>
      </c>
      <c r="F888" s="8">
        <f t="shared" si="13"/>
        <v>14.535327279029815</v>
      </c>
      <c r="G888" s="6">
        <v>416.5</v>
      </c>
      <c r="H888" s="9">
        <v>378.37273823224484</v>
      </c>
      <c r="I888" s="8">
        <f>+F888/(1-'P&amp;L'!$D$26)</f>
        <v>14.535327279029815</v>
      </c>
    </row>
    <row r="889" spans="1:9" x14ac:dyDescent="0.25">
      <c r="A889" s="5">
        <v>41594</v>
      </c>
      <c r="B889" s="6">
        <v>0.8</v>
      </c>
      <c r="C889" s="6">
        <v>4978.0971875614696</v>
      </c>
      <c r="D889" s="6">
        <v>6199</v>
      </c>
      <c r="E889" s="7">
        <v>25.143274062599499</v>
      </c>
      <c r="F889" s="8">
        <f t="shared" si="13"/>
        <v>25.047828524280643</v>
      </c>
      <c r="G889" s="6">
        <v>433.53</v>
      </c>
      <c r="H889" s="9">
        <v>339.34328437910585</v>
      </c>
      <c r="I889" s="8">
        <f>+F889/(1-'P&amp;L'!$D$26)</f>
        <v>25.047828524280643</v>
      </c>
    </row>
    <row r="890" spans="1:9" x14ac:dyDescent="0.25">
      <c r="A890" s="5">
        <v>41596</v>
      </c>
      <c r="B890" s="6">
        <v>0.8</v>
      </c>
      <c r="C890" s="6">
        <v>4968.79792970165</v>
      </c>
      <c r="D890" s="6">
        <v>6199</v>
      </c>
      <c r="E890" s="7">
        <v>25.144460489126399</v>
      </c>
      <c r="F890" s="8">
        <f t="shared" si="13"/>
        <v>25.095890439071045</v>
      </c>
      <c r="G890" s="6">
        <v>583.16</v>
      </c>
      <c r="H890" s="9">
        <v>457.34123338902094</v>
      </c>
      <c r="I890" s="8">
        <f>+F890/(1-'P&amp;L'!$D$26)</f>
        <v>25.095890439071045</v>
      </c>
    </row>
    <row r="891" spans="1:9" x14ac:dyDescent="0.25">
      <c r="A891" s="5">
        <v>41598</v>
      </c>
      <c r="B891" s="6">
        <v>0.8</v>
      </c>
      <c r="C891" s="6">
        <v>4938.5003813498097</v>
      </c>
      <c r="D891" s="6">
        <v>6199</v>
      </c>
      <c r="E891" s="7">
        <v>25.1404968304706</v>
      </c>
      <c r="F891" s="8">
        <f t="shared" si="13"/>
        <v>25.245872684855939</v>
      </c>
      <c r="G891" s="6">
        <v>595</v>
      </c>
      <c r="H891" s="9">
        <v>469.41544523404013</v>
      </c>
      <c r="I891" s="8">
        <f>+F891/(1-'P&amp;L'!$D$26)</f>
        <v>25.245872684855939</v>
      </c>
    </row>
    <row r="892" spans="1:9" x14ac:dyDescent="0.25">
      <c r="A892" s="5">
        <v>41600</v>
      </c>
      <c r="B892" s="6">
        <v>0.8</v>
      </c>
      <c r="C892" s="6">
        <v>5029.3930264053297</v>
      </c>
      <c r="D892" s="6">
        <v>6199</v>
      </c>
      <c r="E892" s="7">
        <v>25.222551662970801</v>
      </c>
      <c r="F892" s="8">
        <f t="shared" si="13"/>
        <v>24.870531602976783</v>
      </c>
      <c r="G892" s="6">
        <v>761</v>
      </c>
      <c r="H892" s="9">
        <v>591.45232968329162</v>
      </c>
      <c r="I892" s="8">
        <f>+F892/(1-'P&amp;L'!$D$26)</f>
        <v>24.870531602976783</v>
      </c>
    </row>
    <row r="893" spans="1:9" x14ac:dyDescent="0.25">
      <c r="A893" s="5">
        <v>41602</v>
      </c>
      <c r="B893" s="6">
        <v>0.8</v>
      </c>
      <c r="C893" s="6">
        <v>5211.1783165163597</v>
      </c>
      <c r="D893" s="6">
        <v>6199</v>
      </c>
      <c r="E893" s="7">
        <v>25.179965046072301</v>
      </c>
      <c r="F893" s="8">
        <f t="shared" si="13"/>
        <v>23.96242751101218</v>
      </c>
      <c r="G893" s="6">
        <v>833.16</v>
      </c>
      <c r="H893" s="9">
        <v>623.8917532835909</v>
      </c>
      <c r="I893" s="8">
        <f>+F893/(1-'P&amp;L'!$D$26)</f>
        <v>23.96242751101218</v>
      </c>
    </row>
    <row r="894" spans="1:9" x14ac:dyDescent="0.25">
      <c r="A894" s="5">
        <v>41604</v>
      </c>
      <c r="B894" s="6">
        <v>0.8</v>
      </c>
      <c r="C894" s="6">
        <v>4968.79792970165</v>
      </c>
      <c r="D894" s="6">
        <v>6199</v>
      </c>
      <c r="E894" s="7">
        <v>25.160582311073199</v>
      </c>
      <c r="F894" s="8">
        <f t="shared" si="13"/>
        <v>25.111981119458882</v>
      </c>
      <c r="G894" s="6">
        <v>844.9</v>
      </c>
      <c r="H894" s="9">
        <v>663.03477649471279</v>
      </c>
      <c r="I894" s="8">
        <f>+F894/(1-'P&amp;L'!$D$26)</f>
        <v>25.111981119458882</v>
      </c>
    </row>
    <row r="895" spans="1:9" x14ac:dyDescent="0.25">
      <c r="A895" s="5">
        <v>41606</v>
      </c>
      <c r="B895" s="6">
        <v>0.8</v>
      </c>
      <c r="C895" s="6">
        <v>5514.15380003476</v>
      </c>
      <c r="D895" s="6">
        <v>6199</v>
      </c>
      <c r="E895" s="7">
        <v>25.188276576244601</v>
      </c>
      <c r="F895" s="8">
        <f t="shared" si="13"/>
        <v>22.653285658467631</v>
      </c>
      <c r="G895" s="6">
        <v>1009</v>
      </c>
      <c r="H895" s="9">
        <v>714.28641341855746</v>
      </c>
      <c r="I895" s="8">
        <f>+F895/(1-'P&amp;L'!$D$26)</f>
        <v>22.653285658467631</v>
      </c>
    </row>
    <row r="896" spans="1:9" x14ac:dyDescent="0.25">
      <c r="A896" s="5">
        <v>41608</v>
      </c>
      <c r="B896" s="6">
        <v>0.8</v>
      </c>
      <c r="C896" s="6">
        <v>5626.4730381957197</v>
      </c>
      <c r="D896" s="6">
        <v>6199</v>
      </c>
      <c r="E896" s="7">
        <v>25.225464654266698</v>
      </c>
      <c r="F896" s="8">
        <f t="shared" si="13"/>
        <v>22.23384409099657</v>
      </c>
      <c r="G896" s="6">
        <v>1119.96</v>
      </c>
      <c r="H896" s="9">
        <v>778.15675087976626</v>
      </c>
      <c r="I896" s="8">
        <f>+F896/(1-'P&amp;L'!$D$26)</f>
        <v>22.23384409099657</v>
      </c>
    </row>
    <row r="897" spans="1:9" x14ac:dyDescent="0.25">
      <c r="A897" s="5">
        <v>41610</v>
      </c>
      <c r="B897" s="6">
        <v>0.8</v>
      </c>
      <c r="C897" s="6">
        <v>5731.9694076618898</v>
      </c>
      <c r="D897" s="6">
        <v>5193</v>
      </c>
      <c r="E897" s="7">
        <v>25.257936332299199</v>
      </c>
      <c r="F897" s="8">
        <f t="shared" si="13"/>
        <v>18.306373121713172</v>
      </c>
      <c r="G897" s="6">
        <v>992.27</v>
      </c>
      <c r="H897" s="9">
        <v>567.65202679632273</v>
      </c>
      <c r="I897" s="8">
        <f>+F897/(1-'P&amp;L'!$D$26)</f>
        <v>18.306373121713172</v>
      </c>
    </row>
    <row r="898" spans="1:9" x14ac:dyDescent="0.25">
      <c r="A898" s="5">
        <v>41612</v>
      </c>
      <c r="B898" s="6">
        <v>0.8</v>
      </c>
      <c r="C898" s="6">
        <v>6224.28579850401</v>
      </c>
      <c r="D898" s="6">
        <v>5193</v>
      </c>
      <c r="E898" s="7">
        <v>25.196765260089499</v>
      </c>
      <c r="F898" s="8">
        <f t="shared" si="13"/>
        <v>16.817582769363636</v>
      </c>
      <c r="G898" s="6">
        <v>1151</v>
      </c>
      <c r="H898" s="9">
        <v>604.9074302355483</v>
      </c>
      <c r="I898" s="8">
        <f>+F898/(1-'P&amp;L'!$D$26)</f>
        <v>16.817582769363636</v>
      </c>
    </row>
    <row r="899" spans="1:9" x14ac:dyDescent="0.25">
      <c r="A899" s="5">
        <v>41614</v>
      </c>
      <c r="B899" s="6">
        <v>0.8</v>
      </c>
      <c r="C899" s="6">
        <v>7419.9113191205997</v>
      </c>
      <c r="D899" s="6">
        <v>5193</v>
      </c>
      <c r="E899" s="7">
        <v>25.1463175777094</v>
      </c>
      <c r="F899" s="8">
        <f t="shared" si="13"/>
        <v>14.079394921557816</v>
      </c>
      <c r="G899" s="6">
        <v>894</v>
      </c>
      <c r="H899" s="9">
        <v>393.34309562102146</v>
      </c>
      <c r="I899" s="8">
        <f>+F899/(1-'P&amp;L'!$D$26)</f>
        <v>14.079394921557816</v>
      </c>
    </row>
    <row r="900" spans="1:9" x14ac:dyDescent="0.25">
      <c r="A900" s="5">
        <v>41616</v>
      </c>
      <c r="B900" s="6">
        <v>1.2</v>
      </c>
      <c r="C900" s="6">
        <v>6294.6167114814598</v>
      </c>
      <c r="D900" s="6">
        <v>5193</v>
      </c>
      <c r="E900" s="7">
        <v>25.143132097877999</v>
      </c>
      <c r="F900" s="8">
        <f t="shared" ref="F900:F963" si="14">+(B900/C900)*D900*E900</f>
        <v>24.89141899543251</v>
      </c>
      <c r="G900" s="6">
        <v>722.99</v>
      </c>
      <c r="H900" s="9">
        <v>374.9218129064115</v>
      </c>
      <c r="I900" s="8">
        <f>+F900/(1-'P&amp;L'!$D$26)</f>
        <v>24.89141899543251</v>
      </c>
    </row>
    <row r="901" spans="1:9" x14ac:dyDescent="0.25">
      <c r="A901" s="5">
        <v>41618</v>
      </c>
      <c r="B901" s="6">
        <v>1.2</v>
      </c>
      <c r="C901" s="6">
        <v>9076.0276243002409</v>
      </c>
      <c r="D901" s="6">
        <v>5193</v>
      </c>
      <c r="E901" s="7">
        <v>25.239395401369499</v>
      </c>
      <c r="F901" s="8">
        <f t="shared" si="14"/>
        <v>17.329367306250408</v>
      </c>
      <c r="G901" s="6">
        <v>936.98</v>
      </c>
      <c r="H901" s="9">
        <v>338.27647038771897</v>
      </c>
      <c r="I901" s="8">
        <f>+F901/(1-'P&amp;L'!$D$26)</f>
        <v>17.329367306250408</v>
      </c>
    </row>
    <row r="902" spans="1:9" x14ac:dyDescent="0.25">
      <c r="A902" s="5">
        <v>41620</v>
      </c>
      <c r="B902" s="6">
        <v>1.2</v>
      </c>
      <c r="C902" s="6">
        <v>7495.6248041484596</v>
      </c>
      <c r="D902" s="6">
        <v>5193</v>
      </c>
      <c r="E902" s="7">
        <v>25.573601049881301</v>
      </c>
      <c r="F902" s="8">
        <f t="shared" si="14"/>
        <v>21.260996443450573</v>
      </c>
      <c r="G902" s="6">
        <v>845.75</v>
      </c>
      <c r="H902" s="9">
        <v>374.61432795934013</v>
      </c>
      <c r="I902" s="8">
        <f>+F902/(1-'P&amp;L'!$D$26)</f>
        <v>21.260996443450573</v>
      </c>
    </row>
    <row r="903" spans="1:9" x14ac:dyDescent="0.25">
      <c r="A903" s="5">
        <v>41622</v>
      </c>
      <c r="B903" s="6">
        <v>1.2</v>
      </c>
      <c r="C903" s="6">
        <v>9030.8732580101896</v>
      </c>
      <c r="D903" s="6">
        <v>5193</v>
      </c>
      <c r="E903" s="7">
        <v>25.845525724784199</v>
      </c>
      <c r="F903" s="8">
        <f t="shared" si="14"/>
        <v>17.834264030193246</v>
      </c>
      <c r="G903" s="6">
        <v>864.7</v>
      </c>
      <c r="H903" s="9">
        <v>321.27683556058548</v>
      </c>
      <c r="I903" s="8">
        <f>+F903/(1-'P&amp;L'!$D$26)</f>
        <v>17.834264030193246</v>
      </c>
    </row>
    <row r="904" spans="1:9" x14ac:dyDescent="0.25">
      <c r="A904" s="5">
        <v>41624</v>
      </c>
      <c r="B904" s="6">
        <v>1.2</v>
      </c>
      <c r="C904" s="6">
        <v>8714.7926939798308</v>
      </c>
      <c r="D904" s="6">
        <v>5193</v>
      </c>
      <c r="E904" s="7">
        <v>25.3192144110972</v>
      </c>
      <c r="F904" s="8">
        <f t="shared" si="14"/>
        <v>18.104758433690222</v>
      </c>
      <c r="G904" s="6">
        <v>709</v>
      </c>
      <c r="H904" s="9">
        <v>267.42236936429936</v>
      </c>
      <c r="I904" s="8">
        <f>+F904/(1-'P&amp;L'!$D$26)</f>
        <v>18.104758433690222</v>
      </c>
    </row>
    <row r="905" spans="1:9" x14ac:dyDescent="0.25">
      <c r="A905" s="5">
        <v>41626</v>
      </c>
      <c r="B905" s="6">
        <v>1.2</v>
      </c>
      <c r="C905" s="6">
        <v>9482.4169209107004</v>
      </c>
      <c r="D905" s="6">
        <v>5193</v>
      </c>
      <c r="E905" s="7">
        <v>25.218078540927799</v>
      </c>
      <c r="F905" s="8">
        <f t="shared" si="14"/>
        <v>16.572671244722375</v>
      </c>
      <c r="G905" s="6">
        <v>576.16</v>
      </c>
      <c r="H905" s="9">
        <v>198.92729717415094</v>
      </c>
      <c r="I905" s="8">
        <f>+F905/(1-'P&amp;L'!$D$26)</f>
        <v>16.572671244722375</v>
      </c>
    </row>
    <row r="906" spans="1:9" x14ac:dyDescent="0.25">
      <c r="A906" s="5">
        <v>41628</v>
      </c>
      <c r="B906" s="6">
        <v>1.2</v>
      </c>
      <c r="C906" s="6">
        <v>9121.1819905902994</v>
      </c>
      <c r="D906" s="6">
        <v>5193</v>
      </c>
      <c r="E906" s="7">
        <v>25.132071127863199</v>
      </c>
      <c r="F906" s="8">
        <f t="shared" si="14"/>
        <v>17.170254315938354</v>
      </c>
      <c r="G906" s="6">
        <v>660</v>
      </c>
      <c r="H906" s="9">
        <v>236.09099684415247</v>
      </c>
      <c r="I906" s="8">
        <f>+F906/(1-'P&amp;L'!$D$26)</f>
        <v>17.170254315938354</v>
      </c>
    </row>
    <row r="907" spans="1:9" x14ac:dyDescent="0.25">
      <c r="A907" s="5">
        <v>41630</v>
      </c>
      <c r="B907" s="6">
        <v>1.2</v>
      </c>
      <c r="C907" s="6">
        <v>9744.8657343945997</v>
      </c>
      <c r="D907" s="6">
        <v>5193</v>
      </c>
      <c r="E907" s="7">
        <v>25.087240025388901</v>
      </c>
      <c r="F907" s="8">
        <f t="shared" si="14"/>
        <v>16.042667924139</v>
      </c>
      <c r="G907" s="6">
        <v>637</v>
      </c>
      <c r="H907" s="9">
        <v>212.89957224326133</v>
      </c>
      <c r="I907" s="8">
        <f>+F907/(1-'P&amp;L'!$D$26)</f>
        <v>16.042667924139</v>
      </c>
    </row>
    <row r="908" spans="1:9" x14ac:dyDescent="0.25">
      <c r="A908" s="5">
        <v>41632</v>
      </c>
      <c r="B908" s="6">
        <v>1.2</v>
      </c>
      <c r="C908" s="6">
        <v>9744.8657343945997</v>
      </c>
      <c r="D908" s="6">
        <v>5193</v>
      </c>
      <c r="E908" s="7">
        <v>25.130946950438599</v>
      </c>
      <c r="F908" s="8">
        <f t="shared" si="14"/>
        <v>16.070617418935871</v>
      </c>
      <c r="G908" s="6">
        <v>647.27</v>
      </c>
      <c r="H908" s="9">
        <v>216.70892784905467</v>
      </c>
      <c r="I908" s="8">
        <f>+F908/(1-'P&amp;L'!$D$26)</f>
        <v>16.070617418935871</v>
      </c>
    </row>
    <row r="909" spans="1:9" x14ac:dyDescent="0.25">
      <c r="A909" s="5">
        <v>41634</v>
      </c>
      <c r="B909" s="6">
        <v>1.2</v>
      </c>
      <c r="C909" s="6">
        <v>10508.017870220599</v>
      </c>
      <c r="D909" s="6">
        <v>5193</v>
      </c>
      <c r="E909" s="7">
        <v>25.173939129323099</v>
      </c>
      <c r="F909" s="8">
        <f t="shared" si="14"/>
        <v>14.928973381637054</v>
      </c>
      <c r="G909" s="6">
        <v>734.42</v>
      </c>
      <c r="H909" s="9">
        <v>228.41951314462261</v>
      </c>
      <c r="I909" s="8">
        <f>+F909/(1-'P&amp;L'!$D$26)</f>
        <v>14.928973381637054</v>
      </c>
    </row>
    <row r="910" spans="1:9" x14ac:dyDescent="0.25">
      <c r="A910" s="5">
        <v>41636</v>
      </c>
      <c r="B910" s="6">
        <v>1.2</v>
      </c>
      <c r="C910" s="6">
        <v>9627.4577134982701</v>
      </c>
      <c r="D910" s="6">
        <v>5193</v>
      </c>
      <c r="E910" s="7">
        <v>25.155061368260899</v>
      </c>
      <c r="F910" s="8">
        <f t="shared" si="14"/>
        <v>16.282209186198028</v>
      </c>
      <c r="G910" s="6">
        <v>701.61</v>
      </c>
      <c r="H910" s="9">
        <v>237.99501639850834</v>
      </c>
      <c r="I910" s="8">
        <f>+F910/(1-'P&amp;L'!$D$26)</f>
        <v>16.282209186198028</v>
      </c>
    </row>
    <row r="911" spans="1:9" x14ac:dyDescent="0.25">
      <c r="A911" s="5">
        <v>41638</v>
      </c>
      <c r="B911" s="6">
        <v>1.2</v>
      </c>
      <c r="C911" s="6">
        <v>11388.578026943</v>
      </c>
      <c r="D911" s="6">
        <v>5193</v>
      </c>
      <c r="E911" s="7">
        <v>25.113304690591701</v>
      </c>
      <c r="F911" s="8">
        <f t="shared" si="14"/>
        <v>13.74149337517416</v>
      </c>
      <c r="G911" s="6">
        <v>739.1</v>
      </c>
      <c r="H911" s="9">
        <v>211.59036986648383</v>
      </c>
      <c r="I911" s="8">
        <f>+F911/(1-'P&amp;L'!$D$26)</f>
        <v>13.74149337517416</v>
      </c>
    </row>
    <row r="912" spans="1:9" s="13" customFormat="1" x14ac:dyDescent="0.25">
      <c r="A912" s="10">
        <v>41640</v>
      </c>
      <c r="B912" s="6">
        <v>1.2</v>
      </c>
      <c r="C912" s="11">
        <v>11740.802089631999</v>
      </c>
      <c r="D912" s="11">
        <v>5615</v>
      </c>
      <c r="E912" s="7">
        <v>25.136226221897601</v>
      </c>
      <c r="F912" s="8">
        <f t="shared" si="14"/>
        <v>14.425581062533238</v>
      </c>
      <c r="G912" s="11">
        <v>746.9</v>
      </c>
      <c r="H912" s="12">
        <v>17957.44415934346</v>
      </c>
      <c r="I912" s="8">
        <f>+F912/(1-'P&amp;L'!$D$26)</f>
        <v>14.425581062533238</v>
      </c>
    </row>
    <row r="913" spans="1:9" x14ac:dyDescent="0.25">
      <c r="A913" s="5">
        <v>41642</v>
      </c>
      <c r="B913" s="6">
        <v>1.2</v>
      </c>
      <c r="C913" s="6">
        <v>11493.6340975683</v>
      </c>
      <c r="D913" s="11">
        <v>5615</v>
      </c>
      <c r="E913" s="7">
        <v>25.172778580706201</v>
      </c>
      <c r="F913" s="8">
        <f t="shared" si="14"/>
        <v>14.757228274100315</v>
      </c>
      <c r="G913" s="6">
        <v>806.21</v>
      </c>
      <c r="H913" s="9">
        <v>19829.041678104029</v>
      </c>
      <c r="I913" s="8">
        <f>+F913/(1-'P&amp;L'!$D$26)</f>
        <v>14.757228274100315</v>
      </c>
    </row>
    <row r="914" spans="1:9" x14ac:dyDescent="0.25">
      <c r="A914" s="5">
        <v>41644</v>
      </c>
      <c r="B914" s="6">
        <v>1.2</v>
      </c>
      <c r="C914" s="6">
        <v>12692.356672161301</v>
      </c>
      <c r="D914" s="11">
        <v>5615</v>
      </c>
      <c r="E914" s="7">
        <v>25.131928949157</v>
      </c>
      <c r="F914" s="8">
        <f t="shared" si="14"/>
        <v>13.341804176590653</v>
      </c>
      <c r="G914" s="6">
        <v>896</v>
      </c>
      <c r="H914" s="9">
        <v>19923.760903708706</v>
      </c>
      <c r="I914" s="8">
        <f>+F914/(1-'P&amp;L'!$D$26)</f>
        <v>13.341804176590653</v>
      </c>
    </row>
    <row r="915" spans="1:9" x14ac:dyDescent="0.25">
      <c r="A915" s="5">
        <v>41646</v>
      </c>
      <c r="B915" s="6">
        <v>1.2</v>
      </c>
      <c r="C915" s="6">
        <v>13185.948320523201</v>
      </c>
      <c r="D915" s="11">
        <v>5615</v>
      </c>
      <c r="E915" s="7">
        <v>25.121767038333299</v>
      </c>
      <c r="F915" s="8">
        <f t="shared" si="14"/>
        <v>12.837185630466154</v>
      </c>
      <c r="G915" s="6">
        <v>867.38</v>
      </c>
      <c r="H915" s="9">
        <v>18557.863453589558</v>
      </c>
      <c r="I915" s="8">
        <f>+F915/(1-'P&amp;L'!$D$26)</f>
        <v>12.837185630466154</v>
      </c>
    </row>
    <row r="916" spans="1:9" x14ac:dyDescent="0.25">
      <c r="A916" s="5">
        <v>41648</v>
      </c>
      <c r="B916" s="6">
        <v>1.2</v>
      </c>
      <c r="C916" s="6">
        <v>12762.8697647845</v>
      </c>
      <c r="D916" s="11">
        <v>5615</v>
      </c>
      <c r="E916" s="7">
        <v>25.112729498781899</v>
      </c>
      <c r="F916" s="8">
        <f t="shared" si="14"/>
        <v>13.257956437797242</v>
      </c>
      <c r="G916" s="6">
        <v>809.17</v>
      </c>
      <c r="H916" s="9">
        <v>17879.901017953991</v>
      </c>
      <c r="I916" s="8">
        <f>+F916/(1-'P&amp;L'!$D$26)</f>
        <v>13.257956437797242</v>
      </c>
    </row>
    <row r="917" spans="1:9" x14ac:dyDescent="0.25">
      <c r="A917" s="5">
        <v>41650</v>
      </c>
      <c r="B917" s="6">
        <v>1.6</v>
      </c>
      <c r="C917" s="6">
        <v>14596.2101729856</v>
      </c>
      <c r="D917" s="11">
        <v>5615</v>
      </c>
      <c r="E917" s="7">
        <v>25.111892181428601</v>
      </c>
      <c r="F917" s="8">
        <f t="shared" si="14"/>
        <v>15.456425790271275</v>
      </c>
      <c r="G917" s="6">
        <v>891.85</v>
      </c>
      <c r="H917" s="9">
        <v>17231.016676316794</v>
      </c>
      <c r="I917" s="8">
        <f>+F917/(1-'P&amp;L'!$D$26)</f>
        <v>15.456425790271275</v>
      </c>
    </row>
    <row r="918" spans="1:9" x14ac:dyDescent="0.25">
      <c r="A918" s="5">
        <v>41652</v>
      </c>
      <c r="B918" s="6">
        <v>1.6</v>
      </c>
      <c r="C918" s="6">
        <v>18058.648874702802</v>
      </c>
      <c r="D918" s="11">
        <v>5615</v>
      </c>
      <c r="E918" s="7">
        <v>25.110043021984101</v>
      </c>
      <c r="F918" s="8">
        <f t="shared" si="14"/>
        <v>12.491999156455043</v>
      </c>
      <c r="G918" s="6">
        <v>807.83</v>
      </c>
      <c r="H918" s="9">
        <v>12614.264598198844</v>
      </c>
      <c r="I918" s="8">
        <f>+F918/(1-'P&amp;L'!$D$26)</f>
        <v>12.491999156455043</v>
      </c>
    </row>
    <row r="919" spans="1:9" x14ac:dyDescent="0.25">
      <c r="A919" s="5">
        <v>41654</v>
      </c>
      <c r="B919" s="6">
        <v>1.6</v>
      </c>
      <c r="C919" s="6">
        <v>15211.9653082472</v>
      </c>
      <c r="D919" s="11">
        <v>5615</v>
      </c>
      <c r="E919" s="7">
        <v>25.125268763025598</v>
      </c>
      <c r="F919" s="8">
        <f t="shared" si="14"/>
        <v>14.838675344903951</v>
      </c>
      <c r="G919" s="6">
        <v>847.7</v>
      </c>
      <c r="H919" s="9">
        <v>15723.431362343852</v>
      </c>
      <c r="I919" s="8">
        <f>+F919/(1-'P&amp;L'!$D$26)</f>
        <v>14.838675344903951</v>
      </c>
    </row>
    <row r="920" spans="1:9" x14ac:dyDescent="0.25">
      <c r="A920" s="5">
        <v>41656</v>
      </c>
      <c r="B920" s="6">
        <v>1.6</v>
      </c>
      <c r="C920" s="6">
        <v>13610.705802115899</v>
      </c>
      <c r="D920" s="11">
        <v>5615</v>
      </c>
      <c r="E920" s="7">
        <v>25.0943430432337</v>
      </c>
      <c r="F920" s="8">
        <f t="shared" si="14"/>
        <v>16.563988758420141</v>
      </c>
      <c r="G920" s="6">
        <v>793</v>
      </c>
      <c r="H920" s="9">
        <v>16419.053856783969</v>
      </c>
      <c r="I920" s="8">
        <f>+F920/(1-'P&amp;L'!$D$26)</f>
        <v>16.563988758420141</v>
      </c>
    </row>
    <row r="921" spans="1:9" x14ac:dyDescent="0.25">
      <c r="A921" s="5">
        <v>41658</v>
      </c>
      <c r="B921" s="6">
        <v>1.6</v>
      </c>
      <c r="C921" s="6">
        <v>16368.4305071198</v>
      </c>
      <c r="D921" s="11">
        <v>5615</v>
      </c>
      <c r="E921" s="7">
        <v>25.096469543811001</v>
      </c>
      <c r="F921" s="8">
        <f t="shared" si="14"/>
        <v>13.774483893463485</v>
      </c>
      <c r="G921" s="6">
        <v>833</v>
      </c>
      <c r="H921" s="9">
        <v>14342.681354068854</v>
      </c>
      <c r="I921" s="8">
        <f>+F921/(1-'P&amp;L'!$D$26)</f>
        <v>13.774483893463485</v>
      </c>
    </row>
    <row r="922" spans="1:9" x14ac:dyDescent="0.25">
      <c r="A922" s="5">
        <v>41660</v>
      </c>
      <c r="B922" s="6">
        <v>1.6</v>
      </c>
      <c r="C922" s="6">
        <v>15300.924169698899</v>
      </c>
      <c r="D922" s="11">
        <v>5615</v>
      </c>
      <c r="E922" s="7">
        <v>25.086816461781599</v>
      </c>
      <c r="F922" s="8">
        <f t="shared" si="14"/>
        <v>14.72982655119459</v>
      </c>
      <c r="G922" s="6">
        <v>822.56</v>
      </c>
      <c r="H922" s="9">
        <v>15145.207659938278</v>
      </c>
      <c r="I922" s="8">
        <f>+F922/(1-'P&amp;L'!$D$26)</f>
        <v>14.72982655119459</v>
      </c>
    </row>
    <row r="923" spans="1:9" x14ac:dyDescent="0.25">
      <c r="A923" s="5">
        <v>41662</v>
      </c>
      <c r="B923" s="6">
        <v>1.6</v>
      </c>
      <c r="C923" s="6">
        <v>15834.677338409399</v>
      </c>
      <c r="D923" s="11">
        <v>5615</v>
      </c>
      <c r="E923" s="7">
        <v>25.062354083080798</v>
      </c>
      <c r="F923" s="8">
        <f t="shared" si="14"/>
        <v>14.219436510792544</v>
      </c>
      <c r="G923" s="6">
        <v>813.02</v>
      </c>
      <c r="H923" s="9">
        <v>14450.85784000569</v>
      </c>
      <c r="I923" s="8">
        <f>+F923/(1-'P&amp;L'!$D$26)</f>
        <v>14.219436510792544</v>
      </c>
    </row>
    <row r="924" spans="1:9" x14ac:dyDescent="0.25">
      <c r="A924" s="5">
        <v>41664</v>
      </c>
      <c r="B924" s="6">
        <v>1.6</v>
      </c>
      <c r="C924" s="6">
        <v>16903.7992186765</v>
      </c>
      <c r="D924" s="11">
        <v>5615</v>
      </c>
      <c r="E924" s="7">
        <v>25.0722378269577</v>
      </c>
      <c r="F924" s="8">
        <f t="shared" si="14"/>
        <v>13.325346670499796</v>
      </c>
      <c r="G924" s="6">
        <v>806</v>
      </c>
      <c r="H924" s="9">
        <v>13425.286770528546</v>
      </c>
      <c r="I924" s="8">
        <f>+F924/(1-'P&amp;L'!$D$26)</f>
        <v>13.325346670499796</v>
      </c>
    </row>
    <row r="925" spans="1:9" x14ac:dyDescent="0.25">
      <c r="A925" s="5">
        <v>41666</v>
      </c>
      <c r="B925" s="6">
        <v>1.6</v>
      </c>
      <c r="C925" s="6">
        <v>17558.139833592999</v>
      </c>
      <c r="D925" s="11">
        <v>5615</v>
      </c>
      <c r="E925" s="7">
        <v>25.084034924875599</v>
      </c>
      <c r="F925" s="8">
        <f t="shared" si="14"/>
        <v>12.834786139128672</v>
      </c>
      <c r="G925" s="6">
        <v>777</v>
      </c>
      <c r="H925" s="9">
        <v>12465.786037628721</v>
      </c>
      <c r="I925" s="8">
        <f>+F925/(1-'P&amp;L'!$D$26)</f>
        <v>12.834786139128672</v>
      </c>
    </row>
    <row r="926" spans="1:9" x14ac:dyDescent="0.25">
      <c r="A926" s="5">
        <v>41668</v>
      </c>
      <c r="B926" s="6">
        <v>1.6</v>
      </c>
      <c r="C926" s="6">
        <v>17230.969526134799</v>
      </c>
      <c r="D926" s="11">
        <v>5615</v>
      </c>
      <c r="E926" s="7">
        <v>25.080848004604</v>
      </c>
      <c r="F926" s="8">
        <f t="shared" si="14"/>
        <v>13.07682299197397</v>
      </c>
      <c r="G926" s="6">
        <v>803.6</v>
      </c>
      <c r="H926" s="9">
        <v>13135.668695437853</v>
      </c>
      <c r="I926" s="8">
        <f>+F926/(1-'P&amp;L'!$D$26)</f>
        <v>13.07682299197397</v>
      </c>
    </row>
    <row r="927" spans="1:9" x14ac:dyDescent="0.25">
      <c r="A927" s="5">
        <v>41670</v>
      </c>
      <c r="B927" s="6">
        <v>1.6</v>
      </c>
      <c r="C927" s="6">
        <v>20066.445524106301</v>
      </c>
      <c r="D927" s="11">
        <v>5615</v>
      </c>
      <c r="E927" s="7">
        <v>25.0723748806667</v>
      </c>
      <c r="F927" s="8">
        <f t="shared" si="14"/>
        <v>11.225217523318276</v>
      </c>
      <c r="G927" s="6">
        <v>802.5</v>
      </c>
      <c r="H927" s="9">
        <v>11260.296328078644</v>
      </c>
      <c r="I927" s="8">
        <f>+F927/(1-'P&amp;L'!$D$26)</f>
        <v>11.225217523318276</v>
      </c>
    </row>
    <row r="928" spans="1:9" x14ac:dyDescent="0.25">
      <c r="A928" s="5">
        <v>41672</v>
      </c>
      <c r="B928" s="6">
        <v>1.6</v>
      </c>
      <c r="C928" s="6">
        <v>19412.104909189798</v>
      </c>
      <c r="D928" s="6">
        <v>5472</v>
      </c>
      <c r="E928" s="7">
        <v>25.071563969882401</v>
      </c>
      <c r="F928" s="8">
        <f t="shared" si="14"/>
        <v>11.307715360903433</v>
      </c>
      <c r="G928" s="6">
        <v>819.57</v>
      </c>
      <c r="H928" s="9">
        <v>11584.330347919533</v>
      </c>
      <c r="I928" s="8">
        <f>+F928/(1-'P&amp;L'!$D$26)</f>
        <v>11.307715360903433</v>
      </c>
    </row>
    <row r="929" spans="1:9" x14ac:dyDescent="0.25">
      <c r="A929" s="5">
        <v>41674</v>
      </c>
      <c r="B929" s="6">
        <v>1.6</v>
      </c>
      <c r="C929" s="6">
        <v>18430.5939868151</v>
      </c>
      <c r="D929" s="6">
        <v>5472</v>
      </c>
      <c r="E929" s="7">
        <v>25.075182393830399</v>
      </c>
      <c r="F929" s="8">
        <f t="shared" si="14"/>
        <v>11.911620268533799</v>
      </c>
      <c r="G929" s="6">
        <v>809.05</v>
      </c>
      <c r="H929" s="9">
        <v>12046.370472821587</v>
      </c>
      <c r="I929" s="8">
        <f>+F929/(1-'P&amp;L'!$D$26)</f>
        <v>11.911620268533799</v>
      </c>
    </row>
    <row r="930" spans="1:9" x14ac:dyDescent="0.25">
      <c r="A930" s="5">
        <v>41676</v>
      </c>
      <c r="B930" s="6">
        <v>1.6</v>
      </c>
      <c r="C930" s="6">
        <v>21761.890602415599</v>
      </c>
      <c r="D930" s="6">
        <v>5472</v>
      </c>
      <c r="E930" s="7">
        <v>25.071551666975999</v>
      </c>
      <c r="F930" s="8">
        <f t="shared" si="14"/>
        <v>10.08673617403181</v>
      </c>
      <c r="G930" s="6">
        <v>778</v>
      </c>
      <c r="H930" s="9">
        <v>9809.350929245933</v>
      </c>
      <c r="I930" s="8">
        <f>+F930/(1-'P&amp;L'!$D$26)</f>
        <v>10.08673617403181</v>
      </c>
    </row>
    <row r="931" spans="1:9" x14ac:dyDescent="0.25">
      <c r="A931" s="5">
        <v>41678</v>
      </c>
      <c r="B931" s="6">
        <v>1.6</v>
      </c>
      <c r="C931" s="6">
        <v>22804.376379776899</v>
      </c>
      <c r="D931" s="6">
        <v>5472</v>
      </c>
      <c r="E931" s="7">
        <v>25.076819759999999</v>
      </c>
      <c r="F931" s="8">
        <f t="shared" si="14"/>
        <v>9.6276507941455023</v>
      </c>
      <c r="G931" s="6">
        <v>707</v>
      </c>
      <c r="H931" s="9">
        <v>8508.436389326087</v>
      </c>
      <c r="I931" s="8">
        <f>+F931/(1-'P&amp;L'!$D$26)</f>
        <v>9.6276507941455023</v>
      </c>
    </row>
    <row r="932" spans="1:9" x14ac:dyDescent="0.25">
      <c r="A932" s="5">
        <v>41680</v>
      </c>
      <c r="B932" s="6">
        <v>1.6</v>
      </c>
      <c r="C932" s="6">
        <v>19937.540492033499</v>
      </c>
      <c r="D932" s="6">
        <v>5472</v>
      </c>
      <c r="E932" s="7">
        <v>25.052414278354799</v>
      </c>
      <c r="F932" s="8">
        <f t="shared" si="14"/>
        <v>11.001301668954294</v>
      </c>
      <c r="G932" s="6">
        <v>665</v>
      </c>
      <c r="H932" s="9">
        <v>9144.8320123182566</v>
      </c>
      <c r="I932" s="8">
        <f>+F932/(1-'P&amp;L'!$D$26)</f>
        <v>11.001301668954294</v>
      </c>
    </row>
    <row r="933" spans="1:9" x14ac:dyDescent="0.25">
      <c r="A933" s="5">
        <v>41682</v>
      </c>
      <c r="B933" s="6">
        <v>1.6</v>
      </c>
      <c r="C933" s="6">
        <v>21761.890602415599</v>
      </c>
      <c r="D933" s="6">
        <v>5472</v>
      </c>
      <c r="E933" s="7">
        <v>25.093448842610201</v>
      </c>
      <c r="F933" s="8">
        <f t="shared" si="14"/>
        <v>10.095545801633341</v>
      </c>
      <c r="G933" s="6">
        <v>667.01</v>
      </c>
      <c r="H933" s="9">
        <v>8417.287506434317</v>
      </c>
      <c r="I933" s="8">
        <f>+F933/(1-'P&amp;L'!$D$26)</f>
        <v>10.095545801633341</v>
      </c>
    </row>
    <row r="934" spans="1:9" x14ac:dyDescent="0.25">
      <c r="A934" s="5">
        <v>41684</v>
      </c>
      <c r="B934" s="6">
        <v>1.6</v>
      </c>
      <c r="C934" s="6">
        <v>24889.347934499299</v>
      </c>
      <c r="D934" s="6">
        <v>5472</v>
      </c>
      <c r="E934" s="7">
        <v>25.0787631617066</v>
      </c>
      <c r="F934" s="8">
        <f t="shared" si="14"/>
        <v>8.8218296361644217</v>
      </c>
      <c r="G934" s="6">
        <v>672.1</v>
      </c>
      <c r="H934" s="9">
        <v>7411.4396230826342</v>
      </c>
      <c r="I934" s="8">
        <f>+F934/(1-'P&amp;L'!$D$26)</f>
        <v>8.8218296361644217</v>
      </c>
    </row>
    <row r="935" spans="1:9" x14ac:dyDescent="0.25">
      <c r="A935" s="5">
        <v>41686</v>
      </c>
      <c r="B935" s="6">
        <v>1.6</v>
      </c>
      <c r="C935" s="6">
        <v>25149.9693788396</v>
      </c>
      <c r="D935" s="6">
        <v>5472</v>
      </c>
      <c r="E935" s="7">
        <v>25.124477780220399</v>
      </c>
      <c r="F935" s="8">
        <f t="shared" si="14"/>
        <v>8.7463258721285513</v>
      </c>
      <c r="G935" s="6">
        <v>623.5</v>
      </c>
      <c r="H935" s="9">
        <v>6816.6677265901908</v>
      </c>
      <c r="I935" s="8">
        <f>+F935/(1-'P&amp;L'!$D$26)</f>
        <v>8.7463258721285513</v>
      </c>
    </row>
    <row r="936" spans="1:9" x14ac:dyDescent="0.25">
      <c r="A936" s="5">
        <v>41688</v>
      </c>
      <c r="B936" s="6">
        <v>1.6</v>
      </c>
      <c r="C936" s="6">
        <v>25980.5116973035</v>
      </c>
      <c r="D936" s="6">
        <v>5472</v>
      </c>
      <c r="E936" s="7">
        <v>25.0669669151</v>
      </c>
      <c r="F936" s="8">
        <f t="shared" si="14"/>
        <v>8.4473435816840272</v>
      </c>
      <c r="G936" s="6">
        <v>626.77</v>
      </c>
      <c r="H936" s="9">
        <v>6618.1769208651222</v>
      </c>
      <c r="I936" s="8">
        <f>+F936/(1-'P&amp;L'!$D$26)</f>
        <v>8.4473435816840272</v>
      </c>
    </row>
    <row r="937" spans="1:9" x14ac:dyDescent="0.25">
      <c r="A937" s="5">
        <v>41690</v>
      </c>
      <c r="B937" s="6">
        <v>1.6</v>
      </c>
      <c r="C937" s="6">
        <v>26602.799402628101</v>
      </c>
      <c r="D937" s="6">
        <v>5472</v>
      </c>
      <c r="E937" s="7">
        <v>25.062679458816099</v>
      </c>
      <c r="F937" s="8">
        <f t="shared" si="14"/>
        <v>8.2483338642981039</v>
      </c>
      <c r="G937" s="6">
        <v>582.70000000000005</v>
      </c>
      <c r="H937" s="9">
        <v>6007.8801784081306</v>
      </c>
      <c r="I937" s="8">
        <f>+F937/(1-'P&amp;L'!$D$26)</f>
        <v>8.2483338642981039</v>
      </c>
    </row>
    <row r="938" spans="1:9" x14ac:dyDescent="0.25">
      <c r="A938" s="5">
        <v>41692</v>
      </c>
      <c r="B938" s="6">
        <v>2</v>
      </c>
      <c r="C938" s="6">
        <v>25513.795918309999</v>
      </c>
      <c r="D938" s="6">
        <v>5472</v>
      </c>
      <c r="E938" s="7">
        <v>25.063237682526601</v>
      </c>
      <c r="F938" s="8">
        <f t="shared" si="14"/>
        <v>10.750735565801293</v>
      </c>
      <c r="G938" s="6">
        <v>603.98</v>
      </c>
      <c r="H938" s="9">
        <v>6493.2292670326651</v>
      </c>
      <c r="I938" s="8">
        <f>+F938/(1-'P&amp;L'!$D$26)</f>
        <v>10.750735565801293</v>
      </c>
    </row>
    <row r="939" spans="1:9" x14ac:dyDescent="0.25">
      <c r="A939" s="5">
        <v>41694</v>
      </c>
      <c r="B939" s="6">
        <v>2</v>
      </c>
      <c r="C939" s="6">
        <v>28314.090592270899</v>
      </c>
      <c r="D939" s="6">
        <v>5472</v>
      </c>
      <c r="E939" s="7">
        <v>25.095086019595399</v>
      </c>
      <c r="F939" s="8">
        <f t="shared" si="14"/>
        <v>9.6997860660028632</v>
      </c>
      <c r="G939" s="6">
        <v>545</v>
      </c>
      <c r="H939" s="9">
        <v>5286.38340597156</v>
      </c>
      <c r="I939" s="8">
        <f>+F939/(1-'P&amp;L'!$D$26)</f>
        <v>9.6997860660028632</v>
      </c>
    </row>
    <row r="940" spans="1:9" x14ac:dyDescent="0.25">
      <c r="A940" s="5">
        <v>41696</v>
      </c>
      <c r="B940" s="6">
        <v>2</v>
      </c>
      <c r="C940" s="6">
        <v>28158.5186659397</v>
      </c>
      <c r="D940" s="6">
        <v>5472</v>
      </c>
      <c r="E940" s="7">
        <v>25.082570265519301</v>
      </c>
      <c r="F940" s="8">
        <f t="shared" si="14"/>
        <v>9.7485117112314743</v>
      </c>
      <c r="G940" s="6">
        <v>585.38</v>
      </c>
      <c r="H940" s="9">
        <v>5706.5837855206801</v>
      </c>
      <c r="I940" s="8">
        <f>+F940/(1-'P&amp;L'!$D$26)</f>
        <v>9.7485117112314743</v>
      </c>
    </row>
    <row r="941" spans="1:9" x14ac:dyDescent="0.25">
      <c r="A941" s="5">
        <v>41698</v>
      </c>
      <c r="B941" s="6">
        <v>2</v>
      </c>
      <c r="C941" s="6">
        <v>35659.963867798702</v>
      </c>
      <c r="D941" s="6">
        <v>5472</v>
      </c>
      <c r="E941" s="7">
        <v>25.070359555976701</v>
      </c>
      <c r="F941" s="8">
        <f t="shared" si="14"/>
        <v>7.6940631795863332</v>
      </c>
      <c r="G941" s="6">
        <v>577.97</v>
      </c>
      <c r="H941" s="9">
        <v>4446.9376959055135</v>
      </c>
      <c r="I941" s="8">
        <f>+F941/(1-'P&amp;L'!$D$26)</f>
        <v>7.6940631795863332</v>
      </c>
    </row>
    <row r="942" spans="1:9" x14ac:dyDescent="0.25">
      <c r="A942" s="5">
        <v>41700</v>
      </c>
      <c r="B942" s="6">
        <v>2</v>
      </c>
      <c r="C942" s="6">
        <v>28262.418171819201</v>
      </c>
      <c r="D942" s="6">
        <v>4902</v>
      </c>
      <c r="E942" s="7">
        <v>25.085993963213301</v>
      </c>
      <c r="F942" s="8">
        <f t="shared" si="14"/>
        <v>8.7021246136884365</v>
      </c>
      <c r="G942" s="6">
        <v>559.88</v>
      </c>
      <c r="H942" s="9">
        <v>4872.1455287118815</v>
      </c>
      <c r="I942" s="8">
        <f>+F942/(1-'P&amp;L'!$D$26)</f>
        <v>8.7021246136884365</v>
      </c>
    </row>
    <row r="943" spans="1:9" x14ac:dyDescent="0.25">
      <c r="A943" s="5">
        <v>41702</v>
      </c>
      <c r="B943" s="6">
        <v>2</v>
      </c>
      <c r="C943" s="6">
        <v>26365.6115831065</v>
      </c>
      <c r="D943" s="6">
        <v>4902</v>
      </c>
      <c r="E943" s="7">
        <v>25.085144356341502</v>
      </c>
      <c r="F943" s="8">
        <f t="shared" si="14"/>
        <v>9.3278608195514927</v>
      </c>
      <c r="G943" s="6">
        <v>677.61</v>
      </c>
      <c r="H943" s="9">
        <v>6320.6517699362867</v>
      </c>
      <c r="I943" s="8">
        <f>+F943/(1-'P&amp;L'!$D$26)</f>
        <v>9.3278608195514927</v>
      </c>
    </row>
    <row r="944" spans="1:9" x14ac:dyDescent="0.25">
      <c r="A944" s="5">
        <v>41704</v>
      </c>
      <c r="B944" s="6">
        <v>2</v>
      </c>
      <c r="C944" s="6">
        <v>30728.266737145699</v>
      </c>
      <c r="D944" s="6">
        <v>4902</v>
      </c>
      <c r="E944" s="7">
        <v>25.0768824409605</v>
      </c>
      <c r="F944" s="8">
        <f t="shared" si="14"/>
        <v>8.0008988972351549</v>
      </c>
      <c r="G944" s="6">
        <v>657.02</v>
      </c>
      <c r="H944" s="9">
        <v>5256.750593461441</v>
      </c>
      <c r="I944" s="8">
        <f>+F944/(1-'P&amp;L'!$D$26)</f>
        <v>8.0008988972351549</v>
      </c>
    </row>
    <row r="945" spans="1:9" x14ac:dyDescent="0.25">
      <c r="A945" s="5">
        <v>41706</v>
      </c>
      <c r="B945" s="6">
        <v>2</v>
      </c>
      <c r="C945" s="6">
        <v>33194.115302472201</v>
      </c>
      <c r="D945" s="6">
        <v>4902</v>
      </c>
      <c r="E945" s="7">
        <v>25.077427658343598</v>
      </c>
      <c r="F945" s="8">
        <f t="shared" si="14"/>
        <v>7.4067074396192671</v>
      </c>
      <c r="G945" s="6">
        <v>609</v>
      </c>
      <c r="H945" s="9">
        <v>4510.6848307281334</v>
      </c>
      <c r="I945" s="8">
        <f>+F945/(1-'P&amp;L'!$D$26)</f>
        <v>7.4067074396192671</v>
      </c>
    </row>
    <row r="946" spans="1:9" x14ac:dyDescent="0.25">
      <c r="A946" s="5">
        <v>41708</v>
      </c>
      <c r="B946" s="6">
        <v>2</v>
      </c>
      <c r="C946" s="6">
        <v>31297.308713759499</v>
      </c>
      <c r="D946" s="6">
        <v>4902</v>
      </c>
      <c r="E946" s="7">
        <v>25.089525028300699</v>
      </c>
      <c r="F946" s="8">
        <f t="shared" si="14"/>
        <v>7.8593883463634295</v>
      </c>
      <c r="G946" s="6">
        <v>621.99</v>
      </c>
      <c r="H946" s="9">
        <v>4888.4609575545892</v>
      </c>
      <c r="I946" s="8">
        <f>+F946/(1-'P&amp;L'!$D$26)</f>
        <v>7.8593883463634295</v>
      </c>
    </row>
    <row r="947" spans="1:9" x14ac:dyDescent="0.25">
      <c r="A947" s="5">
        <v>41710</v>
      </c>
      <c r="B947" s="6">
        <v>2</v>
      </c>
      <c r="C947" s="6">
        <v>31866.3506903733</v>
      </c>
      <c r="D947" s="6">
        <v>4902</v>
      </c>
      <c r="E947" s="7">
        <v>25.076755528388901</v>
      </c>
      <c r="F947" s="8">
        <f t="shared" si="14"/>
        <v>7.7151134621322006</v>
      </c>
      <c r="G947" s="6">
        <v>642.1</v>
      </c>
      <c r="H947" s="9">
        <v>4953.8743540350861</v>
      </c>
      <c r="I947" s="8">
        <f>+F947/(1-'P&amp;L'!$D$26)</f>
        <v>7.7151134621322006</v>
      </c>
    </row>
    <row r="948" spans="1:9" x14ac:dyDescent="0.25">
      <c r="A948" s="5">
        <v>41712</v>
      </c>
      <c r="B948" s="6">
        <v>2</v>
      </c>
      <c r="C948" s="6">
        <v>29367.8475506143</v>
      </c>
      <c r="D948" s="6">
        <v>4902</v>
      </c>
      <c r="E948" s="7">
        <v>25.059210418213301</v>
      </c>
      <c r="F948" s="8">
        <f t="shared" si="14"/>
        <v>8.3656283803824163</v>
      </c>
      <c r="G948" s="6">
        <v>636.47</v>
      </c>
      <c r="H948" s="9">
        <v>5324.471495261997</v>
      </c>
      <c r="I948" s="8">
        <f>+F948/(1-'P&amp;L'!$D$26)</f>
        <v>8.3656283803824163</v>
      </c>
    </row>
    <row r="949" spans="1:9" x14ac:dyDescent="0.25">
      <c r="A949" s="5">
        <v>41714</v>
      </c>
      <c r="B949" s="6">
        <v>2</v>
      </c>
      <c r="C949" s="6">
        <v>33382.157647460903</v>
      </c>
      <c r="D949" s="6">
        <v>4902</v>
      </c>
      <c r="E949" s="7">
        <v>25.074796913994302</v>
      </c>
      <c r="F949" s="8">
        <f t="shared" si="14"/>
        <v>7.3642126893346154</v>
      </c>
      <c r="G949" s="6">
        <v>634.94000000000005</v>
      </c>
      <c r="H949" s="9">
        <v>4675.8332049661212</v>
      </c>
      <c r="I949" s="8">
        <f>+F949/(1-'P&amp;L'!$D$26)</f>
        <v>7.3642126893346154</v>
      </c>
    </row>
    <row r="950" spans="1:9" x14ac:dyDescent="0.25">
      <c r="A950" s="5">
        <v>41716</v>
      </c>
      <c r="B950" s="6">
        <v>2</v>
      </c>
      <c r="C950" s="6">
        <v>30635.524423302701</v>
      </c>
      <c r="D950" s="6">
        <v>4902</v>
      </c>
      <c r="E950" s="7">
        <v>25.0823724408286</v>
      </c>
      <c r="F950" s="8">
        <f t="shared" si="14"/>
        <v>8.0268767726017991</v>
      </c>
      <c r="G950" s="6">
        <v>627</v>
      </c>
      <c r="H950" s="9">
        <v>5032.8517364213276</v>
      </c>
      <c r="I950" s="8">
        <f>+F950/(1-'P&amp;L'!$D$26)</f>
        <v>8.0268767726017991</v>
      </c>
    </row>
    <row r="951" spans="1:9" x14ac:dyDescent="0.25">
      <c r="A951" s="5">
        <v>41718</v>
      </c>
      <c r="B951" s="6">
        <v>2</v>
      </c>
      <c r="C951" s="6">
        <v>35283.672956493399</v>
      </c>
      <c r="D951" s="6">
        <v>4902</v>
      </c>
      <c r="E951" s="7">
        <v>25.0818732955786</v>
      </c>
      <c r="F951" s="8">
        <f t="shared" si="14"/>
        <v>6.9693052107433191</v>
      </c>
      <c r="G951" s="6">
        <v>590</v>
      </c>
      <c r="H951" s="9">
        <v>4111.8900743385584</v>
      </c>
      <c r="I951" s="8">
        <f>+F951/(1-'P&amp;L'!$D$26)</f>
        <v>6.9693052107433191</v>
      </c>
    </row>
    <row r="952" spans="1:9" x14ac:dyDescent="0.25">
      <c r="A952" s="5">
        <v>41720</v>
      </c>
      <c r="B952" s="6">
        <v>2</v>
      </c>
      <c r="C952" s="6">
        <v>37185.188265525998</v>
      </c>
      <c r="D952" s="6">
        <v>4902</v>
      </c>
      <c r="E952" s="7">
        <v>25.080917238911599</v>
      </c>
      <c r="F952" s="8">
        <f t="shared" si="14"/>
        <v>6.6126682176369256</v>
      </c>
      <c r="G952" s="6">
        <v>557</v>
      </c>
      <c r="H952" s="9">
        <v>3683.2561972237677</v>
      </c>
      <c r="I952" s="8">
        <f>+F952/(1-'P&amp;L'!$D$26)</f>
        <v>6.6126682176369256</v>
      </c>
    </row>
    <row r="953" spans="1:9" x14ac:dyDescent="0.25">
      <c r="A953" s="5">
        <v>41722</v>
      </c>
      <c r="B953" s="6">
        <v>2</v>
      </c>
      <c r="C953" s="6">
        <v>42044.6162774982</v>
      </c>
      <c r="D953" s="6">
        <v>4902</v>
      </c>
      <c r="E953" s="7">
        <v>25.085134566461999</v>
      </c>
      <c r="F953" s="8">
        <f t="shared" si="14"/>
        <v>5.8493733815145994</v>
      </c>
      <c r="G953" s="6">
        <v>572</v>
      </c>
      <c r="H953" s="9">
        <v>3345.841574226351</v>
      </c>
      <c r="I953" s="8">
        <f>+F953/(1-'P&amp;L'!$D$26)</f>
        <v>5.8493733815145994</v>
      </c>
    </row>
    <row r="954" spans="1:9" x14ac:dyDescent="0.25">
      <c r="A954" s="5">
        <v>41724</v>
      </c>
      <c r="B954" s="6">
        <v>2</v>
      </c>
      <c r="C954" s="6">
        <v>39324.997602203897</v>
      </c>
      <c r="D954" s="6">
        <v>4902</v>
      </c>
      <c r="E954" s="7">
        <v>25.084829866558302</v>
      </c>
      <c r="F954" s="8">
        <f t="shared" si="14"/>
        <v>6.2538254801560322</v>
      </c>
      <c r="G954" s="6">
        <v>585.70000000000005</v>
      </c>
      <c r="H954" s="9">
        <v>3662.8655837273882</v>
      </c>
      <c r="I954" s="8">
        <f>+F954/(1-'P&amp;L'!$D$26)</f>
        <v>6.2538254801560322</v>
      </c>
    </row>
    <row r="955" spans="1:9" x14ac:dyDescent="0.25">
      <c r="A955" s="5">
        <v>41726</v>
      </c>
      <c r="B955" s="6">
        <v>2</v>
      </c>
      <c r="C955" s="6">
        <v>45547.307349388102</v>
      </c>
      <c r="D955" s="6">
        <v>4902</v>
      </c>
      <c r="E955" s="7">
        <v>25.062754651178</v>
      </c>
      <c r="F955" s="8">
        <f t="shared" si="14"/>
        <v>5.3947260749202144</v>
      </c>
      <c r="G955" s="6">
        <v>503</v>
      </c>
      <c r="H955" s="9">
        <v>2713.5472156848678</v>
      </c>
      <c r="I955" s="8">
        <f>+F955/(1-'P&amp;L'!$D$26)</f>
        <v>5.3947260749202144</v>
      </c>
    </row>
    <row r="956" spans="1:9" x14ac:dyDescent="0.25">
      <c r="A956" s="5">
        <v>41728</v>
      </c>
      <c r="B956" s="6">
        <v>2</v>
      </c>
      <c r="C956" s="6">
        <v>37084.966093217598</v>
      </c>
      <c r="D956" s="6">
        <v>4902</v>
      </c>
      <c r="E956" s="7">
        <v>25.1154870846226</v>
      </c>
      <c r="F956" s="8">
        <f t="shared" si="14"/>
        <v>6.6396780506339184</v>
      </c>
      <c r="G956" s="6">
        <v>449.02</v>
      </c>
      <c r="H956" s="9">
        <v>2981.3482382956417</v>
      </c>
      <c r="I956" s="8">
        <f>+F956/(1-'P&amp;L'!$D$26)</f>
        <v>6.6396780506339184</v>
      </c>
    </row>
    <row r="957" spans="1:9" x14ac:dyDescent="0.25">
      <c r="A957" s="5">
        <v>41730</v>
      </c>
      <c r="B957" s="6">
        <v>2</v>
      </c>
      <c r="C957" s="6">
        <v>44551.737789838597</v>
      </c>
      <c r="D957" s="6">
        <v>5113</v>
      </c>
      <c r="E957" s="7">
        <v>25.0776494136074</v>
      </c>
      <c r="F957" s="8">
        <f t="shared" si="14"/>
        <v>5.7560951744072995</v>
      </c>
      <c r="G957" s="6">
        <v>479.51</v>
      </c>
      <c r="H957" s="9">
        <v>2760.105197080044</v>
      </c>
      <c r="I957" s="8">
        <f>+F957/(1-'P&amp;L'!$D$26)</f>
        <v>5.7560951744072995</v>
      </c>
    </row>
    <row r="958" spans="1:9" x14ac:dyDescent="0.25">
      <c r="A958" s="5">
        <v>41732</v>
      </c>
      <c r="B958" s="6">
        <v>2</v>
      </c>
      <c r="C958" s="6">
        <v>51769.617096572198</v>
      </c>
      <c r="D958" s="6">
        <v>5113</v>
      </c>
      <c r="E958" s="7">
        <v>25.078891141963702</v>
      </c>
      <c r="F958" s="8">
        <f t="shared" si="14"/>
        <v>4.9538079514731717</v>
      </c>
      <c r="G958" s="6">
        <v>446.31</v>
      </c>
      <c r="H958" s="9">
        <v>2210.9340268219912</v>
      </c>
      <c r="I958" s="8">
        <f>+F958/(1-'P&amp;L'!$D$26)</f>
        <v>4.9538079514731717</v>
      </c>
    </row>
    <row r="959" spans="1:9" x14ac:dyDescent="0.25">
      <c r="A959" s="5">
        <v>41734</v>
      </c>
      <c r="B959" s="6">
        <v>2</v>
      </c>
      <c r="C959" s="6">
        <v>54454.168877056902</v>
      </c>
      <c r="D959" s="6">
        <v>5113</v>
      </c>
      <c r="E959" s="7">
        <v>25.021510070000001</v>
      </c>
      <c r="F959" s="8">
        <f t="shared" si="14"/>
        <v>4.6988130982864993</v>
      </c>
      <c r="G959" s="6">
        <v>451.84</v>
      </c>
      <c r="H959" s="9">
        <v>2123.1117103297715</v>
      </c>
      <c r="I959" s="8">
        <f>+F959/(1-'P&amp;L'!$D$26)</f>
        <v>4.6988130982864993</v>
      </c>
    </row>
    <row r="960" spans="1:9" x14ac:dyDescent="0.25">
      <c r="A960" s="5">
        <v>41736</v>
      </c>
      <c r="B960" s="6">
        <v>2</v>
      </c>
      <c r="C960" s="6">
        <v>44415.1321567056</v>
      </c>
      <c r="D960" s="6">
        <v>5113</v>
      </c>
      <c r="E960" s="7">
        <v>25.076151151368698</v>
      </c>
      <c r="F960" s="8">
        <f t="shared" si="14"/>
        <v>5.7734539834118639</v>
      </c>
      <c r="G960" s="6">
        <v>447.74</v>
      </c>
      <c r="H960" s="9">
        <v>2585.0062865328282</v>
      </c>
      <c r="I960" s="8">
        <f>+F960/(1-'P&amp;L'!$D$26)</f>
        <v>5.7734539834118639</v>
      </c>
    </row>
    <row r="961" spans="1:9" x14ac:dyDescent="0.25">
      <c r="A961" s="5">
        <v>41738</v>
      </c>
      <c r="B961" s="6">
        <v>2</v>
      </c>
      <c r="C961" s="6">
        <v>44110.918922755598</v>
      </c>
      <c r="D961" s="6">
        <v>5113</v>
      </c>
      <c r="E961" s="7">
        <v>25.094162201311999</v>
      </c>
      <c r="F961" s="8">
        <f t="shared" si="14"/>
        <v>5.8174463134622441</v>
      </c>
      <c r="G961" s="6">
        <v>443.1</v>
      </c>
      <c r="H961" s="9">
        <v>2577.7104614951204</v>
      </c>
      <c r="I961" s="8">
        <f>+F961/(1-'P&amp;L'!$D$26)</f>
        <v>5.8174463134622441</v>
      </c>
    </row>
    <row r="962" spans="1:9" x14ac:dyDescent="0.25">
      <c r="A962" s="5">
        <v>41740</v>
      </c>
      <c r="B962" s="6">
        <v>2</v>
      </c>
      <c r="C962" s="6">
        <v>45327.771858555803</v>
      </c>
      <c r="D962" s="6">
        <v>5113</v>
      </c>
      <c r="E962" s="7">
        <v>25.11672703</v>
      </c>
      <c r="F962" s="8">
        <f t="shared" si="14"/>
        <v>5.6663639106341757</v>
      </c>
      <c r="G962" s="6">
        <v>427.99</v>
      </c>
      <c r="H962" s="9">
        <v>2425.1470901123207</v>
      </c>
      <c r="I962" s="8">
        <f>+F962/(1-'P&amp;L'!$D$26)</f>
        <v>5.6663639106341757</v>
      </c>
    </row>
    <row r="963" spans="1:9" x14ac:dyDescent="0.25">
      <c r="A963" s="5">
        <v>41742</v>
      </c>
      <c r="B963" s="6">
        <v>2</v>
      </c>
      <c r="C963" s="6">
        <v>60538.433556057702</v>
      </c>
      <c r="D963" s="6">
        <v>5113</v>
      </c>
      <c r="E963" s="7">
        <v>25.083771067119599</v>
      </c>
      <c r="F963" s="8">
        <f t="shared" si="14"/>
        <v>4.2370875469521962</v>
      </c>
      <c r="G963" s="6">
        <v>405</v>
      </c>
      <c r="H963" s="9">
        <v>1716.0204565156396</v>
      </c>
      <c r="I963" s="8">
        <f>+F963/(1-'P&amp;L'!$D$26)</f>
        <v>4.2370875469521962</v>
      </c>
    </row>
    <row r="964" spans="1:9" x14ac:dyDescent="0.25">
      <c r="A964" s="5">
        <v>41744</v>
      </c>
      <c r="B964" s="6">
        <v>2</v>
      </c>
      <c r="C964" s="6">
        <v>59321.580620257599</v>
      </c>
      <c r="D964" s="6">
        <v>5113</v>
      </c>
      <c r="E964" s="7">
        <v>25.082744058521101</v>
      </c>
      <c r="F964" s="8">
        <f t="shared" ref="F964:F1027" si="15">+(B964/C964)*D964*E964</f>
        <v>4.3238251250312523</v>
      </c>
      <c r="G964" s="6">
        <v>489.91</v>
      </c>
      <c r="H964" s="9">
        <v>2118.2851670040609</v>
      </c>
      <c r="I964" s="8">
        <f>+F964/(1-'P&amp;L'!$D$26)</f>
        <v>4.3238251250312523</v>
      </c>
    </row>
    <row r="965" spans="1:9" x14ac:dyDescent="0.25">
      <c r="A965" s="5">
        <v>41746</v>
      </c>
      <c r="B965" s="6">
        <v>2</v>
      </c>
      <c r="C965" s="6">
        <v>60364.106067635301</v>
      </c>
      <c r="D965" s="6">
        <v>5113</v>
      </c>
      <c r="E965" s="7">
        <v>25.116040656666701</v>
      </c>
      <c r="F965" s="8">
        <f t="shared" si="15"/>
        <v>4.2547906112831297</v>
      </c>
      <c r="G965" s="6">
        <v>495</v>
      </c>
      <c r="H965" s="9">
        <v>2106.121352585149</v>
      </c>
      <c r="I965" s="8">
        <f>+F965/(1-'P&amp;L'!$D$26)</f>
        <v>4.2547906112831297</v>
      </c>
    </row>
    <row r="966" spans="1:9" x14ac:dyDescent="0.25">
      <c r="A966" s="5">
        <v>41748</v>
      </c>
      <c r="B966" s="6">
        <v>2</v>
      </c>
      <c r="C966" s="6">
        <v>56547.984419681299</v>
      </c>
      <c r="D966" s="6">
        <v>5113</v>
      </c>
      <c r="E966" s="7">
        <v>25.0881926536474</v>
      </c>
      <c r="F966" s="8">
        <f t="shared" si="15"/>
        <v>4.5368877548694106</v>
      </c>
      <c r="G966" s="6">
        <v>499.9</v>
      </c>
      <c r="H966" s="9">
        <v>2267.9901886592183</v>
      </c>
      <c r="I966" s="8">
        <f>+F966/(1-'P&amp;L'!$D$26)</f>
        <v>4.5368877548694106</v>
      </c>
    </row>
    <row r="967" spans="1:9" x14ac:dyDescent="0.25">
      <c r="A967" s="5">
        <v>41750</v>
      </c>
      <c r="B967" s="6">
        <v>2</v>
      </c>
      <c r="C967" s="6">
        <v>61404.866517077302</v>
      </c>
      <c r="D967" s="6">
        <v>5113</v>
      </c>
      <c r="E967" s="7">
        <v>25.076323313562899</v>
      </c>
      <c r="F967" s="8">
        <f t="shared" si="15"/>
        <v>4.1760612268927959</v>
      </c>
      <c r="G967" s="6">
        <v>496.5</v>
      </c>
      <c r="H967" s="9">
        <v>2073.4143991522733</v>
      </c>
      <c r="I967" s="8">
        <f>+F967/(1-'P&amp;L'!$D$26)</f>
        <v>4.1760612268927959</v>
      </c>
    </row>
    <row r="968" spans="1:9" x14ac:dyDescent="0.25">
      <c r="A968" s="5">
        <v>41752</v>
      </c>
      <c r="B968" s="6">
        <v>2</v>
      </c>
      <c r="C968" s="6">
        <v>60711.026217449296</v>
      </c>
      <c r="D968" s="6">
        <v>5113</v>
      </c>
      <c r="E968" s="7">
        <v>25.086781919603698</v>
      </c>
      <c r="F968" s="8">
        <f t="shared" si="15"/>
        <v>4.2255492600475026</v>
      </c>
      <c r="G968" s="6">
        <v>487.3</v>
      </c>
      <c r="H968" s="9">
        <v>2059.1101544211483</v>
      </c>
      <c r="I968" s="8">
        <f>+F968/(1-'P&amp;L'!$D$26)</f>
        <v>4.2255492600475026</v>
      </c>
    </row>
    <row r="969" spans="1:9" x14ac:dyDescent="0.25">
      <c r="A969" s="5">
        <v>41754</v>
      </c>
      <c r="B969" s="6">
        <v>3</v>
      </c>
      <c r="C969" s="6">
        <v>56894.904569495302</v>
      </c>
      <c r="D969" s="6">
        <v>5113</v>
      </c>
      <c r="E969" s="7">
        <v>25.0912111296857</v>
      </c>
      <c r="F969" s="8">
        <f t="shared" si="15"/>
        <v>6.7646494959515682</v>
      </c>
      <c r="G969" s="6">
        <v>459.15</v>
      </c>
      <c r="H969" s="9">
        <v>2070.6592107107754</v>
      </c>
      <c r="I969" s="8">
        <f>+F969/(1-'P&amp;L'!$D$26)</f>
        <v>6.7646494959515682</v>
      </c>
    </row>
    <row r="970" spans="1:9" x14ac:dyDescent="0.25">
      <c r="A970" s="5">
        <v>41756</v>
      </c>
      <c r="B970" s="6">
        <v>3</v>
      </c>
      <c r="C970" s="6">
        <v>57935.665018937303</v>
      </c>
      <c r="D970" s="6">
        <v>5113</v>
      </c>
      <c r="E970" s="7">
        <v>25.0954062053898</v>
      </c>
      <c r="F970" s="8">
        <f t="shared" si="15"/>
        <v>6.6442395311877442</v>
      </c>
      <c r="G970" s="6">
        <v>440.1</v>
      </c>
      <c r="H970" s="9">
        <v>1949.4198784504842</v>
      </c>
      <c r="I970" s="8">
        <f>+F970/(1-'P&amp;L'!$D$26)</f>
        <v>6.6442395311877442</v>
      </c>
    </row>
    <row r="971" spans="1:9" x14ac:dyDescent="0.25">
      <c r="A971" s="5">
        <v>41758</v>
      </c>
      <c r="B971" s="6">
        <v>3</v>
      </c>
      <c r="C971" s="6">
        <v>54813.3836706113</v>
      </c>
      <c r="D971" s="6">
        <v>5113</v>
      </c>
      <c r="E971" s="7">
        <v>25.069437501011901</v>
      </c>
      <c r="F971" s="8">
        <f t="shared" si="15"/>
        <v>7.0154417785778156</v>
      </c>
      <c r="G971" s="6">
        <v>447.7</v>
      </c>
      <c r="H971" s="9">
        <v>2093.8755228461923</v>
      </c>
      <c r="I971" s="8">
        <f>+F971/(1-'P&amp;L'!$D$26)</f>
        <v>7.0154417785778156</v>
      </c>
    </row>
    <row r="972" spans="1:9" x14ac:dyDescent="0.25">
      <c r="A972" s="5">
        <v>41760</v>
      </c>
      <c r="B972" s="6">
        <v>3</v>
      </c>
      <c r="C972" s="6">
        <v>66817.885873396197</v>
      </c>
      <c r="D972" s="6">
        <v>5030</v>
      </c>
      <c r="E972" s="7">
        <v>25.075376419674299</v>
      </c>
      <c r="F972" s="8">
        <f t="shared" si="15"/>
        <v>5.6629662137146664</v>
      </c>
      <c r="G972" s="6">
        <v>460.01</v>
      </c>
      <c r="H972" s="9">
        <v>1736.6807253139227</v>
      </c>
      <c r="I972" s="8">
        <f>+F972/(1-'P&amp;L'!$D$26)</f>
        <v>5.6629662137146664</v>
      </c>
    </row>
    <row r="973" spans="1:9" x14ac:dyDescent="0.25">
      <c r="A973" s="5">
        <v>41762</v>
      </c>
      <c r="B973" s="6">
        <v>3</v>
      </c>
      <c r="C973" s="6">
        <v>57272.473605768202</v>
      </c>
      <c r="D973" s="6">
        <v>5030</v>
      </c>
      <c r="E973" s="7">
        <v>25.080530554688401</v>
      </c>
      <c r="F973" s="8">
        <f t="shared" si="15"/>
        <v>6.608151913873872</v>
      </c>
      <c r="G973" s="6">
        <v>434.5</v>
      </c>
      <c r="H973" s="9">
        <v>1914.1613377187982</v>
      </c>
      <c r="I973" s="8">
        <f>+F973/(1-'P&amp;L'!$D$26)</f>
        <v>6.608151913873872</v>
      </c>
    </row>
    <row r="974" spans="1:9" x14ac:dyDescent="0.25">
      <c r="A974" s="5">
        <v>41764</v>
      </c>
      <c r="B974" s="6">
        <v>3</v>
      </c>
      <c r="C974" s="6">
        <v>49715.688893895996</v>
      </c>
      <c r="D974" s="6">
        <v>5030</v>
      </c>
      <c r="E974" s="7">
        <v>25.090130349578601</v>
      </c>
      <c r="F974" s="8">
        <f t="shared" si="15"/>
        <v>7.6155047913180205</v>
      </c>
      <c r="G974" s="6">
        <v>427.83</v>
      </c>
      <c r="H974" s="9">
        <v>2172.0942765797258</v>
      </c>
      <c r="I974" s="8">
        <f>+F974/(1-'P&amp;L'!$D$26)</f>
        <v>7.6155047913180205</v>
      </c>
    </row>
    <row r="975" spans="1:9" x14ac:dyDescent="0.25">
      <c r="A975" s="5">
        <v>41766</v>
      </c>
      <c r="B975" s="6">
        <v>3</v>
      </c>
      <c r="C975" s="6">
        <v>64829.258317640299</v>
      </c>
      <c r="D975" s="6">
        <v>5030</v>
      </c>
      <c r="E975" s="7">
        <v>25.0599797451741</v>
      </c>
      <c r="F975" s="8">
        <f t="shared" si="15"/>
        <v>5.8330930226264774</v>
      </c>
      <c r="G975" s="6">
        <v>446.65</v>
      </c>
      <c r="H975" s="9">
        <v>1736.9006657040773</v>
      </c>
      <c r="I975" s="8">
        <f>+F975/(1-'P&amp;L'!$D$26)</f>
        <v>5.8330930226264774</v>
      </c>
    </row>
    <row r="976" spans="1:9" x14ac:dyDescent="0.25">
      <c r="A976" s="5">
        <v>41768</v>
      </c>
      <c r="B976" s="6">
        <v>3</v>
      </c>
      <c r="C976" s="6">
        <v>66022.434851093902</v>
      </c>
      <c r="D976" s="6">
        <v>5030</v>
      </c>
      <c r="E976" s="7">
        <v>25.094198430253201</v>
      </c>
      <c r="F976" s="8">
        <f t="shared" si="15"/>
        <v>5.7354966560468608</v>
      </c>
      <c r="G976" s="6">
        <v>452.02</v>
      </c>
      <c r="H976" s="9">
        <v>1728.3727989775348</v>
      </c>
      <c r="I976" s="8">
        <f>+F976/(1-'P&amp;L'!$D$26)</f>
        <v>5.7354966560468608</v>
      </c>
    </row>
    <row r="977" spans="1:9" x14ac:dyDescent="0.25">
      <c r="A977" s="5">
        <v>41770</v>
      </c>
      <c r="B977" s="6">
        <v>3</v>
      </c>
      <c r="C977" s="6">
        <v>66022.434851093902</v>
      </c>
      <c r="D977" s="6">
        <v>5030</v>
      </c>
      <c r="E977" s="7">
        <v>25.0749017676657</v>
      </c>
      <c r="F977" s="8">
        <f t="shared" si="15"/>
        <v>5.7310862364811159</v>
      </c>
      <c r="G977" s="6">
        <v>435</v>
      </c>
      <c r="H977" s="9">
        <v>1662.0150085795237</v>
      </c>
      <c r="I977" s="8">
        <f>+F977/(1-'P&amp;L'!$D$26)</f>
        <v>5.7310862364811159</v>
      </c>
    </row>
    <row r="978" spans="1:9" x14ac:dyDescent="0.25">
      <c r="A978" s="5">
        <v>41772</v>
      </c>
      <c r="B978" s="6">
        <v>3</v>
      </c>
      <c r="C978" s="6">
        <v>74817.971017917502</v>
      </c>
      <c r="D978" s="6">
        <v>5030</v>
      </c>
      <c r="E978" s="7">
        <v>25.077600180647501</v>
      </c>
      <c r="F978" s="8">
        <f t="shared" si="15"/>
        <v>5.0578889213040279</v>
      </c>
      <c r="G978" s="6">
        <v>438.95</v>
      </c>
      <c r="H978" s="9">
        <v>1480.1068946709354</v>
      </c>
      <c r="I978" s="8">
        <f>+F978/(1-'P&amp;L'!$D$26)</f>
        <v>5.0578889213040279</v>
      </c>
    </row>
    <row r="979" spans="1:9" x14ac:dyDescent="0.25">
      <c r="A979" s="5">
        <v>41774</v>
      </c>
      <c r="B979" s="6">
        <v>3</v>
      </c>
      <c r="C979" s="6">
        <v>73057.548170437105</v>
      </c>
      <c r="D979" s="6">
        <v>5030</v>
      </c>
      <c r="E979" s="7">
        <v>25.071159228857098</v>
      </c>
      <c r="F979" s="8">
        <f t="shared" si="15"/>
        <v>5.1784353874134412</v>
      </c>
      <c r="G979" s="6">
        <v>448.99</v>
      </c>
      <c r="H979" s="9">
        <v>1550.043803063174</v>
      </c>
      <c r="I979" s="8">
        <f>+F979/(1-'P&amp;L'!$D$26)</f>
        <v>5.1784353874134412</v>
      </c>
    </row>
    <row r="980" spans="1:9" x14ac:dyDescent="0.25">
      <c r="A980" s="5">
        <v>41776</v>
      </c>
      <c r="B980" s="6">
        <v>3</v>
      </c>
      <c r="C980" s="6">
        <v>80539.345272228893</v>
      </c>
      <c r="D980" s="6">
        <v>5030</v>
      </c>
      <c r="E980" s="7">
        <v>25.0673306347208</v>
      </c>
      <c r="F980" s="8">
        <f t="shared" si="15"/>
        <v>4.6966612156998551</v>
      </c>
      <c r="G980" s="6">
        <v>449.08</v>
      </c>
      <c r="H980" s="9">
        <v>1406.1177458309937</v>
      </c>
      <c r="I980" s="8">
        <f>+F980/(1-'P&amp;L'!$D$26)</f>
        <v>4.6966612156998551</v>
      </c>
    </row>
    <row r="981" spans="1:9" x14ac:dyDescent="0.25">
      <c r="A981" s="5">
        <v>41778</v>
      </c>
      <c r="B981" s="6">
        <v>3</v>
      </c>
      <c r="C981" s="6">
        <v>77898.711001008196</v>
      </c>
      <c r="D981" s="6">
        <v>5030</v>
      </c>
      <c r="E981" s="7">
        <v>25.065908123921599</v>
      </c>
      <c r="F981" s="8">
        <f t="shared" si="15"/>
        <v>4.8555945115071486</v>
      </c>
      <c r="G981" s="6">
        <v>446.42</v>
      </c>
      <c r="H981" s="9">
        <v>1445.0896678846807</v>
      </c>
      <c r="I981" s="8">
        <f>+F981/(1-'P&amp;L'!$D$26)</f>
        <v>4.8555945115071486</v>
      </c>
    </row>
    <row r="982" spans="1:9" x14ac:dyDescent="0.25">
      <c r="A982" s="5">
        <v>41780</v>
      </c>
      <c r="B982" s="6">
        <v>3</v>
      </c>
      <c r="C982" s="6">
        <v>78338.816712878397</v>
      </c>
      <c r="D982" s="6">
        <v>5030</v>
      </c>
      <c r="E982" s="7">
        <v>25.067348827295099</v>
      </c>
      <c r="F982" s="8">
        <f t="shared" si="15"/>
        <v>4.8285934058753597</v>
      </c>
      <c r="G982" s="6">
        <v>494.87</v>
      </c>
      <c r="H982" s="9">
        <v>1593.0173458436927</v>
      </c>
      <c r="I982" s="8">
        <f>+F982/(1-'P&amp;L'!$D$26)</f>
        <v>4.8285934058753597</v>
      </c>
    </row>
    <row r="983" spans="1:9" x14ac:dyDescent="0.25">
      <c r="A983" s="5">
        <v>41782</v>
      </c>
      <c r="B983" s="6">
        <v>3</v>
      </c>
      <c r="C983" s="6">
        <v>69536.702475476297</v>
      </c>
      <c r="D983" s="6">
        <v>5030</v>
      </c>
      <c r="E983" s="7">
        <v>25.0818272730132</v>
      </c>
      <c r="F983" s="8">
        <f t="shared" si="15"/>
        <v>5.4429496952814302</v>
      </c>
      <c r="G983" s="6">
        <v>527.47</v>
      </c>
      <c r="H983" s="9">
        <v>1913.9951171800637</v>
      </c>
      <c r="I983" s="8">
        <f>+F983/(1-'P&amp;L'!$D$26)</f>
        <v>5.4429496952814302</v>
      </c>
    </row>
    <row r="984" spans="1:9" x14ac:dyDescent="0.25">
      <c r="A984" s="5">
        <v>41784</v>
      </c>
      <c r="B984" s="6">
        <v>3</v>
      </c>
      <c r="C984" s="6">
        <v>78483.256755660404</v>
      </c>
      <c r="D984" s="6">
        <v>5030</v>
      </c>
      <c r="E984" s="7">
        <v>25.118633671728801</v>
      </c>
      <c r="F984" s="8">
        <f t="shared" si="15"/>
        <v>4.8295674488437985</v>
      </c>
      <c r="G984" s="6">
        <v>575</v>
      </c>
      <c r="H984" s="9">
        <v>1851.3341887234558</v>
      </c>
      <c r="I984" s="8">
        <f>+F984/(1-'P&amp;L'!$D$26)</f>
        <v>4.8295674488437985</v>
      </c>
    </row>
    <row r="985" spans="1:9" x14ac:dyDescent="0.25">
      <c r="A985" s="5">
        <v>41786</v>
      </c>
      <c r="B985" s="6">
        <v>3</v>
      </c>
      <c r="C985" s="6">
        <v>67048.610076027806</v>
      </c>
      <c r="D985" s="6">
        <v>5030</v>
      </c>
      <c r="E985" s="7">
        <v>25.087234453179001</v>
      </c>
      <c r="F985" s="8">
        <f t="shared" si="15"/>
        <v>5.6461478838891201</v>
      </c>
      <c r="G985" s="6">
        <v>581.87</v>
      </c>
      <c r="H985" s="9">
        <v>2190.2160461323747</v>
      </c>
      <c r="I985" s="8">
        <f>+F985/(1-'P&amp;L'!$D$26)</f>
        <v>5.6461478838891201</v>
      </c>
    </row>
    <row r="986" spans="1:9" x14ac:dyDescent="0.25">
      <c r="A986" s="5">
        <v>41788</v>
      </c>
      <c r="B986" s="6">
        <v>3</v>
      </c>
      <c r="C986" s="6">
        <v>68088.123410539803</v>
      </c>
      <c r="D986" s="6">
        <v>5030</v>
      </c>
      <c r="E986" s="7">
        <v>25.055524303074701</v>
      </c>
      <c r="F986" s="8">
        <f t="shared" si="15"/>
        <v>5.5529194049555866</v>
      </c>
      <c r="G986" s="6">
        <v>568</v>
      </c>
      <c r="H986" s="9">
        <v>2102.7054813431823</v>
      </c>
      <c r="I986" s="8">
        <f>+F986/(1-'P&amp;L'!$D$26)</f>
        <v>5.5529194049555866</v>
      </c>
    </row>
    <row r="987" spans="1:9" x14ac:dyDescent="0.25">
      <c r="A987" s="5">
        <v>41790</v>
      </c>
      <c r="B987" s="6">
        <v>3</v>
      </c>
      <c r="C987" s="6">
        <v>79003.013422916498</v>
      </c>
      <c r="D987" s="6">
        <v>5030</v>
      </c>
      <c r="E987" s="7">
        <v>25.085339514560001</v>
      </c>
      <c r="F987" s="8">
        <f t="shared" si="15"/>
        <v>4.7914346158966579</v>
      </c>
      <c r="G987" s="6">
        <v>620.45000000000005</v>
      </c>
      <c r="H987" s="9">
        <v>1981.8970716220542</v>
      </c>
      <c r="I987" s="8">
        <f>+F987/(1-'P&amp;L'!$D$26)</f>
        <v>4.7914346158966579</v>
      </c>
    </row>
    <row r="988" spans="1:9" x14ac:dyDescent="0.25">
      <c r="A988" s="5">
        <v>41792</v>
      </c>
      <c r="B988" s="6">
        <v>3</v>
      </c>
      <c r="C988" s="6">
        <v>93036.443438829301</v>
      </c>
      <c r="D988" s="6">
        <v>5039</v>
      </c>
      <c r="E988" s="7">
        <v>25.088733901493899</v>
      </c>
      <c r="F988" s="8">
        <f t="shared" si="15"/>
        <v>4.0765357785656091</v>
      </c>
      <c r="G988" s="6">
        <v>631.49</v>
      </c>
      <c r="H988" s="9">
        <v>1716.194385870931</v>
      </c>
      <c r="I988" s="8">
        <f>+F988/(1-'P&amp;L'!$D$26)</f>
        <v>4.0765357785656091</v>
      </c>
    </row>
    <row r="989" spans="1:9" x14ac:dyDescent="0.25">
      <c r="A989" s="5">
        <v>41794</v>
      </c>
      <c r="B989" s="6">
        <v>3</v>
      </c>
      <c r="C989" s="6">
        <v>95115.470107853398</v>
      </c>
      <c r="D989" s="6">
        <v>5039</v>
      </c>
      <c r="E989" s="7">
        <v>25.077702532946699</v>
      </c>
      <c r="F989" s="8">
        <f t="shared" si="15"/>
        <v>3.9856779213800482</v>
      </c>
      <c r="G989" s="6">
        <v>644.66</v>
      </c>
      <c r="H989" s="9">
        <v>1712.9380858645745</v>
      </c>
      <c r="I989" s="8">
        <f>+F989/(1-'P&amp;L'!$D$26)</f>
        <v>3.9856779213800482</v>
      </c>
    </row>
    <row r="990" spans="1:9" x14ac:dyDescent="0.25">
      <c r="A990" s="5">
        <v>41796</v>
      </c>
      <c r="B990" s="6">
        <v>3</v>
      </c>
      <c r="C990" s="6">
        <v>86494.362124197098</v>
      </c>
      <c r="D990" s="6">
        <v>5039</v>
      </c>
      <c r="E990" s="7">
        <v>25.067536349684801</v>
      </c>
      <c r="F990" s="8">
        <f t="shared" si="15"/>
        <v>4.3811635543835488</v>
      </c>
      <c r="G990" s="6">
        <v>655.75</v>
      </c>
      <c r="H990" s="9">
        <v>1915.2986671913411</v>
      </c>
      <c r="I990" s="8">
        <f>+F990/(1-'P&amp;L'!$D$26)</f>
        <v>4.3811635543835488</v>
      </c>
    </row>
    <row r="991" spans="1:9" x14ac:dyDescent="0.25">
      <c r="A991" s="5">
        <v>41798</v>
      </c>
      <c r="B991" s="6">
        <v>3</v>
      </c>
      <c r="C991" s="6">
        <v>87663.204855605101</v>
      </c>
      <c r="D991" s="6">
        <v>5039</v>
      </c>
      <c r="E991" s="7">
        <v>25.093678119153601</v>
      </c>
      <c r="F991" s="8">
        <f t="shared" si="15"/>
        <v>4.3272560334986467</v>
      </c>
      <c r="G991" s="6">
        <v>652</v>
      </c>
      <c r="H991" s="9">
        <v>1880.9139558940781</v>
      </c>
      <c r="I991" s="8">
        <f>+F991/(1-'P&amp;L'!$D$26)</f>
        <v>4.3272560334986467</v>
      </c>
    </row>
    <row r="992" spans="1:9" x14ac:dyDescent="0.25">
      <c r="A992" s="5">
        <v>41800</v>
      </c>
      <c r="B992" s="6">
        <v>3</v>
      </c>
      <c r="C992" s="6">
        <v>103442.581729614</v>
      </c>
      <c r="D992" s="6">
        <v>5039</v>
      </c>
      <c r="E992" s="7">
        <v>25.0852350676276</v>
      </c>
      <c r="F992" s="8">
        <f t="shared" si="15"/>
        <v>3.6659322706053796</v>
      </c>
      <c r="G992" s="6">
        <v>649.89</v>
      </c>
      <c r="H992" s="9">
        <v>1588.3018155624866</v>
      </c>
      <c r="I992" s="8">
        <f>+F992/(1-'P&amp;L'!$D$26)</f>
        <v>3.6659322706053796</v>
      </c>
    </row>
    <row r="993" spans="1:9" x14ac:dyDescent="0.25">
      <c r="A993" s="5">
        <v>41802</v>
      </c>
      <c r="B993" s="6">
        <v>3</v>
      </c>
      <c r="C993" s="6">
        <v>90585.311684125307</v>
      </c>
      <c r="D993" s="6">
        <v>5039</v>
      </c>
      <c r="E993" s="7">
        <v>25.0614860012059</v>
      </c>
      <c r="F993" s="8">
        <f t="shared" si="15"/>
        <v>4.1822948647713512</v>
      </c>
      <c r="G993" s="6">
        <v>617</v>
      </c>
      <c r="H993" s="9">
        <v>1720.3172877092825</v>
      </c>
      <c r="I993" s="8">
        <f>+F993/(1-'P&amp;L'!$D$26)</f>
        <v>4.1822948647713512</v>
      </c>
    </row>
    <row r="994" spans="1:9" x14ac:dyDescent="0.25">
      <c r="A994" s="5">
        <v>41804</v>
      </c>
      <c r="B994" s="6">
        <v>3</v>
      </c>
      <c r="C994" s="6">
        <v>102858.16036391001</v>
      </c>
      <c r="D994" s="6">
        <v>5039</v>
      </c>
      <c r="E994" s="7">
        <v>25.078598697236</v>
      </c>
      <c r="F994" s="8">
        <f t="shared" si="15"/>
        <v>3.685786087995568</v>
      </c>
      <c r="G994" s="6">
        <v>557.91999999999996</v>
      </c>
      <c r="H994" s="9">
        <v>1370.9158494763246</v>
      </c>
      <c r="I994" s="8">
        <f>+F994/(1-'P&amp;L'!$D$26)</f>
        <v>3.685786087995568</v>
      </c>
    </row>
    <row r="995" spans="1:9" x14ac:dyDescent="0.25">
      <c r="A995" s="5">
        <v>41806</v>
      </c>
      <c r="B995" s="6">
        <v>3</v>
      </c>
      <c r="C995" s="6">
        <v>118637.53723791899</v>
      </c>
      <c r="D995" s="6">
        <v>5039</v>
      </c>
      <c r="E995" s="7">
        <v>25.076257799967902</v>
      </c>
      <c r="F995" s="8">
        <f t="shared" si="15"/>
        <v>3.1952601005354797</v>
      </c>
      <c r="G995" s="6">
        <v>595</v>
      </c>
      <c r="H995" s="9">
        <v>1267.4531732124069</v>
      </c>
      <c r="I995" s="8">
        <f>+F995/(1-'P&amp;L'!$D$26)</f>
        <v>3.1952601005354797</v>
      </c>
    </row>
    <row r="996" spans="1:9" x14ac:dyDescent="0.25">
      <c r="A996" s="5">
        <v>41808</v>
      </c>
      <c r="B996" s="6">
        <v>4</v>
      </c>
      <c r="C996" s="6">
        <v>113768.842858602</v>
      </c>
      <c r="D996" s="6">
        <v>5039</v>
      </c>
      <c r="E996" s="7">
        <v>25.0733858226073</v>
      </c>
      <c r="F996" s="8">
        <f t="shared" si="15"/>
        <v>4.4421579049422606</v>
      </c>
      <c r="G996" s="6">
        <v>604.6</v>
      </c>
      <c r="H996" s="9">
        <v>1342.8643346640454</v>
      </c>
      <c r="I996" s="8">
        <f>+F996/(1-'P&amp;L'!$D$26)</f>
        <v>4.4421579049422606</v>
      </c>
    </row>
    <row r="997" spans="1:9" x14ac:dyDescent="0.25">
      <c r="A997" s="5">
        <v>41810</v>
      </c>
      <c r="B997" s="6">
        <v>4</v>
      </c>
      <c r="C997" s="6">
        <v>123807.27016965501</v>
      </c>
      <c r="D997" s="6">
        <v>5039</v>
      </c>
      <c r="E997" s="7">
        <v>25.084918478586999</v>
      </c>
      <c r="F997" s="8">
        <f t="shared" si="15"/>
        <v>4.0838604725033685</v>
      </c>
      <c r="G997" s="6">
        <v>593.33000000000004</v>
      </c>
      <c r="H997" s="9">
        <v>1211.5384670752119</v>
      </c>
      <c r="I997" s="8">
        <f>+F997/(1-'P&amp;L'!$D$26)</f>
        <v>4.0838604725033685</v>
      </c>
    </row>
    <row r="998" spans="1:9" x14ac:dyDescent="0.25">
      <c r="A998" s="5">
        <v>41812</v>
      </c>
      <c r="B998" s="6">
        <v>4</v>
      </c>
      <c r="C998" s="6">
        <v>129161.09806888401</v>
      </c>
      <c r="D998" s="6">
        <v>5039</v>
      </c>
      <c r="E998" s="7">
        <v>25.080911440821499</v>
      </c>
      <c r="F998" s="8">
        <f t="shared" si="15"/>
        <v>3.9139559709502407</v>
      </c>
      <c r="G998" s="6">
        <v>596.08000000000004</v>
      </c>
      <c r="H998" s="9">
        <v>1166.5154375820098</v>
      </c>
      <c r="I998" s="8">
        <f>+F998/(1-'P&amp;L'!$D$26)</f>
        <v>3.9139559709502407</v>
      </c>
    </row>
    <row r="999" spans="1:9" x14ac:dyDescent="0.25">
      <c r="A999" s="5">
        <v>41814</v>
      </c>
      <c r="B999" s="6">
        <v>4</v>
      </c>
      <c r="C999" s="6">
        <v>132507.24050590099</v>
      </c>
      <c r="D999" s="6">
        <v>5039</v>
      </c>
      <c r="E999" s="7">
        <v>25.086161351632001</v>
      </c>
      <c r="F999" s="8">
        <f t="shared" si="15"/>
        <v>3.8159172757127706</v>
      </c>
      <c r="G999" s="6">
        <v>585.54</v>
      </c>
      <c r="H999" s="9">
        <v>1117.1861008104279</v>
      </c>
      <c r="I999" s="8">
        <f>+F999/(1-'P&amp;L'!$D$26)</f>
        <v>3.8159172757127706</v>
      </c>
    </row>
    <row r="1000" spans="1:9" x14ac:dyDescent="0.25">
      <c r="A1000" s="5">
        <v>41816</v>
      </c>
      <c r="B1000" s="6">
        <v>4</v>
      </c>
      <c r="C1000" s="6">
        <v>114438.07134600601</v>
      </c>
      <c r="D1000" s="6">
        <v>5039</v>
      </c>
      <c r="E1000" s="7">
        <v>25.0601432205438</v>
      </c>
      <c r="F1000" s="8">
        <f t="shared" si="15"/>
        <v>4.4138479512299966</v>
      </c>
      <c r="G1000" s="6">
        <v>569</v>
      </c>
      <c r="H1000" s="9">
        <v>1255.7397421249341</v>
      </c>
      <c r="I1000" s="8">
        <f>+F1000/(1-'P&amp;L'!$D$26)</f>
        <v>4.4138479512299966</v>
      </c>
    </row>
    <row r="1001" spans="1:9" x14ac:dyDescent="0.25">
      <c r="A1001" s="5">
        <v>41818</v>
      </c>
      <c r="B1001" s="6">
        <v>4</v>
      </c>
      <c r="C1001" s="6">
        <v>125145.727144462</v>
      </c>
      <c r="D1001" s="6">
        <v>5039</v>
      </c>
      <c r="E1001" s="7">
        <v>25.080529389815901</v>
      </c>
      <c r="F1001" s="8">
        <f t="shared" si="15"/>
        <v>4.0394759127299533</v>
      </c>
      <c r="G1001" s="6">
        <v>597.08000000000004</v>
      </c>
      <c r="H1001" s="9">
        <v>1205.9451389864003</v>
      </c>
      <c r="I1001" s="8">
        <f>+F1001/(1-'P&amp;L'!$D$26)</f>
        <v>4.0394759127299533</v>
      </c>
    </row>
    <row r="1002" spans="1:9" x14ac:dyDescent="0.25">
      <c r="A1002" s="5">
        <v>41820</v>
      </c>
      <c r="B1002" s="6">
        <v>4</v>
      </c>
      <c r="C1002" s="6">
        <v>104506.281189491</v>
      </c>
      <c r="D1002" s="6">
        <v>5039</v>
      </c>
      <c r="E1002" s="7">
        <v>25.077124233707199</v>
      </c>
      <c r="F1002" s="8">
        <f t="shared" si="15"/>
        <v>4.8365946075347486</v>
      </c>
      <c r="G1002" s="6">
        <v>620</v>
      </c>
      <c r="H1002" s="9">
        <v>1499.3443283357722</v>
      </c>
      <c r="I1002" s="8">
        <f>+F1002/(1-'P&amp;L'!$D$26)</f>
        <v>4.8365946075347486</v>
      </c>
    </row>
    <row r="1003" spans="1:9" x14ac:dyDescent="0.25">
      <c r="A1003" s="5">
        <v>41822</v>
      </c>
      <c r="B1003" s="6">
        <v>4</v>
      </c>
      <c r="C1003" s="6">
        <v>116210.984682714</v>
      </c>
      <c r="D1003" s="6">
        <v>5120</v>
      </c>
      <c r="E1003" s="7">
        <v>25.059454328926599</v>
      </c>
      <c r="F1003" s="8">
        <f t="shared" si="15"/>
        <v>4.4162574308929008</v>
      </c>
      <c r="G1003" s="6">
        <v>654</v>
      </c>
      <c r="H1003" s="9">
        <v>1444.1161799019785</v>
      </c>
      <c r="I1003" s="8">
        <f>+F1003/(1-'P&amp;L'!$D$26)</f>
        <v>4.4162574308929008</v>
      </c>
    </row>
    <row r="1004" spans="1:9" x14ac:dyDescent="0.25">
      <c r="A1004" s="5">
        <v>41824</v>
      </c>
      <c r="B1004" s="6">
        <v>4</v>
      </c>
      <c r="C1004" s="6">
        <v>133768.03992254799</v>
      </c>
      <c r="D1004" s="6">
        <v>5120</v>
      </c>
      <c r="E1004" s="7">
        <v>25.0590845986471</v>
      </c>
      <c r="F1004" s="8">
        <f t="shared" si="15"/>
        <v>3.8365670370698592</v>
      </c>
      <c r="G1004" s="6">
        <v>635.49</v>
      </c>
      <c r="H1004" s="9">
        <v>1219.0499931937625</v>
      </c>
      <c r="I1004" s="8">
        <f>+F1004/(1-'P&amp;L'!$D$26)</f>
        <v>3.8365670370698592</v>
      </c>
    </row>
    <row r="1005" spans="1:9" x14ac:dyDescent="0.25">
      <c r="A1005" s="5">
        <v>41826</v>
      </c>
      <c r="B1005" s="6">
        <v>4</v>
      </c>
      <c r="C1005" s="6">
        <v>124571.487177873</v>
      </c>
      <c r="D1005" s="6">
        <v>5120</v>
      </c>
      <c r="E1005" s="7">
        <v>25.074601090937499</v>
      </c>
      <c r="F1005" s="8">
        <f t="shared" si="15"/>
        <v>4.1223544968130978</v>
      </c>
      <c r="G1005" s="6">
        <v>634.49</v>
      </c>
      <c r="H1005" s="9">
        <v>1307.7963523414712</v>
      </c>
      <c r="I1005" s="8">
        <f>+F1005/(1-'P&amp;L'!$D$26)</f>
        <v>4.1223544968130978</v>
      </c>
    </row>
    <row r="1006" spans="1:9" x14ac:dyDescent="0.25">
      <c r="A1006" s="5">
        <v>41828</v>
      </c>
      <c r="B1006" s="6">
        <v>4</v>
      </c>
      <c r="C1006" s="6">
        <v>135440.14042158</v>
      </c>
      <c r="D1006" s="6">
        <v>5120</v>
      </c>
      <c r="E1006" s="7">
        <v>25.075729375103901</v>
      </c>
      <c r="F1006" s="8">
        <f t="shared" si="15"/>
        <v>3.7917188804117821</v>
      </c>
      <c r="G1006" s="6">
        <v>623.70000000000005</v>
      </c>
      <c r="H1006" s="9">
        <v>1182.4475328564142</v>
      </c>
      <c r="I1006" s="8">
        <f>+F1006/(1-'P&amp;L'!$D$26)</f>
        <v>3.7917188804117821</v>
      </c>
    </row>
    <row r="1007" spans="1:9" x14ac:dyDescent="0.25">
      <c r="A1007" s="5">
        <v>41830</v>
      </c>
      <c r="B1007" s="6">
        <v>4</v>
      </c>
      <c r="C1007" s="6">
        <v>128751.738425453</v>
      </c>
      <c r="D1007" s="6">
        <v>5120</v>
      </c>
      <c r="E1007" s="7">
        <v>25.067607254476201</v>
      </c>
      <c r="F1007" s="8">
        <f t="shared" si="15"/>
        <v>3.9873993380595882</v>
      </c>
      <c r="G1007" s="6">
        <v>619.78</v>
      </c>
      <c r="H1007" s="9">
        <v>1235.6551808712857</v>
      </c>
      <c r="I1007" s="8">
        <f>+F1007/(1-'P&amp;L'!$D$26)</f>
        <v>3.9873993380595882</v>
      </c>
    </row>
    <row r="1008" spans="1:9" x14ac:dyDescent="0.25">
      <c r="A1008" s="5">
        <v>41832</v>
      </c>
      <c r="B1008" s="6">
        <v>4</v>
      </c>
      <c r="C1008" s="6">
        <v>137948.29117012801</v>
      </c>
      <c r="D1008" s="6">
        <v>5120</v>
      </c>
      <c r="E1008" s="7">
        <v>25.084132052176901</v>
      </c>
      <c r="F1008" s="8">
        <f t="shared" si="15"/>
        <v>3.7240260105507348</v>
      </c>
      <c r="G1008" s="6">
        <v>631.98</v>
      </c>
      <c r="H1008" s="9">
        <v>1176.7549790739267</v>
      </c>
      <c r="I1008" s="8">
        <f>+F1008/(1-'P&amp;L'!$D$26)</f>
        <v>3.7240260105507348</v>
      </c>
    </row>
    <row r="1009" spans="1:9" x14ac:dyDescent="0.25">
      <c r="A1009" s="5">
        <v>41834</v>
      </c>
      <c r="B1009" s="6">
        <v>4</v>
      </c>
      <c r="C1009" s="6">
        <v>124959.98375102</v>
      </c>
      <c r="D1009" s="6">
        <v>5120</v>
      </c>
      <c r="E1009" s="7">
        <v>25.083218172806401</v>
      </c>
      <c r="F1009" s="8">
        <f t="shared" si="15"/>
        <v>4.1109505039838954</v>
      </c>
      <c r="G1009" s="6">
        <v>622.79999999999995</v>
      </c>
      <c r="H1009" s="9">
        <v>1280.149986940585</v>
      </c>
      <c r="I1009" s="8">
        <f>+F1009/(1-'P&amp;L'!$D$26)</f>
        <v>4.1109505039838954</v>
      </c>
    </row>
    <row r="1010" spans="1:9" x14ac:dyDescent="0.25">
      <c r="A1010" s="5">
        <v>41836</v>
      </c>
      <c r="B1010" s="6">
        <v>4</v>
      </c>
      <c r="C1010" s="6">
        <v>142195.84357874701</v>
      </c>
      <c r="D1010" s="6">
        <v>5120</v>
      </c>
      <c r="E1010" s="7">
        <v>25.067786409458598</v>
      </c>
      <c r="F1010" s="8">
        <f t="shared" si="15"/>
        <v>3.6104308870420776</v>
      </c>
      <c r="G1010" s="6">
        <v>619.48</v>
      </c>
      <c r="H1010" s="9">
        <v>1118.294862952413</v>
      </c>
      <c r="I1010" s="8">
        <f>+F1010/(1-'P&amp;L'!$D$26)</f>
        <v>3.6104308870420776</v>
      </c>
    </row>
    <row r="1011" spans="1:9" x14ac:dyDescent="0.25">
      <c r="A1011" s="5">
        <v>41838</v>
      </c>
      <c r="B1011" s="6">
        <v>4</v>
      </c>
      <c r="C1011" s="6">
        <v>137025.08563042901</v>
      </c>
      <c r="D1011" s="6">
        <v>5120</v>
      </c>
      <c r="E1011" s="7">
        <v>25.0611866469565</v>
      </c>
      <c r="F1011" s="8">
        <f t="shared" si="15"/>
        <v>3.7456871504095712</v>
      </c>
      <c r="G1011" s="6">
        <v>629.86</v>
      </c>
      <c r="H1011" s="9">
        <v>1179.6292542784863</v>
      </c>
      <c r="I1011" s="8">
        <f>+F1011/(1-'P&amp;L'!$D$26)</f>
        <v>3.7456871504095712</v>
      </c>
    </row>
    <row r="1012" spans="1:9" x14ac:dyDescent="0.25">
      <c r="A1012" s="5">
        <v>41840</v>
      </c>
      <c r="B1012" s="6">
        <v>4</v>
      </c>
      <c r="C1012" s="6">
        <v>146504.80853567901</v>
      </c>
      <c r="D1012" s="6">
        <v>5120</v>
      </c>
      <c r="E1012" s="7">
        <v>25.0749462001124</v>
      </c>
      <c r="F1012" s="8">
        <f t="shared" si="15"/>
        <v>3.5052426149769569</v>
      </c>
      <c r="G1012" s="6">
        <v>623.77</v>
      </c>
      <c r="H1012" s="9">
        <v>1093.2325929720882</v>
      </c>
      <c r="I1012" s="8">
        <f>+F1012/(1-'P&amp;L'!$D$26)</f>
        <v>3.5052426149769569</v>
      </c>
    </row>
    <row r="1013" spans="1:9" x14ac:dyDescent="0.25">
      <c r="A1013" s="5">
        <v>41842</v>
      </c>
      <c r="B1013" s="6">
        <v>4</v>
      </c>
      <c r="C1013" s="6">
        <v>123236.397768248</v>
      </c>
      <c r="D1013" s="6">
        <v>5120</v>
      </c>
      <c r="E1013" s="7">
        <v>25.067187219944699</v>
      </c>
      <c r="F1013" s="8">
        <f t="shared" si="15"/>
        <v>4.1657822166296663</v>
      </c>
      <c r="G1013" s="6">
        <v>621.03</v>
      </c>
      <c r="H1013" s="9">
        <v>1293.5378649967608</v>
      </c>
      <c r="I1013" s="8">
        <f>+F1013/(1-'P&amp;L'!$D$26)</f>
        <v>4.1657822166296663</v>
      </c>
    </row>
    <row r="1014" spans="1:9" x14ac:dyDescent="0.25">
      <c r="A1014" s="5">
        <v>41844</v>
      </c>
      <c r="B1014" s="6">
        <v>4</v>
      </c>
      <c r="C1014" s="6">
        <v>128407.15571656601</v>
      </c>
      <c r="D1014" s="6">
        <v>5120</v>
      </c>
      <c r="E1014" s="7">
        <v>25.079150595841899</v>
      </c>
      <c r="F1014" s="8">
        <f t="shared" si="15"/>
        <v>3.9999406679216638</v>
      </c>
      <c r="G1014" s="6">
        <v>601.17999999999995</v>
      </c>
      <c r="H1014" s="9">
        <v>1202.3421653705727</v>
      </c>
      <c r="I1014" s="8">
        <f>+F1014/(1-'P&amp;L'!$D$26)</f>
        <v>3.9999406679216638</v>
      </c>
    </row>
    <row r="1015" spans="1:9" x14ac:dyDescent="0.25">
      <c r="A1015" s="5">
        <v>41846</v>
      </c>
      <c r="B1015" s="6">
        <v>4</v>
      </c>
      <c r="C1015" s="6">
        <v>130395.09864687501</v>
      </c>
      <c r="D1015" s="6">
        <v>5120</v>
      </c>
      <c r="E1015" s="7">
        <v>25.060660104982801</v>
      </c>
      <c r="F1015" s="8">
        <f t="shared" si="15"/>
        <v>3.9360552986732058</v>
      </c>
      <c r="G1015" s="6">
        <v>595.88</v>
      </c>
      <c r="H1015" s="9">
        <v>1172.708315686695</v>
      </c>
      <c r="I1015" s="8">
        <f>+F1015/(1-'P&amp;L'!$D$26)</f>
        <v>3.9360552986732058</v>
      </c>
    </row>
    <row r="1016" spans="1:9" x14ac:dyDescent="0.25">
      <c r="A1016" s="5">
        <v>41848</v>
      </c>
      <c r="B1016" s="6">
        <v>4</v>
      </c>
      <c r="C1016" s="6">
        <v>126669.524399822</v>
      </c>
      <c r="D1016" s="6">
        <v>5120</v>
      </c>
      <c r="E1016" s="7">
        <v>25.0704851866873</v>
      </c>
      <c r="F1016" s="8">
        <f t="shared" si="15"/>
        <v>4.0534101557270663</v>
      </c>
      <c r="G1016" s="6">
        <v>586.96</v>
      </c>
      <c r="H1016" s="9">
        <v>1189.5948125027794</v>
      </c>
      <c r="I1016" s="8">
        <f>+F1016/(1-'P&amp;L'!$D$26)</f>
        <v>4.0534101557270663</v>
      </c>
    </row>
    <row r="1017" spans="1:9" x14ac:dyDescent="0.25">
      <c r="A1017" s="5">
        <v>41850</v>
      </c>
      <c r="B1017" s="6">
        <v>4</v>
      </c>
      <c r="C1017" s="6">
        <v>162993.87330859501</v>
      </c>
      <c r="D1017" s="6">
        <v>5120</v>
      </c>
      <c r="E1017" s="7">
        <v>25.0759647966667</v>
      </c>
      <c r="F1017" s="8">
        <f t="shared" si="15"/>
        <v>3.1507672565300844</v>
      </c>
      <c r="G1017" s="6">
        <v>573.48</v>
      </c>
      <c r="H1017" s="9">
        <v>903.45100313743637</v>
      </c>
      <c r="I1017" s="8">
        <f>+F1017/(1-'P&amp;L'!$D$26)</f>
        <v>3.1507672565300844</v>
      </c>
    </row>
    <row r="1018" spans="1:9" x14ac:dyDescent="0.25">
      <c r="A1018" s="5">
        <v>41852</v>
      </c>
      <c r="B1018" s="6">
        <v>4</v>
      </c>
      <c r="C1018" s="6">
        <v>142503.21494979999</v>
      </c>
      <c r="D1018" s="6">
        <v>4732</v>
      </c>
      <c r="E1018" s="7">
        <v>25.060601245571799</v>
      </c>
      <c r="F1018" s="8">
        <f t="shared" si="15"/>
        <v>3.3286762024511698</v>
      </c>
      <c r="G1018" s="6">
        <v>601.94000000000005</v>
      </c>
      <c r="H1018" s="9">
        <v>1001.8316766517287</v>
      </c>
      <c r="I1018" s="8">
        <f>+F1018/(1-'P&amp;L'!$D$26)</f>
        <v>3.3286762024511698</v>
      </c>
    </row>
    <row r="1019" spans="1:9" x14ac:dyDescent="0.25">
      <c r="A1019" s="5">
        <v>41854</v>
      </c>
      <c r="B1019" s="6">
        <v>4</v>
      </c>
      <c r="C1019" s="6">
        <v>141571.82138803601</v>
      </c>
      <c r="D1019" s="6">
        <v>4732</v>
      </c>
      <c r="E1019" s="7">
        <v>25.057170786111101</v>
      </c>
      <c r="F1019" s="8">
        <f t="shared" si="15"/>
        <v>3.3501167392594673</v>
      </c>
      <c r="G1019" s="6">
        <v>589.79</v>
      </c>
      <c r="H1019" s="9">
        <v>987.93267582392059</v>
      </c>
      <c r="I1019" s="8">
        <f>+F1019/(1-'P&amp;L'!$D$26)</f>
        <v>3.3501167392594673</v>
      </c>
    </row>
    <row r="1020" spans="1:9" x14ac:dyDescent="0.25">
      <c r="A1020" s="5">
        <v>41856</v>
      </c>
      <c r="B1020" s="6">
        <v>4</v>
      </c>
      <c r="C1020" s="6">
        <v>122943.950152768</v>
      </c>
      <c r="D1020" s="6">
        <v>4732</v>
      </c>
      <c r="E1020" s="7">
        <v>25.072744828304099</v>
      </c>
      <c r="F1020" s="8">
        <f t="shared" si="15"/>
        <v>3.860107907062031</v>
      </c>
      <c r="G1020" s="6">
        <v>580.21</v>
      </c>
      <c r="H1020" s="9">
        <v>1119.8366043782305</v>
      </c>
      <c r="I1020" s="8">
        <f>+F1020/(1-'P&amp;L'!$D$26)</f>
        <v>3.860107907062031</v>
      </c>
    </row>
    <row r="1021" spans="1:9" x14ac:dyDescent="0.25">
      <c r="A1021" s="5">
        <v>41858</v>
      </c>
      <c r="B1021" s="6">
        <v>4</v>
      </c>
      <c r="C1021" s="6">
        <v>146228.789196853</v>
      </c>
      <c r="D1021" s="6">
        <v>4732</v>
      </c>
      <c r="E1021" s="7">
        <v>25.063700785524102</v>
      </c>
      <c r="F1021" s="8">
        <f t="shared" si="15"/>
        <v>3.2442703729821343</v>
      </c>
      <c r="G1021" s="6">
        <v>587.24</v>
      </c>
      <c r="H1021" s="9">
        <v>952.58266691501433</v>
      </c>
      <c r="I1021" s="8">
        <f>+F1021/(1-'P&amp;L'!$D$26)</f>
        <v>3.2442703729821343</v>
      </c>
    </row>
    <row r="1022" spans="1:9" x14ac:dyDescent="0.25">
      <c r="A1022" s="5">
        <v>41860</v>
      </c>
      <c r="B1022" s="6">
        <v>4</v>
      </c>
      <c r="C1022" s="6">
        <v>169672.52135675601</v>
      </c>
      <c r="D1022" s="6">
        <v>4732</v>
      </c>
      <c r="E1022" s="7">
        <v>25.049762361830599</v>
      </c>
      <c r="F1022" s="8">
        <f t="shared" si="15"/>
        <v>2.7944530923059228</v>
      </c>
      <c r="G1022" s="6">
        <v>588.61</v>
      </c>
      <c r="H1022" s="9">
        <v>822.42151733109461</v>
      </c>
      <c r="I1022" s="8">
        <f>+F1022/(1-'P&amp;L'!$D$26)</f>
        <v>2.7944530923059228</v>
      </c>
    </row>
    <row r="1023" spans="1:9" x14ac:dyDescent="0.25">
      <c r="A1023" s="5">
        <v>41862</v>
      </c>
      <c r="B1023" s="6">
        <v>4</v>
      </c>
      <c r="C1023" s="6">
        <v>178499.41553138499</v>
      </c>
      <c r="D1023" s="6">
        <v>4732</v>
      </c>
      <c r="E1023" s="7">
        <v>25.061073652554899</v>
      </c>
      <c r="F1023" s="8">
        <f t="shared" si="15"/>
        <v>2.6574652958017926</v>
      </c>
      <c r="G1023" s="6">
        <v>578.97</v>
      </c>
      <c r="H1023" s="9">
        <v>769.29634115518195</v>
      </c>
      <c r="I1023" s="8">
        <f>+F1023/(1-'P&amp;L'!$D$26)</f>
        <v>2.6574652958017926</v>
      </c>
    </row>
    <row r="1024" spans="1:9" x14ac:dyDescent="0.25">
      <c r="A1024" s="5">
        <v>41864</v>
      </c>
      <c r="B1024" s="6">
        <v>4</v>
      </c>
      <c r="C1024" s="6">
        <v>153980.26504630499</v>
      </c>
      <c r="D1024" s="6">
        <v>4732</v>
      </c>
      <c r="E1024" s="7">
        <v>25.062970207039101</v>
      </c>
      <c r="F1024" s="8">
        <f t="shared" si="15"/>
        <v>3.0808616931278614</v>
      </c>
      <c r="G1024" s="6">
        <v>550.14</v>
      </c>
      <c r="H1024" s="9">
        <v>847.45262592868085</v>
      </c>
      <c r="I1024" s="8">
        <f>+F1024/(1-'P&amp;L'!$D$26)</f>
        <v>3.0808616931278614</v>
      </c>
    </row>
    <row r="1025" spans="1:9" x14ac:dyDescent="0.25">
      <c r="A1025" s="5">
        <v>41866</v>
      </c>
      <c r="B1025" s="6">
        <v>4</v>
      </c>
      <c r="C1025" s="6">
        <v>159864.861162724</v>
      </c>
      <c r="D1025" s="6">
        <v>4732</v>
      </c>
      <c r="E1025" s="7">
        <v>25.052824129525099</v>
      </c>
      <c r="F1025" s="8">
        <f t="shared" si="15"/>
        <v>2.9662544456281124</v>
      </c>
      <c r="G1025" s="6">
        <v>498.16</v>
      </c>
      <c r="H1025" s="9">
        <v>738.8346573170503</v>
      </c>
      <c r="I1025" s="8">
        <f>+F1025/(1-'P&amp;L'!$D$26)</f>
        <v>2.9662544456281124</v>
      </c>
    </row>
    <row r="1026" spans="1:9" x14ac:dyDescent="0.25">
      <c r="A1026" s="5">
        <v>41868</v>
      </c>
      <c r="B1026" s="6">
        <v>4</v>
      </c>
      <c r="C1026" s="6">
        <v>161826.39320153001</v>
      </c>
      <c r="D1026" s="6">
        <v>4732</v>
      </c>
      <c r="E1026" s="7">
        <v>25.071733736435998</v>
      </c>
      <c r="F1026" s="8">
        <f t="shared" si="15"/>
        <v>2.9325116056456348</v>
      </c>
      <c r="G1026" s="6">
        <v>491.88</v>
      </c>
      <c r="H1026" s="9">
        <v>721.22190429248747</v>
      </c>
      <c r="I1026" s="8">
        <f>+F1026/(1-'P&amp;L'!$D$26)</f>
        <v>2.9325116056456348</v>
      </c>
    </row>
    <row r="1027" spans="1:9" x14ac:dyDescent="0.25">
      <c r="A1027" s="5">
        <v>41870</v>
      </c>
      <c r="B1027" s="6">
        <v>4</v>
      </c>
      <c r="C1027" s="6">
        <v>202037.79999706199</v>
      </c>
      <c r="D1027" s="6">
        <v>4732</v>
      </c>
      <c r="E1027" s="7">
        <v>25.095566822963001</v>
      </c>
      <c r="F1027" s="8">
        <f t="shared" si="15"/>
        <v>2.3510891963382656</v>
      </c>
      <c r="G1027" s="6">
        <v>487.5</v>
      </c>
      <c r="H1027" s="9">
        <v>573.07799160745219</v>
      </c>
      <c r="I1027" s="8">
        <f>+F1027/(1-'P&amp;L'!$D$26)</f>
        <v>2.3510891963382656</v>
      </c>
    </row>
    <row r="1028" spans="1:9" x14ac:dyDescent="0.25">
      <c r="A1028" s="5">
        <v>41872</v>
      </c>
      <c r="B1028" s="6">
        <v>4</v>
      </c>
      <c r="C1028" s="6">
        <v>199134.59611222101</v>
      </c>
      <c r="D1028" s="6">
        <v>4732</v>
      </c>
      <c r="E1028" s="7">
        <v>25.0693943857049</v>
      </c>
      <c r="F1028" s="8">
        <f t="shared" ref="F1028:F1091" si="16">+(B1028/C1028)*D1028*E1028</f>
        <v>2.3828782451503971</v>
      </c>
      <c r="G1028" s="6">
        <v>525.78</v>
      </c>
      <c r="H1028" s="9">
        <v>626.43486186758787</v>
      </c>
      <c r="I1028" s="8">
        <f>+F1028/(1-'P&amp;L'!$D$26)</f>
        <v>2.3828782451503971</v>
      </c>
    </row>
    <row r="1029" spans="1:9" x14ac:dyDescent="0.25">
      <c r="A1029" s="5">
        <v>41874</v>
      </c>
      <c r="B1029" s="6">
        <v>4</v>
      </c>
      <c r="C1029" s="6">
        <v>186096.021366778</v>
      </c>
      <c r="D1029" s="6">
        <v>4732</v>
      </c>
      <c r="E1029" s="7">
        <v>25.059149953401398</v>
      </c>
      <c r="F1029" s="8">
        <f t="shared" si="16"/>
        <v>2.548789527225527</v>
      </c>
      <c r="G1029" s="6">
        <v>503.88</v>
      </c>
      <c r="H1029" s="9">
        <v>642.14203348919921</v>
      </c>
      <c r="I1029" s="8">
        <f>+F1029/(1-'P&amp;L'!$D$26)</f>
        <v>2.548789527225527</v>
      </c>
    </row>
    <row r="1030" spans="1:9" x14ac:dyDescent="0.25">
      <c r="A1030" s="5">
        <v>41876</v>
      </c>
      <c r="B1030" s="6">
        <v>4</v>
      </c>
      <c r="C1030" s="6">
        <v>158833.546899034</v>
      </c>
      <c r="D1030" s="6">
        <v>4732</v>
      </c>
      <c r="E1030" s="7">
        <v>25.0785797260667</v>
      </c>
      <c r="F1030" s="8">
        <f t="shared" si="16"/>
        <v>2.9885837489780158</v>
      </c>
      <c r="G1030" s="6">
        <v>503.79</v>
      </c>
      <c r="H1030" s="9">
        <v>752.80930344881733</v>
      </c>
      <c r="I1030" s="8">
        <f>+F1030/(1-'P&amp;L'!$D$26)</f>
        <v>2.9885837489780158</v>
      </c>
    </row>
    <row r="1031" spans="1:9" x14ac:dyDescent="0.25">
      <c r="A1031" s="5">
        <v>41878</v>
      </c>
      <c r="B1031" s="6">
        <v>4</v>
      </c>
      <c r="C1031" s="6">
        <v>190837.32127421201</v>
      </c>
      <c r="D1031" s="6">
        <v>4732</v>
      </c>
      <c r="E1031" s="7">
        <v>25.072024888507901</v>
      </c>
      <c r="F1031" s="8">
        <f t="shared" si="16"/>
        <v>2.4867425507811589</v>
      </c>
      <c r="G1031" s="6">
        <v>514.84</v>
      </c>
      <c r="H1031" s="9">
        <v>640.13726742208598</v>
      </c>
      <c r="I1031" s="8">
        <f>+F1031/(1-'P&amp;L'!$D$26)</f>
        <v>2.4867425507811589</v>
      </c>
    </row>
    <row r="1032" spans="1:9" x14ac:dyDescent="0.25">
      <c r="A1032" s="5">
        <v>41880</v>
      </c>
      <c r="B1032" s="6">
        <v>4</v>
      </c>
      <c r="C1032" s="6">
        <v>196763.946158504</v>
      </c>
      <c r="D1032" s="6">
        <v>4732</v>
      </c>
      <c r="E1032" s="7">
        <v>25.062861703610199</v>
      </c>
      <c r="F1032" s="8">
        <f t="shared" si="16"/>
        <v>2.4109592005427012</v>
      </c>
      <c r="G1032" s="6">
        <v>511.99</v>
      </c>
      <c r="H1032" s="9">
        <v>617.19350054292875</v>
      </c>
      <c r="I1032" s="8">
        <f>+F1032/(1-'P&amp;L'!$D$26)</f>
        <v>2.4109592005427012</v>
      </c>
    </row>
    <row r="1033" spans="1:9" x14ac:dyDescent="0.25">
      <c r="A1033" s="5">
        <v>41882</v>
      </c>
      <c r="B1033" s="6">
        <v>4</v>
      </c>
      <c r="C1033" s="6">
        <v>231138.37048740001</v>
      </c>
      <c r="D1033" s="6">
        <v>4732</v>
      </c>
      <c r="E1033" s="7">
        <v>25.071954423661001</v>
      </c>
      <c r="F1033" s="8">
        <f t="shared" si="16"/>
        <v>2.0531508997417851</v>
      </c>
      <c r="G1033" s="6">
        <v>477.98</v>
      </c>
      <c r="H1033" s="9">
        <v>490.68253352928923</v>
      </c>
      <c r="I1033" s="8">
        <f>+F1033/(1-'P&amp;L'!$D$26)</f>
        <v>2.0531508997417851</v>
      </c>
    </row>
    <row r="1034" spans="1:9" x14ac:dyDescent="0.25">
      <c r="A1034" s="5">
        <v>41884</v>
      </c>
      <c r="B1034" s="6">
        <v>4</v>
      </c>
      <c r="C1034" s="6">
        <v>194978.30319436401</v>
      </c>
      <c r="D1034" s="6">
        <v>5127</v>
      </c>
      <c r="E1034" s="7">
        <v>25.082837348547901</v>
      </c>
      <c r="F1034" s="8">
        <f t="shared" si="16"/>
        <v>2.6382362545808093</v>
      </c>
      <c r="G1034" s="6">
        <v>483.65</v>
      </c>
      <c r="H1034" s="9">
        <v>637.99148226400416</v>
      </c>
      <c r="I1034" s="8">
        <f>+F1034/(1-'P&amp;L'!$D$26)</f>
        <v>2.6382362545808093</v>
      </c>
    </row>
    <row r="1035" spans="1:9" x14ac:dyDescent="0.25">
      <c r="A1035" s="5">
        <v>41886</v>
      </c>
      <c r="B1035" s="6">
        <v>4</v>
      </c>
      <c r="C1035" s="6">
        <v>227701.93449971199</v>
      </c>
      <c r="D1035" s="6">
        <v>5127</v>
      </c>
      <c r="E1035" s="7">
        <v>25.068652087470898</v>
      </c>
      <c r="F1035" s="8">
        <f t="shared" si="16"/>
        <v>2.2578109322584758</v>
      </c>
      <c r="G1035" s="6">
        <v>486</v>
      </c>
      <c r="H1035" s="9">
        <v>548.64805653880967</v>
      </c>
      <c r="I1035" s="8">
        <f>+F1035/(1-'P&amp;L'!$D$26)</f>
        <v>2.2578109322584758</v>
      </c>
    </row>
    <row r="1036" spans="1:9" x14ac:dyDescent="0.25">
      <c r="A1036" s="5">
        <v>41888</v>
      </c>
      <c r="B1036" s="6">
        <v>4</v>
      </c>
      <c r="C1036" s="6">
        <v>229065.419137435</v>
      </c>
      <c r="D1036" s="6">
        <v>5127</v>
      </c>
      <c r="E1036" s="7">
        <v>25.058429492379499</v>
      </c>
      <c r="F1036" s="8">
        <f t="shared" si="16"/>
        <v>2.2434563626620103</v>
      </c>
      <c r="G1036" s="6">
        <v>481.09</v>
      </c>
      <c r="H1036" s="9">
        <v>539.65221075653324</v>
      </c>
      <c r="I1036" s="8">
        <f>+F1036/(1-'P&amp;L'!$D$26)</f>
        <v>2.2434563626620103</v>
      </c>
    </row>
    <row r="1037" spans="1:9" x14ac:dyDescent="0.25">
      <c r="A1037" s="5">
        <v>41890</v>
      </c>
      <c r="B1037" s="6">
        <v>4</v>
      </c>
      <c r="C1037" s="6">
        <v>208613.14957159301</v>
      </c>
      <c r="D1037" s="6">
        <v>5127</v>
      </c>
      <c r="E1037" s="7">
        <v>25.0753765385859</v>
      </c>
      <c r="F1037" s="8">
        <f t="shared" si="16"/>
        <v>2.4650690673592366</v>
      </c>
      <c r="G1037" s="6">
        <v>476.61</v>
      </c>
      <c r="H1037" s="9">
        <v>587.43828409704292</v>
      </c>
      <c r="I1037" s="8">
        <f>+F1037/(1-'P&amp;L'!$D$26)</f>
        <v>2.4650690673592366</v>
      </c>
    </row>
    <row r="1038" spans="1:9" x14ac:dyDescent="0.25">
      <c r="A1038" s="5">
        <v>41892</v>
      </c>
      <c r="B1038" s="6">
        <v>4</v>
      </c>
      <c r="C1038" s="6">
        <v>212703.603484761</v>
      </c>
      <c r="D1038" s="6">
        <v>5127</v>
      </c>
      <c r="E1038" s="7">
        <v>25.074581813771601</v>
      </c>
      <c r="F1038" s="8">
        <f t="shared" si="16"/>
        <v>2.4175872689137097</v>
      </c>
      <c r="G1038" s="6">
        <v>485.03</v>
      </c>
      <c r="H1038" s="9">
        <v>586.30117652060824</v>
      </c>
      <c r="I1038" s="8">
        <f>+F1038/(1-'P&amp;L'!$D$26)</f>
        <v>2.4175872689137097</v>
      </c>
    </row>
    <row r="1039" spans="1:9" x14ac:dyDescent="0.25">
      <c r="A1039" s="5">
        <v>41894</v>
      </c>
      <c r="B1039" s="6">
        <v>4</v>
      </c>
      <c r="C1039" s="6">
        <v>219521.02667337499</v>
      </c>
      <c r="D1039" s="6">
        <v>5127</v>
      </c>
      <c r="E1039" s="7">
        <v>25.0648165627609</v>
      </c>
      <c r="F1039" s="8">
        <f t="shared" si="16"/>
        <v>2.3415946338203124</v>
      </c>
      <c r="G1039" s="6">
        <v>470.43</v>
      </c>
      <c r="H1039" s="9">
        <v>550.77818179404483</v>
      </c>
      <c r="I1039" s="8">
        <f>+F1039/(1-'P&amp;L'!$D$26)</f>
        <v>2.3415946338203124</v>
      </c>
    </row>
    <row r="1040" spans="1:9" x14ac:dyDescent="0.25">
      <c r="A1040" s="5">
        <v>41896</v>
      </c>
      <c r="B1040" s="6">
        <v>4</v>
      </c>
      <c r="C1040" s="6">
        <v>252083.49301790999</v>
      </c>
      <c r="D1040" s="6">
        <v>5127</v>
      </c>
      <c r="E1040" s="7">
        <v>25.063395987887802</v>
      </c>
      <c r="F1040" s="8">
        <f t="shared" si="16"/>
        <v>2.0390074683830424</v>
      </c>
      <c r="G1040" s="6">
        <v>475.49</v>
      </c>
      <c r="H1040" s="9">
        <v>484.76383057072644</v>
      </c>
      <c r="I1040" s="8">
        <f>+F1040/(1-'P&amp;L'!$D$26)</f>
        <v>2.0390074683830424</v>
      </c>
    </row>
    <row r="1041" spans="1:9" x14ac:dyDescent="0.25">
      <c r="A1041" s="5">
        <v>41898</v>
      </c>
      <c r="B1041" s="6">
        <v>4</v>
      </c>
      <c r="C1041" s="6">
        <v>250600.64894133399</v>
      </c>
      <c r="D1041" s="6">
        <v>5127</v>
      </c>
      <c r="E1041" s="7">
        <v>25.066947550124599</v>
      </c>
      <c r="F1041" s="8">
        <f t="shared" si="16"/>
        <v>2.0513632447867307</v>
      </c>
      <c r="G1041" s="6">
        <v>468</v>
      </c>
      <c r="H1041" s="9">
        <v>480.01899928009499</v>
      </c>
      <c r="I1041" s="8">
        <f>+F1041/(1-'P&amp;L'!$D$26)</f>
        <v>2.0513632447867307</v>
      </c>
    </row>
    <row r="1042" spans="1:9" x14ac:dyDescent="0.25">
      <c r="A1042" s="5">
        <v>41900</v>
      </c>
      <c r="B1042" s="6">
        <v>4</v>
      </c>
      <c r="C1042" s="6">
        <v>274326.15416654898</v>
      </c>
      <c r="D1042" s="6">
        <v>5127</v>
      </c>
      <c r="E1042" s="7">
        <v>25.069993228038602</v>
      </c>
      <c r="F1042" s="8">
        <f t="shared" si="16"/>
        <v>1.8741757331984961</v>
      </c>
      <c r="G1042" s="6">
        <v>428.19</v>
      </c>
      <c r="H1042" s="9">
        <v>401.251653599132</v>
      </c>
      <c r="I1042" s="8">
        <f>+F1042/(1-'P&amp;L'!$D$26)</f>
        <v>1.8741757331984961</v>
      </c>
    </row>
    <row r="1043" spans="1:9" x14ac:dyDescent="0.25">
      <c r="A1043" s="5">
        <v>41902</v>
      </c>
      <c r="B1043" s="6">
        <v>4</v>
      </c>
      <c r="C1043" s="6">
        <v>256532.025247638</v>
      </c>
      <c r="D1043" s="6">
        <v>5127</v>
      </c>
      <c r="E1043" s="7">
        <v>25.054097241892698</v>
      </c>
      <c r="F1043" s="8">
        <f t="shared" si="16"/>
        <v>2.00290558553358</v>
      </c>
      <c r="G1043" s="6">
        <v>415.56</v>
      </c>
      <c r="H1043" s="9">
        <v>416.16372256216727</v>
      </c>
      <c r="I1043" s="8">
        <f>+F1043/(1-'P&amp;L'!$D$26)</f>
        <v>2.00290558553358</v>
      </c>
    </row>
    <row r="1044" spans="1:9" x14ac:dyDescent="0.25">
      <c r="A1044" s="5">
        <v>41904</v>
      </c>
      <c r="B1044" s="6">
        <v>4</v>
      </c>
      <c r="C1044" s="6">
        <v>232806.52002242301</v>
      </c>
      <c r="D1044" s="6">
        <v>5127</v>
      </c>
      <c r="E1044" s="7">
        <v>25.088053075741399</v>
      </c>
      <c r="F1044" s="8">
        <f t="shared" si="16"/>
        <v>2.2100145323582407</v>
      </c>
      <c r="G1044" s="6">
        <v>400.98</v>
      </c>
      <c r="H1044" s="9">
        <v>443.08581359250371</v>
      </c>
      <c r="I1044" s="8">
        <f>+F1044/(1-'P&amp;L'!$D$26)</f>
        <v>2.2100145323582407</v>
      </c>
    </row>
    <row r="1045" spans="1:9" x14ac:dyDescent="0.25">
      <c r="A1045" s="5">
        <v>41906</v>
      </c>
      <c r="B1045" s="6">
        <v>4</v>
      </c>
      <c r="C1045" s="6">
        <v>241703.584481878</v>
      </c>
      <c r="D1045" s="6">
        <v>5127</v>
      </c>
      <c r="E1045" s="7">
        <v>25.074360921327202</v>
      </c>
      <c r="F1045" s="8">
        <f t="shared" si="16"/>
        <v>2.1275025559794001</v>
      </c>
      <c r="G1045" s="6">
        <v>431.91</v>
      </c>
      <c r="H1045" s="9">
        <v>459.44481447653135</v>
      </c>
      <c r="I1045" s="8">
        <f>+F1045/(1-'P&amp;L'!$D$26)</f>
        <v>2.1275025559794001</v>
      </c>
    </row>
    <row r="1046" spans="1:9" x14ac:dyDescent="0.25">
      <c r="A1046" s="5">
        <v>41908</v>
      </c>
      <c r="B1046" s="6">
        <v>4</v>
      </c>
      <c r="C1046" s="6">
        <v>260177.35309267699</v>
      </c>
      <c r="D1046" s="6">
        <v>5127</v>
      </c>
      <c r="E1046" s="7">
        <v>25.069077656087</v>
      </c>
      <c r="F1046" s="8">
        <f t="shared" si="16"/>
        <v>1.9760238101426923</v>
      </c>
      <c r="G1046" s="6">
        <v>405.14</v>
      </c>
      <c r="H1046" s="9">
        <v>400.28314322060515</v>
      </c>
      <c r="I1046" s="8">
        <f>+F1046/(1-'P&amp;L'!$D$26)</f>
        <v>1.9760238101426923</v>
      </c>
    </row>
    <row r="1047" spans="1:9" x14ac:dyDescent="0.25">
      <c r="A1047" s="5">
        <v>41910</v>
      </c>
      <c r="B1047" s="6">
        <v>4</v>
      </c>
      <c r="C1047" s="6">
        <v>239501.00715153699</v>
      </c>
      <c r="D1047" s="6">
        <v>5127</v>
      </c>
      <c r="E1047" s="7">
        <v>25.0524856777654</v>
      </c>
      <c r="F1047" s="8">
        <f t="shared" si="16"/>
        <v>2.1451950552948467</v>
      </c>
      <c r="G1047" s="6">
        <v>380</v>
      </c>
      <c r="H1047" s="9">
        <v>407.58706050602086</v>
      </c>
      <c r="I1047" s="8">
        <f>+F1047/(1-'P&amp;L'!$D$26)</f>
        <v>2.1451950552948467</v>
      </c>
    </row>
    <row r="1048" spans="1:9" x14ac:dyDescent="0.25">
      <c r="A1048" s="5">
        <v>41912</v>
      </c>
      <c r="B1048" s="6">
        <v>4</v>
      </c>
      <c r="C1048" s="6">
        <v>261900.381921105</v>
      </c>
      <c r="D1048" s="6">
        <v>5127</v>
      </c>
      <c r="E1048" s="7">
        <v>25.061235900585</v>
      </c>
      <c r="F1048" s="8">
        <f t="shared" si="16"/>
        <v>1.9624096081082523</v>
      </c>
      <c r="G1048" s="6">
        <v>382.67</v>
      </c>
      <c r="H1048" s="9">
        <v>375.47764236739249</v>
      </c>
      <c r="I1048" s="8">
        <f>+F1048/(1-'P&amp;L'!$D$26)</f>
        <v>1.9624096081082523</v>
      </c>
    </row>
    <row r="1049" spans="1:9" x14ac:dyDescent="0.25">
      <c r="A1049" s="5">
        <v>41914</v>
      </c>
      <c r="B1049" s="6">
        <v>4.5</v>
      </c>
      <c r="C1049" s="6">
        <v>255008.266607392</v>
      </c>
      <c r="D1049" s="6">
        <v>4738</v>
      </c>
      <c r="E1049" s="7">
        <v>25.0781141183386</v>
      </c>
      <c r="F1049" s="8">
        <f t="shared" si="16"/>
        <v>2.0967574041052601</v>
      </c>
      <c r="G1049" s="6">
        <v>375.85</v>
      </c>
      <c r="H1049" s="9">
        <v>350.25167570353864</v>
      </c>
      <c r="I1049" s="8">
        <f>+F1049/(1-'P&amp;L'!$D$26)</f>
        <v>2.0967574041052601</v>
      </c>
    </row>
    <row r="1050" spans="1:9" x14ac:dyDescent="0.25">
      <c r="A1050" s="5">
        <v>41916</v>
      </c>
      <c r="B1050" s="6">
        <v>4.5</v>
      </c>
      <c r="C1050" s="6">
        <v>246393.12246525</v>
      </c>
      <c r="D1050" s="6">
        <v>4738</v>
      </c>
      <c r="E1050" s="7">
        <v>25.070895254724601</v>
      </c>
      <c r="F1050" s="8">
        <f t="shared" si="16"/>
        <v>2.1694459341143806</v>
      </c>
      <c r="G1050" s="6">
        <v>336</v>
      </c>
      <c r="H1050" s="9">
        <v>323.97059282774745</v>
      </c>
      <c r="I1050" s="8">
        <f>+F1050/(1-'P&amp;L'!$D$26)</f>
        <v>2.1694459341143806</v>
      </c>
    </row>
    <row r="1051" spans="1:9" x14ac:dyDescent="0.25">
      <c r="A1051" s="5">
        <v>41918</v>
      </c>
      <c r="B1051" s="6">
        <v>4.5</v>
      </c>
      <c r="C1051" s="6">
        <v>275684.61254853202</v>
      </c>
      <c r="D1051" s="6">
        <v>4738</v>
      </c>
      <c r="E1051" s="7">
        <v>25.1533944204878</v>
      </c>
      <c r="F1051" s="8">
        <f t="shared" si="16"/>
        <v>1.945322655049563</v>
      </c>
      <c r="G1051" s="6">
        <v>331.2</v>
      </c>
      <c r="H1051" s="9">
        <v>286.3514948232957</v>
      </c>
      <c r="I1051" s="8">
        <f>+F1051/(1-'P&amp;L'!$D$26)</f>
        <v>1.945322655049563</v>
      </c>
    </row>
    <row r="1052" spans="1:9" x14ac:dyDescent="0.25">
      <c r="A1052" s="5">
        <v>41920</v>
      </c>
      <c r="B1052" s="6">
        <v>4.5</v>
      </c>
      <c r="C1052" s="6">
        <v>225716.77652411</v>
      </c>
      <c r="D1052" s="6">
        <v>4738</v>
      </c>
      <c r="E1052" s="7">
        <v>25.063523978645801</v>
      </c>
      <c r="F1052" s="8">
        <f t="shared" si="16"/>
        <v>2.3674775219538331</v>
      </c>
      <c r="G1052" s="6">
        <v>346.26</v>
      </c>
      <c r="H1052" s="9">
        <v>364.33900744521526</v>
      </c>
      <c r="I1052" s="8">
        <f>+F1052/(1-'P&amp;L'!$D$26)</f>
        <v>2.3674775219538331</v>
      </c>
    </row>
    <row r="1053" spans="1:9" x14ac:dyDescent="0.25">
      <c r="A1053" s="5">
        <v>41922</v>
      </c>
      <c r="B1053" s="6">
        <v>4.5</v>
      </c>
      <c r="C1053" s="6">
        <v>276657.26825682999</v>
      </c>
      <c r="D1053" s="6">
        <v>4738</v>
      </c>
      <c r="E1053" s="7">
        <v>25.070100282275401</v>
      </c>
      <c r="F1053" s="8">
        <f t="shared" si="16"/>
        <v>1.9320642160833521</v>
      </c>
      <c r="G1053" s="6">
        <v>358.97</v>
      </c>
      <c r="H1053" s="9">
        <v>308.24581850997373</v>
      </c>
      <c r="I1053" s="8">
        <f>+F1053/(1-'P&amp;L'!$D$26)</f>
        <v>1.9320642160833521</v>
      </c>
    </row>
    <row r="1054" spans="1:9" x14ac:dyDescent="0.25">
      <c r="A1054" s="5">
        <v>41924</v>
      </c>
      <c r="B1054" s="6">
        <v>4.5</v>
      </c>
      <c r="C1054" s="6">
        <v>257517.45724535099</v>
      </c>
      <c r="D1054" s="6">
        <v>4738</v>
      </c>
      <c r="E1054" s="7">
        <v>25.060751970721</v>
      </c>
      <c r="F1054" s="8">
        <f t="shared" si="16"/>
        <v>2.0748895957708462</v>
      </c>
      <c r="G1054" s="6">
        <v>364.83</v>
      </c>
      <c r="H1054" s="9">
        <v>336.43643165559013</v>
      </c>
      <c r="I1054" s="8">
        <f>+F1054/(1-'P&amp;L'!$D$26)</f>
        <v>2.0748895957708462</v>
      </c>
    </row>
    <row r="1055" spans="1:9" x14ac:dyDescent="0.25">
      <c r="A1055" s="5">
        <v>41926</v>
      </c>
      <c r="B1055" s="6">
        <v>4.5</v>
      </c>
      <c r="C1055" s="6">
        <v>243597.594691548</v>
      </c>
      <c r="D1055" s="6">
        <v>4738</v>
      </c>
      <c r="E1055" s="7">
        <v>25.090098261378099</v>
      </c>
      <c r="F1055" s="8">
        <f t="shared" si="16"/>
        <v>2.1960232641385899</v>
      </c>
      <c r="G1055" s="6">
        <v>411.89</v>
      </c>
      <c r="H1055" s="9">
        <v>402.00889878490824</v>
      </c>
      <c r="I1055" s="8">
        <f>+F1055/(1-'P&amp;L'!$D$26)</f>
        <v>2.1960232641385899</v>
      </c>
    </row>
    <row r="1056" spans="1:9" x14ac:dyDescent="0.25">
      <c r="A1056" s="5">
        <v>41928</v>
      </c>
      <c r="B1056" s="6">
        <v>4.5</v>
      </c>
      <c r="C1056" s="6">
        <v>260997.42288380201</v>
      </c>
      <c r="D1056" s="6">
        <v>4738</v>
      </c>
      <c r="E1056" s="7">
        <v>25.067658929619899</v>
      </c>
      <c r="F1056" s="8">
        <f t="shared" si="16"/>
        <v>2.0477886338225448</v>
      </c>
      <c r="G1056" s="6">
        <v>378.02</v>
      </c>
      <c r="H1056" s="9">
        <v>344.04669304782152</v>
      </c>
      <c r="I1056" s="8">
        <f>+F1056/(1-'P&amp;L'!$D$26)</f>
        <v>2.0477886338225448</v>
      </c>
    </row>
    <row r="1057" spans="1:9" x14ac:dyDescent="0.25">
      <c r="A1057" s="5">
        <v>41930</v>
      </c>
      <c r="B1057" s="6">
        <v>4.5</v>
      </c>
      <c r="C1057" s="6">
        <v>294057.09644908301</v>
      </c>
      <c r="D1057" s="6">
        <v>4738</v>
      </c>
      <c r="E1057" s="7">
        <v>25.0606313943149</v>
      </c>
      <c r="F1057" s="8">
        <f t="shared" si="16"/>
        <v>1.8170543354008357</v>
      </c>
      <c r="G1057" s="6">
        <v>389.68</v>
      </c>
      <c r="H1057" s="9">
        <v>314.69765929733228</v>
      </c>
      <c r="I1057" s="8">
        <f>+F1057/(1-'P&amp;L'!$D$26)</f>
        <v>1.8170543354008357</v>
      </c>
    </row>
    <row r="1058" spans="1:9" x14ac:dyDescent="0.25">
      <c r="A1058" s="5">
        <v>41932</v>
      </c>
      <c r="B1058" s="6">
        <v>4.5</v>
      </c>
      <c r="C1058" s="6">
        <v>240117.629053098</v>
      </c>
      <c r="D1058" s="6">
        <v>4738</v>
      </c>
      <c r="E1058" s="7">
        <v>25.048752211324299</v>
      </c>
      <c r="F1058" s="8">
        <f t="shared" si="16"/>
        <v>2.2241784079066762</v>
      </c>
      <c r="G1058" s="6">
        <v>384.95</v>
      </c>
      <c r="H1058" s="9">
        <v>380.53221249941117</v>
      </c>
      <c r="I1058" s="8">
        <f>+F1058/(1-'P&amp;L'!$D$26)</f>
        <v>2.2241784079066762</v>
      </c>
    </row>
    <row r="1059" spans="1:9" x14ac:dyDescent="0.25">
      <c r="A1059" s="5">
        <v>41934</v>
      </c>
      <c r="B1059" s="6">
        <v>4.5</v>
      </c>
      <c r="C1059" s="6">
        <v>297537.062087534</v>
      </c>
      <c r="D1059" s="6">
        <v>4738</v>
      </c>
      <c r="E1059" s="7">
        <v>25.079604701130702</v>
      </c>
      <c r="F1059" s="8">
        <f t="shared" si="16"/>
        <v>1.7971618328189813</v>
      </c>
      <c r="G1059" s="6">
        <v>385.1</v>
      </c>
      <c r="H1059" s="9">
        <v>307.59423191937327</v>
      </c>
      <c r="I1059" s="8">
        <f>+F1059/(1-'P&amp;L'!$D$26)</f>
        <v>1.7971618328189813</v>
      </c>
    </row>
    <row r="1060" spans="1:9" x14ac:dyDescent="0.25">
      <c r="A1060" s="5">
        <v>41936</v>
      </c>
      <c r="B1060" s="6">
        <v>4.5</v>
      </c>
      <c r="C1060" s="6">
        <v>291583.50850060198</v>
      </c>
      <c r="D1060" s="6">
        <v>4738</v>
      </c>
      <c r="E1060" s="7">
        <v>25.0681868747095</v>
      </c>
      <c r="F1060" s="8">
        <f t="shared" si="16"/>
        <v>1.8330214047567708</v>
      </c>
      <c r="G1060" s="6">
        <v>358.46</v>
      </c>
      <c r="H1060" s="9">
        <v>292.02882344404981</v>
      </c>
      <c r="I1060" s="8">
        <f>+F1060/(1-'P&amp;L'!$D$26)</f>
        <v>1.8330214047567708</v>
      </c>
    </row>
    <row r="1061" spans="1:9" x14ac:dyDescent="0.25">
      <c r="A1061" s="5">
        <v>41938</v>
      </c>
      <c r="B1061" s="6">
        <v>4.5</v>
      </c>
      <c r="C1061" s="6">
        <v>232551.26444833301</v>
      </c>
      <c r="D1061" s="6">
        <v>4738</v>
      </c>
      <c r="E1061" s="7">
        <v>25.092000780185199</v>
      </c>
      <c r="F1061" s="8">
        <f t="shared" si="16"/>
        <v>2.3005101688156553</v>
      </c>
      <c r="G1061" s="6">
        <v>355.43</v>
      </c>
      <c r="H1061" s="9">
        <v>363.40903524539925</v>
      </c>
      <c r="I1061" s="8">
        <f>+F1061/(1-'P&amp;L'!$D$26)</f>
        <v>2.3005101688156553</v>
      </c>
    </row>
    <row r="1062" spans="1:9" x14ac:dyDescent="0.25">
      <c r="A1062" s="5">
        <v>41940</v>
      </c>
      <c r="B1062" s="6">
        <v>4.5</v>
      </c>
      <c r="C1062" s="6">
        <v>268328.38205576898</v>
      </c>
      <c r="D1062" s="6">
        <v>4738</v>
      </c>
      <c r="E1062" s="7">
        <v>25.076920410234099</v>
      </c>
      <c r="F1062" s="8">
        <f t="shared" si="16"/>
        <v>1.9925772144203411</v>
      </c>
      <c r="G1062" s="6">
        <v>354.94</v>
      </c>
      <c r="H1062" s="9">
        <v>314.33126954949154</v>
      </c>
      <c r="I1062" s="8">
        <f>+F1062/(1-'P&amp;L'!$D$26)</f>
        <v>1.9925772144203411</v>
      </c>
    </row>
    <row r="1063" spans="1:9" x14ac:dyDescent="0.25">
      <c r="A1063" s="5">
        <v>41942</v>
      </c>
      <c r="B1063" s="6">
        <v>4.5</v>
      </c>
      <c r="C1063" s="6">
        <v>309472.06730431999</v>
      </c>
      <c r="D1063" s="6">
        <v>4738</v>
      </c>
      <c r="E1063" s="7">
        <v>25.088736428976901</v>
      </c>
      <c r="F1063" s="8">
        <f t="shared" si="16"/>
        <v>1.7284821666189498</v>
      </c>
      <c r="G1063" s="6">
        <v>337</v>
      </c>
      <c r="H1063" s="9">
        <v>258.88821784470497</v>
      </c>
      <c r="I1063" s="8">
        <f>+F1063/(1-'P&amp;L'!$D$26)</f>
        <v>1.7284821666189498</v>
      </c>
    </row>
    <row r="1064" spans="1:9" x14ac:dyDescent="0.25">
      <c r="A1064" s="5">
        <v>41944</v>
      </c>
      <c r="B1064" s="6">
        <v>4.5</v>
      </c>
      <c r="C1064" s="6">
        <v>286216.94085948699</v>
      </c>
      <c r="D1064" s="6">
        <v>4670</v>
      </c>
      <c r="E1064" s="7">
        <v>25.064026668148099</v>
      </c>
      <c r="F1064" s="8">
        <f t="shared" si="16"/>
        <v>1.8402842223434852</v>
      </c>
      <c r="G1064" s="6">
        <v>327.39</v>
      </c>
      <c r="H1064" s="9">
        <v>267.77362291245936</v>
      </c>
      <c r="I1064" s="8">
        <f>+F1064/(1-'P&amp;L'!$D$26)</f>
        <v>1.8402842223434852</v>
      </c>
    </row>
    <row r="1065" spans="1:9" x14ac:dyDescent="0.25">
      <c r="A1065" s="5">
        <v>41946</v>
      </c>
      <c r="B1065" s="6">
        <v>4.5</v>
      </c>
      <c r="C1065" s="6">
        <v>277272.66145762801</v>
      </c>
      <c r="D1065" s="6">
        <v>4670</v>
      </c>
      <c r="E1065" s="7">
        <v>25.061027147168101</v>
      </c>
      <c r="F1065" s="8">
        <f t="shared" si="16"/>
        <v>1.8994208903578469</v>
      </c>
      <c r="G1065" s="6">
        <v>325.81</v>
      </c>
      <c r="H1065" s="9">
        <v>275.04458679444002</v>
      </c>
      <c r="I1065" s="8">
        <f>+F1065/(1-'P&amp;L'!$D$26)</f>
        <v>1.8994208903578469</v>
      </c>
    </row>
    <row r="1066" spans="1:9" x14ac:dyDescent="0.25">
      <c r="A1066" s="5">
        <v>41948</v>
      </c>
      <c r="B1066" s="6">
        <v>4.5</v>
      </c>
      <c r="C1066" s="6">
        <v>314993.42843673303</v>
      </c>
      <c r="D1066" s="6">
        <v>4670</v>
      </c>
      <c r="E1066" s="7">
        <v>25.081169333130699</v>
      </c>
      <c r="F1066" s="8">
        <f t="shared" si="16"/>
        <v>1.6733072056505036</v>
      </c>
      <c r="G1066" s="6">
        <v>341.99</v>
      </c>
      <c r="H1066" s="9">
        <v>254.33525833796256</v>
      </c>
      <c r="I1066" s="8">
        <f>+F1066/(1-'P&amp;L'!$D$26)</f>
        <v>1.6733072056505036</v>
      </c>
    </row>
    <row r="1067" spans="1:9" x14ac:dyDescent="0.25">
      <c r="A1067" s="5">
        <v>41950</v>
      </c>
      <c r="B1067" s="6">
        <v>4.5</v>
      </c>
      <c r="C1067" s="6">
        <v>283494.08559305902</v>
      </c>
      <c r="D1067" s="6">
        <v>4670</v>
      </c>
      <c r="E1067" s="7">
        <v>25.067162007506798</v>
      </c>
      <c r="F1067" s="8">
        <f t="shared" si="16"/>
        <v>1.8581918860343698</v>
      </c>
      <c r="G1067" s="6">
        <v>342.26</v>
      </c>
      <c r="H1067" s="9">
        <v>282.65989107294371</v>
      </c>
      <c r="I1067" s="8">
        <f>+F1067/(1-'P&amp;L'!$D$26)</f>
        <v>1.8581918860343698</v>
      </c>
    </row>
    <row r="1068" spans="1:9" x14ac:dyDescent="0.25">
      <c r="A1068" s="5">
        <v>41952</v>
      </c>
      <c r="B1068" s="6">
        <v>4.5</v>
      </c>
      <c r="C1068" s="6">
        <v>273650.54095441202</v>
      </c>
      <c r="D1068" s="6">
        <v>4670</v>
      </c>
      <c r="E1068" s="7">
        <v>25.0604335597695</v>
      </c>
      <c r="F1068" s="8">
        <f t="shared" si="16"/>
        <v>1.9245166094748953</v>
      </c>
      <c r="G1068" s="6">
        <v>356.34</v>
      </c>
      <c r="H1068" s="9">
        <v>304.79211049790405</v>
      </c>
      <c r="I1068" s="8">
        <f>+F1068/(1-'P&amp;L'!$D$26)</f>
        <v>1.9245166094748953</v>
      </c>
    </row>
    <row r="1069" spans="1:9" x14ac:dyDescent="0.25">
      <c r="A1069" s="5">
        <v>41954</v>
      </c>
      <c r="B1069" s="6">
        <v>4.5</v>
      </c>
      <c r="C1069" s="6">
        <v>277587.95880987099</v>
      </c>
      <c r="D1069" s="6">
        <v>4670</v>
      </c>
      <c r="E1069" s="7">
        <v>25.063179089277099</v>
      </c>
      <c r="F1069" s="8">
        <f t="shared" si="16"/>
        <v>1.8974263538639804</v>
      </c>
      <c r="G1069" s="6">
        <v>365.04</v>
      </c>
      <c r="H1069" s="9">
        <v>307.83845165089224</v>
      </c>
      <c r="I1069" s="8">
        <f>+F1069/(1-'P&amp;L'!$D$26)</f>
        <v>1.8974263538639804</v>
      </c>
    </row>
    <row r="1070" spans="1:9" x14ac:dyDescent="0.25">
      <c r="A1070" s="5">
        <v>41956</v>
      </c>
      <c r="B1070" s="6">
        <v>4.5</v>
      </c>
      <c r="C1070" s="6">
        <v>287431.50344851898</v>
      </c>
      <c r="D1070" s="6">
        <v>4670</v>
      </c>
      <c r="E1070" s="7">
        <v>25.081841581993501</v>
      </c>
      <c r="F1070" s="8">
        <f t="shared" si="16"/>
        <v>1.8338104714398498</v>
      </c>
      <c r="G1070" s="6">
        <v>406.56</v>
      </c>
      <c r="H1070" s="9">
        <v>331.35732678603802</v>
      </c>
      <c r="I1070" s="8">
        <f>+F1070/(1-'P&amp;L'!$D$26)</f>
        <v>1.8338104714398498</v>
      </c>
    </row>
    <row r="1071" spans="1:9" x14ac:dyDescent="0.25">
      <c r="A1071" s="5">
        <v>41958</v>
      </c>
      <c r="B1071" s="6">
        <v>4.5</v>
      </c>
      <c r="C1071" s="6">
        <v>295306.33915943699</v>
      </c>
      <c r="D1071" s="6">
        <v>4670</v>
      </c>
      <c r="E1071" s="7">
        <v>25.199951895980401</v>
      </c>
      <c r="F1071" s="8">
        <f t="shared" si="16"/>
        <v>1.7933139891321721</v>
      </c>
      <c r="G1071" s="6">
        <v>373.14</v>
      </c>
      <c r="H1071" s="9">
        <v>297.40319195767938</v>
      </c>
      <c r="I1071" s="8">
        <f>+F1071/(1-'P&amp;L'!$D$26)</f>
        <v>1.7933139891321721</v>
      </c>
    </row>
    <row r="1072" spans="1:9" x14ac:dyDescent="0.25">
      <c r="A1072" s="5">
        <v>41960</v>
      </c>
      <c r="B1072" s="6">
        <v>4.5</v>
      </c>
      <c r="C1072" s="6">
        <v>299243.75701489602</v>
      </c>
      <c r="D1072" s="6">
        <v>4670</v>
      </c>
      <c r="E1072" s="7">
        <v>25.077174947686601</v>
      </c>
      <c r="F1072" s="8">
        <f t="shared" si="16"/>
        <v>1.7610954921255066</v>
      </c>
      <c r="G1072" s="6">
        <v>378.48</v>
      </c>
      <c r="H1072" s="9">
        <v>296.2397430487386</v>
      </c>
      <c r="I1072" s="8">
        <f>+F1072/(1-'P&amp;L'!$D$26)</f>
        <v>1.7610954921255066</v>
      </c>
    </row>
    <row r="1073" spans="1:9" x14ac:dyDescent="0.25">
      <c r="A1073" s="5">
        <v>41962</v>
      </c>
      <c r="B1073" s="6">
        <v>4.5</v>
      </c>
      <c r="C1073" s="6">
        <v>274455.576194397</v>
      </c>
      <c r="D1073" s="6">
        <v>4670</v>
      </c>
      <c r="E1073" s="7">
        <v>25.083702434769201</v>
      </c>
      <c r="F1073" s="8">
        <f t="shared" si="16"/>
        <v>1.9206532947004347</v>
      </c>
      <c r="G1073" s="6">
        <v>374.77</v>
      </c>
      <c r="H1073" s="9">
        <v>319.91254900216973</v>
      </c>
      <c r="I1073" s="8">
        <f>+F1073/(1-'P&amp;L'!$D$26)</f>
        <v>1.9206532947004347</v>
      </c>
    </row>
    <row r="1074" spans="1:9" x14ac:dyDescent="0.25">
      <c r="A1074" s="5">
        <v>41964</v>
      </c>
      <c r="B1074" s="6">
        <v>4.5</v>
      </c>
      <c r="C1074" s="6">
        <v>248412.34633653401</v>
      </c>
      <c r="D1074" s="6">
        <v>4670</v>
      </c>
      <c r="E1074" s="7">
        <v>25.083881956275899</v>
      </c>
      <c r="F1074" s="8">
        <f t="shared" si="16"/>
        <v>2.1220272948793117</v>
      </c>
      <c r="G1074" s="6">
        <v>356.9</v>
      </c>
      <c r="H1074" s="9">
        <v>336.6006851299673</v>
      </c>
      <c r="I1074" s="8">
        <f>+F1074/(1-'P&amp;L'!$D$26)</f>
        <v>2.1220272948793117</v>
      </c>
    </row>
    <row r="1075" spans="1:9" x14ac:dyDescent="0.25">
      <c r="A1075" s="5">
        <v>41966</v>
      </c>
      <c r="B1075" s="6">
        <v>4.5</v>
      </c>
      <c r="C1075" s="6">
        <v>282468.87768912403</v>
      </c>
      <c r="D1075" s="6">
        <v>4670</v>
      </c>
      <c r="E1075" s="7">
        <v>25.082552664315099</v>
      </c>
      <c r="F1075" s="8">
        <f t="shared" si="16"/>
        <v>1.8660811362754859</v>
      </c>
      <c r="G1075" s="6">
        <v>362.99</v>
      </c>
      <c r="H1075" s="9">
        <v>301.0527962918394</v>
      </c>
      <c r="I1075" s="8">
        <f>+F1075/(1-'P&amp;L'!$D$26)</f>
        <v>1.8660811362754859</v>
      </c>
    </row>
    <row r="1076" spans="1:9" x14ac:dyDescent="0.25">
      <c r="A1076" s="5">
        <v>41968</v>
      </c>
      <c r="B1076" s="6">
        <v>4.5</v>
      </c>
      <c r="C1076" s="6">
        <v>256425.64783126101</v>
      </c>
      <c r="D1076" s="6">
        <v>4670</v>
      </c>
      <c r="E1076" s="7">
        <v>25.090843135</v>
      </c>
      <c r="F1076" s="8">
        <f t="shared" si="16"/>
        <v>2.0562844354360386</v>
      </c>
      <c r="G1076" s="6">
        <v>381.03</v>
      </c>
      <c r="H1076" s="9">
        <v>348.22491485964167</v>
      </c>
      <c r="I1076" s="8">
        <f>+F1076/(1-'P&amp;L'!$D$26)</f>
        <v>2.0562844354360386</v>
      </c>
    </row>
    <row r="1077" spans="1:9" x14ac:dyDescent="0.25">
      <c r="A1077" s="5">
        <v>41970</v>
      </c>
      <c r="B1077" s="6">
        <v>4.5</v>
      </c>
      <c r="C1077" s="6">
        <v>262435.62395230698</v>
      </c>
      <c r="D1077" s="6">
        <v>4670</v>
      </c>
      <c r="E1077" s="7">
        <v>25.0824855071237</v>
      </c>
      <c r="F1077" s="8">
        <f t="shared" si="16"/>
        <v>2.0085247002441911</v>
      </c>
      <c r="G1077" s="6">
        <v>372.62</v>
      </c>
      <c r="H1077" s="9">
        <v>332.62954391332909</v>
      </c>
      <c r="I1077" s="8">
        <f>+F1077/(1-'P&amp;L'!$D$26)</f>
        <v>2.0085247002441911</v>
      </c>
    </row>
    <row r="1078" spans="1:9" x14ac:dyDescent="0.25">
      <c r="A1078" s="5">
        <v>41972</v>
      </c>
      <c r="B1078" s="6">
        <v>4.5</v>
      </c>
      <c r="C1078" s="6">
        <v>302502.13142594101</v>
      </c>
      <c r="D1078" s="6">
        <v>4670</v>
      </c>
      <c r="E1078" s="7">
        <v>25.074196081878799</v>
      </c>
      <c r="F1078" s="8">
        <f t="shared" si="16"/>
        <v>1.7419190674022993</v>
      </c>
      <c r="G1078" s="6">
        <v>377.22</v>
      </c>
      <c r="H1078" s="9">
        <v>292.03853804688686</v>
      </c>
      <c r="I1078" s="8">
        <f>+F1078/(1-'P&amp;L'!$D$26)</f>
        <v>1.7419190674022993</v>
      </c>
    </row>
    <row r="1079" spans="1:9" x14ac:dyDescent="0.25">
      <c r="A1079" s="5">
        <v>41974</v>
      </c>
      <c r="B1079" s="6">
        <v>4.5</v>
      </c>
      <c r="C1079" s="6">
        <v>286475.52843648702</v>
      </c>
      <c r="D1079" s="6">
        <v>4424</v>
      </c>
      <c r="E1079" s="7">
        <v>25.092983491942402</v>
      </c>
      <c r="F1079" s="8">
        <f t="shared" si="16"/>
        <v>1.7437828567208389</v>
      </c>
      <c r="G1079" s="6">
        <v>381.72</v>
      </c>
      <c r="H1079" s="9">
        <v>295.83857425221277</v>
      </c>
      <c r="I1079" s="8">
        <f>+F1079/(1-'P&amp;L'!$D$26)</f>
        <v>1.7437828567208389</v>
      </c>
    </row>
    <row r="1080" spans="1:9" x14ac:dyDescent="0.25">
      <c r="A1080" s="5">
        <v>41976</v>
      </c>
      <c r="B1080" s="6">
        <v>4.5</v>
      </c>
      <c r="C1080" s="6">
        <v>242402.37021548901</v>
      </c>
      <c r="D1080" s="6">
        <v>4424</v>
      </c>
      <c r="E1080" s="7">
        <v>25.0885993544554</v>
      </c>
      <c r="F1080" s="8">
        <f t="shared" si="16"/>
        <v>2.0604742251673884</v>
      </c>
      <c r="G1080" s="6">
        <v>378.25</v>
      </c>
      <c r="H1080" s="9">
        <v>346.3886114086954</v>
      </c>
      <c r="I1080" s="8">
        <f>+F1080/(1-'P&amp;L'!$D$26)</f>
        <v>2.0604742251673884</v>
      </c>
    </row>
    <row r="1081" spans="1:9" x14ac:dyDescent="0.25">
      <c r="A1081" s="5">
        <v>41978</v>
      </c>
      <c r="B1081" s="6">
        <v>4.5</v>
      </c>
      <c r="C1081" s="6">
        <v>298317.32015764201</v>
      </c>
      <c r="D1081" s="6">
        <v>4424</v>
      </c>
      <c r="E1081" s="7">
        <v>25.073637647123299</v>
      </c>
      <c r="F1081" s="8">
        <f t="shared" si="16"/>
        <v>1.6732718637159674</v>
      </c>
      <c r="G1081" s="6">
        <v>373.98</v>
      </c>
      <c r="H1081" s="9">
        <v>278.12009404111006</v>
      </c>
      <c r="I1081" s="8">
        <f>+F1081/(1-'P&amp;L'!$D$26)</f>
        <v>1.6732718637159674</v>
      </c>
    </row>
    <row r="1082" spans="1:9" x14ac:dyDescent="0.25">
      <c r="A1082" s="5">
        <v>41980</v>
      </c>
      <c r="B1082" s="6">
        <v>4.5</v>
      </c>
      <c r="C1082" s="6">
        <v>242631.42039488201</v>
      </c>
      <c r="D1082" s="6">
        <v>4424</v>
      </c>
      <c r="E1082" s="7">
        <v>25.092247024773499</v>
      </c>
      <c r="F1082" s="8">
        <f t="shared" si="16"/>
        <v>2.058828378271027</v>
      </c>
      <c r="G1082" s="6">
        <v>375.73</v>
      </c>
      <c r="H1082" s="9">
        <v>343.80603847456581</v>
      </c>
      <c r="I1082" s="8">
        <f>+F1082/(1-'P&amp;L'!$D$26)</f>
        <v>2.058828378271027</v>
      </c>
    </row>
    <row r="1083" spans="1:9" x14ac:dyDescent="0.25">
      <c r="A1083" s="5">
        <v>41982</v>
      </c>
      <c r="B1083" s="6">
        <v>4.5</v>
      </c>
      <c r="C1083" s="6">
        <v>276440.71667941503</v>
      </c>
      <c r="D1083" s="6">
        <v>4424</v>
      </c>
      <c r="E1083" s="7">
        <v>25.082148229565199</v>
      </c>
      <c r="F1083" s="8">
        <f t="shared" si="16"/>
        <v>1.8063019549079569</v>
      </c>
      <c r="G1083" s="6">
        <v>350.29</v>
      </c>
      <c r="H1083" s="9">
        <v>281.21311634875917</v>
      </c>
      <c r="I1083" s="8">
        <f>+F1083/(1-'P&amp;L'!$D$26)</f>
        <v>1.8063019549079569</v>
      </c>
    </row>
    <row r="1084" spans="1:9" x14ac:dyDescent="0.25">
      <c r="A1084" s="5">
        <v>41984</v>
      </c>
      <c r="B1084" s="6">
        <v>4.5</v>
      </c>
      <c r="C1084" s="6">
        <v>288373.40948572097</v>
      </c>
      <c r="D1084" s="6">
        <v>4424</v>
      </c>
      <c r="E1084" s="7">
        <v>25.071427418921601</v>
      </c>
      <c r="F1084" s="8">
        <f t="shared" si="16"/>
        <v>1.7308183093094984</v>
      </c>
      <c r="G1084" s="6">
        <v>356.1</v>
      </c>
      <c r="H1084" s="9">
        <v>273.93084442004999</v>
      </c>
      <c r="I1084" s="8">
        <f>+F1084/(1-'P&amp;L'!$D$26)</f>
        <v>1.7308183093094984</v>
      </c>
    </row>
    <row r="1085" spans="1:9" x14ac:dyDescent="0.25">
      <c r="A1085" s="5">
        <v>41986</v>
      </c>
      <c r="B1085" s="6">
        <v>4.5</v>
      </c>
      <c r="C1085" s="6">
        <v>284395.84521695197</v>
      </c>
      <c r="D1085" s="6">
        <v>4424</v>
      </c>
      <c r="E1085" s="7">
        <v>25.087363363185201</v>
      </c>
      <c r="F1085" s="8">
        <f t="shared" si="16"/>
        <v>1.7561410907859527</v>
      </c>
      <c r="G1085" s="6">
        <v>350.31</v>
      </c>
      <c r="H1085" s="9">
        <v>273.41946022810089</v>
      </c>
      <c r="I1085" s="8">
        <f>+F1085/(1-'P&amp;L'!$D$26)</f>
        <v>1.7561410907859527</v>
      </c>
    </row>
    <row r="1086" spans="1:9" x14ac:dyDescent="0.25">
      <c r="A1086" s="5">
        <v>41988</v>
      </c>
      <c r="B1086" s="6">
        <v>4.5</v>
      </c>
      <c r="C1086" s="6">
        <v>304283.66656079498</v>
      </c>
      <c r="D1086" s="6">
        <v>4424</v>
      </c>
      <c r="E1086" s="7">
        <v>25.082361021891</v>
      </c>
      <c r="F1086" s="8">
        <f t="shared" si="16"/>
        <v>1.6410333451928463</v>
      </c>
      <c r="G1086" s="6">
        <v>352.15</v>
      </c>
      <c r="H1086" s="9">
        <v>256.83995222651589</v>
      </c>
      <c r="I1086" s="8">
        <f>+F1086/(1-'P&amp;L'!$D$26)</f>
        <v>1.6410333451928463</v>
      </c>
    </row>
    <row r="1087" spans="1:9" x14ac:dyDescent="0.25">
      <c r="A1087" s="5">
        <v>41990</v>
      </c>
      <c r="B1087" s="6">
        <v>4.5</v>
      </c>
      <c r="C1087" s="6">
        <v>252575.33106680401</v>
      </c>
      <c r="D1087" s="6">
        <v>4424</v>
      </c>
      <c r="E1087" s="7">
        <v>25.081396174774198</v>
      </c>
      <c r="F1087" s="8">
        <f t="shared" si="16"/>
        <v>1.9769168783761337</v>
      </c>
      <c r="G1087" s="6">
        <v>318.2</v>
      </c>
      <c r="H1087" s="9">
        <v>279.57997808857141</v>
      </c>
      <c r="I1087" s="8">
        <f>+F1087/(1-'P&amp;L'!$D$26)</f>
        <v>1.9769168783761337</v>
      </c>
    </row>
    <row r="1088" spans="1:9" x14ac:dyDescent="0.25">
      <c r="A1088" s="5">
        <v>41992</v>
      </c>
      <c r="B1088" s="6">
        <v>4.5</v>
      </c>
      <c r="C1088" s="6">
        <v>243219.98347476</v>
      </c>
      <c r="D1088" s="6">
        <v>4424</v>
      </c>
      <c r="E1088" s="7">
        <v>25.079493677642901</v>
      </c>
      <c r="F1088" s="8">
        <f t="shared" si="16"/>
        <v>2.0528023766859915</v>
      </c>
      <c r="G1088" s="6">
        <v>317.63</v>
      </c>
      <c r="H1088" s="9">
        <v>289.79183062523168</v>
      </c>
      <c r="I1088" s="8">
        <f>+F1088/(1-'P&amp;L'!$D$26)</f>
        <v>2.0528023766859915</v>
      </c>
    </row>
    <row r="1089" spans="1:9" x14ac:dyDescent="0.25">
      <c r="A1089" s="5">
        <v>41994</v>
      </c>
      <c r="B1089" s="6">
        <v>4.5</v>
      </c>
      <c r="C1089" s="6">
        <v>284410.46454709902</v>
      </c>
      <c r="D1089" s="6">
        <v>4424</v>
      </c>
      <c r="E1089" s="7">
        <v>25.090716691986501</v>
      </c>
      <c r="F1089" s="8">
        <f t="shared" si="16"/>
        <v>1.7562855456091981</v>
      </c>
      <c r="G1089" s="6">
        <v>326.93</v>
      </c>
      <c r="H1089" s="9">
        <v>255.19219263378446</v>
      </c>
      <c r="I1089" s="8">
        <f>+F1089/(1-'P&amp;L'!$D$26)</f>
        <v>1.7562855456091981</v>
      </c>
    </row>
    <row r="1090" spans="1:9" x14ac:dyDescent="0.25">
      <c r="A1090" s="5">
        <v>41996</v>
      </c>
      <c r="B1090" s="6">
        <v>4.5</v>
      </c>
      <c r="C1090" s="6">
        <v>317755.13970089698</v>
      </c>
      <c r="D1090" s="6">
        <v>4424</v>
      </c>
      <c r="E1090" s="7">
        <v>25.086790510153801</v>
      </c>
      <c r="F1090" s="8">
        <f t="shared" si="16"/>
        <v>1.5717379928024244</v>
      </c>
      <c r="G1090" s="6">
        <v>336.96</v>
      </c>
      <c r="H1090" s="9">
        <v>235.3834818020911</v>
      </c>
      <c r="I1090" s="8">
        <f>+F1090/(1-'P&amp;L'!$D$26)</f>
        <v>1.5717379928024244</v>
      </c>
    </row>
    <row r="1091" spans="1:9" x14ac:dyDescent="0.25">
      <c r="A1091" s="5">
        <v>41998</v>
      </c>
      <c r="B1091" s="6">
        <v>4.5</v>
      </c>
      <c r="C1091" s="6">
        <v>331485.30005834298</v>
      </c>
      <c r="D1091" s="6">
        <v>4424</v>
      </c>
      <c r="E1091" s="7">
        <v>25.073021846916401</v>
      </c>
      <c r="F1091" s="8">
        <f t="shared" si="16"/>
        <v>1.505809515054086</v>
      </c>
      <c r="G1091" s="6">
        <v>319.31</v>
      </c>
      <c r="H1091" s="9">
        <v>213.69779388974237</v>
      </c>
      <c r="I1091" s="8">
        <f>+F1091/(1-'P&amp;L'!$D$26)</f>
        <v>1.505809515054086</v>
      </c>
    </row>
    <row r="1092" spans="1:9" x14ac:dyDescent="0.25">
      <c r="A1092" s="5">
        <v>42000</v>
      </c>
      <c r="B1092" s="6">
        <v>4.5</v>
      </c>
      <c r="C1092" s="6">
        <v>313832.23674162599</v>
      </c>
      <c r="D1092" s="6">
        <v>4424</v>
      </c>
      <c r="E1092" s="7">
        <v>25.0902519013889</v>
      </c>
      <c r="F1092" s="8">
        <f t="shared" ref="F1092:F1155" si="17">+(B1092/C1092)*D1092*E1092</f>
        <v>1.5916042916396744</v>
      </c>
      <c r="G1092" s="6">
        <v>314.45</v>
      </c>
      <c r="H1092" s="9">
        <v>222.43554200270913</v>
      </c>
      <c r="I1092" s="8">
        <f>+F1092/(1-'P&amp;L'!$D$26)</f>
        <v>1.5916042916396744</v>
      </c>
    </row>
    <row r="1093" spans="1:9" x14ac:dyDescent="0.25">
      <c r="A1093" s="5">
        <v>42002</v>
      </c>
      <c r="B1093" s="6">
        <v>4.5</v>
      </c>
      <c r="C1093" s="6">
        <v>331485.30005834298</v>
      </c>
      <c r="D1093" s="6">
        <v>4424</v>
      </c>
      <c r="E1093" s="7">
        <v>25.090317346233299</v>
      </c>
      <c r="F1093" s="8">
        <f t="shared" si="17"/>
        <v>1.5068482301957236</v>
      </c>
      <c r="G1093" s="6">
        <v>314.49</v>
      </c>
      <c r="H1093" s="9">
        <v>210.61719996189029</v>
      </c>
      <c r="I1093" s="8">
        <f>+F1093/(1-'P&amp;L'!$D$26)</f>
        <v>1.5068482301957236</v>
      </c>
    </row>
    <row r="1094" spans="1:9" x14ac:dyDescent="0.25">
      <c r="A1094" s="5">
        <v>42004</v>
      </c>
      <c r="B1094" s="6">
        <v>4.5</v>
      </c>
      <c r="C1094" s="6">
        <v>313142.28894134797</v>
      </c>
      <c r="D1094" s="6">
        <v>4424</v>
      </c>
      <c r="E1094" s="7">
        <v>25.091819758766199</v>
      </c>
      <c r="F1094" s="8">
        <f t="shared" si="17"/>
        <v>1.5952107568935856</v>
      </c>
      <c r="G1094" s="6">
        <v>317.39999999999998</v>
      </c>
      <c r="H1094" s="9">
        <v>225.03106410578843</v>
      </c>
      <c r="I1094" s="8">
        <f>+F1094/(1-'P&amp;L'!$D$26)</f>
        <v>1.5952107568935856</v>
      </c>
    </row>
    <row r="1095" spans="1:9" x14ac:dyDescent="0.25">
      <c r="A1095" s="5">
        <v>42006</v>
      </c>
      <c r="B1095" s="6">
        <v>5</v>
      </c>
      <c r="C1095" s="6">
        <v>323243.65310074599</v>
      </c>
      <c r="D1095" s="6">
        <v>4498</v>
      </c>
      <c r="E1095" s="7">
        <v>25.0893943138</v>
      </c>
      <c r="F1095" s="8">
        <f t="shared" si="17"/>
        <v>1.745619667098298</v>
      </c>
      <c r="G1095" s="6">
        <v>316.14999999999998</v>
      </c>
      <c r="H1095" s="9">
        <v>551.87765775312687</v>
      </c>
      <c r="I1095" s="8">
        <f>+F1095/(1-'P&amp;L'!$D$26)</f>
        <v>1.745619667098298</v>
      </c>
    </row>
    <row r="1096" spans="1:9" x14ac:dyDescent="0.25">
      <c r="A1096" s="5">
        <v>42008</v>
      </c>
      <c r="B1096" s="6">
        <v>5</v>
      </c>
      <c r="C1096" s="6">
        <v>335365.29009202402</v>
      </c>
      <c r="D1096" s="6">
        <v>4498</v>
      </c>
      <c r="E1096" s="7">
        <v>25.085969493432302</v>
      </c>
      <c r="F1096" s="8">
        <f t="shared" si="17"/>
        <v>1.6822953077597294</v>
      </c>
      <c r="G1096" s="6">
        <v>270.93</v>
      </c>
      <c r="H1096" s="9">
        <v>455.7842677313435</v>
      </c>
      <c r="I1096" s="8">
        <f>+F1096/(1-'P&amp;L'!$D$26)</f>
        <v>1.6822953077597294</v>
      </c>
    </row>
    <row r="1097" spans="1:9" x14ac:dyDescent="0.25">
      <c r="A1097" s="5">
        <v>42010</v>
      </c>
      <c r="B1097" s="6">
        <v>5</v>
      </c>
      <c r="C1097" s="6">
        <v>317182.83460510703</v>
      </c>
      <c r="D1097" s="6">
        <v>4498</v>
      </c>
      <c r="E1097" s="7">
        <v>25.0972801846377</v>
      </c>
      <c r="F1097" s="8">
        <f t="shared" si="17"/>
        <v>1.7795346083441987</v>
      </c>
      <c r="G1097" s="6">
        <v>276.8</v>
      </c>
      <c r="H1097" s="9">
        <v>492.57517958967424</v>
      </c>
      <c r="I1097" s="8">
        <f>+F1097/(1-'P&amp;L'!$D$26)</f>
        <v>1.7795346083441987</v>
      </c>
    </row>
    <row r="1098" spans="1:9" x14ac:dyDescent="0.25">
      <c r="A1098" s="5">
        <v>42012</v>
      </c>
      <c r="B1098" s="6">
        <v>5</v>
      </c>
      <c r="C1098" s="6">
        <v>272736.83230375499</v>
      </c>
      <c r="D1098" s="6">
        <v>4498</v>
      </c>
      <c r="E1098" s="7">
        <v>25.100843715547899</v>
      </c>
      <c r="F1098" s="8">
        <f t="shared" si="17"/>
        <v>2.0698266911524148</v>
      </c>
      <c r="G1098" s="6">
        <v>276.8</v>
      </c>
      <c r="H1098" s="9">
        <v>572.92802811098841</v>
      </c>
      <c r="I1098" s="8">
        <f>+F1098/(1-'P&amp;L'!$D$26)</f>
        <v>2.0698266911524148</v>
      </c>
    </row>
    <row r="1099" spans="1:9" x14ac:dyDescent="0.25">
      <c r="A1099" s="5">
        <v>42014</v>
      </c>
      <c r="B1099" s="6">
        <v>5</v>
      </c>
      <c r="C1099" s="6">
        <v>284858.46929503197</v>
      </c>
      <c r="D1099" s="6">
        <v>4498</v>
      </c>
      <c r="E1099" s="7">
        <v>25.082490229931999</v>
      </c>
      <c r="F1099" s="8">
        <f t="shared" si="17"/>
        <v>1.9802999246159636</v>
      </c>
      <c r="G1099" s="6">
        <v>278</v>
      </c>
      <c r="H1099" s="9">
        <v>550.52337904323792</v>
      </c>
      <c r="I1099" s="8">
        <f>+F1099/(1-'P&amp;L'!$D$26)</f>
        <v>1.9802999246159636</v>
      </c>
    </row>
    <row r="1100" spans="1:9" x14ac:dyDescent="0.25">
      <c r="A1100" s="5">
        <v>42016</v>
      </c>
      <c r="B1100" s="6">
        <v>5</v>
      </c>
      <c r="C1100" s="6">
        <v>358478.28100687102</v>
      </c>
      <c r="D1100" s="6">
        <v>4498</v>
      </c>
      <c r="E1100" s="7">
        <v>25.090989659761899</v>
      </c>
      <c r="F1100" s="8">
        <f t="shared" si="17"/>
        <v>1.574143783168914</v>
      </c>
      <c r="G1100" s="6">
        <v>270</v>
      </c>
      <c r="H1100" s="9">
        <v>425.01882145560677</v>
      </c>
      <c r="I1100" s="8">
        <f>+F1100/(1-'P&amp;L'!$D$26)</f>
        <v>1.574143783168914</v>
      </c>
    </row>
    <row r="1101" spans="1:9" x14ac:dyDescent="0.25">
      <c r="A1101" s="5">
        <v>42018</v>
      </c>
      <c r="B1101" s="6">
        <v>5</v>
      </c>
      <c r="C1101" s="6">
        <v>330062.31970754598</v>
      </c>
      <c r="D1101" s="6">
        <v>4498</v>
      </c>
      <c r="E1101" s="7">
        <v>25.0895190089492</v>
      </c>
      <c r="F1101" s="8">
        <f t="shared" si="17"/>
        <v>1.7095658874700903</v>
      </c>
      <c r="G1101" s="6">
        <v>176.5</v>
      </c>
      <c r="H1101" s="9">
        <v>301.73837913847092</v>
      </c>
      <c r="I1101" s="8">
        <f>+F1101/(1-'P&amp;L'!$D$26)</f>
        <v>1.7095658874700903</v>
      </c>
    </row>
    <row r="1102" spans="1:9" x14ac:dyDescent="0.25">
      <c r="A1102" s="5">
        <v>42020</v>
      </c>
      <c r="B1102" s="6">
        <v>5</v>
      </c>
      <c r="C1102" s="6">
        <v>325690.63335380302</v>
      </c>
      <c r="D1102" s="6">
        <v>4498</v>
      </c>
      <c r="E1102" s="7">
        <v>25.097254307396199</v>
      </c>
      <c r="F1102" s="8">
        <f t="shared" si="17"/>
        <v>1.733047228165703</v>
      </c>
      <c r="G1102" s="6">
        <v>205.35</v>
      </c>
      <c r="H1102" s="9">
        <v>355.88124830382708</v>
      </c>
      <c r="I1102" s="8">
        <f>+F1102/(1-'P&amp;L'!$D$26)</f>
        <v>1.733047228165703</v>
      </c>
    </row>
    <row r="1103" spans="1:9" x14ac:dyDescent="0.25">
      <c r="A1103" s="5">
        <v>42022</v>
      </c>
      <c r="B1103" s="6">
        <v>5</v>
      </c>
      <c r="C1103" s="6">
        <v>325690.63335380302</v>
      </c>
      <c r="D1103" s="6">
        <v>4498</v>
      </c>
      <c r="E1103" s="7">
        <v>25.0778078106081</v>
      </c>
      <c r="F1103" s="8">
        <f t="shared" si="17"/>
        <v>1.7317043841659825</v>
      </c>
      <c r="G1103" s="6">
        <v>211.18</v>
      </c>
      <c r="H1103" s="9">
        <v>365.70133184817217</v>
      </c>
      <c r="I1103" s="8">
        <f>+F1103/(1-'P&amp;L'!$D$26)</f>
        <v>1.7317043841659825</v>
      </c>
    </row>
    <row r="1104" spans="1:9" x14ac:dyDescent="0.25">
      <c r="A1104" s="5">
        <v>42024</v>
      </c>
      <c r="B1104" s="6">
        <v>5</v>
      </c>
      <c r="C1104" s="6">
        <v>262301.18122453999</v>
      </c>
      <c r="D1104" s="6">
        <v>4498</v>
      </c>
      <c r="E1104" s="7">
        <v>25.090139806559101</v>
      </c>
      <c r="F1104" s="8">
        <f t="shared" si="17"/>
        <v>2.1512569696225308</v>
      </c>
      <c r="G1104" s="6">
        <v>212.99</v>
      </c>
      <c r="H1104" s="9">
        <v>458.19622195990286</v>
      </c>
      <c r="I1104" s="8">
        <f>+F1104/(1-'P&amp;L'!$D$26)</f>
        <v>2.1512569696225308</v>
      </c>
    </row>
    <row r="1105" spans="1:9" x14ac:dyDescent="0.25">
      <c r="A1105" s="5">
        <v>42026</v>
      </c>
      <c r="B1105" s="6">
        <v>5</v>
      </c>
      <c r="C1105" s="6">
        <v>327876.47653067502</v>
      </c>
      <c r="D1105" s="6">
        <v>4498</v>
      </c>
      <c r="E1105" s="7">
        <v>25.0867480172302</v>
      </c>
      <c r="F1105" s="8">
        <f t="shared" si="17"/>
        <v>1.7207729230148734</v>
      </c>
      <c r="G1105" s="6">
        <v>233.9</v>
      </c>
      <c r="H1105" s="9">
        <v>402.48878669317889</v>
      </c>
      <c r="I1105" s="8">
        <f>+F1105/(1-'P&amp;L'!$D$26)</f>
        <v>1.7207729230148734</v>
      </c>
    </row>
    <row r="1106" spans="1:9" x14ac:dyDescent="0.25">
      <c r="A1106" s="5">
        <v>42028</v>
      </c>
      <c r="B1106" s="6">
        <v>5</v>
      </c>
      <c r="C1106" s="6">
        <v>264487.02440141101</v>
      </c>
      <c r="D1106" s="6">
        <v>4498</v>
      </c>
      <c r="E1106" s="7">
        <v>25.0748248268197</v>
      </c>
      <c r="F1106" s="8">
        <f t="shared" si="17"/>
        <v>2.1321757149768383</v>
      </c>
      <c r="G1106" s="6">
        <v>244.64</v>
      </c>
      <c r="H1106" s="9">
        <v>521.61546691193371</v>
      </c>
      <c r="I1106" s="8">
        <f>+F1106/(1-'P&amp;L'!$D$26)</f>
        <v>2.1321757149768383</v>
      </c>
    </row>
    <row r="1107" spans="1:9" x14ac:dyDescent="0.25">
      <c r="A1107" s="5">
        <v>42030</v>
      </c>
      <c r="B1107" s="6">
        <v>5</v>
      </c>
      <c r="C1107" s="6">
        <v>277602.08346263802</v>
      </c>
      <c r="D1107" s="6">
        <v>4498</v>
      </c>
      <c r="E1107" s="7">
        <v>25.0927029527586</v>
      </c>
      <c r="F1107" s="8">
        <f t="shared" si="17"/>
        <v>2.0328914047343374</v>
      </c>
      <c r="G1107" s="6">
        <v>271.47000000000003</v>
      </c>
      <c r="H1107" s="9">
        <v>551.86902964323065</v>
      </c>
      <c r="I1107" s="8">
        <f>+F1107/(1-'P&amp;L'!$D$26)</f>
        <v>2.0328914047343374</v>
      </c>
    </row>
    <row r="1108" spans="1:9" x14ac:dyDescent="0.25">
      <c r="A1108" s="5">
        <v>42032</v>
      </c>
      <c r="B1108" s="6">
        <v>5</v>
      </c>
      <c r="C1108" s="6">
        <v>324166.33897182398</v>
      </c>
      <c r="D1108" s="6">
        <v>4498</v>
      </c>
      <c r="E1108" s="7">
        <v>25.104163844360901</v>
      </c>
      <c r="F1108" s="8">
        <f t="shared" si="17"/>
        <v>1.7416757293506353</v>
      </c>
      <c r="G1108" s="6">
        <v>249.25</v>
      </c>
      <c r="H1108" s="9">
        <v>434.11267554064585</v>
      </c>
      <c r="I1108" s="8">
        <f>+F1108/(1-'P&amp;L'!$D$26)</f>
        <v>1.7416757293506353</v>
      </c>
    </row>
    <row r="1109" spans="1:9" x14ac:dyDescent="0.25">
      <c r="A1109" s="5">
        <v>42034</v>
      </c>
      <c r="B1109" s="6">
        <v>5</v>
      </c>
      <c r="C1109" s="6">
        <v>285184.31086761702</v>
      </c>
      <c r="D1109" s="6">
        <v>4498</v>
      </c>
      <c r="E1109" s="7">
        <v>25.090192474337702</v>
      </c>
      <c r="F1109" s="8">
        <f t="shared" si="17"/>
        <v>1.9786447123656596</v>
      </c>
      <c r="G1109" s="6">
        <v>230.11</v>
      </c>
      <c r="H1109" s="9">
        <v>455.30593476246196</v>
      </c>
      <c r="I1109" s="8">
        <f>+F1109/(1-'P&amp;L'!$D$26)</f>
        <v>1.9786447123656596</v>
      </c>
    </row>
    <row r="1110" spans="1:9" x14ac:dyDescent="0.25">
      <c r="A1110" s="5">
        <v>42036</v>
      </c>
      <c r="B1110" s="6">
        <v>5</v>
      </c>
      <c r="C1110" s="6">
        <v>348786.56724816503</v>
      </c>
      <c r="D1110" s="6">
        <v>4531</v>
      </c>
      <c r="E1110" s="7">
        <v>25.083417070152102</v>
      </c>
      <c r="F1110" s="8">
        <f t="shared" si="17"/>
        <v>1.6292623256903409</v>
      </c>
      <c r="G1110" s="6">
        <v>220.72</v>
      </c>
      <c r="H1110" s="9">
        <v>359.61078052637203</v>
      </c>
      <c r="I1110" s="8">
        <f>+F1110/(1-'P&amp;L'!$D$26)</f>
        <v>1.6292623256903409</v>
      </c>
    </row>
    <row r="1111" spans="1:9" x14ac:dyDescent="0.25">
      <c r="A1111" s="5">
        <v>42038</v>
      </c>
      <c r="B1111" s="6">
        <v>5</v>
      </c>
      <c r="C1111" s="6">
        <v>276977.568108837</v>
      </c>
      <c r="D1111" s="6">
        <v>4531</v>
      </c>
      <c r="E1111" s="7">
        <v>25.093773617934399</v>
      </c>
      <c r="F1111" s="8">
        <f t="shared" si="17"/>
        <v>2.0525107689981406</v>
      </c>
      <c r="G1111" s="6">
        <v>236.51</v>
      </c>
      <c r="H1111" s="9">
        <v>485.4393219757502</v>
      </c>
      <c r="I1111" s="8">
        <f>+F1111/(1-'P&amp;L'!$D$26)</f>
        <v>2.0525107689981406</v>
      </c>
    </row>
    <row r="1112" spans="1:9" x14ac:dyDescent="0.25">
      <c r="A1112" s="5">
        <v>42040</v>
      </c>
      <c r="B1112" s="6">
        <v>5</v>
      </c>
      <c r="C1112" s="6">
        <v>301597.79638517799</v>
      </c>
      <c r="D1112" s="6">
        <v>4531</v>
      </c>
      <c r="E1112" s="7">
        <v>25.0838952750515</v>
      </c>
      <c r="F1112" s="8">
        <f t="shared" si="17"/>
        <v>1.8842168419908907</v>
      </c>
      <c r="G1112" s="6">
        <v>217.37</v>
      </c>
      <c r="H1112" s="9">
        <v>409.57221494355991</v>
      </c>
      <c r="I1112" s="8">
        <f>+F1112/(1-'P&amp;L'!$D$26)</f>
        <v>1.8842168419908907</v>
      </c>
    </row>
    <row r="1113" spans="1:9" x14ac:dyDescent="0.25">
      <c r="A1113" s="5">
        <v>42042</v>
      </c>
      <c r="B1113" s="6">
        <v>5</v>
      </c>
      <c r="C1113" s="6">
        <v>352889.93862755498</v>
      </c>
      <c r="D1113" s="6">
        <v>4531</v>
      </c>
      <c r="E1113" s="7">
        <v>25.0761035295819</v>
      </c>
      <c r="F1113" s="8">
        <f t="shared" si="17"/>
        <v>1.6098478966901284</v>
      </c>
      <c r="G1113" s="6">
        <v>225.16</v>
      </c>
      <c r="H1113" s="9">
        <v>362.4733524187493</v>
      </c>
      <c r="I1113" s="8">
        <f>+F1113/(1-'P&amp;L'!$D$26)</f>
        <v>1.6098478966901284</v>
      </c>
    </row>
    <row r="1114" spans="1:9" x14ac:dyDescent="0.25">
      <c r="A1114" s="5">
        <v>42044</v>
      </c>
      <c r="B1114" s="6">
        <v>5</v>
      </c>
      <c r="C1114" s="6">
        <v>342533.06066774402</v>
      </c>
      <c r="D1114" s="6">
        <v>4531</v>
      </c>
      <c r="E1114" s="7">
        <v>25.093383686772999</v>
      </c>
      <c r="F1114" s="8">
        <f t="shared" si="17"/>
        <v>1.6596663875761655</v>
      </c>
      <c r="G1114" s="6">
        <v>220.39</v>
      </c>
      <c r="H1114" s="9">
        <v>365.77387515791111</v>
      </c>
      <c r="I1114" s="8">
        <f>+F1114/(1-'P&amp;L'!$D$26)</f>
        <v>1.6596663875761655</v>
      </c>
    </row>
    <row r="1115" spans="1:9" x14ac:dyDescent="0.25">
      <c r="A1115" s="5">
        <v>42046</v>
      </c>
      <c r="B1115" s="6">
        <v>5</v>
      </c>
      <c r="C1115" s="6">
        <v>331483.607097817</v>
      </c>
      <c r="D1115" s="6">
        <v>4531</v>
      </c>
      <c r="E1115" s="7">
        <v>25.111491615719601</v>
      </c>
      <c r="F1115" s="8">
        <f t="shared" si="17"/>
        <v>1.7162261733994328</v>
      </c>
      <c r="G1115" s="6">
        <v>221.99</v>
      </c>
      <c r="H1115" s="9">
        <v>380.98504823294013</v>
      </c>
      <c r="I1115" s="8">
        <f>+F1115/(1-'P&amp;L'!$D$26)</f>
        <v>1.7162261733994328</v>
      </c>
    </row>
    <row r="1116" spans="1:9" x14ac:dyDescent="0.25">
      <c r="A1116" s="5">
        <v>42048</v>
      </c>
      <c r="B1116" s="6">
        <v>5</v>
      </c>
      <c r="C1116" s="6">
        <v>309384.69995796302</v>
      </c>
      <c r="D1116" s="6">
        <v>4531</v>
      </c>
      <c r="E1116" s="7">
        <v>25.1073758857519</v>
      </c>
      <c r="F1116" s="8">
        <f t="shared" si="17"/>
        <v>1.8385123788247923</v>
      </c>
      <c r="G1116" s="6">
        <v>239.94</v>
      </c>
      <c r="H1116" s="9">
        <v>441.13266017522068</v>
      </c>
      <c r="I1116" s="8">
        <f>+F1116/(1-'P&amp;L'!$D$26)</f>
        <v>1.8385123788247923</v>
      </c>
    </row>
    <row r="1117" spans="1:9" x14ac:dyDescent="0.25">
      <c r="A1117" s="5">
        <v>42050</v>
      </c>
      <c r="B1117" s="6">
        <v>7</v>
      </c>
      <c r="C1117" s="6">
        <v>296125.35567404999</v>
      </c>
      <c r="D1117" s="6">
        <v>4531</v>
      </c>
      <c r="E1117" s="7">
        <v>25.0876906641729</v>
      </c>
      <c r="F1117" s="8">
        <f t="shared" si="17"/>
        <v>2.6870589415903265</v>
      </c>
      <c r="G1117" s="6">
        <v>243.99</v>
      </c>
      <c r="H1117" s="9">
        <v>468.29679368473131</v>
      </c>
      <c r="I1117" s="8">
        <f>+F1117/(1-'P&amp;L'!$D$26)</f>
        <v>2.6870589415903265</v>
      </c>
    </row>
    <row r="1118" spans="1:9" x14ac:dyDescent="0.25">
      <c r="A1118" s="5">
        <v>42052</v>
      </c>
      <c r="B1118" s="6">
        <v>7</v>
      </c>
      <c r="C1118" s="6">
        <v>342533.06066774402</v>
      </c>
      <c r="D1118" s="6">
        <v>4531</v>
      </c>
      <c r="E1118" s="7">
        <v>25.090325473280298</v>
      </c>
      <c r="F1118" s="8">
        <f t="shared" si="17"/>
        <v>2.3232497659779034</v>
      </c>
      <c r="G1118" s="6">
        <v>244</v>
      </c>
      <c r="H1118" s="9">
        <v>404.90924492757739</v>
      </c>
      <c r="I1118" s="8">
        <f>+F1118/(1-'P&amp;L'!$D$26)</f>
        <v>2.3232497659779034</v>
      </c>
    </row>
    <row r="1119" spans="1:9" x14ac:dyDescent="0.25">
      <c r="A1119" s="5">
        <v>42054</v>
      </c>
      <c r="B1119" s="6">
        <v>7</v>
      </c>
      <c r="C1119" s="6">
        <v>362422.07709361397</v>
      </c>
      <c r="D1119" s="6">
        <v>4531</v>
      </c>
      <c r="E1119" s="7">
        <v>25.065216489131799</v>
      </c>
      <c r="F1119" s="8">
        <f t="shared" si="17"/>
        <v>2.1935569647443018</v>
      </c>
      <c r="G1119" s="6">
        <v>241.59</v>
      </c>
      <c r="H1119" s="9">
        <v>378.52959079469713</v>
      </c>
      <c r="I1119" s="8">
        <f>+F1119/(1-'P&amp;L'!$D$26)</f>
        <v>2.1935569647443018</v>
      </c>
    </row>
    <row r="1120" spans="1:9" x14ac:dyDescent="0.25">
      <c r="A1120" s="5">
        <v>42056</v>
      </c>
      <c r="B1120" s="6">
        <v>7</v>
      </c>
      <c r="C1120" s="6">
        <v>304964.91852999199</v>
      </c>
      <c r="D1120" s="6">
        <v>4531</v>
      </c>
      <c r="E1120" s="7">
        <v>25.120084513157899</v>
      </c>
      <c r="F1120" s="8">
        <f t="shared" si="17"/>
        <v>2.612542204343657</v>
      </c>
      <c r="G1120" s="6">
        <v>245.66</v>
      </c>
      <c r="H1120" s="9">
        <v>458.42651279933057</v>
      </c>
      <c r="I1120" s="8">
        <f>+F1120/(1-'P&amp;L'!$D$26)</f>
        <v>2.612542204343657</v>
      </c>
    </row>
    <row r="1121" spans="1:9" x14ac:dyDescent="0.25">
      <c r="A1121" s="5">
        <v>42058</v>
      </c>
      <c r="B1121" s="6">
        <v>7</v>
      </c>
      <c r="C1121" s="6">
        <v>317934.931985704</v>
      </c>
      <c r="D1121" s="6">
        <v>4531</v>
      </c>
      <c r="E1121" s="7">
        <v>25.083442538138101</v>
      </c>
      <c r="F1121" s="8">
        <f t="shared" si="17"/>
        <v>2.5023093310737532</v>
      </c>
      <c r="G1121" s="6">
        <v>237.09</v>
      </c>
      <c r="H1121" s="9">
        <v>423.76608521734011</v>
      </c>
      <c r="I1121" s="8">
        <f>+F1121/(1-'P&amp;L'!$D$26)</f>
        <v>2.5023093310737532</v>
      </c>
    </row>
    <row r="1122" spans="1:9" x14ac:dyDescent="0.25">
      <c r="A1122" s="5">
        <v>42060</v>
      </c>
      <c r="B1122" s="6">
        <v>7</v>
      </c>
      <c r="C1122" s="6">
        <v>362028.09773554601</v>
      </c>
      <c r="D1122" s="6">
        <v>4531</v>
      </c>
      <c r="E1122" s="7">
        <v>25.078525043908801</v>
      </c>
      <c r="F1122" s="8">
        <f t="shared" si="17"/>
        <v>2.1971100690606895</v>
      </c>
      <c r="G1122" s="6">
        <v>238.59</v>
      </c>
      <c r="H1122" s="9">
        <v>374.43463669799274</v>
      </c>
      <c r="I1122" s="8">
        <f>+F1122/(1-'P&amp;L'!$D$26)</f>
        <v>2.1971100690606895</v>
      </c>
    </row>
    <row r="1123" spans="1:9" x14ac:dyDescent="0.25">
      <c r="A1123" s="5">
        <v>42062</v>
      </c>
      <c r="B1123" s="6">
        <v>7</v>
      </c>
      <c r="C1123" s="6">
        <v>366669.48360395001</v>
      </c>
      <c r="D1123" s="6">
        <v>4531</v>
      </c>
      <c r="E1123" s="7">
        <v>25.060523734727301</v>
      </c>
      <c r="F1123" s="8">
        <f t="shared" si="17"/>
        <v>2.1677414315527819</v>
      </c>
      <c r="G1123" s="6">
        <v>254</v>
      </c>
      <c r="H1123" s="9">
        <v>393.2902311531476</v>
      </c>
      <c r="I1123" s="8">
        <f>+F1123/(1-'P&amp;L'!$D$26)</f>
        <v>2.1677414315527819</v>
      </c>
    </row>
    <row r="1124" spans="1:9" x14ac:dyDescent="0.25">
      <c r="A1124" s="5">
        <v>42064</v>
      </c>
      <c r="B1124" s="6">
        <v>7</v>
      </c>
      <c r="C1124" s="6">
        <v>348103.94013033301</v>
      </c>
      <c r="D1124" s="6">
        <v>4219</v>
      </c>
      <c r="E1124" s="7">
        <v>25.100305296616799</v>
      </c>
      <c r="F1124" s="8">
        <f t="shared" si="17"/>
        <v>2.1294999305306335</v>
      </c>
      <c r="G1124" s="6">
        <v>247.56</v>
      </c>
      <c r="H1124" s="9">
        <v>376.55643057297402</v>
      </c>
      <c r="I1124" s="8">
        <f>+F1124/(1-'P&amp;L'!$D$26)</f>
        <v>2.1294999305306335</v>
      </c>
    </row>
    <row r="1125" spans="1:9" x14ac:dyDescent="0.25">
      <c r="A1125" s="5">
        <v>42066</v>
      </c>
      <c r="B1125" s="6">
        <v>7</v>
      </c>
      <c r="C1125" s="6">
        <v>357386.711867142</v>
      </c>
      <c r="D1125" s="6">
        <v>4219</v>
      </c>
      <c r="E1125" s="7">
        <v>25.092259823216601</v>
      </c>
      <c r="F1125" s="8">
        <f t="shared" si="17"/>
        <v>2.0735233984707864</v>
      </c>
      <c r="G1125" s="6">
        <v>275.8</v>
      </c>
      <c r="H1125" s="9">
        <v>408.48410949874489</v>
      </c>
      <c r="I1125" s="8">
        <f>+F1125/(1-'P&amp;L'!$D$26)</f>
        <v>2.0735233984707864</v>
      </c>
    </row>
    <row r="1126" spans="1:9" x14ac:dyDescent="0.25">
      <c r="A1126" s="5">
        <v>42068</v>
      </c>
      <c r="B1126" s="6">
        <v>7</v>
      </c>
      <c r="C1126" s="6">
        <v>264558.99449905299</v>
      </c>
      <c r="D1126" s="6">
        <v>4219</v>
      </c>
      <c r="E1126" s="7">
        <v>25.101477438989502</v>
      </c>
      <c r="F1126" s="8">
        <f t="shared" si="17"/>
        <v>2.8021044402946225</v>
      </c>
      <c r="G1126" s="6">
        <v>265.63</v>
      </c>
      <c r="H1126" s="9">
        <v>531.65928748247177</v>
      </c>
      <c r="I1126" s="8">
        <f>+F1126/(1-'P&amp;L'!$D$26)</f>
        <v>2.8021044402946225</v>
      </c>
    </row>
    <row r="1127" spans="1:9" x14ac:dyDescent="0.25">
      <c r="A1127" s="5">
        <v>42070</v>
      </c>
      <c r="B1127" s="6">
        <v>7</v>
      </c>
      <c r="C1127" s="6">
        <v>327217.70372251299</v>
      </c>
      <c r="D1127" s="6">
        <v>4219</v>
      </c>
      <c r="E1127" s="7">
        <v>25.107439161776998</v>
      </c>
      <c r="F1127" s="8">
        <f t="shared" si="17"/>
        <v>2.2660693242733738</v>
      </c>
      <c r="G1127" s="6">
        <v>275.83</v>
      </c>
      <c r="H1127" s="9">
        <v>446.4642155102319</v>
      </c>
      <c r="I1127" s="8">
        <f>+F1127/(1-'P&amp;L'!$D$26)</f>
        <v>2.2660693242733738</v>
      </c>
    </row>
    <row r="1128" spans="1:9" x14ac:dyDescent="0.25">
      <c r="A1128" s="5">
        <v>42072</v>
      </c>
      <c r="B1128" s="6">
        <v>7</v>
      </c>
      <c r="C1128" s="6">
        <v>311208.02387014503</v>
      </c>
      <c r="D1128" s="6">
        <v>4219</v>
      </c>
      <c r="E1128" s="7">
        <v>25.1546200020539</v>
      </c>
      <c r="F1128" s="8">
        <f t="shared" si="17"/>
        <v>2.3871215892255959</v>
      </c>
      <c r="G1128" s="6">
        <v>287.48</v>
      </c>
      <c r="H1128" s="9">
        <v>490.17836747898173</v>
      </c>
      <c r="I1128" s="8">
        <f>+F1128/(1-'P&amp;L'!$D$26)</f>
        <v>2.3871215892255959</v>
      </c>
    </row>
    <row r="1129" spans="1:9" x14ac:dyDescent="0.25">
      <c r="A1129" s="5">
        <v>42074</v>
      </c>
      <c r="B1129" s="6">
        <v>7</v>
      </c>
      <c r="C1129" s="6">
        <v>391367.66638215299</v>
      </c>
      <c r="D1129" s="6">
        <v>4219</v>
      </c>
      <c r="E1129" s="7">
        <v>25.113785302389701</v>
      </c>
      <c r="F1129" s="8">
        <f t="shared" si="17"/>
        <v>1.8951116432067552</v>
      </c>
      <c r="G1129" s="6">
        <v>293.29000000000002</v>
      </c>
      <c r="H1129" s="9">
        <v>397.01235274007803</v>
      </c>
      <c r="I1129" s="8">
        <f>+F1129/(1-'P&amp;L'!$D$26)</f>
        <v>1.8951116432067552</v>
      </c>
    </row>
    <row r="1130" spans="1:9" x14ac:dyDescent="0.25">
      <c r="A1130" s="5">
        <v>42076</v>
      </c>
      <c r="B1130" s="6">
        <v>7</v>
      </c>
      <c r="C1130" s="6">
        <v>327711.47968144098</v>
      </c>
      <c r="D1130" s="6">
        <v>4219</v>
      </c>
      <c r="E1130" s="7">
        <v>25.109613669931001</v>
      </c>
      <c r="F1130" s="8">
        <f t="shared" si="17"/>
        <v>2.2628509115241364</v>
      </c>
      <c r="G1130" s="6">
        <v>289.51</v>
      </c>
      <c r="H1130" s="9">
        <v>467.94140528239473</v>
      </c>
      <c r="I1130" s="8">
        <f>+F1130/(1-'P&amp;L'!$D$26)</f>
        <v>2.2628509115241364</v>
      </c>
    </row>
    <row r="1131" spans="1:9" x14ac:dyDescent="0.25">
      <c r="A1131" s="5">
        <v>42078</v>
      </c>
      <c r="B1131" s="6">
        <v>7</v>
      </c>
      <c r="C1131" s="6">
        <v>346572.57203720702</v>
      </c>
      <c r="D1131" s="6">
        <v>4219</v>
      </c>
      <c r="E1131" s="7">
        <v>25.0939165086942</v>
      </c>
      <c r="F1131" s="8">
        <f t="shared" si="17"/>
        <v>2.1383649372337046</v>
      </c>
      <c r="G1131" s="6">
        <v>283.57</v>
      </c>
      <c r="H1131" s="9">
        <v>433.12581803668684</v>
      </c>
      <c r="I1131" s="8">
        <f>+F1131/(1-'P&amp;L'!$D$26)</f>
        <v>2.1383649372337046</v>
      </c>
    </row>
    <row r="1132" spans="1:9" x14ac:dyDescent="0.25">
      <c r="A1132" s="5">
        <v>42080</v>
      </c>
      <c r="B1132" s="6">
        <v>7</v>
      </c>
      <c r="C1132" s="6">
        <v>337142.02585932403</v>
      </c>
      <c r="D1132" s="6">
        <v>4219</v>
      </c>
      <c r="E1132" s="7">
        <v>25.109564721793902</v>
      </c>
      <c r="F1132" s="8">
        <f t="shared" si="17"/>
        <v>2.199550094766777</v>
      </c>
      <c r="G1132" s="6">
        <v>287.02</v>
      </c>
      <c r="H1132" s="9">
        <v>450.9391915714001</v>
      </c>
      <c r="I1132" s="8">
        <f>+F1132/(1-'P&amp;L'!$D$26)</f>
        <v>2.199550094766777</v>
      </c>
    </row>
    <row r="1133" spans="1:9" x14ac:dyDescent="0.25">
      <c r="A1133" s="5">
        <v>42082</v>
      </c>
      <c r="B1133" s="6">
        <v>7</v>
      </c>
      <c r="C1133" s="6">
        <v>337142.02585932403</v>
      </c>
      <c r="D1133" s="6">
        <v>4219</v>
      </c>
      <c r="E1133" s="7">
        <v>25.094293141619701</v>
      </c>
      <c r="F1133" s="8">
        <f t="shared" si="17"/>
        <v>2.1982123334000794</v>
      </c>
      <c r="G1133" s="6">
        <v>260.62</v>
      </c>
      <c r="H1133" s="9">
        <v>409.21292737909187</v>
      </c>
      <c r="I1133" s="8">
        <f>+F1133/(1-'P&amp;L'!$D$26)</f>
        <v>2.1982123334000794</v>
      </c>
    </row>
    <row r="1134" spans="1:9" x14ac:dyDescent="0.25">
      <c r="A1134" s="5">
        <v>42084</v>
      </c>
      <c r="B1134" s="6">
        <v>7</v>
      </c>
      <c r="C1134" s="6">
        <v>337142.02585932403</v>
      </c>
      <c r="D1134" s="6">
        <v>4219</v>
      </c>
      <c r="E1134" s="7">
        <v>25.1005506162</v>
      </c>
      <c r="F1134" s="8">
        <f t="shared" si="17"/>
        <v>2.1987604762674926</v>
      </c>
      <c r="G1134" s="6">
        <v>257.83</v>
      </c>
      <c r="H1134" s="9">
        <v>404.93315256860535</v>
      </c>
      <c r="I1134" s="8">
        <f>+F1134/(1-'P&amp;L'!$D$26)</f>
        <v>2.1987604762674926</v>
      </c>
    </row>
    <row r="1135" spans="1:9" x14ac:dyDescent="0.25">
      <c r="A1135" s="5">
        <v>42086</v>
      </c>
      <c r="B1135" s="6">
        <v>7</v>
      </c>
      <c r="C1135" s="6">
        <v>358360.75475956203</v>
      </c>
      <c r="D1135" s="6">
        <v>4219</v>
      </c>
      <c r="E1135" s="7">
        <v>25.115862044801599</v>
      </c>
      <c r="F1135" s="8">
        <f t="shared" si="17"/>
        <v>2.0698325470008339</v>
      </c>
      <c r="G1135" s="6">
        <v>266.07</v>
      </c>
      <c r="H1135" s="9">
        <v>393.37167555750858</v>
      </c>
      <c r="I1135" s="8">
        <f>+F1135/(1-'P&amp;L'!$D$26)</f>
        <v>2.0698325470008339</v>
      </c>
    </row>
    <row r="1136" spans="1:9" x14ac:dyDescent="0.25">
      <c r="A1136" s="5">
        <v>42088</v>
      </c>
      <c r="B1136" s="6">
        <v>7</v>
      </c>
      <c r="C1136" s="6">
        <v>385508.770219478</v>
      </c>
      <c r="D1136" s="6">
        <v>4219</v>
      </c>
      <c r="E1136" s="7">
        <v>25.082399491789101</v>
      </c>
      <c r="F1136" s="8">
        <f t="shared" si="17"/>
        <v>1.9215088252577981</v>
      </c>
      <c r="G1136" s="6">
        <v>245.68</v>
      </c>
      <c r="H1136" s="9">
        <v>337.19734870666844</v>
      </c>
      <c r="I1136" s="8">
        <f>+F1136/(1-'P&amp;L'!$D$26)</f>
        <v>1.9215088252577981</v>
      </c>
    </row>
    <row r="1137" spans="1:9" x14ac:dyDescent="0.25">
      <c r="A1137" s="5">
        <v>42090</v>
      </c>
      <c r="B1137" s="6">
        <v>7</v>
      </c>
      <c r="C1137" s="6">
        <v>399442.82215512102</v>
      </c>
      <c r="D1137" s="6">
        <v>4219</v>
      </c>
      <c r="E1137" s="7">
        <v>25.077576430099299</v>
      </c>
      <c r="F1137" s="8">
        <f t="shared" si="17"/>
        <v>1.8541228522126483</v>
      </c>
      <c r="G1137" s="6">
        <v>248.63</v>
      </c>
      <c r="H1137" s="9">
        <v>329.27897481830769</v>
      </c>
      <c r="I1137" s="8">
        <f>+F1137/(1-'P&amp;L'!$D$26)</f>
        <v>1.8541228522126483</v>
      </c>
    </row>
    <row r="1138" spans="1:9" x14ac:dyDescent="0.25">
      <c r="A1138" s="5">
        <v>42092</v>
      </c>
      <c r="B1138" s="6">
        <v>7</v>
      </c>
      <c r="C1138" s="6">
        <v>350673.64038036799</v>
      </c>
      <c r="D1138" s="6">
        <v>4219</v>
      </c>
      <c r="E1138" s="7">
        <v>25.073713708535799</v>
      </c>
      <c r="F1138" s="8">
        <f t="shared" si="17"/>
        <v>2.1116556868973144</v>
      </c>
      <c r="G1138" s="6">
        <v>244.05</v>
      </c>
      <c r="H1138" s="9">
        <v>368.10683599092113</v>
      </c>
      <c r="I1138" s="8">
        <f>+F1138/(1-'P&amp;L'!$D$26)</f>
        <v>2.1116556868973144</v>
      </c>
    </row>
    <row r="1139" spans="1:9" x14ac:dyDescent="0.25">
      <c r="A1139" s="5">
        <v>42094</v>
      </c>
      <c r="B1139" s="6">
        <v>7</v>
      </c>
      <c r="C1139" s="6">
        <v>346028.95640182</v>
      </c>
      <c r="D1139" s="6">
        <v>4219</v>
      </c>
      <c r="E1139" s="7">
        <v>25.089447557657302</v>
      </c>
      <c r="F1139" s="8">
        <f t="shared" si="17"/>
        <v>2.1413429165733131</v>
      </c>
      <c r="G1139" s="6">
        <v>242.92</v>
      </c>
      <c r="H1139" s="9">
        <v>371.55358663856373</v>
      </c>
      <c r="I1139" s="8">
        <f>+F1139/(1-'P&amp;L'!$D$26)</f>
        <v>2.1413429165733131</v>
      </c>
    </row>
    <row r="1140" spans="1:9" x14ac:dyDescent="0.25">
      <c r="A1140" s="5">
        <v>42096</v>
      </c>
      <c r="B1140" s="6">
        <v>9</v>
      </c>
      <c r="C1140" s="6">
        <v>341384.27242327202</v>
      </c>
      <c r="D1140" s="6">
        <v>4551</v>
      </c>
      <c r="E1140" s="7">
        <v>25.077825413867899</v>
      </c>
      <c r="F1140" s="8">
        <f t="shared" si="17"/>
        <v>3.0088165568830521</v>
      </c>
      <c r="G1140" s="6">
        <v>252.44</v>
      </c>
      <c r="H1140" s="9">
        <v>421.96980645530988</v>
      </c>
      <c r="I1140" s="8">
        <f>+F1140/(1-'P&amp;L'!$D$26)</f>
        <v>3.0088165568830521</v>
      </c>
    </row>
    <row r="1141" spans="1:9" x14ac:dyDescent="0.25">
      <c r="A1141" s="5">
        <v>42098</v>
      </c>
      <c r="B1141" s="6">
        <v>9</v>
      </c>
      <c r="C1141" s="6">
        <v>357640.66634818999</v>
      </c>
      <c r="D1141" s="6">
        <v>4551</v>
      </c>
      <c r="E1141" s="7">
        <v>25.0694177263988</v>
      </c>
      <c r="F1141" s="8">
        <f t="shared" si="17"/>
        <v>2.8710892727615152</v>
      </c>
      <c r="G1141" s="6">
        <v>253.77</v>
      </c>
      <c r="H1141" s="9">
        <v>404.77573597149421</v>
      </c>
      <c r="I1141" s="8">
        <f>+F1141/(1-'P&amp;L'!$D$26)</f>
        <v>2.8710892727615152</v>
      </c>
    </row>
    <row r="1142" spans="1:9" x14ac:dyDescent="0.25">
      <c r="A1142" s="5">
        <v>42100</v>
      </c>
      <c r="B1142" s="6">
        <v>9</v>
      </c>
      <c r="C1142" s="6">
        <v>317081.15031885903</v>
      </c>
      <c r="D1142" s="6">
        <v>4551</v>
      </c>
      <c r="E1142" s="7">
        <v>25.091196913344699</v>
      </c>
      <c r="F1142" s="8">
        <f t="shared" si="17"/>
        <v>3.2411587170672642</v>
      </c>
      <c r="G1142" s="6">
        <v>254.7</v>
      </c>
      <c r="H1142" s="9">
        <v>458.62395846501784</v>
      </c>
      <c r="I1142" s="8">
        <f>+F1142/(1-'P&amp;L'!$D$26)</f>
        <v>3.2411587170672642</v>
      </c>
    </row>
    <row r="1143" spans="1:9" x14ac:dyDescent="0.25">
      <c r="A1143" s="5">
        <v>42102</v>
      </c>
      <c r="B1143" s="6">
        <v>9</v>
      </c>
      <c r="C1143" s="6">
        <v>292501.216185614</v>
      </c>
      <c r="D1143" s="6">
        <v>4551</v>
      </c>
      <c r="E1143" s="7">
        <v>25.095204866788102</v>
      </c>
      <c r="F1143" s="8">
        <f t="shared" si="17"/>
        <v>3.5140862302825782</v>
      </c>
      <c r="G1143" s="6">
        <v>245.89</v>
      </c>
      <c r="H1143" s="9">
        <v>480.0437017578796</v>
      </c>
      <c r="I1143" s="8">
        <f>+F1143/(1-'P&amp;L'!$D$26)</f>
        <v>3.5140862302825782</v>
      </c>
    </row>
    <row r="1144" spans="1:9" x14ac:dyDescent="0.25">
      <c r="A1144" s="5">
        <v>42104</v>
      </c>
      <c r="B1144" s="6">
        <v>9</v>
      </c>
      <c r="C1144" s="6">
        <v>349035.06469207699</v>
      </c>
      <c r="D1144" s="6">
        <v>4551</v>
      </c>
      <c r="E1144" s="7">
        <v>25.1136163198491</v>
      </c>
      <c r="F1144" s="8">
        <f t="shared" si="17"/>
        <v>2.9470638193677421</v>
      </c>
      <c r="G1144" s="6">
        <v>235.71</v>
      </c>
      <c r="H1144" s="9">
        <v>385.91800714620581</v>
      </c>
      <c r="I1144" s="8">
        <f>+F1144/(1-'P&amp;L'!$D$26)</f>
        <v>2.9470638193677421</v>
      </c>
    </row>
    <row r="1145" spans="1:9" x14ac:dyDescent="0.25">
      <c r="A1145" s="5">
        <v>42106</v>
      </c>
      <c r="B1145" s="6">
        <v>9</v>
      </c>
      <c r="C1145" s="6">
        <v>334287.10421213001</v>
      </c>
      <c r="D1145" s="6">
        <v>4551</v>
      </c>
      <c r="E1145" s="7">
        <v>25.096052523899999</v>
      </c>
      <c r="F1145" s="8">
        <f t="shared" si="17"/>
        <v>3.0749293118831624</v>
      </c>
      <c r="G1145" s="6">
        <v>236.76</v>
      </c>
      <c r="H1145" s="9">
        <v>404.45570215636531</v>
      </c>
      <c r="I1145" s="8">
        <f>+F1145/(1-'P&amp;L'!$D$26)</f>
        <v>3.0749293118831624</v>
      </c>
    </row>
    <row r="1146" spans="1:9" x14ac:dyDescent="0.25">
      <c r="A1146" s="5">
        <v>42108</v>
      </c>
      <c r="B1146" s="6">
        <v>9</v>
      </c>
      <c r="C1146" s="6">
        <v>388362.959305269</v>
      </c>
      <c r="D1146" s="6">
        <v>4551</v>
      </c>
      <c r="E1146" s="7">
        <v>25.102627241339899</v>
      </c>
      <c r="F1146" s="8">
        <f t="shared" si="17"/>
        <v>2.6474680052323194</v>
      </c>
      <c r="G1146" s="6">
        <v>216</v>
      </c>
      <c r="H1146" s="9">
        <v>317.69616062787833</v>
      </c>
      <c r="I1146" s="8">
        <f>+F1146/(1-'P&amp;L'!$D$26)</f>
        <v>2.6474680052323194</v>
      </c>
    </row>
    <row r="1147" spans="1:9" x14ac:dyDescent="0.25">
      <c r="A1147" s="5">
        <v>42110</v>
      </c>
      <c r="B1147" s="6">
        <v>9</v>
      </c>
      <c r="C1147" s="6">
        <v>339203.09103877901</v>
      </c>
      <c r="D1147" s="6">
        <v>4551</v>
      </c>
      <c r="E1147" s="7">
        <v>25.085116240210201</v>
      </c>
      <c r="F1147" s="8">
        <f t="shared" si="17"/>
        <v>3.0290445553908771</v>
      </c>
      <c r="G1147" s="6">
        <v>229.62</v>
      </c>
      <c r="H1147" s="9">
        <v>386.4051171160296</v>
      </c>
      <c r="I1147" s="8">
        <f>+F1147/(1-'P&amp;L'!$D$26)</f>
        <v>3.0290445553908771</v>
      </c>
    </row>
    <row r="1148" spans="1:9" x14ac:dyDescent="0.25">
      <c r="A1148" s="5">
        <v>42112</v>
      </c>
      <c r="B1148" s="6">
        <v>9</v>
      </c>
      <c r="C1148" s="6">
        <v>326913.12397215702</v>
      </c>
      <c r="D1148" s="6">
        <v>4551</v>
      </c>
      <c r="E1148" s="7">
        <v>25.093572423133299</v>
      </c>
      <c r="F1148" s="8">
        <f t="shared" si="17"/>
        <v>3.143977887429978</v>
      </c>
      <c r="G1148" s="6">
        <v>222.32</v>
      </c>
      <c r="H1148" s="9">
        <v>388.31620218524046</v>
      </c>
      <c r="I1148" s="8">
        <f>+F1148/(1-'P&amp;L'!$D$26)</f>
        <v>3.143977887429978</v>
      </c>
    </row>
    <row r="1149" spans="1:9" x14ac:dyDescent="0.25">
      <c r="A1149" s="5">
        <v>42114</v>
      </c>
      <c r="B1149" s="6">
        <v>9</v>
      </c>
      <c r="C1149" s="6">
        <v>408026.90661186498</v>
      </c>
      <c r="D1149" s="6">
        <v>4551</v>
      </c>
      <c r="E1149" s="7">
        <v>25.091521585904399</v>
      </c>
      <c r="F1149" s="8">
        <f t="shared" si="17"/>
        <v>2.5187643657399263</v>
      </c>
      <c r="G1149" s="6">
        <v>224.63</v>
      </c>
      <c r="H1149" s="9">
        <v>314.32779970897758</v>
      </c>
      <c r="I1149" s="8">
        <f>+F1149/(1-'P&amp;L'!$D$26)</f>
        <v>2.5187643657399263</v>
      </c>
    </row>
    <row r="1150" spans="1:9" x14ac:dyDescent="0.25">
      <c r="A1150" s="5">
        <v>42116</v>
      </c>
      <c r="B1150" s="6">
        <v>9</v>
      </c>
      <c r="C1150" s="6">
        <v>338442.96188324498</v>
      </c>
      <c r="D1150" s="6">
        <v>4551</v>
      </c>
      <c r="E1150" s="7">
        <v>25.1029256072222</v>
      </c>
      <c r="F1150" s="8">
        <f t="shared" si="17"/>
        <v>3.0380029894104172</v>
      </c>
      <c r="G1150" s="6">
        <v>237.34</v>
      </c>
      <c r="H1150" s="9">
        <v>400.57757194814911</v>
      </c>
      <c r="I1150" s="8">
        <f>+F1150/(1-'P&amp;L'!$D$26)</f>
        <v>3.0380029894104172</v>
      </c>
    </row>
    <row r="1151" spans="1:9" x14ac:dyDescent="0.25">
      <c r="A1151" s="5">
        <v>42118</v>
      </c>
      <c r="B1151" s="6">
        <v>9</v>
      </c>
      <c r="C1151" s="6">
        <v>284008.07990202302</v>
      </c>
      <c r="D1151" s="6">
        <v>4551</v>
      </c>
      <c r="E1151" s="7">
        <v>25.094844531953601</v>
      </c>
      <c r="F1151" s="8">
        <f t="shared" si="17"/>
        <v>3.6191214613995424</v>
      </c>
      <c r="G1151" s="6">
        <v>230.93</v>
      </c>
      <c r="H1151" s="9">
        <v>464.31317726722011</v>
      </c>
      <c r="I1151" s="8">
        <f>+F1151/(1-'P&amp;L'!$D$26)</f>
        <v>3.6191214613995424</v>
      </c>
    </row>
    <row r="1152" spans="1:9" x14ac:dyDescent="0.25">
      <c r="A1152" s="5">
        <v>42120</v>
      </c>
      <c r="B1152" s="6">
        <v>9</v>
      </c>
      <c r="C1152" s="6">
        <v>352643.36587834603</v>
      </c>
      <c r="D1152" s="6">
        <v>4551</v>
      </c>
      <c r="E1152" s="7">
        <v>25.096890344751799</v>
      </c>
      <c r="F1152" s="8">
        <f t="shared" si="17"/>
        <v>2.9149663118440916</v>
      </c>
      <c r="G1152" s="6">
        <v>218.42</v>
      </c>
      <c r="H1152" s="9">
        <v>353.71496768499253</v>
      </c>
      <c r="I1152" s="8">
        <f>+F1152/(1-'P&amp;L'!$D$26)</f>
        <v>2.9149663118440916</v>
      </c>
    </row>
    <row r="1153" spans="1:9" x14ac:dyDescent="0.25">
      <c r="A1153" s="5">
        <v>42122</v>
      </c>
      <c r="B1153" s="6">
        <v>9</v>
      </c>
      <c r="C1153" s="6">
        <v>371577.237871814</v>
      </c>
      <c r="D1153" s="6">
        <v>4551</v>
      </c>
      <c r="E1153" s="7">
        <v>25.098782055506302</v>
      </c>
      <c r="F1153" s="8">
        <f t="shared" si="17"/>
        <v>2.7666415200764458</v>
      </c>
      <c r="G1153" s="6">
        <v>222.66</v>
      </c>
      <c r="H1153" s="9">
        <v>342.23355603345635</v>
      </c>
      <c r="I1153" s="8">
        <f>+F1153/(1-'P&amp;L'!$D$26)</f>
        <v>2.7666415200764458</v>
      </c>
    </row>
    <row r="1154" spans="1:9" x14ac:dyDescent="0.25">
      <c r="A1154" s="5">
        <v>42124</v>
      </c>
      <c r="B1154" s="6">
        <v>9</v>
      </c>
      <c r="C1154" s="6">
        <v>314775.62189140898</v>
      </c>
      <c r="D1154" s="6">
        <v>4551</v>
      </c>
      <c r="E1154" s="7">
        <v>25.107416556764701</v>
      </c>
      <c r="F1154" s="8">
        <f t="shared" si="17"/>
        <v>3.2670086348150975</v>
      </c>
      <c r="G1154" s="6">
        <v>235.13</v>
      </c>
      <c r="H1154" s="9">
        <v>426.76207794670773</v>
      </c>
      <c r="I1154" s="8">
        <f>+F1154/(1-'P&amp;L'!$D$26)</f>
        <v>3.2670086348150975</v>
      </c>
    </row>
    <row r="1155" spans="1:9" x14ac:dyDescent="0.25">
      <c r="A1155" s="5">
        <v>42126</v>
      </c>
      <c r="B1155" s="6">
        <v>9</v>
      </c>
      <c r="C1155" s="6">
        <v>347909.89787997899</v>
      </c>
      <c r="D1155" s="6">
        <v>4254</v>
      </c>
      <c r="E1155" s="7">
        <v>25.103759615694401</v>
      </c>
      <c r="F1155" s="8">
        <f t="shared" si="17"/>
        <v>2.762561647435628</v>
      </c>
      <c r="G1155" s="6">
        <v>234.13</v>
      </c>
      <c r="H1155" s="9">
        <v>359.33253250783531</v>
      </c>
      <c r="I1155" s="8">
        <f>+F1155/(1-'P&amp;L'!$D$26)</f>
        <v>2.762561647435628</v>
      </c>
    </row>
    <row r="1156" spans="1:9" x14ac:dyDescent="0.25">
      <c r="A1156" s="5">
        <v>42128</v>
      </c>
      <c r="B1156" s="6">
        <v>9</v>
      </c>
      <c r="C1156" s="6">
        <v>312624.33332285302</v>
      </c>
      <c r="D1156" s="6">
        <v>4254</v>
      </c>
      <c r="E1156" s="7">
        <v>25.096624022133302</v>
      </c>
      <c r="F1156" s="8">
        <f t="shared" ref="F1156:F1219" si="18">+(B1156/C1156)*D1156*E1156</f>
        <v>3.0734950702609205</v>
      </c>
      <c r="G1156" s="6">
        <v>236.17</v>
      </c>
      <c r="H1156" s="9">
        <v>403.25962819084532</v>
      </c>
      <c r="I1156" s="8">
        <f>+F1156/(1-'P&amp;L'!$D$26)</f>
        <v>3.0734950702609205</v>
      </c>
    </row>
    <row r="1157" spans="1:9" x14ac:dyDescent="0.25">
      <c r="A1157" s="5">
        <v>42130</v>
      </c>
      <c r="B1157" s="6">
        <v>9</v>
      </c>
      <c r="C1157" s="6">
        <v>338676.36109975801</v>
      </c>
      <c r="D1157" s="6">
        <v>4254</v>
      </c>
      <c r="E1157" s="7">
        <v>25.100488237385601</v>
      </c>
      <c r="F1157" s="8">
        <f t="shared" si="18"/>
        <v>2.8375092065356191</v>
      </c>
      <c r="G1157" s="6">
        <v>235.79</v>
      </c>
      <c r="H1157" s="9">
        <v>371.69794211612981</v>
      </c>
      <c r="I1157" s="8">
        <f>+F1157/(1-'P&amp;L'!$D$26)</f>
        <v>2.8375092065356191</v>
      </c>
    </row>
    <row r="1158" spans="1:9" x14ac:dyDescent="0.25">
      <c r="A1158" s="5">
        <v>42132</v>
      </c>
      <c r="B1158" s="6">
        <v>9</v>
      </c>
      <c r="C1158" s="6">
        <v>350518.191907442</v>
      </c>
      <c r="D1158" s="6">
        <v>4254</v>
      </c>
      <c r="E1158" s="7">
        <v>25.0995190657762</v>
      </c>
      <c r="F1158" s="8">
        <f t="shared" si="18"/>
        <v>2.7415415494499049</v>
      </c>
      <c r="G1158" s="6">
        <v>244.72</v>
      </c>
      <c r="H1158" s="9">
        <v>372.72780443410039</v>
      </c>
      <c r="I1158" s="8">
        <f>+F1158/(1-'P&amp;L'!$D$26)</f>
        <v>2.7415415494499049</v>
      </c>
    </row>
    <row r="1159" spans="1:9" x14ac:dyDescent="0.25">
      <c r="A1159" s="5">
        <v>42134</v>
      </c>
      <c r="B1159" s="6">
        <v>9</v>
      </c>
      <c r="C1159" s="6">
        <v>305519.23483824299</v>
      </c>
      <c r="D1159" s="6">
        <v>4254</v>
      </c>
      <c r="E1159" s="7">
        <v>25.089170409817498</v>
      </c>
      <c r="F1159" s="8">
        <f t="shared" si="18"/>
        <v>3.1440376538611154</v>
      </c>
      <c r="G1159" s="6">
        <v>239.35</v>
      </c>
      <c r="H1159" s="9">
        <v>418.06967358425453</v>
      </c>
      <c r="I1159" s="8">
        <f>+F1159/(1-'P&amp;L'!$D$26)</f>
        <v>3.1440376538611154</v>
      </c>
    </row>
    <row r="1160" spans="1:9" x14ac:dyDescent="0.25">
      <c r="A1160" s="5">
        <v>42136</v>
      </c>
      <c r="B1160" s="6">
        <v>9</v>
      </c>
      <c r="C1160" s="6">
        <v>374201.85352280899</v>
      </c>
      <c r="D1160" s="6">
        <v>4254</v>
      </c>
      <c r="E1160" s="7">
        <v>25.109460042434499</v>
      </c>
      <c r="F1160" s="8">
        <f t="shared" si="18"/>
        <v>2.5690433602463432</v>
      </c>
      <c r="G1160" s="6">
        <v>241.51</v>
      </c>
      <c r="H1160" s="9">
        <v>344.69425662949686</v>
      </c>
      <c r="I1160" s="8">
        <f>+F1160/(1-'P&amp;L'!$D$26)</f>
        <v>2.5690433602463432</v>
      </c>
    </row>
    <row r="1161" spans="1:9" x14ac:dyDescent="0.25">
      <c r="A1161" s="5">
        <v>42138</v>
      </c>
      <c r="B1161" s="6">
        <v>9</v>
      </c>
      <c r="C1161" s="6">
        <v>331571.26261514699</v>
      </c>
      <c r="D1161" s="6">
        <v>4254</v>
      </c>
      <c r="E1161" s="7">
        <v>25.108635237034498</v>
      </c>
      <c r="F1161" s="8">
        <f t="shared" si="18"/>
        <v>2.8992536961832225</v>
      </c>
      <c r="G1161" s="6">
        <v>238.32</v>
      </c>
      <c r="H1161" s="9">
        <v>383.86118937465864</v>
      </c>
      <c r="I1161" s="8">
        <f>+F1161/(1-'P&amp;L'!$D$26)</f>
        <v>2.8992536961832225</v>
      </c>
    </row>
    <row r="1162" spans="1:9" x14ac:dyDescent="0.25">
      <c r="A1162" s="5">
        <v>42140</v>
      </c>
      <c r="B1162" s="6">
        <v>9</v>
      </c>
      <c r="C1162" s="6">
        <v>303150.86867670598</v>
      </c>
      <c r="D1162" s="6">
        <v>4254</v>
      </c>
      <c r="E1162" s="7">
        <v>25.103316969442499</v>
      </c>
      <c r="F1162" s="8">
        <f t="shared" si="18"/>
        <v>3.1703870672956658</v>
      </c>
      <c r="G1162" s="6">
        <v>236.63</v>
      </c>
      <c r="H1162" s="9">
        <v>416.78260651898523</v>
      </c>
      <c r="I1162" s="8">
        <f>+F1162/(1-'P&amp;L'!$D$26)</f>
        <v>3.1703870672956658</v>
      </c>
    </row>
    <row r="1163" spans="1:9" x14ac:dyDescent="0.25">
      <c r="A1163" s="5">
        <v>42142</v>
      </c>
      <c r="B1163" s="6">
        <v>9</v>
      </c>
      <c r="C1163" s="6">
        <v>332393.969070261</v>
      </c>
      <c r="D1163" s="6">
        <v>4254</v>
      </c>
      <c r="E1163" s="7">
        <v>25.106356933972101</v>
      </c>
      <c r="F1163" s="8">
        <f t="shared" si="18"/>
        <v>2.8918153487040978</v>
      </c>
      <c r="G1163" s="6">
        <v>236.45</v>
      </c>
      <c r="H1163" s="9">
        <v>379.87207733393547</v>
      </c>
      <c r="I1163" s="8">
        <f>+F1163/(1-'P&amp;L'!$D$26)</f>
        <v>2.8918153487040978</v>
      </c>
    </row>
    <row r="1164" spans="1:9" x14ac:dyDescent="0.25">
      <c r="A1164" s="5">
        <v>42144</v>
      </c>
      <c r="B1164" s="6">
        <v>9</v>
      </c>
      <c r="C1164" s="6">
        <v>344525.13582465</v>
      </c>
      <c r="D1164" s="6">
        <v>4254</v>
      </c>
      <c r="E1164" s="7">
        <v>25.0877649102985</v>
      </c>
      <c r="F1164" s="8">
        <f t="shared" si="18"/>
        <v>2.7879247911959348</v>
      </c>
      <c r="G1164" s="6">
        <v>234.6</v>
      </c>
      <c r="H1164" s="9">
        <v>363.35953111920344</v>
      </c>
      <c r="I1164" s="8">
        <f>+F1164/(1-'P&amp;L'!$D$26)</f>
        <v>2.7879247911959348</v>
      </c>
    </row>
    <row r="1165" spans="1:9" x14ac:dyDescent="0.25">
      <c r="A1165" s="5">
        <v>42146</v>
      </c>
      <c r="B1165" s="6">
        <v>9</v>
      </c>
      <c r="C1165" s="6">
        <v>344525.13582465</v>
      </c>
      <c r="D1165" s="6">
        <v>4254</v>
      </c>
      <c r="E1165" s="7">
        <v>25.089419305579899</v>
      </c>
      <c r="F1165" s="8">
        <f t="shared" si="18"/>
        <v>2.7881086389653928</v>
      </c>
      <c r="G1165" s="6">
        <v>240.5</v>
      </c>
      <c r="H1165" s="9">
        <v>372.52229315065387</v>
      </c>
      <c r="I1165" s="8">
        <f>+F1165/(1-'P&amp;L'!$D$26)</f>
        <v>2.7881086389653928</v>
      </c>
    </row>
    <row r="1166" spans="1:9" x14ac:dyDescent="0.25">
      <c r="A1166" s="5">
        <v>42148</v>
      </c>
      <c r="B1166" s="6">
        <v>9</v>
      </c>
      <c r="C1166" s="6">
        <v>342098.902473772</v>
      </c>
      <c r="D1166" s="6">
        <v>4254</v>
      </c>
      <c r="E1166" s="7">
        <v>25.084851605813999</v>
      </c>
      <c r="F1166" s="8">
        <f t="shared" si="18"/>
        <v>2.8073712649628466</v>
      </c>
      <c r="G1166" s="6">
        <v>240.46</v>
      </c>
      <c r="H1166" s="9">
        <v>375.03360798498113</v>
      </c>
      <c r="I1166" s="8">
        <f>+F1166/(1-'P&amp;L'!$D$26)</f>
        <v>2.8073712649628466</v>
      </c>
    </row>
    <row r="1167" spans="1:9" x14ac:dyDescent="0.25">
      <c r="A1167" s="5">
        <v>42150</v>
      </c>
      <c r="B1167" s="6">
        <v>9</v>
      </c>
      <c r="C1167" s="6">
        <v>327541.502368505</v>
      </c>
      <c r="D1167" s="6">
        <v>4254</v>
      </c>
      <c r="E1167" s="7">
        <v>25.108281225856199</v>
      </c>
      <c r="F1167" s="8">
        <f t="shared" si="18"/>
        <v>2.9348819861356432</v>
      </c>
      <c r="G1167" s="6">
        <v>235.94</v>
      </c>
      <c r="H1167" s="9">
        <v>384.69780878269091</v>
      </c>
      <c r="I1167" s="8">
        <f>+F1167/(1-'P&amp;L'!$D$26)</f>
        <v>2.9348819861356432</v>
      </c>
    </row>
    <row r="1168" spans="1:9" x14ac:dyDescent="0.25">
      <c r="A1168" s="5">
        <v>42152</v>
      </c>
      <c r="B1168" s="6">
        <v>9</v>
      </c>
      <c r="C1168" s="6">
        <v>320262.80231587199</v>
      </c>
      <c r="D1168" s="6">
        <v>4254</v>
      </c>
      <c r="E1168" s="7">
        <v>25.109100143322099</v>
      </c>
      <c r="F1168" s="8">
        <f t="shared" si="18"/>
        <v>3.0016817474140587</v>
      </c>
      <c r="G1168" s="6">
        <v>236.48</v>
      </c>
      <c r="H1168" s="9">
        <v>394.35427757137586</v>
      </c>
      <c r="I1168" s="8">
        <f>+F1168/(1-'P&amp;L'!$D$26)</f>
        <v>3.0016817474140587</v>
      </c>
    </row>
    <row r="1169" spans="1:9" x14ac:dyDescent="0.25">
      <c r="A1169" s="5">
        <v>42154</v>
      </c>
      <c r="B1169" s="6">
        <v>9</v>
      </c>
      <c r="C1169" s="6">
        <v>300852.93550884898</v>
      </c>
      <c r="D1169" s="6">
        <v>4254</v>
      </c>
      <c r="E1169" s="7">
        <v>25.095839390735801</v>
      </c>
      <c r="F1169" s="8">
        <f t="shared" si="18"/>
        <v>3.1936510949731129</v>
      </c>
      <c r="G1169" s="6">
        <v>231.12</v>
      </c>
      <c r="H1169" s="9">
        <v>410.06480059454776</v>
      </c>
      <c r="I1169" s="8">
        <f>+F1169/(1-'P&amp;L'!$D$26)</f>
        <v>3.1936510949731129</v>
      </c>
    </row>
    <row r="1170" spans="1:9" x14ac:dyDescent="0.25">
      <c r="A1170" s="5">
        <v>42156</v>
      </c>
      <c r="B1170" s="6">
        <v>9</v>
      </c>
      <c r="C1170" s="6">
        <v>332393.969070261</v>
      </c>
      <c r="D1170" s="6">
        <v>4465</v>
      </c>
      <c r="E1170" s="7">
        <v>25.1127152674817</v>
      </c>
      <c r="F1170" s="8">
        <f t="shared" si="18"/>
        <v>3.0360191728100769</v>
      </c>
      <c r="G1170" s="6">
        <v>222.4</v>
      </c>
      <c r="H1170" s="9">
        <v>375.11703557386727</v>
      </c>
      <c r="I1170" s="8">
        <f>+F1170/(1-'P&amp;L'!$D$26)</f>
        <v>3.0360191728100769</v>
      </c>
    </row>
    <row r="1171" spans="1:9" x14ac:dyDescent="0.25">
      <c r="A1171" s="5">
        <v>42158</v>
      </c>
      <c r="B1171" s="6">
        <v>9</v>
      </c>
      <c r="C1171" s="6">
        <v>335928.17990909598</v>
      </c>
      <c r="D1171" s="6">
        <v>4465</v>
      </c>
      <c r="E1171" s="7">
        <v>25.115877098555998</v>
      </c>
      <c r="F1171" s="8">
        <f t="shared" si="18"/>
        <v>3.0044562545440217</v>
      </c>
      <c r="G1171" s="6">
        <v>226.29</v>
      </c>
      <c r="H1171" s="9">
        <v>377.71022546709258</v>
      </c>
      <c r="I1171" s="8">
        <f>+F1171/(1-'P&amp;L'!$D$26)</f>
        <v>3.0044562545440217</v>
      </c>
    </row>
    <row r="1172" spans="1:9" x14ac:dyDescent="0.25">
      <c r="A1172" s="5">
        <v>42160</v>
      </c>
      <c r="B1172" s="6">
        <v>9</v>
      </c>
      <c r="C1172" s="6">
        <v>335928.17990909598</v>
      </c>
      <c r="D1172" s="6">
        <v>4465</v>
      </c>
      <c r="E1172" s="7">
        <v>25.163078626000001</v>
      </c>
      <c r="F1172" s="8">
        <f t="shared" si="18"/>
        <v>3.0101026798628219</v>
      </c>
      <c r="G1172" s="6">
        <v>224.15</v>
      </c>
      <c r="H1172" s="9">
        <v>374.84139760625089</v>
      </c>
      <c r="I1172" s="8">
        <f>+F1172/(1-'P&amp;L'!$D$26)</f>
        <v>3.0101026798628219</v>
      </c>
    </row>
    <row r="1173" spans="1:9" x14ac:dyDescent="0.25">
      <c r="A1173" s="5">
        <v>42162</v>
      </c>
      <c r="B1173" s="6">
        <v>9</v>
      </c>
      <c r="C1173" s="6">
        <v>395070.46510435903</v>
      </c>
      <c r="D1173" s="6">
        <v>4465</v>
      </c>
      <c r="E1173" s="7">
        <v>25.114321001604502</v>
      </c>
      <c r="F1173" s="8">
        <f t="shared" si="18"/>
        <v>2.5545290741561479</v>
      </c>
      <c r="G1173" s="6">
        <v>222.6</v>
      </c>
      <c r="H1173" s="9">
        <v>315.91009550397689</v>
      </c>
      <c r="I1173" s="8">
        <f>+F1173/(1-'P&amp;L'!$D$26)</f>
        <v>2.5545290741561479</v>
      </c>
    </row>
    <row r="1174" spans="1:9" x14ac:dyDescent="0.25">
      <c r="A1174" s="5">
        <v>42164</v>
      </c>
      <c r="B1174" s="6">
        <v>9</v>
      </c>
      <c r="C1174" s="6">
        <v>383242.008065306</v>
      </c>
      <c r="D1174" s="6">
        <v>4465</v>
      </c>
      <c r="E1174" s="7">
        <v>25.1094172859016</v>
      </c>
      <c r="F1174" s="8">
        <f t="shared" si="18"/>
        <v>2.6328583829516266</v>
      </c>
      <c r="G1174" s="6">
        <v>230.1</v>
      </c>
      <c r="H1174" s="9">
        <v>336.56706328731627</v>
      </c>
      <c r="I1174" s="8">
        <f>+F1174/(1-'P&amp;L'!$D$26)</f>
        <v>2.6328583829516266</v>
      </c>
    </row>
    <row r="1175" spans="1:9" x14ac:dyDescent="0.25">
      <c r="A1175" s="5">
        <v>42166</v>
      </c>
      <c r="B1175" s="6">
        <v>9</v>
      </c>
      <c r="C1175" s="6">
        <v>366682.16821063298</v>
      </c>
      <c r="D1175" s="6">
        <v>4465</v>
      </c>
      <c r="E1175" s="7">
        <v>25.113921915653801</v>
      </c>
      <c r="F1175" s="8">
        <f t="shared" si="18"/>
        <v>2.7522553308369013</v>
      </c>
      <c r="G1175" s="6">
        <v>229</v>
      </c>
      <c r="H1175" s="9">
        <v>350.148039312028</v>
      </c>
      <c r="I1175" s="8">
        <f>+F1175/(1-'P&amp;L'!$D$26)</f>
        <v>2.7522553308369013</v>
      </c>
    </row>
    <row r="1176" spans="1:9" x14ac:dyDescent="0.25">
      <c r="A1176" s="5">
        <v>42168</v>
      </c>
      <c r="B1176" s="6">
        <v>9</v>
      </c>
      <c r="C1176" s="6">
        <v>373779.24243406398</v>
      </c>
      <c r="D1176" s="6">
        <v>4465</v>
      </c>
      <c r="E1176" s="7">
        <v>25.102566721911799</v>
      </c>
      <c r="F1176" s="8">
        <f t="shared" si="18"/>
        <v>2.6987765215399095</v>
      </c>
      <c r="G1176" s="6">
        <v>230.22</v>
      </c>
      <c r="H1176" s="9">
        <v>345.17351710495444</v>
      </c>
      <c r="I1176" s="8">
        <f>+F1176/(1-'P&amp;L'!$D$26)</f>
        <v>2.6987765215399095</v>
      </c>
    </row>
    <row r="1177" spans="1:9" x14ac:dyDescent="0.25">
      <c r="A1177" s="5">
        <v>42170</v>
      </c>
      <c r="B1177" s="6">
        <v>9</v>
      </c>
      <c r="C1177" s="6">
        <v>370533.28863622498</v>
      </c>
      <c r="D1177" s="6">
        <v>4465</v>
      </c>
      <c r="E1177" s="7">
        <v>25.1003014916053</v>
      </c>
      <c r="F1177" s="8">
        <f t="shared" si="18"/>
        <v>2.7221727342031543</v>
      </c>
      <c r="G1177" s="6">
        <v>236.46</v>
      </c>
      <c r="H1177" s="9">
        <v>357.60275818315432</v>
      </c>
      <c r="I1177" s="8">
        <f>+F1177/(1-'P&amp;L'!$D$26)</f>
        <v>2.7221727342031543</v>
      </c>
    </row>
    <row r="1178" spans="1:9" x14ac:dyDescent="0.25">
      <c r="A1178" s="5">
        <v>42172</v>
      </c>
      <c r="B1178" s="6">
        <v>9</v>
      </c>
      <c r="C1178" s="6">
        <v>350771.51324229297</v>
      </c>
      <c r="D1178" s="6">
        <v>4465</v>
      </c>
      <c r="E1178" s="7">
        <v>25.102419225836101</v>
      </c>
      <c r="F1178" s="8">
        <f t="shared" si="18"/>
        <v>2.8757771897327453</v>
      </c>
      <c r="G1178" s="6">
        <v>249.96</v>
      </c>
      <c r="H1178" s="9">
        <v>399.34959241422064</v>
      </c>
      <c r="I1178" s="8">
        <f>+F1178/(1-'P&amp;L'!$D$26)</f>
        <v>2.8757771897327453</v>
      </c>
    </row>
    <row r="1179" spans="1:9" x14ac:dyDescent="0.25">
      <c r="A1179" s="5">
        <v>42174</v>
      </c>
      <c r="B1179" s="6">
        <v>12</v>
      </c>
      <c r="C1179" s="6">
        <v>397705.72980288102</v>
      </c>
      <c r="D1179" s="6">
        <v>4465</v>
      </c>
      <c r="E1179" s="7">
        <v>25.123950477637798</v>
      </c>
      <c r="F1179" s="8">
        <f t="shared" si="18"/>
        <v>3.3847670921387909</v>
      </c>
      <c r="G1179" s="6">
        <v>246.45</v>
      </c>
      <c r="H1179" s="9">
        <v>347.57327077400208</v>
      </c>
      <c r="I1179" s="8">
        <f>+F1179/(1-'P&amp;L'!$D$26)</f>
        <v>3.3847670921387909</v>
      </c>
    </row>
    <row r="1180" spans="1:9" x14ac:dyDescent="0.25">
      <c r="A1180" s="5">
        <v>42176</v>
      </c>
      <c r="B1180" s="6">
        <v>12</v>
      </c>
      <c r="C1180" s="6">
        <v>301367.07475746301</v>
      </c>
      <c r="D1180" s="6">
        <v>4465</v>
      </c>
      <c r="E1180" s="7">
        <v>25.3680443060586</v>
      </c>
      <c r="F1180" s="8">
        <f t="shared" si="18"/>
        <v>4.5101802013790175</v>
      </c>
      <c r="G1180" s="6">
        <v>242.47</v>
      </c>
      <c r="H1180" s="9">
        <v>455.659747261821</v>
      </c>
      <c r="I1180" s="8">
        <f>+F1180/(1-'P&amp;L'!$D$26)</f>
        <v>4.5101802013790175</v>
      </c>
    </row>
    <row r="1181" spans="1:9" x14ac:dyDescent="0.25">
      <c r="A1181" s="5">
        <v>42178</v>
      </c>
      <c r="B1181" s="6">
        <v>12</v>
      </c>
      <c r="C1181" s="6">
        <v>353241.73516653402</v>
      </c>
      <c r="D1181" s="6">
        <v>4465</v>
      </c>
      <c r="E1181" s="7">
        <v>25.110225098931</v>
      </c>
      <c r="F1181" s="8">
        <f t="shared" si="18"/>
        <v>3.8087398142986646</v>
      </c>
      <c r="G1181" s="6">
        <v>243.92</v>
      </c>
      <c r="H1181" s="9">
        <v>387.09492312655431</v>
      </c>
      <c r="I1181" s="8">
        <f>+F1181/(1-'P&amp;L'!$D$26)</f>
        <v>3.8087398142986646</v>
      </c>
    </row>
    <row r="1182" spans="1:9" x14ac:dyDescent="0.25">
      <c r="A1182" s="5">
        <v>42180</v>
      </c>
      <c r="B1182" s="6">
        <v>12</v>
      </c>
      <c r="C1182" s="6">
        <v>395235.50787864003</v>
      </c>
      <c r="D1182" s="6">
        <v>4465</v>
      </c>
      <c r="E1182" s="7">
        <v>25.127950023907999</v>
      </c>
      <c r="F1182" s="8">
        <f t="shared" si="18"/>
        <v>3.4064640839263842</v>
      </c>
      <c r="G1182" s="6">
        <v>241.92</v>
      </c>
      <c r="H1182" s="9">
        <v>343.37157965977946</v>
      </c>
      <c r="I1182" s="8">
        <f>+F1182/(1-'P&amp;L'!$D$26)</f>
        <v>3.4064640839263842</v>
      </c>
    </row>
    <row r="1183" spans="1:9" x14ac:dyDescent="0.25">
      <c r="A1183" s="5">
        <v>42182</v>
      </c>
      <c r="B1183" s="6">
        <v>12</v>
      </c>
      <c r="C1183" s="6">
        <v>316188.40630291199</v>
      </c>
      <c r="D1183" s="6">
        <v>4465</v>
      </c>
      <c r="E1183" s="7">
        <v>25.0939981809492</v>
      </c>
      <c r="F1183" s="8">
        <f t="shared" si="18"/>
        <v>4.2523267638319959</v>
      </c>
      <c r="G1183" s="6">
        <v>248.5</v>
      </c>
      <c r="H1183" s="9">
        <v>440.29300033843793</v>
      </c>
      <c r="I1183" s="8">
        <f>+F1183/(1-'P&amp;L'!$D$26)</f>
        <v>4.2523267638319959</v>
      </c>
    </row>
    <row r="1184" spans="1:9" x14ac:dyDescent="0.25">
      <c r="A1184" s="5">
        <v>42184</v>
      </c>
      <c r="B1184" s="6">
        <v>12</v>
      </c>
      <c r="C1184" s="6">
        <v>336442.88509952702</v>
      </c>
      <c r="D1184" s="6">
        <v>4465</v>
      </c>
      <c r="E1184" s="7">
        <v>25.102190719739799</v>
      </c>
      <c r="F1184" s="8">
        <f t="shared" si="18"/>
        <v>3.9976335905150315</v>
      </c>
      <c r="G1184" s="6">
        <v>253.8</v>
      </c>
      <c r="H1184" s="9">
        <v>422.74975219696461</v>
      </c>
      <c r="I1184" s="8">
        <f>+F1184/(1-'P&amp;L'!$D$26)</f>
        <v>3.9976335905150315</v>
      </c>
    </row>
    <row r="1185" spans="1:9" x14ac:dyDescent="0.25">
      <c r="A1185" s="5">
        <v>42186</v>
      </c>
      <c r="B1185" s="6">
        <v>12</v>
      </c>
      <c r="C1185" s="6">
        <v>356089.184959354</v>
      </c>
      <c r="D1185" s="6">
        <v>4382</v>
      </c>
      <c r="E1185" s="7">
        <v>25.101490544539701</v>
      </c>
      <c r="F1185" s="8">
        <f t="shared" si="18"/>
        <v>3.706758965298933</v>
      </c>
      <c r="G1185" s="6">
        <v>257.85000000000002</v>
      </c>
      <c r="H1185" s="9">
        <v>398.24491633430421</v>
      </c>
      <c r="I1185" s="8">
        <f>+F1185/(1-'P&amp;L'!$D$26)</f>
        <v>3.706758965298933</v>
      </c>
    </row>
    <row r="1186" spans="1:9" x14ac:dyDescent="0.25">
      <c r="A1186" s="5">
        <v>42188</v>
      </c>
      <c r="B1186" s="6">
        <v>12</v>
      </c>
      <c r="C1186" s="6">
        <v>397837.57216148498</v>
      </c>
      <c r="D1186" s="6">
        <v>4382</v>
      </c>
      <c r="E1186" s="7">
        <v>25.111890587594502</v>
      </c>
      <c r="F1186" s="8">
        <f t="shared" si="18"/>
        <v>3.3191527071808995</v>
      </c>
      <c r="G1186" s="6">
        <v>255.1</v>
      </c>
      <c r="H1186" s="9">
        <v>352.79827316743638</v>
      </c>
      <c r="I1186" s="8">
        <f>+F1186/(1-'P&amp;L'!$D$26)</f>
        <v>3.3191527071808995</v>
      </c>
    </row>
    <row r="1187" spans="1:9" x14ac:dyDescent="0.25">
      <c r="A1187" s="5">
        <v>42190</v>
      </c>
      <c r="B1187" s="6">
        <v>12</v>
      </c>
      <c r="C1187" s="6">
        <v>356089.184959354</v>
      </c>
      <c r="D1187" s="6">
        <v>4382</v>
      </c>
      <c r="E1187" s="7">
        <v>25.1129883295736</v>
      </c>
      <c r="F1187" s="8">
        <f t="shared" si="18"/>
        <v>3.7084568532263398</v>
      </c>
      <c r="G1187" s="6">
        <v>270.92</v>
      </c>
      <c r="H1187" s="9">
        <v>418.62297111503341</v>
      </c>
      <c r="I1187" s="8">
        <f>+F1187/(1-'P&amp;L'!$D$26)</f>
        <v>3.7084568532263398</v>
      </c>
    </row>
    <row r="1188" spans="1:9" x14ac:dyDescent="0.25">
      <c r="A1188" s="5">
        <v>42192</v>
      </c>
      <c r="B1188" s="6">
        <v>12</v>
      </c>
      <c r="C1188" s="6">
        <v>363456.54740678897</v>
      </c>
      <c r="D1188" s="6">
        <v>4382</v>
      </c>
      <c r="E1188" s="7">
        <v>25.107874459707801</v>
      </c>
      <c r="F1188" s="8">
        <f t="shared" si="18"/>
        <v>3.6325455684021439</v>
      </c>
      <c r="G1188" s="6">
        <v>267.26</v>
      </c>
      <c r="H1188" s="9">
        <v>404.51422025464876</v>
      </c>
      <c r="I1188" s="8">
        <f>+F1188/(1-'P&amp;L'!$D$26)</f>
        <v>3.6325455684021439</v>
      </c>
    </row>
    <row r="1189" spans="1:9" x14ac:dyDescent="0.25">
      <c r="A1189" s="5">
        <v>42194</v>
      </c>
      <c r="B1189" s="6">
        <v>12</v>
      </c>
      <c r="C1189" s="6">
        <v>338898.67258200602</v>
      </c>
      <c r="D1189" s="6">
        <v>4382</v>
      </c>
      <c r="E1189" s="7">
        <v>25.093870409715201</v>
      </c>
      <c r="F1189" s="8">
        <f t="shared" si="18"/>
        <v>3.8936006198288236</v>
      </c>
      <c r="G1189" s="6">
        <v>270.68</v>
      </c>
      <c r="H1189" s="9">
        <v>439.13325657302744</v>
      </c>
      <c r="I1189" s="8">
        <f>+F1189/(1-'P&amp;L'!$D$26)</f>
        <v>3.8936006198288236</v>
      </c>
    </row>
    <row r="1190" spans="1:9" x14ac:dyDescent="0.25">
      <c r="A1190" s="5">
        <v>42196</v>
      </c>
      <c r="B1190" s="6">
        <v>12</v>
      </c>
      <c r="C1190" s="6">
        <v>356089.184959354</v>
      </c>
      <c r="D1190" s="6">
        <v>4382</v>
      </c>
      <c r="E1190" s="7">
        <v>25.100896021684601</v>
      </c>
      <c r="F1190" s="8">
        <f t="shared" si="18"/>
        <v>3.7066711715912528</v>
      </c>
      <c r="G1190" s="6">
        <v>293.5</v>
      </c>
      <c r="H1190" s="9">
        <v>453.29499535918029</v>
      </c>
      <c r="I1190" s="8">
        <f>+F1190/(1-'P&amp;L'!$D$26)</f>
        <v>3.7066711715912528</v>
      </c>
    </row>
    <row r="1191" spans="1:9" x14ac:dyDescent="0.25">
      <c r="A1191" s="5">
        <v>42198</v>
      </c>
      <c r="B1191" s="6">
        <v>12</v>
      </c>
      <c r="C1191" s="6">
        <v>368157.89139393298</v>
      </c>
      <c r="D1191" s="6">
        <v>4382</v>
      </c>
      <c r="E1191" s="7">
        <v>25.088821954984098</v>
      </c>
      <c r="F1191" s="8">
        <f t="shared" si="18"/>
        <v>3.5834370103702318</v>
      </c>
      <c r="G1191" s="6">
        <v>289.89999999999998</v>
      </c>
      <c r="H1191" s="9">
        <v>432.84932887763762</v>
      </c>
      <c r="I1191" s="8">
        <f>+F1191/(1-'P&amp;L'!$D$26)</f>
        <v>3.5834370103702318</v>
      </c>
    </row>
    <row r="1192" spans="1:9" x14ac:dyDescent="0.25">
      <c r="A1192" s="5">
        <v>42200</v>
      </c>
      <c r="B1192" s="6">
        <v>12</v>
      </c>
      <c r="C1192" s="6">
        <v>391009.07085976301</v>
      </c>
      <c r="D1192" s="6">
        <v>4382</v>
      </c>
      <c r="E1192" s="7">
        <v>25.111749297854502</v>
      </c>
      <c r="F1192" s="8">
        <f t="shared" si="18"/>
        <v>3.3770987004850723</v>
      </c>
      <c r="G1192" s="6">
        <v>290.95</v>
      </c>
      <c r="H1192" s="9">
        <v>409.4028612108882</v>
      </c>
      <c r="I1192" s="8">
        <f>+F1192/(1-'P&amp;L'!$D$26)</f>
        <v>3.3770987004850723</v>
      </c>
    </row>
    <row r="1193" spans="1:9" x14ac:dyDescent="0.25">
      <c r="A1193" s="5">
        <v>42202</v>
      </c>
      <c r="B1193" s="6">
        <v>12</v>
      </c>
      <c r="C1193" s="6">
        <v>365618.87145328498</v>
      </c>
      <c r="D1193" s="6">
        <v>4382</v>
      </c>
      <c r="E1193" s="7">
        <v>25.102106517713299</v>
      </c>
      <c r="F1193" s="8">
        <f t="shared" si="18"/>
        <v>3.6102326006333842</v>
      </c>
      <c r="G1193" s="6">
        <v>277.99</v>
      </c>
      <c r="H1193" s="9">
        <v>418.17023360419773</v>
      </c>
      <c r="I1193" s="8">
        <f>+F1193/(1-'P&amp;L'!$D$26)</f>
        <v>3.6102326006333842</v>
      </c>
    </row>
    <row r="1194" spans="1:9" x14ac:dyDescent="0.25">
      <c r="A1194" s="5">
        <v>42204</v>
      </c>
      <c r="B1194" s="6">
        <v>12</v>
      </c>
      <c r="C1194" s="6">
        <v>363079.85151263699</v>
      </c>
      <c r="D1194" s="6">
        <v>4382</v>
      </c>
      <c r="E1194" s="7">
        <v>25.100983074496099</v>
      </c>
      <c r="F1194" s="8">
        <f t="shared" si="18"/>
        <v>3.6353162768200686</v>
      </c>
      <c r="G1194" s="6">
        <v>276.08999999999997</v>
      </c>
      <c r="H1194" s="9">
        <v>418.1976961946886</v>
      </c>
      <c r="I1194" s="8">
        <f>+F1194/(1-'P&amp;L'!$D$26)</f>
        <v>3.6353162768200686</v>
      </c>
    </row>
    <row r="1195" spans="1:9" x14ac:dyDescent="0.25">
      <c r="A1195" s="5">
        <v>42206</v>
      </c>
      <c r="B1195" s="6">
        <v>12</v>
      </c>
      <c r="C1195" s="6">
        <v>355462.79169069399</v>
      </c>
      <c r="D1195" s="6">
        <v>4382</v>
      </c>
      <c r="E1195" s="7">
        <v>25.1184187004561</v>
      </c>
      <c r="F1195" s="8">
        <f t="shared" si="18"/>
        <v>3.7157951825633031</v>
      </c>
      <c r="G1195" s="6">
        <v>278.97000000000003</v>
      </c>
      <c r="H1195" s="9">
        <v>431.91474253320195</v>
      </c>
      <c r="I1195" s="8">
        <f>+F1195/(1-'P&amp;L'!$D$26)</f>
        <v>3.7157951825633031</v>
      </c>
    </row>
    <row r="1196" spans="1:9" x14ac:dyDescent="0.25">
      <c r="A1196" s="5">
        <v>42208</v>
      </c>
      <c r="B1196" s="6">
        <v>12</v>
      </c>
      <c r="C1196" s="6">
        <v>378313.97115652403</v>
      </c>
      <c r="D1196" s="6">
        <v>4382</v>
      </c>
      <c r="E1196" s="7">
        <v>25.119162843296301</v>
      </c>
      <c r="F1196" s="8">
        <f t="shared" si="18"/>
        <v>3.4914546108723967</v>
      </c>
      <c r="G1196" s="6">
        <v>276.64</v>
      </c>
      <c r="H1196" s="9">
        <v>402.44833481322496</v>
      </c>
      <c r="I1196" s="8">
        <f>+F1196/(1-'P&amp;L'!$D$26)</f>
        <v>3.4914546108723967</v>
      </c>
    </row>
    <row r="1197" spans="1:9" x14ac:dyDescent="0.25">
      <c r="A1197" s="5">
        <v>42210</v>
      </c>
      <c r="B1197" s="6">
        <v>12</v>
      </c>
      <c r="C1197" s="6">
        <v>397611.60033711302</v>
      </c>
      <c r="D1197" s="6">
        <v>4382</v>
      </c>
      <c r="E1197" s="7">
        <v>25.120709679137899</v>
      </c>
      <c r="F1197" s="8">
        <f t="shared" si="18"/>
        <v>3.3222053799432123</v>
      </c>
      <c r="G1197" s="6">
        <v>287.12</v>
      </c>
      <c r="H1197" s="9">
        <v>397.44650362053972</v>
      </c>
      <c r="I1197" s="8">
        <f>+F1197/(1-'P&amp;L'!$D$26)</f>
        <v>3.3222053799432123</v>
      </c>
    </row>
    <row r="1198" spans="1:9" x14ac:dyDescent="0.25">
      <c r="A1198" s="5">
        <v>42212</v>
      </c>
      <c r="B1198" s="6">
        <v>12</v>
      </c>
      <c r="C1198" s="6">
        <v>402809.13759642199</v>
      </c>
      <c r="D1198" s="6">
        <v>4382</v>
      </c>
      <c r="E1198" s="7">
        <v>25.218448706678601</v>
      </c>
      <c r="F1198" s="8">
        <f t="shared" si="18"/>
        <v>3.2920973806721472</v>
      </c>
      <c r="G1198" s="6">
        <v>290.79000000000002</v>
      </c>
      <c r="H1198" s="9">
        <v>398.87874888568911</v>
      </c>
      <c r="I1198" s="8">
        <f>+F1198/(1-'P&amp;L'!$D$26)</f>
        <v>3.2920973806721472</v>
      </c>
    </row>
    <row r="1199" spans="1:9" x14ac:dyDescent="0.25">
      <c r="A1199" s="5">
        <v>42214</v>
      </c>
      <c r="B1199" s="6">
        <v>12</v>
      </c>
      <c r="C1199" s="6">
        <v>387216.52581849601</v>
      </c>
      <c r="D1199" s="6">
        <v>4382</v>
      </c>
      <c r="E1199" s="7">
        <v>25.125102724931502</v>
      </c>
      <c r="F1199" s="8">
        <f t="shared" si="18"/>
        <v>3.4119886771234751</v>
      </c>
      <c r="G1199" s="6">
        <v>290.7</v>
      </c>
      <c r="H1199" s="9">
        <v>413.27712851658089</v>
      </c>
      <c r="I1199" s="8">
        <f>+F1199/(1-'P&amp;L'!$D$26)</f>
        <v>3.4119886771234751</v>
      </c>
    </row>
    <row r="1200" spans="1:9" x14ac:dyDescent="0.25">
      <c r="A1200" s="5">
        <v>42216</v>
      </c>
      <c r="B1200" s="6">
        <v>12</v>
      </c>
      <c r="C1200" s="6">
        <v>361228.83952195197</v>
      </c>
      <c r="D1200" s="6">
        <v>4382</v>
      </c>
      <c r="E1200" s="7">
        <v>25.117331734766999</v>
      </c>
      <c r="F1200" s="8">
        <f t="shared" si="18"/>
        <v>3.6563242671567595</v>
      </c>
      <c r="G1200" s="6">
        <v>284.77999999999997</v>
      </c>
      <c r="H1200" s="9">
        <v>433.85334366704251</v>
      </c>
      <c r="I1200" s="8">
        <f>+F1200/(1-'P&amp;L'!$D$26)</f>
        <v>3.6563242671567595</v>
      </c>
    </row>
    <row r="1201" spans="1:9" x14ac:dyDescent="0.25">
      <c r="A1201" s="5">
        <v>42218</v>
      </c>
      <c r="B1201" s="6">
        <v>12</v>
      </c>
      <c r="C1201" s="6">
        <v>408006.67485572997</v>
      </c>
      <c r="D1201" s="6">
        <v>4583</v>
      </c>
      <c r="E1201" s="7">
        <v>25.0828849733639</v>
      </c>
      <c r="F1201" s="8">
        <f t="shared" si="18"/>
        <v>3.3809700355585939</v>
      </c>
      <c r="G1201" s="6">
        <v>280.69</v>
      </c>
      <c r="H1201" s="9">
        <v>395.41853303372574</v>
      </c>
      <c r="I1201" s="8">
        <f>+F1201/(1-'P&amp;L'!$D$26)</f>
        <v>3.3809700355585939</v>
      </c>
    </row>
    <row r="1202" spans="1:9" x14ac:dyDescent="0.25">
      <c r="A1202" s="5">
        <v>42220</v>
      </c>
      <c r="B1202" s="6">
        <v>12</v>
      </c>
      <c r="C1202" s="6">
        <v>374222.68267022399</v>
      </c>
      <c r="D1202" s="6">
        <v>4583</v>
      </c>
      <c r="E1202" s="7">
        <v>25.114123007467501</v>
      </c>
      <c r="F1202" s="8">
        <f t="shared" si="18"/>
        <v>3.6907872581732728</v>
      </c>
      <c r="G1202" s="6">
        <v>285</v>
      </c>
      <c r="H1202" s="9">
        <v>438.28098690807616</v>
      </c>
      <c r="I1202" s="8">
        <f>+F1202/(1-'P&amp;L'!$D$26)</f>
        <v>3.6907872581732728</v>
      </c>
    </row>
    <row r="1203" spans="1:9" x14ac:dyDescent="0.25">
      <c r="A1203" s="5">
        <v>42222</v>
      </c>
      <c r="B1203" s="6">
        <v>12</v>
      </c>
      <c r="C1203" s="6">
        <v>363827.60815160599</v>
      </c>
      <c r="D1203" s="6">
        <v>4583</v>
      </c>
      <c r="E1203" s="7">
        <v>25.1237012739474</v>
      </c>
      <c r="F1203" s="8">
        <f t="shared" si="18"/>
        <v>3.7976861686820076</v>
      </c>
      <c r="G1203" s="6">
        <v>277.10000000000002</v>
      </c>
      <c r="H1203" s="9">
        <v>438.47451555907679</v>
      </c>
      <c r="I1203" s="8">
        <f>+F1203/(1-'P&amp;L'!$D$26)</f>
        <v>3.7976861686820076</v>
      </c>
    </row>
    <row r="1204" spans="1:9" x14ac:dyDescent="0.25">
      <c r="A1204" s="5">
        <v>42224</v>
      </c>
      <c r="B1204" s="6">
        <v>12</v>
      </c>
      <c r="C1204" s="6">
        <v>411296.56997039798</v>
      </c>
      <c r="D1204" s="6">
        <v>4583</v>
      </c>
      <c r="E1204" s="7">
        <v>25.116436434617899</v>
      </c>
      <c r="F1204" s="8">
        <f t="shared" si="18"/>
        <v>3.358412491156106</v>
      </c>
      <c r="G1204" s="6">
        <v>269.89</v>
      </c>
      <c r="H1204" s="9">
        <v>377.66747801588394</v>
      </c>
      <c r="I1204" s="8">
        <f>+F1204/(1-'P&amp;L'!$D$26)</f>
        <v>3.358412491156106</v>
      </c>
    </row>
    <row r="1205" spans="1:9" x14ac:dyDescent="0.25">
      <c r="A1205" s="5">
        <v>42226</v>
      </c>
      <c r="B1205" s="6">
        <v>12</v>
      </c>
      <c r="C1205" s="6">
        <v>458451.59073133499</v>
      </c>
      <c r="D1205" s="6">
        <v>4583</v>
      </c>
      <c r="E1205" s="7">
        <v>25.123559435239699</v>
      </c>
      <c r="F1205" s="8">
        <f t="shared" si="18"/>
        <v>3.0138302552213267</v>
      </c>
      <c r="G1205" s="6">
        <v>264.07</v>
      </c>
      <c r="H1205" s="9">
        <v>331.60923145678987</v>
      </c>
      <c r="I1205" s="8">
        <f>+F1205/(1-'P&amp;L'!$D$26)</f>
        <v>3.0138302552213267</v>
      </c>
    </row>
    <row r="1206" spans="1:9" x14ac:dyDescent="0.25">
      <c r="A1206" s="5">
        <v>42228</v>
      </c>
      <c r="B1206" s="6">
        <v>12</v>
      </c>
      <c r="C1206" s="6">
        <v>322225.97519973799</v>
      </c>
      <c r="D1206" s="6">
        <v>4583</v>
      </c>
      <c r="E1206" s="7">
        <v>25.1572657986957</v>
      </c>
      <c r="F1206" s="8">
        <f t="shared" si="18"/>
        <v>4.2937227174421588</v>
      </c>
      <c r="G1206" s="6">
        <v>267.89</v>
      </c>
      <c r="H1206" s="9">
        <v>479.26890782315832</v>
      </c>
      <c r="I1206" s="8">
        <f>+F1206/(1-'P&amp;L'!$D$26)</f>
        <v>4.2937227174421588</v>
      </c>
    </row>
    <row r="1207" spans="1:9" x14ac:dyDescent="0.25">
      <c r="A1207" s="5">
        <v>42230</v>
      </c>
      <c r="B1207" s="6">
        <v>12</v>
      </c>
      <c r="C1207" s="6">
        <v>351042.93233142199</v>
      </c>
      <c r="D1207" s="6">
        <v>4583</v>
      </c>
      <c r="E1207" s="7">
        <v>25.1808689912211</v>
      </c>
      <c r="F1207" s="8">
        <f t="shared" si="18"/>
        <v>3.9449507268066926</v>
      </c>
      <c r="G1207" s="6">
        <v>266.99</v>
      </c>
      <c r="H1207" s="9">
        <v>438.85933106254942</v>
      </c>
      <c r="I1207" s="8">
        <f>+F1207/(1-'P&amp;L'!$D$26)</f>
        <v>3.9449507268066926</v>
      </c>
    </row>
    <row r="1208" spans="1:9" x14ac:dyDescent="0.25">
      <c r="A1208" s="5">
        <v>42232</v>
      </c>
      <c r="B1208" s="6">
        <v>12</v>
      </c>
      <c r="C1208" s="6">
        <v>385099.33621432103</v>
      </c>
      <c r="D1208" s="6">
        <v>4583</v>
      </c>
      <c r="E1208" s="7">
        <v>25.113576502596899</v>
      </c>
      <c r="F1208" s="8">
        <f t="shared" si="18"/>
        <v>3.5864674993055909</v>
      </c>
      <c r="G1208" s="6">
        <v>257.47000000000003</v>
      </c>
      <c r="H1208" s="9">
        <v>384.75324460258781</v>
      </c>
      <c r="I1208" s="8">
        <f>+F1208/(1-'P&amp;L'!$D$26)</f>
        <v>3.5864674993055909</v>
      </c>
    </row>
    <row r="1209" spans="1:9" x14ac:dyDescent="0.25">
      <c r="A1209" s="5">
        <v>42234</v>
      </c>
      <c r="B1209" s="6">
        <v>12</v>
      </c>
      <c r="C1209" s="6">
        <v>379859.889463106</v>
      </c>
      <c r="D1209" s="6">
        <v>4583</v>
      </c>
      <c r="E1209" s="7">
        <v>25.1598359197611</v>
      </c>
      <c r="F1209" s="8">
        <f t="shared" si="18"/>
        <v>3.6426334409744854</v>
      </c>
      <c r="G1209" s="6">
        <v>253.91</v>
      </c>
      <c r="H1209" s="9">
        <v>385.37544041576314</v>
      </c>
      <c r="I1209" s="8">
        <f>+F1209/(1-'P&amp;L'!$D$26)</f>
        <v>3.6426334409744854</v>
      </c>
    </row>
    <row r="1210" spans="1:9" x14ac:dyDescent="0.25">
      <c r="A1210" s="5">
        <v>42236</v>
      </c>
      <c r="B1210" s="6">
        <v>12</v>
      </c>
      <c r="C1210" s="6">
        <v>406057.12321918202</v>
      </c>
      <c r="D1210" s="6">
        <v>4583</v>
      </c>
      <c r="E1210" s="7">
        <v>25.106542009707798</v>
      </c>
      <c r="F1210" s="8">
        <f t="shared" si="18"/>
        <v>3.400406754151637</v>
      </c>
      <c r="G1210" s="6">
        <v>233.23</v>
      </c>
      <c r="H1210" s="9">
        <v>330.44869469616094</v>
      </c>
      <c r="I1210" s="8">
        <f>+F1210/(1-'P&amp;L'!$D$26)</f>
        <v>3.400406754151637</v>
      </c>
    </row>
    <row r="1211" spans="1:9" x14ac:dyDescent="0.25">
      <c r="A1211" s="5">
        <v>42238</v>
      </c>
      <c r="B1211" s="6">
        <v>12</v>
      </c>
      <c r="C1211" s="6">
        <v>412658.09358756599</v>
      </c>
      <c r="D1211" s="6">
        <v>4583</v>
      </c>
      <c r="E1211" s="7">
        <v>25.123629912049498</v>
      </c>
      <c r="F1211" s="8">
        <f t="shared" si="18"/>
        <v>3.3482904421693545</v>
      </c>
      <c r="G1211" s="6">
        <v>226.04</v>
      </c>
      <c r="H1211" s="9">
        <v>315.35315481165037</v>
      </c>
      <c r="I1211" s="8">
        <f>+F1211/(1-'P&amp;L'!$D$26)</f>
        <v>3.3482904421693545</v>
      </c>
    </row>
    <row r="1212" spans="1:9" x14ac:dyDescent="0.25">
      <c r="A1212" s="5">
        <v>42240</v>
      </c>
      <c r="B1212" s="6">
        <v>12</v>
      </c>
      <c r="C1212" s="6">
        <v>423446.54047874402</v>
      </c>
      <c r="D1212" s="6">
        <v>4583</v>
      </c>
      <c r="E1212" s="7">
        <v>25.121787082811402</v>
      </c>
      <c r="F1212" s="8">
        <f t="shared" si="18"/>
        <v>3.2627443380320842</v>
      </c>
      <c r="G1212" s="6">
        <v>213.24</v>
      </c>
      <c r="H1212" s="9">
        <v>289.89483443415071</v>
      </c>
      <c r="I1212" s="8">
        <f>+F1212/(1-'P&amp;L'!$D$26)</f>
        <v>3.2627443380320842</v>
      </c>
    </row>
    <row r="1213" spans="1:9" x14ac:dyDescent="0.25">
      <c r="A1213" s="5">
        <v>42242</v>
      </c>
      <c r="B1213" s="6">
        <v>12</v>
      </c>
      <c r="C1213" s="6">
        <v>418052.31703315501</v>
      </c>
      <c r="D1213" s="6">
        <v>4583</v>
      </c>
      <c r="E1213" s="7">
        <v>25.182662045607099</v>
      </c>
      <c r="F1213" s="8">
        <f t="shared" si="18"/>
        <v>3.3128525436455609</v>
      </c>
      <c r="G1213" s="6">
        <v>228.84</v>
      </c>
      <c r="H1213" s="9">
        <v>315.88049003660427</v>
      </c>
      <c r="I1213" s="8">
        <f>+F1213/(1-'P&amp;L'!$D$26)</f>
        <v>3.3128525436455609</v>
      </c>
    </row>
    <row r="1214" spans="1:9" x14ac:dyDescent="0.25">
      <c r="A1214" s="5">
        <v>42244</v>
      </c>
      <c r="B1214" s="6">
        <v>12</v>
      </c>
      <c r="C1214" s="6">
        <v>401869.64669638698</v>
      </c>
      <c r="D1214" s="6">
        <v>4583</v>
      </c>
      <c r="E1214" s="7">
        <v>25.1499196334921</v>
      </c>
      <c r="F1214" s="8">
        <f t="shared" si="18"/>
        <v>3.4417751913682086</v>
      </c>
      <c r="G1214" s="6">
        <v>234.17</v>
      </c>
      <c r="H1214" s="9">
        <v>335.81687356778883</v>
      </c>
      <c r="I1214" s="8">
        <f>+F1214/(1-'P&amp;L'!$D$26)</f>
        <v>3.4417751913682086</v>
      </c>
    </row>
    <row r="1215" spans="1:9" x14ac:dyDescent="0.25">
      <c r="A1215" s="5">
        <v>42246</v>
      </c>
      <c r="B1215" s="6">
        <v>12</v>
      </c>
      <c r="C1215" s="6">
        <v>388384.08808241499</v>
      </c>
      <c r="D1215" s="6">
        <v>4583</v>
      </c>
      <c r="E1215" s="7">
        <v>25.131373873537399</v>
      </c>
      <c r="F1215" s="8">
        <f t="shared" si="18"/>
        <v>3.5586551559645159</v>
      </c>
      <c r="G1215" s="6">
        <v>226.47</v>
      </c>
      <c r="H1215" s="9">
        <v>335.80359715470166</v>
      </c>
      <c r="I1215" s="8">
        <f>+F1215/(1-'P&amp;L'!$D$26)</f>
        <v>3.5586551559645159</v>
      </c>
    </row>
    <row r="1216" spans="1:9" x14ac:dyDescent="0.25">
      <c r="A1216" s="5">
        <v>42248</v>
      </c>
      <c r="B1216" s="6">
        <v>12</v>
      </c>
      <c r="C1216" s="6">
        <v>409960.98186477099</v>
      </c>
      <c r="D1216" s="6">
        <v>4595</v>
      </c>
      <c r="E1216" s="7">
        <v>25.2520382779683</v>
      </c>
      <c r="F1216" s="8">
        <f t="shared" si="18"/>
        <v>3.3964144204983526</v>
      </c>
      <c r="G1216" s="6">
        <v>228.32</v>
      </c>
      <c r="H1216" s="9">
        <v>323.11222520340999</v>
      </c>
      <c r="I1216" s="8">
        <f>+F1216/(1-'P&amp;L'!$D$26)</f>
        <v>3.3964144204983526</v>
      </c>
    </row>
    <row r="1217" spans="1:9" x14ac:dyDescent="0.25">
      <c r="A1217" s="5">
        <v>42250</v>
      </c>
      <c r="B1217" s="6">
        <v>12</v>
      </c>
      <c r="C1217" s="6">
        <v>407263.87014197698</v>
      </c>
      <c r="D1217" s="6">
        <v>4595</v>
      </c>
      <c r="E1217" s="7">
        <v>25.309373977517001</v>
      </c>
      <c r="F1217" s="8">
        <f t="shared" si="18"/>
        <v>3.4266699882652967</v>
      </c>
      <c r="G1217" s="6">
        <v>227.42</v>
      </c>
      <c r="H1217" s="9">
        <v>324.70553697137234</v>
      </c>
      <c r="I1217" s="8">
        <f>+F1217/(1-'P&amp;L'!$D$26)</f>
        <v>3.4266699882652967</v>
      </c>
    </row>
    <row r="1218" spans="1:9" x14ac:dyDescent="0.25">
      <c r="A1218" s="5">
        <v>42252</v>
      </c>
      <c r="B1218" s="6">
        <v>12</v>
      </c>
      <c r="C1218" s="6">
        <v>427538.38938739803</v>
      </c>
      <c r="D1218" s="6">
        <v>4595</v>
      </c>
      <c r="E1218" s="7">
        <v>25.251826392880801</v>
      </c>
      <c r="F1218" s="8">
        <f t="shared" si="18"/>
        <v>3.2567501348792067</v>
      </c>
      <c r="G1218" s="6">
        <v>234.67</v>
      </c>
      <c r="H1218" s="9">
        <v>318.44231423004311</v>
      </c>
      <c r="I1218" s="8">
        <f>+F1218/(1-'P&amp;L'!$D$26)</f>
        <v>3.2567501348792067</v>
      </c>
    </row>
    <row r="1219" spans="1:9" x14ac:dyDescent="0.25">
      <c r="A1219" s="5">
        <v>42254</v>
      </c>
      <c r="B1219" s="6">
        <v>12</v>
      </c>
      <c r="C1219" s="6">
        <v>385067.68845487502</v>
      </c>
      <c r="D1219" s="6">
        <v>4595</v>
      </c>
      <c r="E1219" s="7">
        <v>25.269670796254399</v>
      </c>
      <c r="F1219" s="8">
        <f t="shared" si="18"/>
        <v>3.6185057575111306</v>
      </c>
      <c r="G1219" s="6">
        <v>241.31</v>
      </c>
      <c r="H1219" s="9">
        <v>363.82567681042121</v>
      </c>
      <c r="I1219" s="8">
        <f>+F1219/(1-'P&amp;L'!$D$26)</f>
        <v>3.6185057575111306</v>
      </c>
    </row>
    <row r="1220" spans="1:9" x14ac:dyDescent="0.25">
      <c r="A1220" s="5">
        <v>42256</v>
      </c>
      <c r="B1220" s="6">
        <v>12</v>
      </c>
      <c r="C1220" s="6">
        <v>399224.58876571601</v>
      </c>
      <c r="D1220" s="6">
        <v>4595</v>
      </c>
      <c r="E1220" s="7">
        <v>25.186226369057199</v>
      </c>
      <c r="F1220" s="8">
        <f t="shared" ref="F1220:F1283" si="19">+(B1220/C1220)*D1220*E1220</f>
        <v>3.4786647943792093</v>
      </c>
      <c r="G1220" s="6">
        <v>240.08</v>
      </c>
      <c r="H1220" s="9">
        <v>347.98243493106696</v>
      </c>
      <c r="I1220" s="8">
        <f>+F1220/(1-'P&amp;L'!$D$26)</f>
        <v>3.4786647943792093</v>
      </c>
    </row>
    <row r="1221" spans="1:9" x14ac:dyDescent="0.25">
      <c r="A1221" s="5">
        <v>42258</v>
      </c>
      <c r="B1221" s="6">
        <v>12</v>
      </c>
      <c r="C1221" s="6">
        <v>489828.750755099</v>
      </c>
      <c r="D1221" s="6">
        <v>4595</v>
      </c>
      <c r="E1221" s="7">
        <v>25.1830498744484</v>
      </c>
      <c r="F1221" s="8">
        <f t="shared" si="19"/>
        <v>2.8348547690115962</v>
      </c>
      <c r="G1221" s="6">
        <v>239.93</v>
      </c>
      <c r="H1221" s="9">
        <v>283.40279363706344</v>
      </c>
      <c r="I1221" s="8">
        <f>+F1221/(1-'P&amp;L'!$D$26)</f>
        <v>2.8348547690115962</v>
      </c>
    </row>
    <row r="1222" spans="1:9" x14ac:dyDescent="0.25">
      <c r="A1222" s="5">
        <v>42260</v>
      </c>
      <c r="B1222" s="6">
        <v>12</v>
      </c>
      <c r="C1222" s="6">
        <v>396393.20870354801</v>
      </c>
      <c r="D1222" s="6">
        <v>4595</v>
      </c>
      <c r="E1222" s="7">
        <v>25.210131089800701</v>
      </c>
      <c r="F1222" s="8">
        <f t="shared" si="19"/>
        <v>3.5068376495098321</v>
      </c>
      <c r="G1222" s="6">
        <v>229.86</v>
      </c>
      <c r="H1222" s="9">
        <v>335.86737588180421</v>
      </c>
      <c r="I1222" s="8">
        <f>+F1222/(1-'P&amp;L'!$D$26)</f>
        <v>3.5068376495098321</v>
      </c>
    </row>
    <row r="1223" spans="1:9" x14ac:dyDescent="0.25">
      <c r="A1223" s="5">
        <v>42262</v>
      </c>
      <c r="B1223" s="6">
        <v>12</v>
      </c>
      <c r="C1223" s="6">
        <v>461514.95013341698</v>
      </c>
      <c r="D1223" s="6">
        <v>4595</v>
      </c>
      <c r="E1223" s="7">
        <v>25.233803736113099</v>
      </c>
      <c r="F1223" s="8">
        <f t="shared" si="19"/>
        <v>3.0148361122582181</v>
      </c>
      <c r="G1223" s="6">
        <v>230</v>
      </c>
      <c r="H1223" s="9">
        <v>288.92179409141261</v>
      </c>
      <c r="I1223" s="8">
        <f>+F1223/(1-'P&amp;L'!$D$26)</f>
        <v>3.0148361122582181</v>
      </c>
    </row>
    <row r="1224" spans="1:9" x14ac:dyDescent="0.25">
      <c r="A1224" s="5">
        <v>42264</v>
      </c>
      <c r="B1224" s="6">
        <v>12</v>
      </c>
      <c r="C1224" s="6">
        <v>399224.58876571601</v>
      </c>
      <c r="D1224" s="6">
        <v>4595</v>
      </c>
      <c r="E1224" s="7">
        <v>25.1815831076531</v>
      </c>
      <c r="F1224" s="8">
        <f t="shared" si="19"/>
        <v>3.4780234775840353</v>
      </c>
      <c r="G1224" s="6">
        <v>234</v>
      </c>
      <c r="H1224" s="9">
        <v>339.10728906444348</v>
      </c>
      <c r="I1224" s="8">
        <f>+F1224/(1-'P&amp;L'!$D$26)</f>
        <v>3.4780234775840353</v>
      </c>
    </row>
    <row r="1225" spans="1:9" x14ac:dyDescent="0.25">
      <c r="A1225" s="5">
        <v>42266</v>
      </c>
      <c r="B1225" s="6">
        <v>12</v>
      </c>
      <c r="C1225" s="6">
        <v>389344.07270936499</v>
      </c>
      <c r="D1225" s="6">
        <v>4595</v>
      </c>
      <c r="E1225" s="7">
        <v>25.1347888650774</v>
      </c>
      <c r="F1225" s="8">
        <f t="shared" si="19"/>
        <v>3.5596593223468163</v>
      </c>
      <c r="G1225" s="6">
        <v>230.71</v>
      </c>
      <c r="H1225" s="9">
        <v>342.18708427443084</v>
      </c>
      <c r="I1225" s="8">
        <f>+F1225/(1-'P&amp;L'!$D$26)</f>
        <v>3.5596593223468163</v>
      </c>
    </row>
    <row r="1226" spans="1:9" x14ac:dyDescent="0.25">
      <c r="A1226" s="5">
        <v>42268</v>
      </c>
      <c r="B1226" s="6">
        <v>12</v>
      </c>
      <c r="C1226" s="6">
        <v>389344.07270936499</v>
      </c>
      <c r="D1226" s="6">
        <v>4595</v>
      </c>
      <c r="E1226" s="7">
        <v>25.178783147645099</v>
      </c>
      <c r="F1226" s="8">
        <f t="shared" si="19"/>
        <v>3.5658899160833588</v>
      </c>
      <c r="G1226" s="6">
        <v>226.56</v>
      </c>
      <c r="H1226" s="9">
        <v>336.62000807826911</v>
      </c>
      <c r="I1226" s="8">
        <f>+F1226/(1-'P&amp;L'!$D$26)</f>
        <v>3.5658899160833588</v>
      </c>
    </row>
    <row r="1227" spans="1:9" x14ac:dyDescent="0.25">
      <c r="A1227" s="5">
        <v>42270</v>
      </c>
      <c r="B1227" s="6">
        <v>12</v>
      </c>
      <c r="C1227" s="6">
        <v>442436.44626064203</v>
      </c>
      <c r="D1227" s="6">
        <v>4595</v>
      </c>
      <c r="E1227" s="7">
        <v>25.232739211076399</v>
      </c>
      <c r="F1227" s="8">
        <f t="shared" si="19"/>
        <v>3.1447075661554105</v>
      </c>
      <c r="G1227" s="6">
        <v>229.95</v>
      </c>
      <c r="H1227" s="9">
        <v>301.30229368226526</v>
      </c>
      <c r="I1227" s="8">
        <f>+F1227/(1-'P&amp;L'!$D$26)</f>
        <v>3.1447075661554105</v>
      </c>
    </row>
    <row r="1228" spans="1:9" x14ac:dyDescent="0.25">
      <c r="A1228" s="5">
        <v>42272</v>
      </c>
      <c r="B1228" s="6">
        <v>12</v>
      </c>
      <c r="C1228" s="6">
        <v>477831.36196149403</v>
      </c>
      <c r="D1228" s="6">
        <v>4595</v>
      </c>
      <c r="E1228" s="7">
        <v>25.2521958279298</v>
      </c>
      <c r="F1228" s="8">
        <f t="shared" si="19"/>
        <v>2.914011487727036</v>
      </c>
      <c r="G1228" s="6">
        <v>235.79</v>
      </c>
      <c r="H1228" s="9">
        <v>286.28948695464913</v>
      </c>
      <c r="I1228" s="8">
        <f>+F1228/(1-'P&amp;L'!$D$26)</f>
        <v>2.914011487727036</v>
      </c>
    </row>
    <row r="1229" spans="1:9" x14ac:dyDescent="0.25">
      <c r="A1229" s="5">
        <v>42274</v>
      </c>
      <c r="B1229" s="6">
        <v>12</v>
      </c>
      <c r="C1229" s="6">
        <v>424738.988410216</v>
      </c>
      <c r="D1229" s="6">
        <v>4595</v>
      </c>
      <c r="E1229" s="7">
        <v>25.174097771666698</v>
      </c>
      <c r="F1229" s="8">
        <f t="shared" si="19"/>
        <v>3.2681241633251359</v>
      </c>
      <c r="G1229" s="6">
        <v>232.85</v>
      </c>
      <c r="H1229" s="9">
        <v>317.07612976260742</v>
      </c>
      <c r="I1229" s="8">
        <f>+F1229/(1-'P&amp;L'!$D$26)</f>
        <v>3.2681241633251359</v>
      </c>
    </row>
    <row r="1230" spans="1:9" x14ac:dyDescent="0.25">
      <c r="A1230" s="5">
        <v>42276</v>
      </c>
      <c r="B1230" s="6">
        <v>12</v>
      </c>
      <c r="C1230" s="6">
        <v>510276.701353941</v>
      </c>
      <c r="D1230" s="6">
        <v>4595</v>
      </c>
      <c r="E1230" s="7">
        <v>25.213702369658701</v>
      </c>
      <c r="F1230" s="8">
        <f t="shared" si="19"/>
        <v>2.7245679549430273</v>
      </c>
      <c r="G1230" s="6">
        <v>237.68</v>
      </c>
      <c r="H1230" s="9">
        <v>269.82304647119111</v>
      </c>
      <c r="I1230" s="8">
        <f>+F1230/(1-'P&amp;L'!$D$26)</f>
        <v>2.7245679549430273</v>
      </c>
    </row>
    <row r="1231" spans="1:9" x14ac:dyDescent="0.25">
      <c r="A1231" s="5">
        <v>42278</v>
      </c>
      <c r="B1231" s="6">
        <v>12</v>
      </c>
      <c r="C1231" s="6">
        <v>465548.43166333798</v>
      </c>
      <c r="D1231" s="6">
        <v>4469</v>
      </c>
      <c r="E1231" s="7">
        <v>25.255669455869601</v>
      </c>
      <c r="F1231" s="8">
        <f t="shared" si="19"/>
        <v>2.9092806450668474</v>
      </c>
      <c r="G1231" s="6">
        <v>238.98</v>
      </c>
      <c r="H1231" s="9">
        <v>289.69162023253131</v>
      </c>
      <c r="I1231" s="8">
        <f>+F1231/(1-'P&amp;L'!$D$26)</f>
        <v>2.9092806450668474</v>
      </c>
    </row>
    <row r="1232" spans="1:9" x14ac:dyDescent="0.25">
      <c r="A1232" s="5">
        <v>42280</v>
      </c>
      <c r="B1232" s="6">
        <v>12</v>
      </c>
      <c r="C1232" s="6">
        <v>459502.348135243</v>
      </c>
      <c r="D1232" s="6">
        <v>4469</v>
      </c>
      <c r="E1232" s="7">
        <v>25.160077407583898</v>
      </c>
      <c r="F1232" s="8">
        <f t="shared" si="19"/>
        <v>2.9364042135792987</v>
      </c>
      <c r="G1232" s="6">
        <v>239.17</v>
      </c>
      <c r="H1232" s="9">
        <v>292.62491490073364</v>
      </c>
      <c r="I1232" s="8">
        <f>+F1232/(1-'P&amp;L'!$D$26)</f>
        <v>2.9364042135792987</v>
      </c>
    </row>
    <row r="1233" spans="1:9" x14ac:dyDescent="0.25">
      <c r="A1233" s="5">
        <v>42282</v>
      </c>
      <c r="B1233" s="6">
        <v>12</v>
      </c>
      <c r="C1233" s="6">
        <v>447410.18107905198</v>
      </c>
      <c r="D1233" s="6">
        <v>4469</v>
      </c>
      <c r="E1233" s="7">
        <v>25.1534417108738</v>
      </c>
      <c r="F1233" s="8">
        <f t="shared" si="19"/>
        <v>3.0149711140176327</v>
      </c>
      <c r="G1233" s="6">
        <v>239.22</v>
      </c>
      <c r="H1233" s="9">
        <v>300.51724578970754</v>
      </c>
      <c r="I1233" s="8">
        <f>+F1233/(1-'P&amp;L'!$D$26)</f>
        <v>3.0149711140176327</v>
      </c>
    </row>
    <row r="1234" spans="1:9" x14ac:dyDescent="0.25">
      <c r="A1234" s="5">
        <v>42284</v>
      </c>
      <c r="B1234" s="6">
        <v>12</v>
      </c>
      <c r="C1234" s="6">
        <v>408110.63814643299</v>
      </c>
      <c r="D1234" s="6">
        <v>4469</v>
      </c>
      <c r="E1234" s="7">
        <v>25.180427824340299</v>
      </c>
      <c r="F1234" s="8">
        <f t="shared" si="19"/>
        <v>3.3088477906307281</v>
      </c>
      <c r="G1234" s="6">
        <v>245.25</v>
      </c>
      <c r="H1234" s="9">
        <v>338.1228836050775</v>
      </c>
      <c r="I1234" s="8">
        <f>+F1234/(1-'P&amp;L'!$D$26)</f>
        <v>3.3088477906307281</v>
      </c>
    </row>
    <row r="1235" spans="1:9" x14ac:dyDescent="0.25">
      <c r="A1235" s="5">
        <v>42286</v>
      </c>
      <c r="B1235" s="6">
        <v>12</v>
      </c>
      <c r="C1235" s="6">
        <v>402064.55461833801</v>
      </c>
      <c r="D1235" s="6">
        <v>4469</v>
      </c>
      <c r="E1235" s="7">
        <v>25.168975962768201</v>
      </c>
      <c r="F1235" s="8">
        <f t="shared" si="19"/>
        <v>3.3570774330321207</v>
      </c>
      <c r="G1235" s="6">
        <v>244.78</v>
      </c>
      <c r="H1235" s="9">
        <v>342.39392252400103</v>
      </c>
      <c r="I1235" s="8">
        <f>+F1235/(1-'P&amp;L'!$D$26)</f>
        <v>3.3570774330321207</v>
      </c>
    </row>
    <row r="1236" spans="1:9" x14ac:dyDescent="0.25">
      <c r="A1236" s="5">
        <v>42288</v>
      </c>
      <c r="B1236" s="6">
        <v>12</v>
      </c>
      <c r="C1236" s="6">
        <v>453456.26460714801</v>
      </c>
      <c r="D1236" s="6">
        <v>4469</v>
      </c>
      <c r="E1236" s="7">
        <v>25.143113949272699</v>
      </c>
      <c r="F1236" s="8">
        <f t="shared" si="19"/>
        <v>2.97355008655523</v>
      </c>
      <c r="G1236" s="6">
        <v>248.08</v>
      </c>
      <c r="H1236" s="9">
        <v>307.36596061359228</v>
      </c>
      <c r="I1236" s="8">
        <f>+F1236/(1-'P&amp;L'!$D$26)</f>
        <v>2.97355008655523</v>
      </c>
    </row>
    <row r="1237" spans="1:9" x14ac:dyDescent="0.25">
      <c r="A1237" s="5">
        <v>42290</v>
      </c>
      <c r="B1237" s="6">
        <v>12</v>
      </c>
      <c r="C1237" s="6">
        <v>405087.596382385</v>
      </c>
      <c r="D1237" s="6">
        <v>4469</v>
      </c>
      <c r="E1237" s="7">
        <v>25.170646732430601</v>
      </c>
      <c r="F1237" s="8">
        <f t="shared" si="19"/>
        <v>3.3322458031832389</v>
      </c>
      <c r="G1237" s="6">
        <v>249.58</v>
      </c>
      <c r="H1237" s="9">
        <v>346.52579481603033</v>
      </c>
      <c r="I1237" s="8">
        <f>+F1237/(1-'P&amp;L'!$D$26)</f>
        <v>3.3322458031832389</v>
      </c>
    </row>
    <row r="1238" spans="1:9" x14ac:dyDescent="0.25">
      <c r="A1238" s="5">
        <v>42292</v>
      </c>
      <c r="B1238" s="6">
        <v>12</v>
      </c>
      <c r="C1238" s="6">
        <v>493327.87505393702</v>
      </c>
      <c r="D1238" s="6">
        <v>4469</v>
      </c>
      <c r="E1238" s="7">
        <v>25.164004498137299</v>
      </c>
      <c r="F1238" s="8">
        <f t="shared" si="19"/>
        <v>2.7354935763128383</v>
      </c>
      <c r="G1238" s="6">
        <v>254.73</v>
      </c>
      <c r="H1238" s="9">
        <v>290.33844945590386</v>
      </c>
      <c r="I1238" s="8">
        <f>+F1238/(1-'P&amp;L'!$D$26)</f>
        <v>2.7354935763128383</v>
      </c>
    </row>
    <row r="1239" spans="1:9" x14ac:dyDescent="0.25">
      <c r="A1239" s="5">
        <v>42294</v>
      </c>
      <c r="B1239" s="6">
        <v>12</v>
      </c>
      <c r="C1239" s="6">
        <v>396478.23087156902</v>
      </c>
      <c r="D1239" s="6">
        <v>4469</v>
      </c>
      <c r="E1239" s="7">
        <v>25.140827715479901</v>
      </c>
      <c r="F1239" s="8">
        <f t="shared" si="19"/>
        <v>3.4005708352812309</v>
      </c>
      <c r="G1239" s="6">
        <v>269.07</v>
      </c>
      <c r="H1239" s="9">
        <v>381.24649777046699</v>
      </c>
      <c r="I1239" s="8">
        <f>+F1239/(1-'P&amp;L'!$D$26)</f>
        <v>3.4005708352812309</v>
      </c>
    </row>
    <row r="1240" spans="1:9" x14ac:dyDescent="0.25">
      <c r="A1240" s="5">
        <v>42296</v>
      </c>
      <c r="B1240" s="6">
        <v>12</v>
      </c>
      <c r="C1240" s="6">
        <v>502407.52919603401</v>
      </c>
      <c r="D1240" s="6">
        <v>4469</v>
      </c>
      <c r="E1240" s="7">
        <v>25.161200781764698</v>
      </c>
      <c r="F1240" s="8">
        <f t="shared" si="19"/>
        <v>2.6857576710359714</v>
      </c>
      <c r="G1240" s="6">
        <v>264.16000000000003</v>
      </c>
      <c r="H1240" s="9">
        <v>295.61239432535928</v>
      </c>
      <c r="I1240" s="8">
        <f>+F1240/(1-'P&amp;L'!$D$26)</f>
        <v>2.6857576710359714</v>
      </c>
    </row>
    <row r="1241" spans="1:9" x14ac:dyDescent="0.25">
      <c r="A1241" s="5">
        <v>42298</v>
      </c>
      <c r="B1241" s="6">
        <v>12</v>
      </c>
      <c r="C1241" s="6">
        <v>438849.95020135498</v>
      </c>
      <c r="D1241" s="6">
        <v>4469</v>
      </c>
      <c r="E1241" s="7">
        <v>25.171804665878401</v>
      </c>
      <c r="F1241" s="8">
        <f t="shared" si="19"/>
        <v>3.0760252792608358</v>
      </c>
      <c r="G1241" s="6">
        <v>269.10000000000002</v>
      </c>
      <c r="H1241" s="9">
        <v>344.89933443712124</v>
      </c>
      <c r="I1241" s="8">
        <f>+F1241/(1-'P&amp;L'!$D$26)</f>
        <v>3.0760252792608358</v>
      </c>
    </row>
    <row r="1242" spans="1:9" x14ac:dyDescent="0.25">
      <c r="A1242" s="5">
        <v>42300</v>
      </c>
      <c r="B1242" s="6">
        <v>12</v>
      </c>
      <c r="C1242" s="6">
        <v>466088.912627646</v>
      </c>
      <c r="D1242" s="6">
        <v>4469</v>
      </c>
      <c r="E1242" s="7">
        <v>25.171333918102199</v>
      </c>
      <c r="F1242" s="8">
        <f t="shared" si="19"/>
        <v>2.8962034040882618</v>
      </c>
      <c r="G1242" s="6">
        <v>277.43</v>
      </c>
      <c r="H1242" s="9">
        <v>334.7890459984194</v>
      </c>
      <c r="I1242" s="8">
        <f>+F1242/(1-'P&amp;L'!$D$26)</f>
        <v>2.8962034040882618</v>
      </c>
    </row>
    <row r="1243" spans="1:9" x14ac:dyDescent="0.25">
      <c r="A1243" s="5">
        <v>42302</v>
      </c>
      <c r="B1243" s="6">
        <v>13</v>
      </c>
      <c r="C1243" s="6">
        <v>469115.46400834399</v>
      </c>
      <c r="D1243" s="6">
        <v>4469</v>
      </c>
      <c r="E1243" s="7">
        <v>25.157817660967702</v>
      </c>
      <c r="F1243" s="8">
        <f t="shared" si="19"/>
        <v>3.1156375024619605</v>
      </c>
      <c r="G1243" s="6">
        <v>295.01</v>
      </c>
      <c r="H1243" s="9">
        <v>353.51700753896267</v>
      </c>
      <c r="I1243" s="8">
        <f>+F1243/(1-'P&amp;L'!$D$26)</f>
        <v>3.1156375024619605</v>
      </c>
    </row>
    <row r="1244" spans="1:9" x14ac:dyDescent="0.25">
      <c r="A1244" s="5">
        <v>42304</v>
      </c>
      <c r="B1244" s="6">
        <v>13</v>
      </c>
      <c r="C1244" s="6">
        <v>478195.11815044202</v>
      </c>
      <c r="D1244" s="6">
        <v>4469</v>
      </c>
      <c r="E1244" s="7">
        <v>25.132069760193499</v>
      </c>
      <c r="F1244" s="8">
        <f t="shared" si="19"/>
        <v>3.0533516580121365</v>
      </c>
      <c r="G1244" s="6">
        <v>294.73</v>
      </c>
      <c r="H1244" s="9">
        <v>346.12089775612196</v>
      </c>
      <c r="I1244" s="8">
        <f>+F1244/(1-'P&amp;L'!$D$26)</f>
        <v>3.0533516580121365</v>
      </c>
    </row>
    <row r="1245" spans="1:9" x14ac:dyDescent="0.25">
      <c r="A1245" s="5">
        <v>42306</v>
      </c>
      <c r="B1245" s="6">
        <v>13</v>
      </c>
      <c r="C1245" s="6">
        <v>458010.01345818402</v>
      </c>
      <c r="D1245" s="6">
        <v>4469</v>
      </c>
      <c r="E1245" s="7">
        <v>25.170573034469498</v>
      </c>
      <c r="F1245" s="8">
        <f t="shared" si="19"/>
        <v>3.192800896518138</v>
      </c>
      <c r="G1245" s="6">
        <v>310.36</v>
      </c>
      <c r="H1245" s="9">
        <v>381.12218701668058</v>
      </c>
      <c r="I1245" s="8">
        <f>+F1245/(1-'P&amp;L'!$D$26)</f>
        <v>3.192800896518138</v>
      </c>
    </row>
    <row r="1246" spans="1:9" x14ac:dyDescent="0.25">
      <c r="A1246" s="5">
        <v>42308</v>
      </c>
      <c r="B1246" s="6">
        <v>13</v>
      </c>
      <c r="C1246" s="6">
        <v>470388.66247056698</v>
      </c>
      <c r="D1246" s="6">
        <v>4469</v>
      </c>
      <c r="E1246" s="7">
        <v>25.267060574509799</v>
      </c>
      <c r="F1246" s="8">
        <f t="shared" si="19"/>
        <v>3.1206968520189351</v>
      </c>
      <c r="G1246" s="6">
        <v>310.92</v>
      </c>
      <c r="H1246" s="9">
        <v>373.18733278066435</v>
      </c>
      <c r="I1246" s="8">
        <f>+F1246/(1-'P&amp;L'!$D$26)</f>
        <v>3.1206968520189351</v>
      </c>
    </row>
    <row r="1247" spans="1:9" x14ac:dyDescent="0.25">
      <c r="A1247" s="5">
        <v>42310</v>
      </c>
      <c r="B1247" s="6">
        <v>13</v>
      </c>
      <c r="C1247" s="6">
        <v>448726.02669889602</v>
      </c>
      <c r="D1247" s="6">
        <v>4560</v>
      </c>
      <c r="E1247" s="7">
        <v>25.174956806930702</v>
      </c>
      <c r="F1247" s="8">
        <f t="shared" si="19"/>
        <v>3.3257964787414989</v>
      </c>
      <c r="G1247" s="6">
        <v>340.69</v>
      </c>
      <c r="H1247" s="9">
        <v>435.79446243940043</v>
      </c>
      <c r="I1247" s="8">
        <f>+F1247/(1-'P&amp;L'!$D$26)</f>
        <v>3.3257964787414989</v>
      </c>
    </row>
    <row r="1248" spans="1:9" x14ac:dyDescent="0.25">
      <c r="A1248" s="5">
        <v>42312</v>
      </c>
      <c r="B1248" s="6">
        <v>13</v>
      </c>
      <c r="C1248" s="6">
        <v>479672.64922985499</v>
      </c>
      <c r="D1248" s="6">
        <v>4560</v>
      </c>
      <c r="E1248" s="7">
        <v>25.1742147268581</v>
      </c>
      <c r="F1248" s="8">
        <f t="shared" si="19"/>
        <v>3.1111372545509424</v>
      </c>
      <c r="G1248" s="6">
        <v>437.05</v>
      </c>
      <c r="H1248" s="9">
        <v>522.9702065774959</v>
      </c>
      <c r="I1248" s="8">
        <f>+F1248/(1-'P&amp;L'!$D$26)</f>
        <v>3.1111372545509424</v>
      </c>
    </row>
    <row r="1249" spans="1:9" x14ac:dyDescent="0.25">
      <c r="A1249" s="5">
        <v>42314</v>
      </c>
      <c r="B1249" s="6">
        <v>13</v>
      </c>
      <c r="C1249" s="6">
        <v>423968.72867412999</v>
      </c>
      <c r="D1249" s="6">
        <v>4560</v>
      </c>
      <c r="E1249" s="7">
        <v>25.1853296987018</v>
      </c>
      <c r="F1249" s="8">
        <f t="shared" si="19"/>
        <v>3.5214539270573866</v>
      </c>
      <c r="G1249" s="6">
        <v>388.38</v>
      </c>
      <c r="H1249" s="9">
        <v>526.02395238097995</v>
      </c>
      <c r="I1249" s="8">
        <f>+F1249/(1-'P&amp;L'!$D$26)</f>
        <v>3.5214539270573866</v>
      </c>
    </row>
    <row r="1250" spans="1:9" x14ac:dyDescent="0.25">
      <c r="A1250" s="5">
        <v>42316</v>
      </c>
      <c r="B1250" s="6">
        <v>13</v>
      </c>
      <c r="C1250" s="6">
        <v>433252.715433417</v>
      </c>
      <c r="D1250" s="6">
        <v>4560</v>
      </c>
      <c r="E1250" s="7">
        <v>25.1999261627052</v>
      </c>
      <c r="F1250" s="8">
        <f t="shared" si="19"/>
        <v>3.4479913678803982</v>
      </c>
      <c r="G1250" s="6">
        <v>381.51</v>
      </c>
      <c r="H1250" s="9">
        <v>505.93968721540409</v>
      </c>
      <c r="I1250" s="8">
        <f>+F1250/(1-'P&amp;L'!$D$26)</f>
        <v>3.4479913678803982</v>
      </c>
    </row>
    <row r="1251" spans="1:9" x14ac:dyDescent="0.25">
      <c r="A1251" s="5">
        <v>42318</v>
      </c>
      <c r="B1251" s="6">
        <v>13</v>
      </c>
      <c r="C1251" s="6">
        <v>442536.70219270501</v>
      </c>
      <c r="D1251" s="6">
        <v>4560</v>
      </c>
      <c r="E1251" s="7">
        <v>25.190265118916098</v>
      </c>
      <c r="F1251" s="8">
        <f t="shared" si="19"/>
        <v>3.374361739603442</v>
      </c>
      <c r="G1251" s="6">
        <v>353.58</v>
      </c>
      <c r="H1251" s="9">
        <v>458.88723995730192</v>
      </c>
      <c r="I1251" s="8">
        <f>+F1251/(1-'P&amp;L'!$D$26)</f>
        <v>3.374361739603442</v>
      </c>
    </row>
    <row r="1252" spans="1:9" x14ac:dyDescent="0.25">
      <c r="A1252" s="5">
        <v>42320</v>
      </c>
      <c r="B1252" s="6">
        <v>13</v>
      </c>
      <c r="C1252" s="6">
        <v>477906.83986505598</v>
      </c>
      <c r="D1252" s="6">
        <v>4560</v>
      </c>
      <c r="E1252" s="7">
        <v>25.192935955897401</v>
      </c>
      <c r="F1252" s="8">
        <f t="shared" si="19"/>
        <v>3.1249547378047398</v>
      </c>
      <c r="G1252" s="6">
        <v>331.6</v>
      </c>
      <c r="H1252" s="9">
        <v>398.55191963694301</v>
      </c>
      <c r="I1252" s="8">
        <f>+F1252/(1-'P&amp;L'!$D$26)</f>
        <v>3.1249547378047398</v>
      </c>
    </row>
    <row r="1253" spans="1:9" x14ac:dyDescent="0.25">
      <c r="A1253" s="5">
        <v>42322</v>
      </c>
      <c r="B1253" s="6">
        <v>13</v>
      </c>
      <c r="C1253" s="6">
        <v>497546.84698279802</v>
      </c>
      <c r="D1253" s="6">
        <v>4560</v>
      </c>
      <c r="E1253" s="7">
        <v>25.185918698531498</v>
      </c>
      <c r="F1253" s="8">
        <f t="shared" si="19"/>
        <v>3.0007651932734816</v>
      </c>
      <c r="G1253" s="6">
        <v>331.9</v>
      </c>
      <c r="H1253" s="9">
        <v>383.05921832594942</v>
      </c>
      <c r="I1253" s="8">
        <f>+F1253/(1-'P&amp;L'!$D$26)</f>
        <v>3.0007651932734816</v>
      </c>
    </row>
    <row r="1254" spans="1:9" x14ac:dyDescent="0.25">
      <c r="A1254" s="5">
        <v>42324</v>
      </c>
      <c r="B1254" s="6">
        <v>13</v>
      </c>
      <c r="C1254" s="6">
        <v>576106.87545376597</v>
      </c>
      <c r="D1254" s="6">
        <v>4560</v>
      </c>
      <c r="E1254" s="7">
        <v>25.173609500808801</v>
      </c>
      <c r="F1254" s="8">
        <f t="shared" si="19"/>
        <v>2.5903033530585002</v>
      </c>
      <c r="G1254" s="6">
        <v>329.32</v>
      </c>
      <c r="H1254" s="9">
        <v>328.09180778047124</v>
      </c>
      <c r="I1254" s="8">
        <f>+F1254/(1-'P&amp;L'!$D$26)</f>
        <v>2.5903033530585002</v>
      </c>
    </row>
    <row r="1255" spans="1:9" x14ac:dyDescent="0.25">
      <c r="A1255" s="5">
        <v>42326</v>
      </c>
      <c r="B1255" s="6">
        <v>13</v>
      </c>
      <c r="C1255" s="6">
        <v>458266.83274731401</v>
      </c>
      <c r="D1255" s="6">
        <v>4560</v>
      </c>
      <c r="E1255" s="7">
        <v>25.1922527802692</v>
      </c>
      <c r="F1255" s="8">
        <f t="shared" si="19"/>
        <v>3.258792995909022</v>
      </c>
      <c r="G1255" s="6">
        <v>334.46</v>
      </c>
      <c r="H1255" s="9">
        <v>419.20611746605056</v>
      </c>
      <c r="I1255" s="8">
        <f>+F1255/(1-'P&amp;L'!$D$26)</f>
        <v>3.258792995909022</v>
      </c>
    </row>
    <row r="1256" spans="1:9" x14ac:dyDescent="0.25">
      <c r="A1256" s="5">
        <v>42328</v>
      </c>
      <c r="B1256" s="6">
        <v>13</v>
      </c>
      <c r="C1256" s="6">
        <v>520460.18862016301</v>
      </c>
      <c r="D1256" s="6">
        <v>4560</v>
      </c>
      <c r="E1256" s="7">
        <v>25.169930171809501</v>
      </c>
      <c r="F1256" s="8">
        <f t="shared" si="19"/>
        <v>2.8668349533912139</v>
      </c>
      <c r="G1256" s="6">
        <v>320.62</v>
      </c>
      <c r="H1256" s="9">
        <v>353.52485490626572</v>
      </c>
      <c r="I1256" s="8">
        <f>+F1256/(1-'P&amp;L'!$D$26)</f>
        <v>2.8668349533912139</v>
      </c>
    </row>
    <row r="1257" spans="1:9" x14ac:dyDescent="0.25">
      <c r="A1257" s="5">
        <v>42330</v>
      </c>
      <c r="B1257" s="6">
        <v>13</v>
      </c>
      <c r="C1257" s="6">
        <v>569560.20641451899</v>
      </c>
      <c r="D1257" s="6">
        <v>4560</v>
      </c>
      <c r="E1257" s="7">
        <v>25.168277544868399</v>
      </c>
      <c r="F1257" s="8">
        <f t="shared" si="19"/>
        <v>2.6195220032172633</v>
      </c>
      <c r="G1257" s="6">
        <v>322.33</v>
      </c>
      <c r="H1257" s="9">
        <v>324.75020280654633</v>
      </c>
      <c r="I1257" s="8">
        <f>+F1257/(1-'P&amp;L'!$D$26)</f>
        <v>2.6195220032172633</v>
      </c>
    </row>
    <row r="1258" spans="1:9" x14ac:dyDescent="0.25">
      <c r="A1258" s="5">
        <v>42332</v>
      </c>
      <c r="B1258" s="6">
        <v>13</v>
      </c>
      <c r="C1258" s="6">
        <v>549490.49316152895</v>
      </c>
      <c r="D1258" s="6">
        <v>4560</v>
      </c>
      <c r="E1258" s="7">
        <v>25.158339316723001</v>
      </c>
      <c r="F1258" s="8">
        <f t="shared" si="19"/>
        <v>2.7141258552346414</v>
      </c>
      <c r="G1258" s="6">
        <v>321.10000000000002</v>
      </c>
      <c r="H1258" s="9">
        <v>335.1945431214782</v>
      </c>
      <c r="I1258" s="8">
        <f>+F1258/(1-'P&amp;L'!$D$26)</f>
        <v>2.7141258552346414</v>
      </c>
    </row>
    <row r="1259" spans="1:9" x14ac:dyDescent="0.25">
      <c r="A1259" s="5">
        <v>42334</v>
      </c>
      <c r="B1259" s="6">
        <v>13</v>
      </c>
      <c r="C1259" s="6">
        <v>585641.18350110296</v>
      </c>
      <c r="D1259" s="6">
        <v>4560</v>
      </c>
      <c r="E1259" s="7">
        <v>25.169478655142001</v>
      </c>
      <c r="F1259" s="8">
        <f t="shared" si="19"/>
        <v>2.5477147726479994</v>
      </c>
      <c r="G1259" s="6">
        <v>348</v>
      </c>
      <c r="H1259" s="9">
        <v>341.00182341596297</v>
      </c>
      <c r="I1259" s="8">
        <f>+F1259/(1-'P&amp;L'!$D$26)</f>
        <v>2.5477147726479994</v>
      </c>
    </row>
    <row r="1260" spans="1:9" x14ac:dyDescent="0.25">
      <c r="A1260" s="5">
        <v>42336</v>
      </c>
      <c r="B1260" s="6">
        <v>13</v>
      </c>
      <c r="C1260" s="6">
        <v>527800.07895778399</v>
      </c>
      <c r="D1260" s="6">
        <v>4560</v>
      </c>
      <c r="E1260" s="7">
        <v>25.1876797364983</v>
      </c>
      <c r="F1260" s="8">
        <f t="shared" si="19"/>
        <v>2.8289606506463723</v>
      </c>
      <c r="G1260" s="6">
        <v>353.88</v>
      </c>
      <c r="H1260" s="9">
        <v>385.04330578874544</v>
      </c>
      <c r="I1260" s="8">
        <f>+F1260/(1-'P&amp;L'!$D$26)</f>
        <v>2.8289606506463723</v>
      </c>
    </row>
    <row r="1261" spans="1:9" x14ac:dyDescent="0.25">
      <c r="A1261" s="5">
        <v>42338</v>
      </c>
      <c r="B1261" s="6">
        <v>13</v>
      </c>
      <c r="C1261" s="6">
        <v>542260.35509361397</v>
      </c>
      <c r="D1261" s="6">
        <v>4560</v>
      </c>
      <c r="E1261" s="7">
        <v>25.167656214558299</v>
      </c>
      <c r="F1261" s="8">
        <f t="shared" si="19"/>
        <v>2.751332724925931</v>
      </c>
      <c r="G1261" s="6">
        <v>372.53</v>
      </c>
      <c r="H1261" s="9">
        <v>394.21306923717572</v>
      </c>
      <c r="I1261" s="8">
        <f>+F1261/(1-'P&amp;L'!$D$26)</f>
        <v>2.751332724925931</v>
      </c>
    </row>
    <row r="1262" spans="1:9" x14ac:dyDescent="0.25">
      <c r="A1262" s="5">
        <v>42340</v>
      </c>
      <c r="B1262" s="6">
        <v>13</v>
      </c>
      <c r="C1262" s="6">
        <v>531415.14799174201</v>
      </c>
      <c r="D1262" s="6">
        <v>4649</v>
      </c>
      <c r="E1262" s="7">
        <v>25.1399389111765</v>
      </c>
      <c r="F1262" s="8">
        <f t="shared" si="19"/>
        <v>2.8591252878594737</v>
      </c>
      <c r="G1262" s="6">
        <v>360.98</v>
      </c>
      <c r="H1262" s="9">
        <v>396.95655631212031</v>
      </c>
      <c r="I1262" s="8">
        <f>+F1262/(1-'P&amp;L'!$D$26)</f>
        <v>2.8591252878594737</v>
      </c>
    </row>
    <row r="1263" spans="1:9" x14ac:dyDescent="0.25">
      <c r="A1263" s="5">
        <v>42342</v>
      </c>
      <c r="B1263" s="6">
        <v>13</v>
      </c>
      <c r="C1263" s="6">
        <v>527800.07895778399</v>
      </c>
      <c r="D1263" s="6">
        <v>4649</v>
      </c>
      <c r="E1263" s="7">
        <v>25.184817366909101</v>
      </c>
      <c r="F1263" s="8">
        <f t="shared" si="19"/>
        <v>2.8838472518031395</v>
      </c>
      <c r="G1263" s="6">
        <v>360.88</v>
      </c>
      <c r="H1263" s="9">
        <v>400.27799855027575</v>
      </c>
      <c r="I1263" s="8">
        <f>+F1263/(1-'P&amp;L'!$D$26)</f>
        <v>2.8838472518031395</v>
      </c>
    </row>
    <row r="1264" spans="1:9" x14ac:dyDescent="0.25">
      <c r="A1264" s="5">
        <v>42344</v>
      </c>
      <c r="B1264" s="6">
        <v>13</v>
      </c>
      <c r="C1264" s="6">
        <v>621791.87384067802</v>
      </c>
      <c r="D1264" s="6">
        <v>4649</v>
      </c>
      <c r="E1264" s="7">
        <v>25.188607753872201</v>
      </c>
      <c r="F1264" s="8">
        <f t="shared" si="19"/>
        <v>2.448285271754516</v>
      </c>
      <c r="G1264" s="6">
        <v>390.04</v>
      </c>
      <c r="H1264" s="9">
        <v>367.28045669043524</v>
      </c>
      <c r="I1264" s="8">
        <f>+F1264/(1-'P&amp;L'!$D$26)</f>
        <v>2.448285271754516</v>
      </c>
    </row>
    <row r="1265" spans="1:9" x14ac:dyDescent="0.25">
      <c r="A1265" s="5">
        <v>42346</v>
      </c>
      <c r="B1265" s="6">
        <v>13</v>
      </c>
      <c r="C1265" s="6">
        <v>625219.90858044697</v>
      </c>
      <c r="D1265" s="6">
        <v>4649</v>
      </c>
      <c r="E1265" s="7">
        <v>25.143607663071901</v>
      </c>
      <c r="F1265" s="8">
        <f t="shared" si="19"/>
        <v>2.4305115615772963</v>
      </c>
      <c r="G1265" s="6">
        <v>394.99</v>
      </c>
      <c r="H1265" s="9">
        <v>369.24144681054469</v>
      </c>
      <c r="I1265" s="8">
        <f>+F1265/(1-'P&amp;L'!$D$26)</f>
        <v>2.4305115615772963</v>
      </c>
    </row>
    <row r="1266" spans="1:9" x14ac:dyDescent="0.25">
      <c r="A1266" s="5">
        <v>42348</v>
      </c>
      <c r="B1266" s="6">
        <v>13</v>
      </c>
      <c r="C1266" s="6">
        <v>770711.33384759596</v>
      </c>
      <c r="D1266" s="6">
        <v>4649</v>
      </c>
      <c r="E1266" s="7">
        <v>25.181164150143399</v>
      </c>
      <c r="F1266" s="8">
        <f t="shared" si="19"/>
        <v>1.9746355748326894</v>
      </c>
      <c r="G1266" s="6">
        <v>415.64</v>
      </c>
      <c r="H1266" s="9">
        <v>315.6682808936381</v>
      </c>
      <c r="I1266" s="8">
        <f>+F1266/(1-'P&amp;L'!$D$26)</f>
        <v>1.9746355748326894</v>
      </c>
    </row>
    <row r="1267" spans="1:9" x14ac:dyDescent="0.25">
      <c r="A1267" s="5">
        <v>42350</v>
      </c>
      <c r="B1267" s="6">
        <v>13</v>
      </c>
      <c r="C1267" s="6">
        <v>656677.51404361497</v>
      </c>
      <c r="D1267" s="6">
        <v>4649</v>
      </c>
      <c r="E1267" s="7">
        <v>25.1746219375786</v>
      </c>
      <c r="F1267" s="8">
        <f t="shared" si="19"/>
        <v>2.3169342538815556</v>
      </c>
      <c r="G1267" s="6">
        <v>426.06</v>
      </c>
      <c r="H1267" s="9">
        <v>379.67423392645213</v>
      </c>
      <c r="I1267" s="8">
        <f>+F1267/(1-'P&amp;L'!$D$26)</f>
        <v>2.3169342538815556</v>
      </c>
    </row>
    <row r="1268" spans="1:9" x14ac:dyDescent="0.25">
      <c r="A1268" s="5">
        <v>42352</v>
      </c>
      <c r="B1268" s="6">
        <v>13</v>
      </c>
      <c r="C1268" s="6">
        <v>692067.32018967799</v>
      </c>
      <c r="D1268" s="6">
        <v>4649</v>
      </c>
      <c r="E1268" s="7">
        <v>25.199071510749999</v>
      </c>
      <c r="F1268" s="8">
        <f t="shared" si="19"/>
        <v>2.2005897988042467</v>
      </c>
      <c r="G1268" s="6">
        <v>445.6</v>
      </c>
      <c r="H1268" s="9">
        <v>377.14723628737391</v>
      </c>
      <c r="I1268" s="8">
        <f>+F1268/(1-'P&amp;L'!$D$26)</f>
        <v>2.2005897988042467</v>
      </c>
    </row>
    <row r="1269" spans="1:9" x14ac:dyDescent="0.25">
      <c r="A1269" s="5">
        <v>42354</v>
      </c>
      <c r="B1269" s="6">
        <v>13</v>
      </c>
      <c r="C1269" s="6">
        <v>660609.71472651104</v>
      </c>
      <c r="D1269" s="6">
        <v>4649</v>
      </c>
      <c r="E1269" s="7">
        <v>25.163639566871002</v>
      </c>
      <c r="F1269" s="8">
        <f t="shared" si="19"/>
        <v>2.3021382377529704</v>
      </c>
      <c r="G1269" s="6">
        <v>454.43</v>
      </c>
      <c r="H1269" s="9">
        <v>402.3694920700317</v>
      </c>
      <c r="I1269" s="8">
        <f>+F1269/(1-'P&amp;L'!$D$26)</f>
        <v>2.3021382377529704</v>
      </c>
    </row>
    <row r="1270" spans="1:9" x14ac:dyDescent="0.25">
      <c r="A1270" s="5">
        <v>42356</v>
      </c>
      <c r="B1270" s="6">
        <v>13</v>
      </c>
      <c r="C1270" s="6">
        <v>629152.10926334304</v>
      </c>
      <c r="D1270" s="6">
        <v>4649</v>
      </c>
      <c r="E1270" s="7">
        <v>25.2198683552574</v>
      </c>
      <c r="F1270" s="8">
        <f t="shared" si="19"/>
        <v>2.4226465450006214</v>
      </c>
      <c r="G1270" s="6">
        <v>458.95</v>
      </c>
      <c r="H1270" s="9">
        <v>427.64370454924432</v>
      </c>
      <c r="I1270" s="8">
        <f>+F1270/(1-'P&amp;L'!$D$26)</f>
        <v>2.4226465450006214</v>
      </c>
    </row>
    <row r="1271" spans="1:9" x14ac:dyDescent="0.25">
      <c r="A1271" s="5">
        <v>42358</v>
      </c>
      <c r="B1271" s="6">
        <v>13</v>
      </c>
      <c r="C1271" s="6">
        <v>785065.60708686197</v>
      </c>
      <c r="D1271" s="6">
        <v>4649</v>
      </c>
      <c r="E1271" s="7">
        <v>25.196046163569001</v>
      </c>
      <c r="F1271" s="8">
        <f t="shared" si="19"/>
        <v>1.939676669365463</v>
      </c>
      <c r="G1271" s="6">
        <v>434.98</v>
      </c>
      <c r="H1271" s="9">
        <v>324.50790678484202</v>
      </c>
      <c r="I1271" s="8">
        <f>+F1271/(1-'P&amp;L'!$D$26)</f>
        <v>1.939676669365463</v>
      </c>
    </row>
    <row r="1272" spans="1:9" x14ac:dyDescent="0.25">
      <c r="A1272" s="5">
        <v>42360</v>
      </c>
      <c r="B1272" s="6">
        <v>13</v>
      </c>
      <c r="C1272" s="6">
        <v>654995.56567602104</v>
      </c>
      <c r="D1272" s="6">
        <v>4649</v>
      </c>
      <c r="E1272" s="7">
        <v>25.173335005999999</v>
      </c>
      <c r="F1272" s="8">
        <f t="shared" si="19"/>
        <v>2.3227651109170244</v>
      </c>
      <c r="G1272" s="6">
        <v>435.98</v>
      </c>
      <c r="H1272" s="9">
        <v>389.49197425292471</v>
      </c>
      <c r="I1272" s="8">
        <f>+F1272/(1-'P&amp;L'!$D$26)</f>
        <v>2.3227651109170244</v>
      </c>
    </row>
    <row r="1273" spans="1:9" x14ac:dyDescent="0.25">
      <c r="A1273" s="5">
        <v>42362</v>
      </c>
      <c r="B1273" s="6">
        <v>13</v>
      </c>
      <c r="C1273" s="6">
        <v>692158.43465054699</v>
      </c>
      <c r="D1273" s="6">
        <v>4649</v>
      </c>
      <c r="E1273" s="7">
        <v>25.178260802282999</v>
      </c>
      <c r="F1273" s="8">
        <f t="shared" si="19"/>
        <v>2.1984829945413349</v>
      </c>
      <c r="G1273" s="6">
        <v>453.95</v>
      </c>
      <c r="H1273" s="9">
        <v>383.846675143092</v>
      </c>
      <c r="I1273" s="8">
        <f>+F1273/(1-'P&amp;L'!$D$26)</f>
        <v>2.1984829945413349</v>
      </c>
    </row>
    <row r="1274" spans="1:9" x14ac:dyDescent="0.25">
      <c r="A1274" s="5">
        <v>42364</v>
      </c>
      <c r="B1274" s="6">
        <v>13</v>
      </c>
      <c r="C1274" s="6">
        <v>864036.70365772897</v>
      </c>
      <c r="D1274" s="6">
        <v>4649</v>
      </c>
      <c r="E1274" s="7">
        <v>25.222328520586199</v>
      </c>
      <c r="F1274" s="8">
        <f t="shared" si="19"/>
        <v>1.76423277199404</v>
      </c>
      <c r="G1274" s="6">
        <v>417.99</v>
      </c>
      <c r="H1274" s="9">
        <v>283.62756014068799</v>
      </c>
      <c r="I1274" s="8">
        <f>+F1274/(1-'P&amp;L'!$D$26)</f>
        <v>1.76423277199404</v>
      </c>
    </row>
    <row r="1275" spans="1:9" x14ac:dyDescent="0.25">
      <c r="A1275" s="5">
        <v>42366</v>
      </c>
      <c r="B1275" s="6">
        <v>13</v>
      </c>
      <c r="C1275" s="6">
        <v>747902.73811233602</v>
      </c>
      <c r="D1275" s="6">
        <v>4649</v>
      </c>
      <c r="E1275" s="7">
        <v>25.1890096633648</v>
      </c>
      <c r="F1275" s="8">
        <f t="shared" si="19"/>
        <v>2.0354895087924114</v>
      </c>
      <c r="G1275" s="6">
        <v>423.98</v>
      </c>
      <c r="H1275" s="9">
        <v>331.92570843761791</v>
      </c>
      <c r="I1275" s="8">
        <f>+F1275/(1-'P&amp;L'!$D$26)</f>
        <v>2.0354895087924114</v>
      </c>
    </row>
    <row r="1276" spans="1:9" x14ac:dyDescent="0.25">
      <c r="A1276" s="5">
        <v>42368</v>
      </c>
      <c r="B1276" s="6">
        <v>13</v>
      </c>
      <c r="C1276" s="6">
        <v>803647.04157412495</v>
      </c>
      <c r="D1276" s="6">
        <v>4649</v>
      </c>
      <c r="E1276" s="7">
        <v>25.199254535261399</v>
      </c>
      <c r="F1276" s="8">
        <f t="shared" si="19"/>
        <v>1.8950699343887538</v>
      </c>
      <c r="G1276" s="6">
        <v>428</v>
      </c>
      <c r="H1276" s="9">
        <v>311.95766612245637</v>
      </c>
      <c r="I1276" s="8">
        <f>+F1276/(1-'P&amp;L'!$D$26)</f>
        <v>1.8950699343887538</v>
      </c>
    </row>
    <row r="1277" spans="1:9" x14ac:dyDescent="0.25">
      <c r="A1277" s="5">
        <v>42370</v>
      </c>
      <c r="B1277" s="6">
        <v>14</v>
      </c>
      <c r="C1277" s="6">
        <v>697129.16640580702</v>
      </c>
      <c r="D1277" s="6">
        <v>5063</v>
      </c>
      <c r="E1277" s="7">
        <v>25.257930296129</v>
      </c>
      <c r="F1277" s="8">
        <f t="shared" si="19"/>
        <v>2.5681504971032045</v>
      </c>
      <c r="G1277" s="6">
        <v>432.33</v>
      </c>
      <c r="H1277" s="9">
        <v>1110.2885044126283</v>
      </c>
      <c r="I1277" s="8">
        <f>+F1277/(1-'P&amp;L'!$D$26)</f>
        <v>2.5681504971032045</v>
      </c>
    </row>
    <row r="1278" spans="1:9" x14ac:dyDescent="0.25">
      <c r="A1278" s="5">
        <v>42372</v>
      </c>
      <c r="B1278" s="6">
        <v>14</v>
      </c>
      <c r="C1278" s="6">
        <v>769424.04292196501</v>
      </c>
      <c r="D1278" s="6">
        <v>5063</v>
      </c>
      <c r="E1278" s="7">
        <v>25.226144193264599</v>
      </c>
      <c r="F1278" s="8">
        <f t="shared" si="19"/>
        <v>2.3239195202642353</v>
      </c>
      <c r="G1278" s="6">
        <v>428.13</v>
      </c>
      <c r="H1278" s="9">
        <v>994.93966421072707</v>
      </c>
      <c r="I1278" s="8">
        <f>+F1278/(1-'P&amp;L'!$D$26)</f>
        <v>2.3239195202642353</v>
      </c>
    </row>
    <row r="1279" spans="1:9" x14ac:dyDescent="0.25">
      <c r="A1279" s="5">
        <v>42374</v>
      </c>
      <c r="B1279" s="6">
        <v>14</v>
      </c>
      <c r="C1279" s="6">
        <v>841718.919438123</v>
      </c>
      <c r="D1279" s="6">
        <v>5063</v>
      </c>
      <c r="E1279" s="7">
        <v>25.168489989209601</v>
      </c>
      <c r="F1279" s="8">
        <f t="shared" si="19"/>
        <v>2.1194639519401952</v>
      </c>
      <c r="G1279" s="6">
        <v>431.9</v>
      </c>
      <c r="H1279" s="9">
        <v>915.39648084297028</v>
      </c>
      <c r="I1279" s="8">
        <f>+F1279/(1-'P&amp;L'!$D$26)</f>
        <v>2.1194639519401952</v>
      </c>
    </row>
    <row r="1280" spans="1:9" x14ac:dyDescent="0.25">
      <c r="A1280" s="5">
        <v>42376</v>
      </c>
      <c r="B1280" s="6">
        <v>14</v>
      </c>
      <c r="C1280" s="6">
        <v>743604.444166195</v>
      </c>
      <c r="D1280" s="6">
        <v>5063</v>
      </c>
      <c r="E1280" s="7">
        <v>25.199222685186399</v>
      </c>
      <c r="F1280" s="8">
        <f t="shared" si="19"/>
        <v>2.4020449533141504</v>
      </c>
      <c r="G1280" s="6">
        <v>453.71</v>
      </c>
      <c r="H1280" s="9">
        <v>1089.8318157681631</v>
      </c>
      <c r="I1280" s="8">
        <f>+F1280/(1-'P&amp;L'!$D$26)</f>
        <v>2.4020449533141504</v>
      </c>
    </row>
    <row r="1281" spans="1:9" x14ac:dyDescent="0.25">
      <c r="A1281" s="5">
        <v>42378</v>
      </c>
      <c r="B1281" s="6">
        <v>14</v>
      </c>
      <c r="C1281" s="6">
        <v>821063.24043350702</v>
      </c>
      <c r="D1281" s="6">
        <v>5063</v>
      </c>
      <c r="E1281" s="7">
        <v>25.1639838108511</v>
      </c>
      <c r="F1281" s="8">
        <f t="shared" si="19"/>
        <v>2.1723947835479751</v>
      </c>
      <c r="G1281" s="6">
        <v>450.15</v>
      </c>
      <c r="H1281" s="9">
        <v>977.90351181412098</v>
      </c>
      <c r="I1281" s="8">
        <f>+F1281/(1-'P&amp;L'!$D$26)</f>
        <v>2.1723947835479751</v>
      </c>
    </row>
    <row r="1282" spans="1:9" x14ac:dyDescent="0.25">
      <c r="A1282" s="5">
        <v>42380</v>
      </c>
      <c r="B1282" s="6">
        <v>14</v>
      </c>
      <c r="C1282" s="6">
        <v>877866.357696202</v>
      </c>
      <c r="D1282" s="6">
        <v>5063</v>
      </c>
      <c r="E1282" s="7">
        <v>25.165544433741701</v>
      </c>
      <c r="F1282" s="8">
        <f t="shared" si="19"/>
        <v>2.0319540724099405</v>
      </c>
      <c r="G1282" s="6">
        <v>447.11</v>
      </c>
      <c r="H1282" s="9">
        <v>908.50698531520857</v>
      </c>
      <c r="I1282" s="8">
        <f>+F1282/(1-'P&amp;L'!$D$26)</f>
        <v>2.0319540724099405</v>
      </c>
    </row>
    <row r="1283" spans="1:9" x14ac:dyDescent="0.25">
      <c r="A1283" s="5">
        <v>42382</v>
      </c>
      <c r="B1283" s="6">
        <v>14</v>
      </c>
      <c r="C1283" s="6">
        <v>862135.53944177704</v>
      </c>
      <c r="D1283" s="6">
        <v>5063</v>
      </c>
      <c r="E1283" s="7">
        <v>25.152357700630599</v>
      </c>
      <c r="F1283" s="8">
        <f t="shared" si="19"/>
        <v>2.0679456268447916</v>
      </c>
      <c r="G1283" s="6">
        <v>429.57</v>
      </c>
      <c r="H1283" s="9">
        <v>888.32740292371705</v>
      </c>
      <c r="I1283" s="8">
        <f>+F1283/(1-'P&amp;L'!$D$26)</f>
        <v>2.0679456268447916</v>
      </c>
    </row>
    <row r="1284" spans="1:9" x14ac:dyDescent="0.25">
      <c r="A1284" s="5">
        <v>42384</v>
      </c>
      <c r="B1284" s="6">
        <v>14</v>
      </c>
      <c r="C1284" s="6">
        <v>693089.35523750703</v>
      </c>
      <c r="D1284" s="6">
        <v>5063</v>
      </c>
      <c r="E1284" s="7">
        <v>25.177239953642399</v>
      </c>
      <c r="F1284" s="8">
        <f t="shared" ref="F1284:F1347" si="20">+(B1284/C1284)*D1284*E1284</f>
        <v>2.574867308101322</v>
      </c>
      <c r="G1284" s="6">
        <v>391.62</v>
      </c>
      <c r="H1284" s="9">
        <v>1008.3695351986397</v>
      </c>
      <c r="I1284" s="8">
        <f>+F1284/(1-'P&amp;L'!$D$26)</f>
        <v>2.574867308101322</v>
      </c>
    </row>
    <row r="1285" spans="1:9" x14ac:dyDescent="0.25">
      <c r="A1285" s="5">
        <v>42386</v>
      </c>
      <c r="B1285" s="6">
        <v>14</v>
      </c>
      <c r="C1285" s="6">
        <v>783247.32014645101</v>
      </c>
      <c r="D1285" s="6">
        <v>5063</v>
      </c>
      <c r="E1285" s="7">
        <v>25.169792714785501</v>
      </c>
      <c r="F1285" s="8">
        <f t="shared" si="20"/>
        <v>2.2778057470734012</v>
      </c>
      <c r="G1285" s="6">
        <v>385.45</v>
      </c>
      <c r="H1285" s="9">
        <v>877.98022520944244</v>
      </c>
      <c r="I1285" s="8">
        <f>+F1285/(1-'P&amp;L'!$D$26)</f>
        <v>2.2778057470734012</v>
      </c>
    </row>
    <row r="1286" spans="1:9" x14ac:dyDescent="0.25">
      <c r="A1286" s="5">
        <v>42388</v>
      </c>
      <c r="B1286" s="6">
        <v>14</v>
      </c>
      <c r="C1286" s="6">
        <v>839596.04821454105</v>
      </c>
      <c r="D1286" s="6">
        <v>5063</v>
      </c>
      <c r="E1286" s="7">
        <v>25.136222095317901</v>
      </c>
      <c r="F1286" s="8">
        <f t="shared" si="20"/>
        <v>2.1220987144344519</v>
      </c>
      <c r="G1286" s="6">
        <v>378.66</v>
      </c>
      <c r="H1286" s="9">
        <v>803.55389920774962</v>
      </c>
      <c r="I1286" s="8">
        <f>+F1286/(1-'P&amp;L'!$D$26)</f>
        <v>2.1220987144344519</v>
      </c>
    </row>
    <row r="1287" spans="1:9" x14ac:dyDescent="0.25">
      <c r="A1287" s="5">
        <v>42390</v>
      </c>
      <c r="B1287" s="6">
        <v>14</v>
      </c>
      <c r="C1287" s="6">
        <v>755072.95611240598</v>
      </c>
      <c r="D1287" s="6">
        <v>5063</v>
      </c>
      <c r="E1287" s="7">
        <v>25.159992060720999</v>
      </c>
      <c r="F1287" s="8">
        <f t="shared" si="20"/>
        <v>2.3618784685787855</v>
      </c>
      <c r="G1287" s="6">
        <v>408</v>
      </c>
      <c r="H1287" s="9">
        <v>963.64641518014446</v>
      </c>
      <c r="I1287" s="8">
        <f>+F1287/(1-'P&amp;L'!$D$26)</f>
        <v>2.3618784685787855</v>
      </c>
    </row>
    <row r="1288" spans="1:9" x14ac:dyDescent="0.25">
      <c r="A1288" s="5">
        <v>42392</v>
      </c>
      <c r="B1288" s="6">
        <v>16</v>
      </c>
      <c r="C1288" s="6">
        <v>1008642.23241881</v>
      </c>
      <c r="D1288" s="6">
        <v>5063</v>
      </c>
      <c r="E1288" s="7">
        <v>25.167237873703701</v>
      </c>
      <c r="F1288" s="8">
        <f t="shared" si="20"/>
        <v>2.0212792406916171</v>
      </c>
      <c r="G1288" s="6">
        <v>388.5</v>
      </c>
      <c r="H1288" s="9">
        <v>687.10861188260651</v>
      </c>
      <c r="I1288" s="8">
        <f>+F1288/(1-'P&amp;L'!$D$26)</f>
        <v>2.0212792406916171</v>
      </c>
    </row>
    <row r="1289" spans="1:9" x14ac:dyDescent="0.25">
      <c r="A1289" s="5">
        <v>42394</v>
      </c>
      <c r="B1289" s="6">
        <v>16</v>
      </c>
      <c r="C1289" s="6">
        <v>974832.99557795702</v>
      </c>
      <c r="D1289" s="6">
        <v>5063</v>
      </c>
      <c r="E1289" s="7">
        <v>25.185850795191602</v>
      </c>
      <c r="F1289" s="8">
        <f t="shared" si="20"/>
        <v>2.092928132789821</v>
      </c>
      <c r="G1289" s="6">
        <v>387.09</v>
      </c>
      <c r="H1289" s="9">
        <v>708.88260705641017</v>
      </c>
      <c r="I1289" s="8">
        <f>+F1289/(1-'P&amp;L'!$D$26)</f>
        <v>2.092928132789821</v>
      </c>
    </row>
    <row r="1290" spans="1:9" x14ac:dyDescent="0.25">
      <c r="A1290" s="5">
        <v>42396</v>
      </c>
      <c r="B1290" s="6">
        <v>16</v>
      </c>
      <c r="C1290" s="6">
        <v>918901.01816099801</v>
      </c>
      <c r="D1290" s="6">
        <v>5063</v>
      </c>
      <c r="E1290" s="7">
        <v>25.181764551768499</v>
      </c>
      <c r="F1290" s="8">
        <f t="shared" si="20"/>
        <v>2.2199609560692131</v>
      </c>
      <c r="G1290" s="6">
        <v>394.45</v>
      </c>
      <c r="H1290" s="9">
        <v>766.20564923131337</v>
      </c>
      <c r="I1290" s="8">
        <f>+F1290/(1-'P&amp;L'!$D$26)</f>
        <v>2.2199609560692131</v>
      </c>
    </row>
    <row r="1291" spans="1:9" x14ac:dyDescent="0.25">
      <c r="A1291" s="5">
        <v>42398</v>
      </c>
      <c r="B1291" s="6">
        <v>16</v>
      </c>
      <c r="C1291" s="6">
        <v>1014371.25381408</v>
      </c>
      <c r="D1291" s="6">
        <v>5063</v>
      </c>
      <c r="E1291" s="7">
        <v>25.1939295813415</v>
      </c>
      <c r="F1291" s="8">
        <f t="shared" si="20"/>
        <v>2.0119949573210034</v>
      </c>
      <c r="G1291" s="6">
        <v>377.26</v>
      </c>
      <c r="H1291" s="9">
        <v>664.16456539905641</v>
      </c>
      <c r="I1291" s="8">
        <f>+F1291/(1-'P&amp;L'!$D$26)</f>
        <v>2.0119949573210034</v>
      </c>
    </row>
    <row r="1292" spans="1:9" x14ac:dyDescent="0.25">
      <c r="A1292" s="5">
        <v>42400</v>
      </c>
      <c r="B1292" s="6">
        <v>16</v>
      </c>
      <c r="C1292" s="6">
        <v>1068073.2613689499</v>
      </c>
      <c r="D1292" s="6">
        <v>5063</v>
      </c>
      <c r="E1292" s="7">
        <v>25.197380551050799</v>
      </c>
      <c r="F1292" s="8">
        <f t="shared" si="20"/>
        <v>1.9110949384345881</v>
      </c>
      <c r="G1292" s="6">
        <v>376.86</v>
      </c>
      <c r="H1292" s="9">
        <v>630.18833368615162</v>
      </c>
      <c r="I1292" s="8">
        <f>+F1292/(1-'P&amp;L'!$D$26)</f>
        <v>1.9110949384345881</v>
      </c>
    </row>
    <row r="1293" spans="1:9" x14ac:dyDescent="0.25">
      <c r="A1293" s="5">
        <v>42402</v>
      </c>
      <c r="B1293" s="6">
        <v>16</v>
      </c>
      <c r="C1293" s="6">
        <v>978569.91544418002</v>
      </c>
      <c r="D1293" s="6">
        <v>4867</v>
      </c>
      <c r="E1293" s="7">
        <v>25.1839697711677</v>
      </c>
      <c r="F1293" s="8">
        <f t="shared" si="20"/>
        <v>2.0040735598643473</v>
      </c>
      <c r="G1293" s="6">
        <v>373.48</v>
      </c>
      <c r="H1293" s="9">
        <v>654.92121899586937</v>
      </c>
      <c r="I1293" s="8">
        <f>+F1293/(1-'P&amp;L'!$D$26)</f>
        <v>2.0040735598643473</v>
      </c>
    </row>
    <row r="1294" spans="1:9" x14ac:dyDescent="0.25">
      <c r="A1294" s="5">
        <v>42404</v>
      </c>
      <c r="B1294" s="6">
        <v>16</v>
      </c>
      <c r="C1294" s="6">
        <v>1103874.59973886</v>
      </c>
      <c r="D1294" s="6">
        <v>4867</v>
      </c>
      <c r="E1294" s="7">
        <v>25.204001355807499</v>
      </c>
      <c r="F1294" s="8">
        <f t="shared" si="20"/>
        <v>1.7779972417553114</v>
      </c>
      <c r="G1294" s="6">
        <v>385.06</v>
      </c>
      <c r="H1294" s="9">
        <v>599.05616567151264</v>
      </c>
      <c r="I1294" s="8">
        <f>+F1294/(1-'P&amp;L'!$D$26)</f>
        <v>1.7779972417553114</v>
      </c>
    </row>
    <row r="1295" spans="1:9" x14ac:dyDescent="0.25">
      <c r="A1295" s="5">
        <v>42406</v>
      </c>
      <c r="B1295" s="6">
        <v>16</v>
      </c>
      <c r="C1295" s="6">
        <v>1139675.9381087699</v>
      </c>
      <c r="D1295" s="6">
        <v>4867</v>
      </c>
      <c r="E1295" s="7">
        <v>25.190771449531301</v>
      </c>
      <c r="F1295" s="8">
        <f t="shared" si="20"/>
        <v>1.7212399496414412</v>
      </c>
      <c r="G1295" s="6">
        <v>373.04</v>
      </c>
      <c r="H1295" s="9">
        <v>561.82993196246287</v>
      </c>
      <c r="I1295" s="8">
        <f>+F1295/(1-'P&amp;L'!$D$26)</f>
        <v>1.7212399496414412</v>
      </c>
    </row>
    <row r="1296" spans="1:9" x14ac:dyDescent="0.25">
      <c r="A1296" s="5">
        <v>42408</v>
      </c>
      <c r="B1296" s="6">
        <v>16</v>
      </c>
      <c r="C1296" s="6">
        <v>1153414.86436954</v>
      </c>
      <c r="D1296" s="6">
        <v>4867</v>
      </c>
      <c r="E1296" s="7">
        <v>25.250775778509301</v>
      </c>
      <c r="F1296" s="8">
        <f t="shared" si="20"/>
        <v>1.704788512933616</v>
      </c>
      <c r="G1296" s="6">
        <v>375.8</v>
      </c>
      <c r="H1296" s="9">
        <v>560.5770827653962</v>
      </c>
      <c r="I1296" s="8">
        <f>+F1296/(1-'P&amp;L'!$D$26)</f>
        <v>1.704788512933616</v>
      </c>
    </row>
    <row r="1297" spans="1:9" x14ac:dyDescent="0.25">
      <c r="A1297" s="5">
        <v>42410</v>
      </c>
      <c r="B1297" s="6">
        <v>16</v>
      </c>
      <c r="C1297" s="6">
        <v>1210727.4042139901</v>
      </c>
      <c r="D1297" s="6">
        <v>4867</v>
      </c>
      <c r="E1297" s="7">
        <v>25.217599130029701</v>
      </c>
      <c r="F1297" s="8">
        <f t="shared" si="20"/>
        <v>1.6219545973922556</v>
      </c>
      <c r="G1297" s="6">
        <v>378.98</v>
      </c>
      <c r="H1297" s="9">
        <v>537.85230915475245</v>
      </c>
      <c r="I1297" s="8">
        <f>+F1297/(1-'P&amp;L'!$D$26)</f>
        <v>1.6219545973922556</v>
      </c>
    </row>
    <row r="1298" spans="1:9" x14ac:dyDescent="0.25">
      <c r="A1298" s="5">
        <v>42412</v>
      </c>
      <c r="B1298" s="6">
        <v>16</v>
      </c>
      <c r="C1298" s="6">
        <v>1139086.7294084199</v>
      </c>
      <c r="D1298" s="6">
        <v>4867</v>
      </c>
      <c r="E1298" s="7">
        <v>25.224053351878599</v>
      </c>
      <c r="F1298" s="8">
        <f t="shared" si="20"/>
        <v>1.7244055539454963</v>
      </c>
      <c r="G1298" s="6">
        <v>381.46</v>
      </c>
      <c r="H1298" s="9">
        <v>575.56777478204299</v>
      </c>
      <c r="I1298" s="8">
        <f>+F1298/(1-'P&amp;L'!$D$26)</f>
        <v>1.7244055539454963</v>
      </c>
    </row>
    <row r="1299" spans="1:9" x14ac:dyDescent="0.25">
      <c r="A1299" s="5">
        <v>42414</v>
      </c>
      <c r="B1299" s="6">
        <v>16</v>
      </c>
      <c r="C1299" s="6">
        <v>1289532.1465000999</v>
      </c>
      <c r="D1299" s="6">
        <v>4867</v>
      </c>
      <c r="E1299" s="7">
        <v>25.2328346154321</v>
      </c>
      <c r="F1299" s="8">
        <f t="shared" si="20"/>
        <v>1.5237551871086885</v>
      </c>
      <c r="G1299" s="6">
        <v>402.38</v>
      </c>
      <c r="H1299" s="9">
        <v>536.48753566519486</v>
      </c>
      <c r="I1299" s="8">
        <f>+F1299/(1-'P&amp;L'!$D$26)</f>
        <v>1.5237551871086885</v>
      </c>
    </row>
    <row r="1300" spans="1:9" x14ac:dyDescent="0.25">
      <c r="A1300" s="5">
        <v>42416</v>
      </c>
      <c r="B1300" s="6">
        <v>16</v>
      </c>
      <c r="C1300" s="6">
        <v>1067446.05460286</v>
      </c>
      <c r="D1300" s="6">
        <v>4867</v>
      </c>
      <c r="E1300" s="7">
        <v>25.214462459782599</v>
      </c>
      <c r="F1300" s="8">
        <f t="shared" si="20"/>
        <v>1.8394377984737644</v>
      </c>
      <c r="G1300" s="6">
        <v>406.69</v>
      </c>
      <c r="H1300" s="9">
        <v>654.57083847863328</v>
      </c>
      <c r="I1300" s="8">
        <f>+F1300/(1-'P&amp;L'!$D$26)</f>
        <v>1.8394377984737644</v>
      </c>
    </row>
    <row r="1301" spans="1:9" x14ac:dyDescent="0.25">
      <c r="A1301" s="5">
        <v>42418</v>
      </c>
      <c r="B1301" s="6">
        <v>16</v>
      </c>
      <c r="C1301" s="6">
        <v>1289532.1465000999</v>
      </c>
      <c r="D1301" s="6">
        <v>4867</v>
      </c>
      <c r="E1301" s="7">
        <v>25.2682807946154</v>
      </c>
      <c r="F1301" s="8">
        <f t="shared" si="20"/>
        <v>1.5258957036307879</v>
      </c>
      <c r="G1301" s="6">
        <v>418.97</v>
      </c>
      <c r="H1301" s="9">
        <v>559.3914575814174</v>
      </c>
      <c r="I1301" s="8">
        <f>+F1301/(1-'P&amp;L'!$D$26)</f>
        <v>1.5258957036307879</v>
      </c>
    </row>
    <row r="1302" spans="1:9" x14ac:dyDescent="0.25">
      <c r="A1302" s="5">
        <v>42420</v>
      </c>
      <c r="B1302" s="6">
        <v>16</v>
      </c>
      <c r="C1302" s="6">
        <v>1284099.8511395501</v>
      </c>
      <c r="D1302" s="6">
        <v>4867</v>
      </c>
      <c r="E1302" s="7">
        <v>25.2574959997627</v>
      </c>
      <c r="F1302" s="8">
        <f t="shared" si="20"/>
        <v>1.5316968744666357</v>
      </c>
      <c r="G1302" s="6">
        <v>439.48</v>
      </c>
      <c r="H1302" s="9">
        <v>589.00637459177244</v>
      </c>
      <c r="I1302" s="8">
        <f>+F1302/(1-'P&amp;L'!$D$26)</f>
        <v>1.5316968744666357</v>
      </c>
    </row>
    <row r="1303" spans="1:9" x14ac:dyDescent="0.25">
      <c r="A1303" s="5">
        <v>42422</v>
      </c>
      <c r="B1303" s="6">
        <v>16</v>
      </c>
      <c r="C1303" s="6">
        <v>1056537.8522034299</v>
      </c>
      <c r="D1303" s="6">
        <v>4867</v>
      </c>
      <c r="E1303" s="7">
        <v>25.182558402102099</v>
      </c>
      <c r="F1303" s="8">
        <f t="shared" si="20"/>
        <v>1.8560775497051603</v>
      </c>
      <c r="G1303" s="6">
        <v>438.5</v>
      </c>
      <c r="H1303" s="9">
        <v>712.15375485249854</v>
      </c>
      <c r="I1303" s="8">
        <f>+F1303/(1-'P&amp;L'!$D$26)</f>
        <v>1.8560775497051603</v>
      </c>
    </row>
    <row r="1304" spans="1:9" x14ac:dyDescent="0.25">
      <c r="A1304" s="5">
        <v>42424</v>
      </c>
      <c r="B1304" s="6">
        <v>16</v>
      </c>
      <c r="C1304" s="6">
        <v>999647.35246940295</v>
      </c>
      <c r="D1304" s="6">
        <v>4867</v>
      </c>
      <c r="E1304" s="7">
        <v>25.163500864185401</v>
      </c>
      <c r="F1304" s="8">
        <f t="shared" si="20"/>
        <v>1.9602234072398275</v>
      </c>
      <c r="G1304" s="6">
        <v>423.1</v>
      </c>
      <c r="H1304" s="9">
        <v>725.69920815277453</v>
      </c>
      <c r="I1304" s="8">
        <f>+F1304/(1-'P&amp;L'!$D$26)</f>
        <v>1.9602234072398275</v>
      </c>
    </row>
    <row r="1305" spans="1:9" x14ac:dyDescent="0.25">
      <c r="A1305" s="5">
        <v>42426</v>
      </c>
      <c r="B1305" s="6">
        <v>16</v>
      </c>
      <c r="C1305" s="6">
        <v>1219082.1371577999</v>
      </c>
      <c r="D1305" s="6">
        <v>4867</v>
      </c>
      <c r="E1305" s="7">
        <v>25.192349907191399</v>
      </c>
      <c r="F1305" s="8">
        <f t="shared" si="20"/>
        <v>1.6092260005929959</v>
      </c>
      <c r="G1305" s="6">
        <v>424.34</v>
      </c>
      <c r="H1305" s="9">
        <v>597.50159095517802</v>
      </c>
      <c r="I1305" s="8">
        <f>+F1305/(1-'P&amp;L'!$D$26)</f>
        <v>1.6092260005929959</v>
      </c>
    </row>
    <row r="1306" spans="1:9" x14ac:dyDescent="0.25">
      <c r="A1306" s="5">
        <v>42428</v>
      </c>
      <c r="B1306" s="6">
        <v>16</v>
      </c>
      <c r="C1306" s="6">
        <v>1210954.9229100901</v>
      </c>
      <c r="D1306" s="6">
        <v>4867</v>
      </c>
      <c r="E1306" s="7">
        <v>25.162554818772598</v>
      </c>
      <c r="F1306" s="8">
        <f t="shared" si="20"/>
        <v>1.6181101639511182</v>
      </c>
      <c r="G1306" s="6">
        <v>433.47</v>
      </c>
      <c r="H1306" s="9">
        <v>613.72693617190487</v>
      </c>
      <c r="I1306" s="8">
        <f>+F1306/(1-'P&amp;L'!$D$26)</f>
        <v>1.6181101639511182</v>
      </c>
    </row>
    <row r="1307" spans="1:9" x14ac:dyDescent="0.25">
      <c r="A1307" s="5">
        <v>42430</v>
      </c>
      <c r="B1307" s="6">
        <v>16</v>
      </c>
      <c r="C1307" s="6">
        <v>1040283.42370799</v>
      </c>
      <c r="D1307" s="6">
        <v>4552</v>
      </c>
      <c r="E1307" s="7">
        <v>25.192263539241399</v>
      </c>
      <c r="F1307" s="8">
        <f t="shared" si="20"/>
        <v>1.7637529314367535</v>
      </c>
      <c r="G1307" s="6">
        <v>431.87</v>
      </c>
      <c r="H1307" s="9">
        <v>666.49798118714193</v>
      </c>
      <c r="I1307" s="8">
        <f>+F1307/(1-'P&amp;L'!$D$26)</f>
        <v>1.7637529314367535</v>
      </c>
    </row>
    <row r="1308" spans="1:9" x14ac:dyDescent="0.25">
      <c r="A1308" s="5">
        <v>42432</v>
      </c>
      <c r="B1308" s="6">
        <v>16</v>
      </c>
      <c r="C1308" s="6">
        <v>1080919.4949465899</v>
      </c>
      <c r="D1308" s="6">
        <v>4552</v>
      </c>
      <c r="E1308" s="7">
        <v>25.185830300621301</v>
      </c>
      <c r="F1308" s="8">
        <f t="shared" si="20"/>
        <v>1.6970129607529081</v>
      </c>
      <c r="G1308" s="6">
        <v>421.44</v>
      </c>
      <c r="H1308" s="9">
        <v>625.79049940724246</v>
      </c>
      <c r="I1308" s="8">
        <f>+F1308/(1-'P&amp;L'!$D$26)</f>
        <v>1.6970129607529081</v>
      </c>
    </row>
    <row r="1309" spans="1:9" x14ac:dyDescent="0.25">
      <c r="A1309" s="5">
        <v>42434</v>
      </c>
      <c r="B1309" s="6">
        <v>16</v>
      </c>
      <c r="C1309" s="6">
        <v>1292227.0653872699</v>
      </c>
      <c r="D1309" s="6">
        <v>4552</v>
      </c>
      <c r="E1309" s="7">
        <v>25.234614125451401</v>
      </c>
      <c r="F1309" s="8">
        <f t="shared" si="20"/>
        <v>1.4222635210276118</v>
      </c>
      <c r="G1309" s="6">
        <v>401</v>
      </c>
      <c r="H1309" s="9">
        <v>499.03671294056329</v>
      </c>
      <c r="I1309" s="8">
        <f>+F1309/(1-'P&amp;L'!$D$26)</f>
        <v>1.4222635210276118</v>
      </c>
    </row>
    <row r="1310" spans="1:9" x14ac:dyDescent="0.25">
      <c r="A1310" s="5">
        <v>42436</v>
      </c>
      <c r="B1310" s="6">
        <v>16</v>
      </c>
      <c r="C1310" s="6">
        <v>1220696.1474715199</v>
      </c>
      <c r="D1310" s="6">
        <v>4552</v>
      </c>
      <c r="E1310" s="7">
        <v>25.194274391913599</v>
      </c>
      <c r="F1310" s="8">
        <f t="shared" si="20"/>
        <v>1.5031991346189304</v>
      </c>
      <c r="G1310" s="6">
        <v>411.94</v>
      </c>
      <c r="H1310" s="9">
        <v>541.824370075557</v>
      </c>
      <c r="I1310" s="8">
        <f>+F1310/(1-'P&amp;L'!$D$26)</f>
        <v>1.5031991346189304</v>
      </c>
    </row>
    <row r="1311" spans="1:9" x14ac:dyDescent="0.25">
      <c r="A1311" s="5">
        <v>42438</v>
      </c>
      <c r="B1311" s="6">
        <v>16</v>
      </c>
      <c r="C1311" s="6">
        <v>1299450.7376309701</v>
      </c>
      <c r="D1311" s="6">
        <v>4552</v>
      </c>
      <c r="E1311" s="7">
        <v>25.184572032550701</v>
      </c>
      <c r="F1311" s="8">
        <f t="shared" si="20"/>
        <v>1.4115523560506362</v>
      </c>
      <c r="G1311" s="6">
        <v>413.1</v>
      </c>
      <c r="H1311" s="9">
        <v>510.22324349895302</v>
      </c>
      <c r="I1311" s="8">
        <f>+F1311/(1-'P&amp;L'!$D$26)</f>
        <v>1.4115523560506362</v>
      </c>
    </row>
    <row r="1312" spans="1:9" x14ac:dyDescent="0.25">
      <c r="A1312" s="5">
        <v>42440</v>
      </c>
      <c r="B1312" s="6">
        <v>16</v>
      </c>
      <c r="C1312" s="6">
        <v>1283699.8195990799</v>
      </c>
      <c r="D1312" s="6">
        <v>4552</v>
      </c>
      <c r="E1312" s="7">
        <v>25.218012861226399</v>
      </c>
      <c r="F1312" s="8">
        <f t="shared" si="20"/>
        <v>1.4307693159000874</v>
      </c>
      <c r="G1312" s="6">
        <v>421.22</v>
      </c>
      <c r="H1312" s="9">
        <v>527.33506983800544</v>
      </c>
      <c r="I1312" s="8">
        <f>+F1312/(1-'P&amp;L'!$D$26)</f>
        <v>1.4307693159000874</v>
      </c>
    </row>
    <row r="1313" spans="1:9" x14ac:dyDescent="0.25">
      <c r="A1313" s="5">
        <v>42442</v>
      </c>
      <c r="B1313" s="6">
        <v>16</v>
      </c>
      <c r="C1313" s="6">
        <v>1031685.1310888299</v>
      </c>
      <c r="D1313" s="6">
        <v>4552</v>
      </c>
      <c r="E1313" s="7">
        <v>25.2639190896078</v>
      </c>
      <c r="F1313" s="8">
        <f t="shared" si="20"/>
        <v>1.7835109760595027</v>
      </c>
      <c r="G1313" s="6">
        <v>412.44</v>
      </c>
      <c r="H1313" s="9">
        <v>643.64235859523365</v>
      </c>
      <c r="I1313" s="8">
        <f>+F1313/(1-'P&amp;L'!$D$26)</f>
        <v>1.7835109760595027</v>
      </c>
    </row>
    <row r="1314" spans="1:9" x14ac:dyDescent="0.25">
      <c r="A1314" s="5">
        <v>42444</v>
      </c>
      <c r="B1314" s="6">
        <v>16</v>
      </c>
      <c r="C1314" s="6">
        <v>1197069.7704236801</v>
      </c>
      <c r="D1314" s="6">
        <v>4552</v>
      </c>
      <c r="E1314" s="7">
        <v>25.242073705938601</v>
      </c>
      <c r="F1314" s="8">
        <f t="shared" si="20"/>
        <v>1.5357757397049985</v>
      </c>
      <c r="G1314" s="6">
        <v>414.78</v>
      </c>
      <c r="H1314" s="9">
        <v>557.38292865048436</v>
      </c>
      <c r="I1314" s="8">
        <f>+F1314/(1-'P&amp;L'!$D$26)</f>
        <v>1.5357757397049985</v>
      </c>
    </row>
    <row r="1315" spans="1:9" x14ac:dyDescent="0.25">
      <c r="A1315" s="5">
        <v>42446</v>
      </c>
      <c r="B1315" s="6">
        <v>16</v>
      </c>
      <c r="C1315" s="6">
        <v>1063186.96715261</v>
      </c>
      <c r="D1315" s="6">
        <v>4552</v>
      </c>
      <c r="E1315" s="7">
        <v>25.259755287058798</v>
      </c>
      <c r="F1315" s="8">
        <f t="shared" si="20"/>
        <v>1.7303809714618079</v>
      </c>
      <c r="G1315" s="6">
        <v>418.64</v>
      </c>
      <c r="H1315" s="9">
        <v>633.85585365617476</v>
      </c>
      <c r="I1315" s="8">
        <f>+F1315/(1-'P&amp;L'!$D$26)</f>
        <v>1.7303809714618079</v>
      </c>
    </row>
    <row r="1316" spans="1:9" x14ac:dyDescent="0.25">
      <c r="A1316" s="5">
        <v>42448</v>
      </c>
      <c r="B1316" s="6">
        <v>16</v>
      </c>
      <c r="C1316" s="6">
        <v>1110630.4600379399</v>
      </c>
      <c r="D1316" s="6">
        <v>4552</v>
      </c>
      <c r="E1316" s="7">
        <v>25.333959941003499</v>
      </c>
      <c r="F1316" s="8">
        <f t="shared" si="20"/>
        <v>1.6613293411384882</v>
      </c>
      <c r="G1316" s="6">
        <v>405.59</v>
      </c>
      <c r="H1316" s="9">
        <v>589.59124653831441</v>
      </c>
      <c r="I1316" s="8">
        <f>+F1316/(1-'P&amp;L'!$D$26)</f>
        <v>1.6613293411384882</v>
      </c>
    </row>
    <row r="1317" spans="1:9" x14ac:dyDescent="0.25">
      <c r="A1317" s="5">
        <v>42450</v>
      </c>
      <c r="B1317" s="6">
        <v>19</v>
      </c>
      <c r="C1317" s="6">
        <v>1036588.42936875</v>
      </c>
      <c r="D1317" s="6">
        <v>4552</v>
      </c>
      <c r="E1317" s="7">
        <v>25.2364003207887</v>
      </c>
      <c r="F1317" s="8">
        <f t="shared" si="20"/>
        <v>2.1056050107307649</v>
      </c>
      <c r="G1317" s="6">
        <v>410.49</v>
      </c>
      <c r="H1317" s="9">
        <v>636.87459010358964</v>
      </c>
      <c r="I1317" s="8">
        <f>+F1317/(1-'P&amp;L'!$D$26)</f>
        <v>2.1056050107307649</v>
      </c>
    </row>
    <row r="1318" spans="1:9" x14ac:dyDescent="0.25">
      <c r="A1318" s="5">
        <v>42452</v>
      </c>
      <c r="B1318" s="6">
        <v>19</v>
      </c>
      <c r="C1318" s="6">
        <v>1242260.7367831799</v>
      </c>
      <c r="D1318" s="6">
        <v>4552</v>
      </c>
      <c r="E1318" s="7">
        <v>25.259187581051101</v>
      </c>
      <c r="F1318" s="8">
        <f t="shared" si="20"/>
        <v>1.7585813918316275</v>
      </c>
      <c r="G1318" s="6">
        <v>417.8</v>
      </c>
      <c r="H1318" s="9">
        <v>541.38390932113452</v>
      </c>
      <c r="I1318" s="8">
        <f>+F1318/(1-'P&amp;L'!$D$26)</f>
        <v>1.7585813918316275</v>
      </c>
    </row>
    <row r="1319" spans="1:9" x14ac:dyDescent="0.25">
      <c r="A1319" s="5">
        <v>42454</v>
      </c>
      <c r="B1319" s="6">
        <v>19</v>
      </c>
      <c r="C1319" s="6">
        <v>1192899.3830037201</v>
      </c>
      <c r="D1319" s="6">
        <v>4552</v>
      </c>
      <c r="E1319" s="7">
        <v>25.3052674576508</v>
      </c>
      <c r="F1319" s="8">
        <f t="shared" si="20"/>
        <v>1.8346911760205655</v>
      </c>
      <c r="G1319" s="6">
        <v>416.44</v>
      </c>
      <c r="H1319" s="9">
        <v>562.97595298884528</v>
      </c>
      <c r="I1319" s="8">
        <f>+F1319/(1-'P&amp;L'!$D$26)</f>
        <v>1.8346911760205655</v>
      </c>
    </row>
    <row r="1320" spans="1:9" x14ac:dyDescent="0.25">
      <c r="A1320" s="5">
        <v>42456</v>
      </c>
      <c r="B1320" s="6">
        <v>19</v>
      </c>
      <c r="C1320" s="6">
        <v>1258714.52137634</v>
      </c>
      <c r="D1320" s="6">
        <v>4552</v>
      </c>
      <c r="E1320" s="7">
        <v>25.2986410007302</v>
      </c>
      <c r="F1320" s="8">
        <f t="shared" si="20"/>
        <v>1.7383042983238615</v>
      </c>
      <c r="G1320" s="6">
        <v>426.8</v>
      </c>
      <c r="H1320" s="9">
        <v>546.66925491288089</v>
      </c>
      <c r="I1320" s="8">
        <f>+F1320/(1-'P&amp;L'!$D$26)</f>
        <v>1.7383042983238615</v>
      </c>
    </row>
    <row r="1321" spans="1:9" x14ac:dyDescent="0.25">
      <c r="A1321" s="5">
        <v>42458</v>
      </c>
      <c r="B1321" s="6">
        <v>19</v>
      </c>
      <c r="C1321" s="6">
        <v>1398571.69041815</v>
      </c>
      <c r="D1321" s="6">
        <v>4552</v>
      </c>
      <c r="E1321" s="7">
        <v>25.200332779565201</v>
      </c>
      <c r="F1321" s="8">
        <f t="shared" si="20"/>
        <v>1.5583944651327757</v>
      </c>
      <c r="G1321" s="6">
        <v>414</v>
      </c>
      <c r="H1321" s="9">
        <v>475.39233262681938</v>
      </c>
      <c r="I1321" s="8">
        <f>+F1321/(1-'P&amp;L'!$D$26)</f>
        <v>1.5583944651327757</v>
      </c>
    </row>
    <row r="1322" spans="1:9" x14ac:dyDescent="0.25">
      <c r="A1322" s="5">
        <v>42460</v>
      </c>
      <c r="B1322" s="6">
        <v>19</v>
      </c>
      <c r="C1322" s="6">
        <v>1028361.5370721699</v>
      </c>
      <c r="D1322" s="6">
        <v>4552</v>
      </c>
      <c r="E1322" s="7">
        <v>25.336061298269801</v>
      </c>
      <c r="F1322" s="8">
        <f t="shared" si="20"/>
        <v>2.1308316098669651</v>
      </c>
      <c r="G1322" s="6">
        <v>416.94</v>
      </c>
      <c r="H1322" s="9">
        <v>654.63184420268703</v>
      </c>
      <c r="I1322" s="8">
        <f>+F1322/(1-'P&amp;L'!$D$26)</f>
        <v>2.1308316098669651</v>
      </c>
    </row>
    <row r="1323" spans="1:9" x14ac:dyDescent="0.25">
      <c r="A1323" s="5">
        <v>42462</v>
      </c>
      <c r="B1323" s="6">
        <v>19</v>
      </c>
      <c r="C1323" s="6">
        <v>1244135.0570097801</v>
      </c>
      <c r="D1323" s="6">
        <v>4578</v>
      </c>
      <c r="E1323" s="7">
        <v>25.2392299173199</v>
      </c>
      <c r="F1323" s="8">
        <f t="shared" si="20"/>
        <v>1.7645662215682283</v>
      </c>
      <c r="G1323" s="6">
        <v>418.07</v>
      </c>
      <c r="H1323" s="9">
        <v>543.57741071128453</v>
      </c>
      <c r="I1323" s="8">
        <f>+F1323/(1-'P&amp;L'!$D$26)</f>
        <v>1.7645662215682283</v>
      </c>
    </row>
    <row r="1324" spans="1:9" x14ac:dyDescent="0.25">
      <c r="A1324" s="5">
        <v>42464</v>
      </c>
      <c r="B1324" s="6">
        <v>19</v>
      </c>
      <c r="C1324" s="6">
        <v>1360254.3289973601</v>
      </c>
      <c r="D1324" s="6">
        <v>4578</v>
      </c>
      <c r="E1324" s="7">
        <v>25.214197415798999</v>
      </c>
      <c r="F1324" s="8">
        <f t="shared" si="20"/>
        <v>1.6123318065362211</v>
      </c>
      <c r="G1324" s="6">
        <v>418.99</v>
      </c>
      <c r="H1324" s="9">
        <v>497.77435003623981</v>
      </c>
      <c r="I1324" s="8">
        <f>+F1324/(1-'P&amp;L'!$D$26)</f>
        <v>1.6123318065362211</v>
      </c>
    </row>
    <row r="1325" spans="1:9" x14ac:dyDescent="0.25">
      <c r="A1325" s="5">
        <v>42466</v>
      </c>
      <c r="B1325" s="6">
        <v>19</v>
      </c>
      <c r="C1325" s="6">
        <v>1285606.22557678</v>
      </c>
      <c r="D1325" s="6">
        <v>4578</v>
      </c>
      <c r="E1325" s="7">
        <v>25.251381231203698</v>
      </c>
      <c r="F1325" s="8">
        <f t="shared" si="20"/>
        <v>1.7084668684356679</v>
      </c>
      <c r="G1325" s="6">
        <v>421.09</v>
      </c>
      <c r="H1325" s="9">
        <v>530.09770477968709</v>
      </c>
      <c r="I1325" s="8">
        <f>+F1325/(1-'P&amp;L'!$D$26)</f>
        <v>1.7084668684356679</v>
      </c>
    </row>
    <row r="1326" spans="1:9" x14ac:dyDescent="0.25">
      <c r="A1326" s="5">
        <v>42468</v>
      </c>
      <c r="B1326" s="6">
        <v>19</v>
      </c>
      <c r="C1326" s="6">
        <v>1169486.9535892</v>
      </c>
      <c r="D1326" s="6">
        <v>4578</v>
      </c>
      <c r="E1326" s="7">
        <v>25.254328680764701</v>
      </c>
      <c r="F1326" s="8">
        <f t="shared" si="20"/>
        <v>1.8783210967583737</v>
      </c>
      <c r="G1326" s="6">
        <v>422.2</v>
      </c>
      <c r="H1326" s="9">
        <v>584.33580730102062</v>
      </c>
      <c r="I1326" s="8">
        <f>+F1326/(1-'P&amp;L'!$D$26)</f>
        <v>1.8783210967583737</v>
      </c>
    </row>
    <row r="1327" spans="1:9" x14ac:dyDescent="0.25">
      <c r="A1327" s="5">
        <v>42470</v>
      </c>
      <c r="B1327" s="6">
        <v>19</v>
      </c>
      <c r="C1327" s="6">
        <v>1443196.66613135</v>
      </c>
      <c r="D1327" s="6">
        <v>4578</v>
      </c>
      <c r="E1327" s="7">
        <v>25.228860909393902</v>
      </c>
      <c r="F1327" s="8">
        <f t="shared" si="20"/>
        <v>1.5205528332485601</v>
      </c>
      <c r="G1327" s="6">
        <v>421.63</v>
      </c>
      <c r="H1327" s="9">
        <v>472.39735132401387</v>
      </c>
      <c r="I1327" s="8">
        <f>+F1327/(1-'P&amp;L'!$D$26)</f>
        <v>1.5205528332485601</v>
      </c>
    </row>
    <row r="1328" spans="1:9" x14ac:dyDescent="0.25">
      <c r="A1328" s="5">
        <v>42472</v>
      </c>
      <c r="B1328" s="6">
        <v>19</v>
      </c>
      <c r="C1328" s="6">
        <v>1260723.52443658</v>
      </c>
      <c r="D1328" s="6">
        <v>4578</v>
      </c>
      <c r="E1328" s="7">
        <v>25.218401579068299</v>
      </c>
      <c r="F1328" s="8">
        <f t="shared" si="20"/>
        <v>1.7399112205277676</v>
      </c>
      <c r="G1328" s="6">
        <v>425.89</v>
      </c>
      <c r="H1328" s="9">
        <v>546.00795031305222</v>
      </c>
      <c r="I1328" s="8">
        <f>+F1328/(1-'P&amp;L'!$D$26)</f>
        <v>1.7399112205277676</v>
      </c>
    </row>
    <row r="1329" spans="1:9" x14ac:dyDescent="0.25">
      <c r="A1329" s="5">
        <v>42474</v>
      </c>
      <c r="B1329" s="6">
        <v>19</v>
      </c>
      <c r="C1329" s="6">
        <v>1465554.23046871</v>
      </c>
      <c r="D1329" s="6">
        <v>4578</v>
      </c>
      <c r="E1329" s="7">
        <v>25.291548712724101</v>
      </c>
      <c r="F1329" s="8">
        <f t="shared" si="20"/>
        <v>1.501076824312805</v>
      </c>
      <c r="G1329" s="6">
        <v>423.76</v>
      </c>
      <c r="H1329" s="9">
        <v>468.70254794690101</v>
      </c>
      <c r="I1329" s="8">
        <f>+F1329/(1-'P&amp;L'!$D$26)</f>
        <v>1.501076824312805</v>
      </c>
    </row>
    <row r="1330" spans="1:9" x14ac:dyDescent="0.25">
      <c r="A1330" s="5">
        <v>42476</v>
      </c>
      <c r="B1330" s="6">
        <v>19</v>
      </c>
      <c r="C1330" s="6">
        <v>1270146.9997395501</v>
      </c>
      <c r="D1330" s="6">
        <v>4578</v>
      </c>
      <c r="E1330" s="7">
        <v>25.268775669722199</v>
      </c>
      <c r="F1330" s="8">
        <f t="shared" si="20"/>
        <v>1.73045218053853</v>
      </c>
      <c r="G1330" s="6">
        <v>429.43</v>
      </c>
      <c r="H1330" s="9">
        <v>547.55332202322393</v>
      </c>
      <c r="I1330" s="8">
        <f>+F1330/(1-'P&amp;L'!$D$26)</f>
        <v>1.73045218053853</v>
      </c>
    </row>
    <row r="1331" spans="1:9" x14ac:dyDescent="0.25">
      <c r="A1331" s="5">
        <v>42478</v>
      </c>
      <c r="B1331" s="6">
        <v>19</v>
      </c>
      <c r="C1331" s="6">
        <v>1199089.82492894</v>
      </c>
      <c r="D1331" s="6">
        <v>4578</v>
      </c>
      <c r="E1331" s="7">
        <v>25.2945697407797</v>
      </c>
      <c r="F1331" s="8">
        <f t="shared" si="20"/>
        <v>1.8348685973737502</v>
      </c>
      <c r="G1331" s="6">
        <v>427.28</v>
      </c>
      <c r="H1331" s="9">
        <v>577.68616631589384</v>
      </c>
      <c r="I1331" s="8">
        <f>+F1331/(1-'P&amp;L'!$D$26)</f>
        <v>1.8348685973737502</v>
      </c>
    </row>
    <row r="1332" spans="1:9" x14ac:dyDescent="0.25">
      <c r="A1332" s="5">
        <v>42480</v>
      </c>
      <c r="B1332" s="6">
        <v>19</v>
      </c>
      <c r="C1332" s="6">
        <v>1465554.2304630601</v>
      </c>
      <c r="D1332" s="6">
        <v>4578</v>
      </c>
      <c r="E1332" s="7">
        <v>25.338315366823501</v>
      </c>
      <c r="F1332" s="8">
        <f t="shared" si="20"/>
        <v>1.5038524685235755</v>
      </c>
      <c r="G1332" s="6">
        <v>442.34</v>
      </c>
      <c r="H1332" s="9">
        <v>490.15775857758189</v>
      </c>
      <c r="I1332" s="8">
        <f>+F1332/(1-'P&amp;L'!$D$26)</f>
        <v>1.5038524685235755</v>
      </c>
    </row>
    <row r="1333" spans="1:9" x14ac:dyDescent="0.25">
      <c r="A1333" s="5">
        <v>42482</v>
      </c>
      <c r="B1333" s="6">
        <v>19</v>
      </c>
      <c r="C1333" s="6">
        <v>1270146.9997346599</v>
      </c>
      <c r="D1333" s="6">
        <v>4578</v>
      </c>
      <c r="E1333" s="7">
        <v>25.3725732361811</v>
      </c>
      <c r="F1333" s="8">
        <f t="shared" si="20"/>
        <v>1.7375604285886193</v>
      </c>
      <c r="G1333" s="6">
        <v>447.25</v>
      </c>
      <c r="H1333" s="9">
        <v>572.61761176882305</v>
      </c>
      <c r="I1333" s="8">
        <f>+F1333/(1-'P&amp;L'!$D$26)</f>
        <v>1.7375604285886193</v>
      </c>
    </row>
    <row r="1334" spans="1:9" x14ac:dyDescent="0.25">
      <c r="A1334" s="5">
        <v>42484</v>
      </c>
      <c r="B1334" s="6">
        <v>19</v>
      </c>
      <c r="C1334" s="6">
        <v>1172443.3843704499</v>
      </c>
      <c r="D1334" s="6">
        <v>4578</v>
      </c>
      <c r="E1334" s="7">
        <v>25.298732774033901</v>
      </c>
      <c r="F1334" s="8">
        <f t="shared" si="20"/>
        <v>1.8768790062580345</v>
      </c>
      <c r="G1334" s="6">
        <v>459.4</v>
      </c>
      <c r="H1334" s="9">
        <v>635.33342192890382</v>
      </c>
      <c r="I1334" s="8">
        <f>+F1334/(1-'P&amp;L'!$D$26)</f>
        <v>1.8768790062580345</v>
      </c>
    </row>
    <row r="1335" spans="1:9" x14ac:dyDescent="0.25">
      <c r="A1335" s="5">
        <v>42486</v>
      </c>
      <c r="B1335" s="6">
        <v>19</v>
      </c>
      <c r="C1335" s="6">
        <v>1341204.1745449901</v>
      </c>
      <c r="D1335" s="6">
        <v>4578</v>
      </c>
      <c r="E1335" s="7">
        <v>25.290826243024899</v>
      </c>
      <c r="F1335" s="8">
        <f t="shared" si="20"/>
        <v>1.6402026552125071</v>
      </c>
      <c r="G1335" s="6">
        <v>467.98</v>
      </c>
      <c r="H1335" s="9">
        <v>565.58676527415207</v>
      </c>
      <c r="I1335" s="8">
        <f>+F1335/(1-'P&amp;L'!$D$26)</f>
        <v>1.6402026552125071</v>
      </c>
    </row>
    <row r="1336" spans="1:9" x14ac:dyDescent="0.25">
      <c r="A1336" s="5">
        <v>42488</v>
      </c>
      <c r="B1336" s="6">
        <v>19</v>
      </c>
      <c r="C1336" s="6">
        <v>1207843.1830918801</v>
      </c>
      <c r="D1336" s="6">
        <v>4578</v>
      </c>
      <c r="E1336" s="7">
        <v>25.4226439155109</v>
      </c>
      <c r="F1336" s="8">
        <f t="shared" si="20"/>
        <v>1.8307942984770365</v>
      </c>
      <c r="G1336" s="6">
        <v>450</v>
      </c>
      <c r="H1336" s="9">
        <v>607.05284633712256</v>
      </c>
      <c r="I1336" s="8">
        <f>+F1336/(1-'P&amp;L'!$D$26)</f>
        <v>1.8307942984770365</v>
      </c>
    </row>
    <row r="1337" spans="1:9" x14ac:dyDescent="0.25">
      <c r="A1337" s="5">
        <v>42490</v>
      </c>
      <c r="B1337" s="6">
        <v>19</v>
      </c>
      <c r="C1337" s="6">
        <v>1296655.1818486401</v>
      </c>
      <c r="D1337" s="6">
        <v>4578</v>
      </c>
      <c r="E1337" s="7">
        <v>25.507443848595901</v>
      </c>
      <c r="F1337" s="8">
        <f t="shared" si="20"/>
        <v>1.7110859632515305</v>
      </c>
      <c r="G1337" s="6">
        <v>447.17</v>
      </c>
      <c r="H1337" s="9">
        <v>563.79201803266403</v>
      </c>
      <c r="I1337" s="8">
        <f>+F1337/(1-'P&amp;L'!$D$26)</f>
        <v>1.7110859632515305</v>
      </c>
    </row>
    <row r="1338" spans="1:9" x14ac:dyDescent="0.25">
      <c r="A1338" s="5">
        <v>42492</v>
      </c>
      <c r="B1338" s="6">
        <v>19</v>
      </c>
      <c r="C1338" s="6">
        <v>1394348.3804810699</v>
      </c>
      <c r="D1338" s="6">
        <v>4459</v>
      </c>
      <c r="E1338" s="7">
        <v>25.371722739180299</v>
      </c>
      <c r="F1338" s="8">
        <f t="shared" si="20"/>
        <v>1.5415930138237621</v>
      </c>
      <c r="G1338" s="6">
        <v>443.9</v>
      </c>
      <c r="H1338" s="9">
        <v>504.23073387942895</v>
      </c>
      <c r="I1338" s="8">
        <f>+F1338/(1-'P&amp;L'!$D$26)</f>
        <v>1.5415930138237621</v>
      </c>
    </row>
    <row r="1339" spans="1:9" x14ac:dyDescent="0.25">
      <c r="A1339" s="5">
        <v>42494</v>
      </c>
      <c r="B1339" s="6">
        <v>19</v>
      </c>
      <c r="C1339" s="6">
        <v>1492041.5791135</v>
      </c>
      <c r="D1339" s="6">
        <v>4459</v>
      </c>
      <c r="E1339" s="7">
        <v>25.296079256761601</v>
      </c>
      <c r="F1339" s="8">
        <f t="shared" si="20"/>
        <v>1.4363601931156857</v>
      </c>
      <c r="G1339" s="6">
        <v>447.37</v>
      </c>
      <c r="H1339" s="9">
        <v>473.48328601675269</v>
      </c>
      <c r="I1339" s="8">
        <f>+F1339/(1-'P&amp;L'!$D$26)</f>
        <v>1.4363601931156857</v>
      </c>
    </row>
    <row r="1340" spans="1:9" x14ac:dyDescent="0.25">
      <c r="A1340" s="5">
        <v>42496</v>
      </c>
      <c r="B1340" s="6">
        <v>19</v>
      </c>
      <c r="C1340" s="6">
        <v>1438754.37985945</v>
      </c>
      <c r="D1340" s="6">
        <v>4459</v>
      </c>
      <c r="E1340" s="7">
        <v>25.307361119565201</v>
      </c>
      <c r="F1340" s="8">
        <f t="shared" si="20"/>
        <v>1.4902230508727516</v>
      </c>
      <c r="G1340" s="6">
        <v>460.91</v>
      </c>
      <c r="H1340" s="9">
        <v>506.1064152257178</v>
      </c>
      <c r="I1340" s="8">
        <f>+F1340/(1-'P&amp;L'!$D$26)</f>
        <v>1.4902230508727516</v>
      </c>
    </row>
    <row r="1341" spans="1:9" x14ac:dyDescent="0.25">
      <c r="A1341" s="5">
        <v>42498</v>
      </c>
      <c r="B1341" s="6">
        <v>19</v>
      </c>
      <c r="C1341" s="6">
        <v>1447635.5797351201</v>
      </c>
      <c r="D1341" s="6">
        <v>4459</v>
      </c>
      <c r="E1341" s="7">
        <v>25.2583910351429</v>
      </c>
      <c r="F1341" s="8">
        <f t="shared" si="20"/>
        <v>1.4782146673128129</v>
      </c>
      <c r="G1341" s="6">
        <v>457.82</v>
      </c>
      <c r="H1341" s="9">
        <v>498.66249188674362</v>
      </c>
      <c r="I1341" s="8">
        <f>+F1341/(1-'P&amp;L'!$D$26)</f>
        <v>1.4782146673128129</v>
      </c>
    </row>
    <row r="1342" spans="1:9" x14ac:dyDescent="0.25">
      <c r="A1342" s="5">
        <v>42500</v>
      </c>
      <c r="B1342" s="6">
        <v>19</v>
      </c>
      <c r="C1342" s="6">
        <v>1403229.5803567399</v>
      </c>
      <c r="D1342" s="6">
        <v>4459</v>
      </c>
      <c r="E1342" s="7">
        <v>25.251316172238301</v>
      </c>
      <c r="F1342" s="8">
        <f t="shared" si="20"/>
        <v>1.5245664625202153</v>
      </c>
      <c r="G1342" s="6">
        <v>450</v>
      </c>
      <c r="H1342" s="9">
        <v>505.51414283565038</v>
      </c>
      <c r="I1342" s="8">
        <f>+F1342/(1-'P&amp;L'!$D$26)</f>
        <v>1.5245664625202153</v>
      </c>
    </row>
    <row r="1343" spans="1:9" x14ac:dyDescent="0.25">
      <c r="A1343" s="5">
        <v>42502</v>
      </c>
      <c r="B1343" s="6">
        <v>19</v>
      </c>
      <c r="C1343" s="6">
        <v>1342247.86954412</v>
      </c>
      <c r="D1343" s="6">
        <v>4459</v>
      </c>
      <c r="E1343" s="7">
        <v>25.2692302801597</v>
      </c>
      <c r="F1343" s="8">
        <f t="shared" si="20"/>
        <v>1.5949620834879934</v>
      </c>
      <c r="G1343" s="6">
        <v>454.7</v>
      </c>
      <c r="H1343" s="9">
        <v>534.37945426672991</v>
      </c>
      <c r="I1343" s="8">
        <f>+F1343/(1-'P&amp;L'!$D$26)</f>
        <v>1.5949620834879934</v>
      </c>
    </row>
    <row r="1344" spans="1:9" x14ac:dyDescent="0.25">
      <c r="A1344" s="5">
        <v>42504</v>
      </c>
      <c r="B1344" s="6">
        <v>19</v>
      </c>
      <c r="C1344" s="6">
        <v>1390530.1670097299</v>
      </c>
      <c r="D1344" s="6">
        <v>4459</v>
      </c>
      <c r="E1344" s="7">
        <v>25.321329574573401</v>
      </c>
      <c r="F1344" s="8">
        <f t="shared" si="20"/>
        <v>1.5427557156136278</v>
      </c>
      <c r="G1344" s="6">
        <v>455.65</v>
      </c>
      <c r="H1344" s="9">
        <v>517.96805186688903</v>
      </c>
      <c r="I1344" s="8">
        <f>+F1344/(1-'P&amp;L'!$D$26)</f>
        <v>1.5427557156136278</v>
      </c>
    </row>
    <row r="1345" spans="1:9" x14ac:dyDescent="0.25">
      <c r="A1345" s="5">
        <v>42506</v>
      </c>
      <c r="B1345" s="6">
        <v>22</v>
      </c>
      <c r="C1345" s="6">
        <v>1361560.78853036</v>
      </c>
      <c r="D1345" s="6">
        <v>4459</v>
      </c>
      <c r="E1345" s="7">
        <v>25.284923639080901</v>
      </c>
      <c r="F1345" s="8">
        <f t="shared" si="20"/>
        <v>1.8217331609731875</v>
      </c>
      <c r="G1345" s="6">
        <v>454.88</v>
      </c>
      <c r="H1345" s="9">
        <v>527.33544198585309</v>
      </c>
      <c r="I1345" s="8">
        <f>+F1345/(1-'P&amp;L'!$D$26)</f>
        <v>1.8217331609731875</v>
      </c>
    </row>
    <row r="1346" spans="1:9" x14ac:dyDescent="0.25">
      <c r="A1346" s="5">
        <v>42508</v>
      </c>
      <c r="B1346" s="6">
        <v>22</v>
      </c>
      <c r="C1346" s="6">
        <v>1487094.7619409601</v>
      </c>
      <c r="D1346" s="6">
        <v>4459</v>
      </c>
      <c r="E1346" s="7">
        <v>25.262466207649101</v>
      </c>
      <c r="F1346" s="8">
        <f t="shared" si="20"/>
        <v>1.6664690599833809</v>
      </c>
      <c r="G1346" s="6">
        <v>452.9</v>
      </c>
      <c r="H1346" s="9">
        <v>480.29153280593755</v>
      </c>
      <c r="I1346" s="8">
        <f>+F1346/(1-'P&amp;L'!$D$26)</f>
        <v>1.6664690599833809</v>
      </c>
    </row>
    <row r="1347" spans="1:9" x14ac:dyDescent="0.25">
      <c r="A1347" s="5">
        <v>42510</v>
      </c>
      <c r="B1347" s="6">
        <v>22</v>
      </c>
      <c r="C1347" s="6">
        <v>1438812.46447535</v>
      </c>
      <c r="D1347" s="6">
        <v>4459</v>
      </c>
      <c r="E1347" s="7">
        <v>25.273255540740699</v>
      </c>
      <c r="F1347" s="8">
        <f t="shared" si="20"/>
        <v>1.7231264554964913</v>
      </c>
      <c r="G1347" s="6">
        <v>441.25</v>
      </c>
      <c r="H1347" s="9">
        <v>483.84607631043525</v>
      </c>
      <c r="I1347" s="8">
        <f>+F1347/(1-'P&amp;L'!$D$26)</f>
        <v>1.7231264554964913</v>
      </c>
    </row>
    <row r="1348" spans="1:9" x14ac:dyDescent="0.25">
      <c r="A1348" s="5">
        <v>42512</v>
      </c>
      <c r="B1348" s="6">
        <v>22</v>
      </c>
      <c r="C1348" s="6">
        <v>1776788.5467346599</v>
      </c>
      <c r="D1348" s="6">
        <v>4459</v>
      </c>
      <c r="E1348" s="7">
        <v>25.2421848206485</v>
      </c>
      <c r="F1348" s="8">
        <f t="shared" ref="F1348:F1411" si="21">+(B1348/C1348)*D1348*E1348</f>
        <v>1.3936423954818331</v>
      </c>
      <c r="G1348" s="6">
        <v>438</v>
      </c>
      <c r="H1348" s="9">
        <v>388.44614404975454</v>
      </c>
      <c r="I1348" s="8">
        <f>+F1348/(1-'P&amp;L'!$D$26)</f>
        <v>1.3936423954818331</v>
      </c>
    </row>
    <row r="1349" spans="1:9" x14ac:dyDescent="0.25">
      <c r="A1349" s="5">
        <v>42514</v>
      </c>
      <c r="B1349" s="6">
        <v>22</v>
      </c>
      <c r="C1349" s="6">
        <v>1456454.9227585201</v>
      </c>
      <c r="D1349" s="6">
        <v>4459</v>
      </c>
      <c r="E1349" s="7">
        <v>25.2301105033333</v>
      </c>
      <c r="F1349" s="8">
        <f t="shared" si="21"/>
        <v>1.6993477391447893</v>
      </c>
      <c r="G1349" s="6">
        <v>445.34</v>
      </c>
      <c r="H1349" s="9">
        <v>481.59205955047133</v>
      </c>
      <c r="I1349" s="8">
        <f>+F1349/(1-'P&amp;L'!$D$26)</f>
        <v>1.6993477391447893</v>
      </c>
    </row>
    <row r="1350" spans="1:9" x14ac:dyDescent="0.25">
      <c r="A1350" s="5">
        <v>42516</v>
      </c>
      <c r="B1350" s="6">
        <v>22</v>
      </c>
      <c r="C1350" s="6">
        <v>1357376.35658447</v>
      </c>
      <c r="D1350" s="6">
        <v>4459</v>
      </c>
      <c r="E1350" s="7">
        <v>25.319035632385301</v>
      </c>
      <c r="F1350" s="8">
        <f t="shared" si="21"/>
        <v>1.8298143660874713</v>
      </c>
      <c r="G1350" s="6">
        <v>452.49</v>
      </c>
      <c r="H1350" s="9">
        <v>526.89171977967624</v>
      </c>
      <c r="I1350" s="8">
        <f>+F1350/(1-'P&amp;L'!$D$26)</f>
        <v>1.8298143660874713</v>
      </c>
    </row>
    <row r="1351" spans="1:9" x14ac:dyDescent="0.25">
      <c r="A1351" s="5">
        <v>42518</v>
      </c>
      <c r="B1351" s="6">
        <v>22</v>
      </c>
      <c r="C1351" s="6">
        <v>1317744.9301148499</v>
      </c>
      <c r="D1351" s="6">
        <v>4459</v>
      </c>
      <c r="E1351" s="7">
        <v>25.337276609003698</v>
      </c>
      <c r="F1351" s="8">
        <f t="shared" si="21"/>
        <v>1.8862043055429663</v>
      </c>
      <c r="G1351" s="6">
        <v>522.42999999999995</v>
      </c>
      <c r="H1351" s="9">
        <v>627.07890976488011</v>
      </c>
      <c r="I1351" s="8">
        <f>+F1351/(1-'P&amp;L'!$D$26)</f>
        <v>1.8862043055429663</v>
      </c>
    </row>
    <row r="1352" spans="1:9" x14ac:dyDescent="0.25">
      <c r="A1352" s="5">
        <v>42520</v>
      </c>
      <c r="B1352" s="6">
        <v>22</v>
      </c>
      <c r="C1352" s="6">
        <v>1436639.20952371</v>
      </c>
      <c r="D1352" s="6">
        <v>4459</v>
      </c>
      <c r="E1352" s="7">
        <v>25.352309508390402</v>
      </c>
      <c r="F1352" s="8">
        <f t="shared" si="21"/>
        <v>1.7311311299784182</v>
      </c>
      <c r="G1352" s="6">
        <v>525.15</v>
      </c>
      <c r="H1352" s="9">
        <v>578.52041730519682</v>
      </c>
      <c r="I1352" s="8">
        <f>+F1352/(1-'P&amp;L'!$D$26)</f>
        <v>1.7311311299784182</v>
      </c>
    </row>
    <row r="1353" spans="1:9" x14ac:dyDescent="0.25">
      <c r="A1353" s="5">
        <v>42522</v>
      </c>
      <c r="B1353" s="6">
        <v>22</v>
      </c>
      <c r="C1353" s="6">
        <v>1426731.35290631</v>
      </c>
      <c r="D1353" s="6">
        <v>4620</v>
      </c>
      <c r="E1353" s="7">
        <v>25.287062779902602</v>
      </c>
      <c r="F1353" s="8">
        <f t="shared" si="21"/>
        <v>1.8014442983353136</v>
      </c>
      <c r="G1353" s="6">
        <v>539.47</v>
      </c>
      <c r="H1353" s="9">
        <v>618.43418994187846</v>
      </c>
      <c r="I1353" s="8">
        <f>+F1353/(1-'P&amp;L'!$D$26)</f>
        <v>1.8014442983353136</v>
      </c>
    </row>
    <row r="1354" spans="1:9" x14ac:dyDescent="0.25">
      <c r="A1354" s="5">
        <v>42524</v>
      </c>
      <c r="B1354" s="6">
        <v>22</v>
      </c>
      <c r="C1354" s="6">
        <v>1406915.6396715001</v>
      </c>
      <c r="D1354" s="6">
        <v>4620</v>
      </c>
      <c r="E1354" s="7">
        <v>25.339919257916701</v>
      </c>
      <c r="F1354" s="8">
        <f t="shared" si="21"/>
        <v>1.8306352710500942</v>
      </c>
      <c r="G1354" s="6">
        <v>568</v>
      </c>
      <c r="H1354" s="9">
        <v>661.69143979047055</v>
      </c>
      <c r="I1354" s="8">
        <f>+F1354/(1-'P&amp;L'!$D$26)</f>
        <v>1.8306352710500942</v>
      </c>
    </row>
    <row r="1355" spans="1:9" x14ac:dyDescent="0.25">
      <c r="A1355" s="5">
        <v>42526</v>
      </c>
      <c r="B1355" s="6">
        <v>22</v>
      </c>
      <c r="C1355" s="6">
        <v>1694243.4815762399</v>
      </c>
      <c r="D1355" s="6">
        <v>4620</v>
      </c>
      <c r="E1355" s="7">
        <v>25.313302576219101</v>
      </c>
      <c r="F1355" s="8">
        <f t="shared" si="21"/>
        <v>1.5185798864359585</v>
      </c>
      <c r="G1355" s="6">
        <v>574.02</v>
      </c>
      <c r="H1355" s="9">
        <v>554.71514408034386</v>
      </c>
      <c r="I1355" s="8">
        <f>+F1355/(1-'P&amp;L'!$D$26)</f>
        <v>1.5185798864359585</v>
      </c>
    </row>
    <row r="1356" spans="1:9" x14ac:dyDescent="0.25">
      <c r="A1356" s="5">
        <v>42528</v>
      </c>
      <c r="B1356" s="6">
        <v>22</v>
      </c>
      <c r="C1356" s="6">
        <v>1406915.6396715001</v>
      </c>
      <c r="D1356" s="6">
        <v>4620</v>
      </c>
      <c r="E1356" s="7">
        <v>25.207960875074601</v>
      </c>
      <c r="F1356" s="8">
        <f t="shared" si="21"/>
        <v>1.821102183454876</v>
      </c>
      <c r="G1356" s="6">
        <v>577.54</v>
      </c>
      <c r="H1356" s="9">
        <v>669.30140774797314</v>
      </c>
      <c r="I1356" s="8">
        <f>+F1356/(1-'P&amp;L'!$D$26)</f>
        <v>1.821102183454876</v>
      </c>
    </row>
    <row r="1357" spans="1:9" x14ac:dyDescent="0.25">
      <c r="A1357" s="5">
        <v>42530</v>
      </c>
      <c r="B1357" s="6">
        <v>22</v>
      </c>
      <c r="C1357" s="6">
        <v>1608133.9309161699</v>
      </c>
      <c r="D1357" s="6">
        <v>4620</v>
      </c>
      <c r="E1357" s="7">
        <v>25.334993553122899</v>
      </c>
      <c r="F1357" s="8">
        <f t="shared" si="21"/>
        <v>1.6012651031325362</v>
      </c>
      <c r="G1357" s="6">
        <v>575.29413750000003</v>
      </c>
      <c r="H1357" s="9">
        <v>586.21718044621525</v>
      </c>
      <c r="I1357" s="8">
        <f>+F1357/(1-'P&amp;L'!$D$26)</f>
        <v>1.6012651031325362</v>
      </c>
    </row>
    <row r="1358" spans="1:9" x14ac:dyDescent="0.25">
      <c r="A1358" s="5">
        <v>42532</v>
      </c>
      <c r="B1358" s="6">
        <v>22</v>
      </c>
      <c r="C1358" s="6">
        <v>1520417.5346843801</v>
      </c>
      <c r="D1358" s="6">
        <v>4620</v>
      </c>
      <c r="E1358" s="7">
        <v>25.276569910457301</v>
      </c>
      <c r="F1358" s="8">
        <f t="shared" si="21"/>
        <v>1.6897401582731655</v>
      </c>
      <c r="G1358" s="6">
        <v>594.43998750000003</v>
      </c>
      <c r="H1358" s="9">
        <v>639.19489363045807</v>
      </c>
      <c r="I1358" s="8">
        <f>+F1358/(1-'P&amp;L'!$D$26)</f>
        <v>1.6897401582731655</v>
      </c>
    </row>
    <row r="1359" spans="1:9" x14ac:dyDescent="0.25">
      <c r="A1359" s="5">
        <v>42534</v>
      </c>
      <c r="B1359" s="6">
        <v>22</v>
      </c>
      <c r="C1359" s="6">
        <v>1569148.8659242601</v>
      </c>
      <c r="D1359" s="6">
        <v>4620</v>
      </c>
      <c r="E1359" s="7">
        <v>25.284642268592101</v>
      </c>
      <c r="F1359" s="8">
        <f t="shared" si="21"/>
        <v>1.6377866345179177</v>
      </c>
      <c r="G1359" s="6">
        <v>702.06650000000002</v>
      </c>
      <c r="H1359" s="9">
        <v>731.71326469994676</v>
      </c>
      <c r="I1359" s="8">
        <f>+F1359/(1-'P&amp;L'!$D$26)</f>
        <v>1.6377866345179177</v>
      </c>
    </row>
    <row r="1360" spans="1:9" x14ac:dyDescent="0.25">
      <c r="A1360" s="5">
        <v>42536</v>
      </c>
      <c r="B1360" s="6">
        <v>22</v>
      </c>
      <c r="C1360" s="6">
        <v>1500925.0021884199</v>
      </c>
      <c r="D1360" s="6">
        <v>4620</v>
      </c>
      <c r="E1360" s="7">
        <v>25.279211983253401</v>
      </c>
      <c r="F1360" s="8">
        <f t="shared" si="21"/>
        <v>1.7118637521738922</v>
      </c>
      <c r="G1360" s="6">
        <v>692.289625</v>
      </c>
      <c r="H1360" s="9">
        <v>754.15805502771775</v>
      </c>
      <c r="I1360" s="8">
        <f>+F1360/(1-'P&amp;L'!$D$26)</f>
        <v>1.7118637521738922</v>
      </c>
    </row>
    <row r="1361" spans="1:9" x14ac:dyDescent="0.25">
      <c r="A1361" s="5">
        <v>42538</v>
      </c>
      <c r="B1361" s="6">
        <v>22</v>
      </c>
      <c r="C1361" s="6">
        <v>1452193.6709485401</v>
      </c>
      <c r="D1361" s="6">
        <v>4620</v>
      </c>
      <c r="E1361" s="7">
        <v>25.275512599968302</v>
      </c>
      <c r="F1361" s="8">
        <f t="shared" si="21"/>
        <v>1.7690499222343832</v>
      </c>
      <c r="G1361" s="6">
        <v>743.91639999999995</v>
      </c>
      <c r="H1361" s="9">
        <v>837.47061336201602</v>
      </c>
      <c r="I1361" s="8">
        <f>+F1361/(1-'P&amp;L'!$D$26)</f>
        <v>1.7690499222343832</v>
      </c>
    </row>
    <row r="1362" spans="1:9" x14ac:dyDescent="0.25">
      <c r="A1362" s="5">
        <v>42540</v>
      </c>
      <c r="B1362" s="6">
        <v>22</v>
      </c>
      <c r="C1362" s="6">
        <v>1725089.1258918899</v>
      </c>
      <c r="D1362" s="6">
        <v>4620</v>
      </c>
      <c r="E1362" s="7">
        <v>25.290617058435402</v>
      </c>
      <c r="F1362" s="8">
        <f t="shared" si="21"/>
        <v>1.4900901520032352</v>
      </c>
      <c r="G1362" s="6">
        <v>760.81679999999994</v>
      </c>
      <c r="H1362" s="9">
        <v>721.43630437366392</v>
      </c>
      <c r="I1362" s="8">
        <f>+F1362/(1-'P&amp;L'!$D$26)</f>
        <v>1.4900901520032352</v>
      </c>
    </row>
    <row r="1363" spans="1:9" x14ac:dyDescent="0.25">
      <c r="A1363" s="5">
        <v>42542</v>
      </c>
      <c r="B1363" s="6">
        <v>22</v>
      </c>
      <c r="C1363" s="6">
        <v>1551383.9752917101</v>
      </c>
      <c r="D1363" s="6">
        <v>4620</v>
      </c>
      <c r="E1363" s="7">
        <v>25.240672078478301</v>
      </c>
      <c r="F1363" s="8">
        <f t="shared" si="21"/>
        <v>1.6536601840135323</v>
      </c>
      <c r="G1363" s="6">
        <v>665.95861249999996</v>
      </c>
      <c r="H1363" s="9">
        <v>700.80769925863865</v>
      </c>
      <c r="I1363" s="8">
        <f>+F1363/(1-'P&amp;L'!$D$26)</f>
        <v>1.6536601840135323</v>
      </c>
    </row>
    <row r="1364" spans="1:9" x14ac:dyDescent="0.25">
      <c r="A1364" s="5">
        <v>42544</v>
      </c>
      <c r="B1364" s="6">
        <v>22</v>
      </c>
      <c r="C1364" s="6">
        <v>1457676.2183949</v>
      </c>
      <c r="D1364" s="6">
        <v>4620</v>
      </c>
      <c r="E1364" s="7">
        <v>26.3696766078777</v>
      </c>
      <c r="F1364" s="8">
        <f t="shared" si="21"/>
        <v>1.8386894816572983</v>
      </c>
      <c r="G1364" s="6">
        <v>624.54200000000003</v>
      </c>
      <c r="H1364" s="9">
        <v>730.76105852477156</v>
      </c>
      <c r="I1364" s="8">
        <f>+F1364/(1-'P&amp;L'!$D$26)</f>
        <v>1.8386894816572983</v>
      </c>
    </row>
    <row r="1365" spans="1:9" x14ac:dyDescent="0.25">
      <c r="A1365" s="5">
        <v>42546</v>
      </c>
      <c r="B1365" s="6">
        <v>22</v>
      </c>
      <c r="C1365" s="6">
        <v>1728387.5160968101</v>
      </c>
      <c r="D1365" s="6">
        <v>4620</v>
      </c>
      <c r="E1365" s="7">
        <v>25.364665607386399</v>
      </c>
      <c r="F1365" s="8">
        <f t="shared" si="21"/>
        <v>1.4916010375709932</v>
      </c>
      <c r="G1365" s="6">
        <v>664.90688750000004</v>
      </c>
      <c r="H1365" s="9">
        <v>631.13005663469994</v>
      </c>
      <c r="I1365" s="8">
        <f>+F1365/(1-'P&amp;L'!$D$26)</f>
        <v>1.4916010375709932</v>
      </c>
    </row>
    <row r="1366" spans="1:9" x14ac:dyDescent="0.25">
      <c r="A1366" s="5">
        <v>42548</v>
      </c>
      <c r="B1366" s="6">
        <v>22</v>
      </c>
      <c r="C1366" s="6">
        <v>1530560.02931464</v>
      </c>
      <c r="D1366" s="6">
        <v>4620</v>
      </c>
      <c r="E1366" s="7">
        <v>25.298003888256599</v>
      </c>
      <c r="F1366" s="8">
        <f t="shared" si="21"/>
        <v>1.6799661992700687</v>
      </c>
      <c r="G1366" s="6">
        <v>646.7030125</v>
      </c>
      <c r="H1366" s="9">
        <v>691.37040125117289</v>
      </c>
      <c r="I1366" s="8">
        <f>+F1366/(1-'P&amp;L'!$D$26)</f>
        <v>1.6799661992700687</v>
      </c>
    </row>
    <row r="1367" spans="1:9" x14ac:dyDescent="0.25">
      <c r="A1367" s="5">
        <v>42550</v>
      </c>
      <c r="B1367" s="6">
        <v>22</v>
      </c>
      <c r="C1367" s="6">
        <v>1520148.0563261099</v>
      </c>
      <c r="D1367" s="6">
        <v>4620</v>
      </c>
      <c r="E1367" s="7">
        <v>25.253997064262801</v>
      </c>
      <c r="F1367" s="8">
        <f t="shared" si="21"/>
        <v>1.6885304368412288</v>
      </c>
      <c r="G1367" s="6">
        <v>637.95962499999996</v>
      </c>
      <c r="H1367" s="9">
        <v>685.49997363801958</v>
      </c>
      <c r="I1367" s="8">
        <f>+F1367/(1-'P&amp;L'!$D$26)</f>
        <v>1.6885304368412288</v>
      </c>
    </row>
    <row r="1368" spans="1:9" x14ac:dyDescent="0.25">
      <c r="A1368" s="5">
        <v>42552</v>
      </c>
      <c r="B1368" s="6">
        <v>22</v>
      </c>
      <c r="C1368" s="6">
        <v>1634679.75919999</v>
      </c>
      <c r="D1368" s="6">
        <v>4465</v>
      </c>
      <c r="E1368" s="7">
        <v>25.2907345744654</v>
      </c>
      <c r="F1368" s="8">
        <f t="shared" si="21"/>
        <v>1.5197526263282013</v>
      </c>
      <c r="G1368" s="6">
        <v>675.18633750000004</v>
      </c>
      <c r="H1368" s="9">
        <v>652.98304252143737</v>
      </c>
      <c r="I1368" s="8">
        <f>+F1368/(1-'P&amp;L'!$D$26)</f>
        <v>1.5197526263282013</v>
      </c>
    </row>
    <row r="1369" spans="1:9" x14ac:dyDescent="0.25">
      <c r="A1369" s="5">
        <v>42554</v>
      </c>
      <c r="B1369" s="6">
        <v>22</v>
      </c>
      <c r="C1369" s="6">
        <v>1603443.84023439</v>
      </c>
      <c r="D1369" s="6">
        <v>4465</v>
      </c>
      <c r="E1369" s="7">
        <v>25.279345765015801</v>
      </c>
      <c r="F1369" s="8">
        <f t="shared" si="21"/>
        <v>1.548660496980369</v>
      </c>
      <c r="G1369" s="6">
        <v>658.41750000000002</v>
      </c>
      <c r="H1369" s="9">
        <v>648.87783721763685</v>
      </c>
      <c r="I1369" s="8">
        <f>+F1369/(1-'P&amp;L'!$D$26)</f>
        <v>1.548660496980369</v>
      </c>
    </row>
    <row r="1370" spans="1:9" x14ac:dyDescent="0.25">
      <c r="A1370" s="5">
        <v>42556</v>
      </c>
      <c r="B1370" s="6">
        <v>22</v>
      </c>
      <c r="C1370" s="6">
        <v>1538177.1269471899</v>
      </c>
      <c r="D1370" s="6">
        <v>4465</v>
      </c>
      <c r="E1370" s="7">
        <v>25.227574535062899</v>
      </c>
      <c r="F1370" s="8">
        <f t="shared" si="21"/>
        <v>1.6110658539680058</v>
      </c>
      <c r="G1370" s="6">
        <v>666.48558749999995</v>
      </c>
      <c r="H1370" s="9">
        <v>683.29683684376266</v>
      </c>
      <c r="I1370" s="8">
        <f>+F1370/(1-'P&amp;L'!$D$26)</f>
        <v>1.6110658539680058</v>
      </c>
    </row>
    <row r="1371" spans="1:9" x14ac:dyDescent="0.25">
      <c r="A1371" s="5">
        <v>42558</v>
      </c>
      <c r="B1371" s="6">
        <v>22</v>
      </c>
      <c r="C1371" s="6">
        <v>1463920.3001290499</v>
      </c>
      <c r="D1371" s="6">
        <v>4465</v>
      </c>
      <c r="E1371" s="7">
        <v>25.2686754022188</v>
      </c>
      <c r="F1371" s="8">
        <f t="shared" si="21"/>
        <v>1.6955444804892335</v>
      </c>
      <c r="G1371" s="6">
        <v>636.35886249999999</v>
      </c>
      <c r="H1371" s="9">
        <v>686.62029985963409</v>
      </c>
      <c r="I1371" s="8">
        <f>+F1371/(1-'P&amp;L'!$D$26)</f>
        <v>1.6955444804892335</v>
      </c>
    </row>
    <row r="1372" spans="1:9" x14ac:dyDescent="0.25">
      <c r="A1372" s="5">
        <v>42560</v>
      </c>
      <c r="B1372" s="6">
        <v>22</v>
      </c>
      <c r="C1372" s="6">
        <v>1580609.5994146999</v>
      </c>
      <c r="D1372" s="6">
        <v>4465</v>
      </c>
      <c r="E1372" s="7">
        <v>25.3423343126471</v>
      </c>
      <c r="F1372" s="8">
        <f t="shared" si="21"/>
        <v>1.5749477293147793</v>
      </c>
      <c r="G1372" s="6">
        <v>651.86491249999995</v>
      </c>
      <c r="H1372" s="9">
        <v>653.32474057572415</v>
      </c>
      <c r="I1372" s="8">
        <f>+F1372/(1-'P&amp;L'!$D$26)</f>
        <v>1.5749477293147793</v>
      </c>
    </row>
    <row r="1373" spans="1:9" x14ac:dyDescent="0.25">
      <c r="A1373" s="5">
        <v>42562</v>
      </c>
      <c r="B1373" s="6">
        <v>22</v>
      </c>
      <c r="C1373" s="6">
        <v>1516960.89071344</v>
      </c>
      <c r="D1373" s="6">
        <v>4465</v>
      </c>
      <c r="E1373" s="7">
        <v>25.321647313885101</v>
      </c>
      <c r="F1373" s="8">
        <f t="shared" si="21"/>
        <v>1.6396898765617571</v>
      </c>
      <c r="G1373" s="6">
        <v>647.9837</v>
      </c>
      <c r="H1373" s="9">
        <v>676.13147195174668</v>
      </c>
      <c r="I1373" s="8">
        <f>+F1373/(1-'P&amp;L'!$D$26)</f>
        <v>1.6396898765617571</v>
      </c>
    </row>
    <row r="1374" spans="1:9" x14ac:dyDescent="0.25">
      <c r="A1374" s="5">
        <v>42564</v>
      </c>
      <c r="B1374" s="6">
        <v>22</v>
      </c>
      <c r="C1374" s="6">
        <v>1379055.3551940301</v>
      </c>
      <c r="D1374" s="6">
        <v>4465</v>
      </c>
      <c r="E1374" s="7">
        <v>25.378918097035701</v>
      </c>
      <c r="F1374" s="8">
        <f t="shared" si="21"/>
        <v>1.8077382574110388</v>
      </c>
      <c r="G1374" s="6">
        <v>657.45248749999996</v>
      </c>
      <c r="H1374" s="9">
        <v>756.31946350787427</v>
      </c>
      <c r="I1374" s="8">
        <f>+F1374/(1-'P&amp;L'!$D$26)</f>
        <v>1.8077382574110388</v>
      </c>
    </row>
    <row r="1375" spans="1:9" x14ac:dyDescent="0.25">
      <c r="A1375" s="5">
        <v>42566</v>
      </c>
      <c r="B1375" s="6">
        <v>22</v>
      </c>
      <c r="C1375" s="6">
        <v>1432095.94577842</v>
      </c>
      <c r="D1375" s="6">
        <v>4465</v>
      </c>
      <c r="E1375" s="7">
        <v>25.3985384881973</v>
      </c>
      <c r="F1375" s="8">
        <f t="shared" si="21"/>
        <v>1.7421307860343891</v>
      </c>
      <c r="G1375" s="6">
        <v>664.57145000000003</v>
      </c>
      <c r="H1375" s="9">
        <v>736.76297072287241</v>
      </c>
      <c r="I1375" s="8">
        <f>+F1375/(1-'P&amp;L'!$D$26)</f>
        <v>1.7421307860343891</v>
      </c>
    </row>
    <row r="1376" spans="1:9" x14ac:dyDescent="0.25">
      <c r="A1376" s="5">
        <v>42568</v>
      </c>
      <c r="B1376" s="6">
        <v>22</v>
      </c>
      <c r="C1376" s="6">
        <v>1580609.5994146999</v>
      </c>
      <c r="D1376" s="6">
        <v>4465</v>
      </c>
      <c r="E1376" s="7">
        <v>25.399310433382901</v>
      </c>
      <c r="F1376" s="8">
        <f t="shared" si="21"/>
        <v>1.5784886190714595</v>
      </c>
      <c r="G1376" s="6">
        <v>675.45905000000005</v>
      </c>
      <c r="H1376" s="9">
        <v>678.49372377424902</v>
      </c>
      <c r="I1376" s="8">
        <f>+F1376/(1-'P&amp;L'!$D$26)</f>
        <v>1.5784886190714595</v>
      </c>
    </row>
    <row r="1377" spans="1:9" x14ac:dyDescent="0.25">
      <c r="A1377" s="5">
        <v>42570</v>
      </c>
      <c r="B1377" s="6">
        <v>22</v>
      </c>
      <c r="C1377" s="6">
        <v>1358434.5336234199</v>
      </c>
      <c r="D1377" s="6">
        <v>4465</v>
      </c>
      <c r="E1377" s="7">
        <v>25.304498328800001</v>
      </c>
      <c r="F1377" s="8">
        <f t="shared" si="21"/>
        <v>1.8297980574801034</v>
      </c>
      <c r="G1377" s="6">
        <v>672.84320000000002</v>
      </c>
      <c r="H1377" s="9">
        <v>783.47002385826158</v>
      </c>
      <c r="I1377" s="8">
        <f>+F1377/(1-'P&amp;L'!$D$26)</f>
        <v>1.8297980574801034</v>
      </c>
    </row>
    <row r="1378" spans="1:9" x14ac:dyDescent="0.25">
      <c r="A1378" s="5">
        <v>42572</v>
      </c>
      <c r="B1378" s="6">
        <v>22</v>
      </c>
      <c r="C1378" s="6">
        <v>1411498.3825930799</v>
      </c>
      <c r="D1378" s="6">
        <v>4465</v>
      </c>
      <c r="E1378" s="7">
        <v>25.350074979052</v>
      </c>
      <c r="F1378" s="8">
        <f t="shared" si="21"/>
        <v>1.7641804595040464</v>
      </c>
      <c r="G1378" s="6">
        <v>664.88207499999999</v>
      </c>
      <c r="H1378" s="9">
        <v>746.43670473877512</v>
      </c>
      <c r="I1378" s="8">
        <f>+F1378/(1-'P&amp;L'!$D$26)</f>
        <v>1.7641804595040464</v>
      </c>
    </row>
    <row r="1379" spans="1:9" x14ac:dyDescent="0.25">
      <c r="A1379" s="5">
        <v>42574</v>
      </c>
      <c r="B1379" s="6">
        <v>22</v>
      </c>
      <c r="C1379" s="6">
        <v>1390272.8430052099</v>
      </c>
      <c r="D1379" s="6">
        <v>4465</v>
      </c>
      <c r="E1379" s="7">
        <v>25.423504976337</v>
      </c>
      <c r="F1379" s="8">
        <f t="shared" si="21"/>
        <v>1.7963027231599493</v>
      </c>
      <c r="G1379" s="6">
        <v>655.84691250000003</v>
      </c>
      <c r="H1379" s="9">
        <v>749.69974220896063</v>
      </c>
      <c r="I1379" s="8">
        <f>+F1379/(1-'P&amp;L'!$D$26)</f>
        <v>1.7963027231599493</v>
      </c>
    </row>
    <row r="1380" spans="1:9" x14ac:dyDescent="0.25">
      <c r="A1380" s="5">
        <v>42576</v>
      </c>
      <c r="B1380" s="6">
        <v>22</v>
      </c>
      <c r="C1380" s="6">
        <v>1400885.6127991499</v>
      </c>
      <c r="D1380" s="6">
        <v>4465</v>
      </c>
      <c r="E1380" s="7">
        <v>25.452668251139698</v>
      </c>
      <c r="F1380" s="8">
        <f t="shared" si="21"/>
        <v>1.784739295961288</v>
      </c>
      <c r="G1380" s="6">
        <v>654.69544999999903</v>
      </c>
      <c r="H1380" s="9">
        <v>743.56589777403622</v>
      </c>
      <c r="I1380" s="8">
        <f>+F1380/(1-'P&amp;L'!$D$26)</f>
        <v>1.784739295961288</v>
      </c>
    </row>
    <row r="1381" spans="1:9" x14ac:dyDescent="0.25">
      <c r="A1381" s="5">
        <v>42578</v>
      </c>
      <c r="B1381" s="6">
        <v>22</v>
      </c>
      <c r="C1381" s="6">
        <v>1358434.5336234199</v>
      </c>
      <c r="D1381" s="6">
        <v>4465</v>
      </c>
      <c r="E1381" s="7">
        <v>25.363458065635701</v>
      </c>
      <c r="F1381" s="8">
        <f t="shared" si="21"/>
        <v>1.8340615054461402</v>
      </c>
      <c r="G1381" s="6">
        <v>654.98103749999996</v>
      </c>
      <c r="H1381" s="9">
        <v>764.44805033922478</v>
      </c>
      <c r="I1381" s="8">
        <f>+F1381/(1-'P&amp;L'!$D$26)</f>
        <v>1.8340615054461402</v>
      </c>
    </row>
    <row r="1382" spans="1:9" x14ac:dyDescent="0.25">
      <c r="A1382" s="5">
        <v>42580</v>
      </c>
      <c r="B1382" s="6">
        <v>22</v>
      </c>
      <c r="C1382" s="6">
        <v>1560077.15970814</v>
      </c>
      <c r="D1382" s="6">
        <v>4465</v>
      </c>
      <c r="E1382" s="7">
        <v>25.401385384407401</v>
      </c>
      <c r="F1382" s="8">
        <f t="shared" si="21"/>
        <v>1.5993940240604114</v>
      </c>
      <c r="G1382" s="6">
        <v>656.88761249999902</v>
      </c>
      <c r="H1382" s="9">
        <v>668.57771394387885</v>
      </c>
      <c r="I1382" s="8">
        <f>+F1382/(1-'P&amp;L'!$D$26)</f>
        <v>1.5993940240604114</v>
      </c>
    </row>
    <row r="1383" spans="1:9" x14ac:dyDescent="0.25">
      <c r="A1383" s="5">
        <v>42582</v>
      </c>
      <c r="B1383" s="6">
        <v>22</v>
      </c>
      <c r="C1383" s="6">
        <v>1634366.54826567</v>
      </c>
      <c r="D1383" s="6">
        <v>4465</v>
      </c>
      <c r="E1383" s="7">
        <v>25.403890452785699</v>
      </c>
      <c r="F1383" s="8">
        <f t="shared" si="21"/>
        <v>1.5268448573089017</v>
      </c>
      <c r="G1383" s="6">
        <v>628.01537499999995</v>
      </c>
      <c r="H1383" s="9">
        <v>610.19766540069998</v>
      </c>
      <c r="I1383" s="8">
        <f>+F1383/(1-'P&amp;L'!$D$26)</f>
        <v>1.5268448573089017</v>
      </c>
    </row>
    <row r="1384" spans="1:9" x14ac:dyDescent="0.25">
      <c r="A1384" s="5">
        <v>42584</v>
      </c>
      <c r="B1384" s="6">
        <v>22</v>
      </c>
      <c r="C1384" s="6">
        <v>1555605.72192361</v>
      </c>
      <c r="D1384" s="6">
        <v>4365</v>
      </c>
      <c r="E1384" s="7">
        <v>25.313252228235299</v>
      </c>
      <c r="F1384" s="8">
        <f t="shared" si="21"/>
        <v>1.5626270700981677</v>
      </c>
      <c r="G1384" s="6">
        <v>515.06189999999901</v>
      </c>
      <c r="H1384" s="9">
        <v>512.1770612739416</v>
      </c>
      <c r="I1384" s="8">
        <f>+F1384/(1-'P&amp;L'!$D$26)</f>
        <v>1.5626270700981677</v>
      </c>
    </row>
    <row r="1385" spans="1:9" x14ac:dyDescent="0.25">
      <c r="A1385" s="5">
        <v>42586</v>
      </c>
      <c r="B1385" s="6">
        <v>22</v>
      </c>
      <c r="C1385" s="6">
        <v>1535533.3900278199</v>
      </c>
      <c r="D1385" s="6">
        <v>4365</v>
      </c>
      <c r="E1385" s="7">
        <v>25.338204217645199</v>
      </c>
      <c r="F1385" s="8">
        <f t="shared" si="21"/>
        <v>1.5846140284688859</v>
      </c>
      <c r="G1385" s="6">
        <v>577.315771428571</v>
      </c>
      <c r="H1385" s="9">
        <v>582.15988107585019</v>
      </c>
      <c r="I1385" s="8">
        <f>+F1385/(1-'P&amp;L'!$D$26)</f>
        <v>1.5846140284688859</v>
      </c>
    </row>
    <row r="1386" spans="1:9" x14ac:dyDescent="0.25">
      <c r="A1386" s="5">
        <v>42588</v>
      </c>
      <c r="B1386" s="6">
        <v>22</v>
      </c>
      <c r="C1386" s="6">
        <v>1676039.7132983401</v>
      </c>
      <c r="D1386" s="6">
        <v>4365</v>
      </c>
      <c r="E1386" s="7">
        <v>25.336476654530699</v>
      </c>
      <c r="F1386" s="8">
        <f t="shared" si="21"/>
        <v>1.4516731517933257</v>
      </c>
      <c r="G1386" s="6">
        <v>588.23127142857095</v>
      </c>
      <c r="H1386" s="9">
        <v>543.40334604061468</v>
      </c>
      <c r="I1386" s="8">
        <f>+F1386/(1-'P&amp;L'!$D$26)</f>
        <v>1.4516731517933257</v>
      </c>
    </row>
    <row r="1387" spans="1:9" x14ac:dyDescent="0.25">
      <c r="A1387" s="5">
        <v>42590</v>
      </c>
      <c r="B1387" s="6">
        <v>22</v>
      </c>
      <c r="C1387" s="6">
        <v>1495388.72623625</v>
      </c>
      <c r="D1387" s="6">
        <v>4365</v>
      </c>
      <c r="E1387" s="7">
        <v>25.329246099433298</v>
      </c>
      <c r="F1387" s="8">
        <f t="shared" si="21"/>
        <v>1.6265787351832022</v>
      </c>
      <c r="G1387" s="6">
        <v>592.69749999999999</v>
      </c>
      <c r="H1387" s="9">
        <v>613.49854993397469</v>
      </c>
      <c r="I1387" s="8">
        <f>+F1387/(1-'P&amp;L'!$D$26)</f>
        <v>1.6265787351832022</v>
      </c>
    </row>
    <row r="1388" spans="1:9" x14ac:dyDescent="0.25">
      <c r="A1388" s="5">
        <v>42592</v>
      </c>
      <c r="B1388" s="6">
        <v>22</v>
      </c>
      <c r="C1388" s="6">
        <v>1525497.22407993</v>
      </c>
      <c r="D1388" s="6">
        <v>4365</v>
      </c>
      <c r="E1388" s="7">
        <v>25.379071757915298</v>
      </c>
      <c r="F1388" s="8">
        <f t="shared" si="21"/>
        <v>1.5976117310751059</v>
      </c>
      <c r="G1388" s="6">
        <v>592.18989999999997</v>
      </c>
      <c r="H1388" s="9">
        <v>602.05697444085069</v>
      </c>
      <c r="I1388" s="8">
        <f>+F1388/(1-'P&amp;L'!$D$26)</f>
        <v>1.5976117310751059</v>
      </c>
    </row>
    <row r="1389" spans="1:9" x14ac:dyDescent="0.25">
      <c r="A1389" s="5">
        <v>42594</v>
      </c>
      <c r="B1389" s="6">
        <v>22</v>
      </c>
      <c r="C1389" s="6">
        <v>1495388.72623625</v>
      </c>
      <c r="D1389" s="6">
        <v>4365</v>
      </c>
      <c r="E1389" s="7">
        <v>25.538182228415501</v>
      </c>
      <c r="F1389" s="8">
        <f t="shared" si="21"/>
        <v>1.6399960735074388</v>
      </c>
      <c r="G1389" s="6">
        <v>587.75559999999996</v>
      </c>
      <c r="H1389" s="9">
        <v>613.40164847946016</v>
      </c>
      <c r="I1389" s="8">
        <f>+F1389/(1-'P&amp;L'!$D$26)</f>
        <v>1.6399960735074388</v>
      </c>
    </row>
    <row r="1390" spans="1:9" x14ac:dyDescent="0.25">
      <c r="A1390" s="5">
        <v>42596</v>
      </c>
      <c r="B1390" s="6">
        <v>22</v>
      </c>
      <c r="C1390" s="6">
        <v>1645931.2154546599</v>
      </c>
      <c r="D1390" s="6">
        <v>4365</v>
      </c>
      <c r="E1390" s="7">
        <v>25.538975045067101</v>
      </c>
      <c r="F1390" s="8">
        <f t="shared" si="21"/>
        <v>1.4900426886310261</v>
      </c>
      <c r="G1390" s="6">
        <v>570.97641428571399</v>
      </c>
      <c r="H1390" s="9">
        <v>541.40496549184672</v>
      </c>
      <c r="I1390" s="8">
        <f>+F1390/(1-'P&amp;L'!$D$26)</f>
        <v>1.4900426886310261</v>
      </c>
    </row>
    <row r="1391" spans="1:9" x14ac:dyDescent="0.25">
      <c r="A1391" s="5">
        <v>42598</v>
      </c>
      <c r="B1391" s="6">
        <v>22</v>
      </c>
      <c r="C1391" s="6">
        <v>1469587.9647861</v>
      </c>
      <c r="D1391" s="6">
        <v>4365</v>
      </c>
      <c r="E1391" s="7">
        <v>25.3992357252239</v>
      </c>
      <c r="F1391" s="8">
        <f t="shared" si="21"/>
        <v>1.6597091600762144</v>
      </c>
      <c r="G1391" s="6">
        <v>581.11858749999999</v>
      </c>
      <c r="H1391" s="9">
        <v>613.76499085000978</v>
      </c>
      <c r="I1391" s="8">
        <f>+F1391/(1-'P&amp;L'!$D$26)</f>
        <v>1.6597091600762144</v>
      </c>
    </row>
    <row r="1392" spans="1:9" x14ac:dyDescent="0.25">
      <c r="A1392" s="5">
        <v>42600</v>
      </c>
      <c r="B1392" s="6">
        <v>22</v>
      </c>
      <c r="C1392" s="6">
        <v>1664092.2542430901</v>
      </c>
      <c r="D1392" s="6">
        <v>4365</v>
      </c>
      <c r="E1392" s="7">
        <v>25.491323505846601</v>
      </c>
      <c r="F1392" s="8">
        <f t="shared" si="21"/>
        <v>1.4710313025162702</v>
      </c>
      <c r="G1392" s="6">
        <v>576.03608750000001</v>
      </c>
      <c r="H1392" s="9">
        <v>539.23361933095543</v>
      </c>
      <c r="I1392" s="8">
        <f>+F1392/(1-'P&amp;L'!$D$26)</f>
        <v>1.4710313025162702</v>
      </c>
    </row>
    <row r="1393" spans="1:9" x14ac:dyDescent="0.25">
      <c r="A1393" s="5">
        <v>42602</v>
      </c>
      <c r="B1393" s="6">
        <v>22</v>
      </c>
      <c r="C1393" s="6">
        <v>1685703.84196053</v>
      </c>
      <c r="D1393" s="6">
        <v>4365</v>
      </c>
      <c r="E1393" s="7">
        <v>25.570610843680299</v>
      </c>
      <c r="F1393" s="8">
        <f t="shared" si="21"/>
        <v>1.4566887125693071</v>
      </c>
      <c r="G1393" s="6">
        <v>583.20786250000003</v>
      </c>
      <c r="H1393" s="9">
        <v>540.62419751799609</v>
      </c>
      <c r="I1393" s="8">
        <f>+F1393/(1-'P&amp;L'!$D$26)</f>
        <v>1.4566887125693071</v>
      </c>
    </row>
    <row r="1394" spans="1:9" x14ac:dyDescent="0.25">
      <c r="A1394" s="5">
        <v>42604</v>
      </c>
      <c r="B1394" s="6">
        <v>22</v>
      </c>
      <c r="C1394" s="6">
        <v>1718121.22353669</v>
      </c>
      <c r="D1394" s="6">
        <v>4365</v>
      </c>
      <c r="E1394" s="7">
        <v>25.463956173470802</v>
      </c>
      <c r="F1394" s="8">
        <f t="shared" si="21"/>
        <v>1.423242829341711</v>
      </c>
      <c r="G1394" s="6">
        <v>588.97276250000004</v>
      </c>
      <c r="H1394" s="9">
        <v>533.43262057635684</v>
      </c>
      <c r="I1394" s="8">
        <f>+F1394/(1-'P&amp;L'!$D$26)</f>
        <v>1.423242829341711</v>
      </c>
    </row>
    <row r="1395" spans="1:9" x14ac:dyDescent="0.25">
      <c r="A1395" s="5">
        <v>42606</v>
      </c>
      <c r="B1395" s="6">
        <v>22</v>
      </c>
      <c r="C1395" s="6">
        <v>1653286.4603843701</v>
      </c>
      <c r="D1395" s="6">
        <v>4365</v>
      </c>
      <c r="E1395" s="7">
        <v>25.397060226314</v>
      </c>
      <c r="F1395" s="8">
        <f t="shared" si="21"/>
        <v>1.4751706688300841</v>
      </c>
      <c r="G1395" s="6">
        <v>582.84798750000004</v>
      </c>
      <c r="H1395" s="9">
        <v>547.14561716604589</v>
      </c>
      <c r="I1395" s="8">
        <f>+F1395/(1-'P&amp;L'!$D$26)</f>
        <v>1.4751706688300841</v>
      </c>
    </row>
    <row r="1396" spans="1:9" x14ac:dyDescent="0.25">
      <c r="A1396" s="5">
        <v>42608</v>
      </c>
      <c r="B1396" s="6">
        <v>22</v>
      </c>
      <c r="C1396" s="6">
        <v>1426364.78935122</v>
      </c>
      <c r="D1396" s="6">
        <v>4365</v>
      </c>
      <c r="E1396" s="7">
        <v>25.408259752006799</v>
      </c>
      <c r="F1396" s="8">
        <f t="shared" si="21"/>
        <v>1.7106109195916306</v>
      </c>
      <c r="G1396" s="6">
        <v>581.07245</v>
      </c>
      <c r="H1396" s="9">
        <v>632.53837693700302</v>
      </c>
      <c r="I1396" s="8">
        <f>+F1396/(1-'P&amp;L'!$D$26)</f>
        <v>1.7106109195916306</v>
      </c>
    </row>
    <row r="1397" spans="1:9" x14ac:dyDescent="0.25">
      <c r="A1397" s="5">
        <v>42610</v>
      </c>
      <c r="B1397" s="6">
        <v>22</v>
      </c>
      <c r="C1397" s="6">
        <v>1642480.6665256401</v>
      </c>
      <c r="D1397" s="6">
        <v>4365</v>
      </c>
      <c r="E1397" s="7">
        <v>25.394642723344301</v>
      </c>
      <c r="F1397" s="8">
        <f t="shared" si="21"/>
        <v>1.4847343962235213</v>
      </c>
      <c r="G1397" s="6">
        <v>576.53399999999999</v>
      </c>
      <c r="H1397" s="9">
        <v>544.72718388602925</v>
      </c>
      <c r="I1397" s="8">
        <f>+F1397/(1-'P&amp;L'!$D$26)</f>
        <v>1.4847343962235213</v>
      </c>
    </row>
    <row r="1398" spans="1:9" x14ac:dyDescent="0.25">
      <c r="A1398" s="5">
        <v>42612</v>
      </c>
      <c r="B1398" s="6">
        <v>22</v>
      </c>
      <c r="C1398" s="6">
        <v>1810682.89469398</v>
      </c>
      <c r="D1398" s="6">
        <v>4365</v>
      </c>
      <c r="E1398" s="7">
        <v>25.325144619438898</v>
      </c>
      <c r="F1398" s="8">
        <f t="shared" si="21"/>
        <v>1.3431250965761958</v>
      </c>
      <c r="G1398" s="6">
        <v>578.61657500000001</v>
      </c>
      <c r="H1398" s="9">
        <v>494.55282747656707</v>
      </c>
      <c r="I1398" s="8">
        <f>+F1398/(1-'P&amp;L'!$D$26)</f>
        <v>1.3431250965761958</v>
      </c>
    </row>
    <row r="1399" spans="1:9" x14ac:dyDescent="0.25">
      <c r="A1399" s="5">
        <v>42614</v>
      </c>
      <c r="B1399" s="6">
        <v>22</v>
      </c>
      <c r="C1399" s="6">
        <v>1547310.8372839501</v>
      </c>
      <c r="D1399" s="6">
        <v>4649</v>
      </c>
      <c r="E1399" s="7">
        <v>25.3745449694595</v>
      </c>
      <c r="F1399" s="8">
        <f t="shared" si="21"/>
        <v>1.6772697817730839</v>
      </c>
      <c r="G1399" s="6">
        <v>572.81837499999995</v>
      </c>
      <c r="H1399" s="9">
        <v>611.39969598391247</v>
      </c>
      <c r="I1399" s="8">
        <f>+F1399/(1-'P&amp;L'!$D$26)</f>
        <v>1.6772697817730839</v>
      </c>
    </row>
    <row r="1400" spans="1:9" x14ac:dyDescent="0.25">
      <c r="A1400" s="5">
        <v>42616</v>
      </c>
      <c r="B1400" s="6">
        <v>22</v>
      </c>
      <c r="C1400" s="6">
        <v>1382703.3014026801</v>
      </c>
      <c r="D1400" s="6">
        <v>4649</v>
      </c>
      <c r="E1400" s="7">
        <v>25.404460100722002</v>
      </c>
      <c r="F1400" s="8">
        <f t="shared" si="21"/>
        <v>1.8791575658680992</v>
      </c>
      <c r="G1400" s="6">
        <v>600.88608750000003</v>
      </c>
      <c r="H1400" s="9">
        <v>718.5561329866855</v>
      </c>
      <c r="I1400" s="8">
        <f>+F1400/(1-'P&amp;L'!$D$26)</f>
        <v>1.8791575658680992</v>
      </c>
    </row>
    <row r="1401" spans="1:9" x14ac:dyDescent="0.25">
      <c r="A1401" s="5">
        <v>42618</v>
      </c>
      <c r="B1401" s="6">
        <v>22</v>
      </c>
      <c r="C1401" s="6">
        <v>1536337.0015585299</v>
      </c>
      <c r="D1401" s="6">
        <v>4649</v>
      </c>
      <c r="E1401" s="7">
        <v>23.272285573809501</v>
      </c>
      <c r="F1401" s="8">
        <f t="shared" si="21"/>
        <v>1.5492973361335838</v>
      </c>
      <c r="G1401" s="6">
        <v>608.10974999999996</v>
      </c>
      <c r="H1401" s="9">
        <v>599.54542820572885</v>
      </c>
      <c r="I1401" s="8">
        <f>+F1401/(1-'P&amp;L'!$D$26)</f>
        <v>1.5492973361335838</v>
      </c>
    </row>
    <row r="1402" spans="1:9" x14ac:dyDescent="0.25">
      <c r="A1402" s="5">
        <v>42620</v>
      </c>
      <c r="B1402" s="6">
        <v>22</v>
      </c>
      <c r="C1402" s="6">
        <v>1668023.0302635501</v>
      </c>
      <c r="D1402" s="6">
        <v>4649</v>
      </c>
      <c r="E1402" s="7">
        <v>12.8216045420067</v>
      </c>
      <c r="F1402" s="8">
        <f t="shared" si="21"/>
        <v>0.78618103320801458</v>
      </c>
      <c r="G1402" s="6">
        <v>614.46376250000003</v>
      </c>
      <c r="H1402" s="9">
        <v>307.41438997253982</v>
      </c>
      <c r="I1402" s="8">
        <f>+F1402/(1-'P&amp;L'!$D$26)</f>
        <v>0.78618103320801458</v>
      </c>
    </row>
    <row r="1403" spans="1:9" x14ac:dyDescent="0.25">
      <c r="A1403" s="5">
        <v>42622</v>
      </c>
      <c r="B1403" s="6">
        <v>22</v>
      </c>
      <c r="C1403" s="6">
        <v>1569258.5087347799</v>
      </c>
      <c r="D1403" s="6">
        <v>4649</v>
      </c>
      <c r="E1403" s="7">
        <v>12.8830774273162</v>
      </c>
      <c r="F1403" s="8">
        <f t="shared" si="21"/>
        <v>0.83966751543912965</v>
      </c>
      <c r="G1403" s="6">
        <v>625.07089999999903</v>
      </c>
      <c r="H1403" s="9">
        <v>333.99655518491812</v>
      </c>
      <c r="I1403" s="8">
        <f>+F1403/(1-'P&amp;L'!$D$26)</f>
        <v>0.83966751543912965</v>
      </c>
    </row>
    <row r="1404" spans="1:9" x14ac:dyDescent="0.25">
      <c r="A1404" s="5">
        <v>42624</v>
      </c>
      <c r="B1404" s="6">
        <v>22</v>
      </c>
      <c r="C1404" s="6">
        <v>1799709.0589685601</v>
      </c>
      <c r="D1404" s="6">
        <v>4649</v>
      </c>
      <c r="E1404" s="7">
        <v>12.9088247560145</v>
      </c>
      <c r="F1404" s="8">
        <f t="shared" si="21"/>
        <v>0.73361234240401507</v>
      </c>
      <c r="G1404" s="6">
        <v>608.15854999999999</v>
      </c>
      <c r="H1404" s="9">
        <v>283.91530262997321</v>
      </c>
      <c r="I1404" s="8">
        <f>+F1404/(1-'P&amp;L'!$D$26)</f>
        <v>0.73361234240401507</v>
      </c>
    </row>
    <row r="1405" spans="1:9" x14ac:dyDescent="0.25">
      <c r="A1405" s="5">
        <v>42626</v>
      </c>
      <c r="B1405" s="6">
        <v>22</v>
      </c>
      <c r="C1405" s="6">
        <v>1863551.35256379</v>
      </c>
      <c r="D1405" s="6">
        <v>4649</v>
      </c>
      <c r="E1405" s="7">
        <v>12.821977038268001</v>
      </c>
      <c r="F1405" s="8">
        <f t="shared" si="21"/>
        <v>0.70371345856168699</v>
      </c>
      <c r="G1405" s="6">
        <v>610.92812500000002</v>
      </c>
      <c r="H1405" s="9">
        <v>273.58440058495427</v>
      </c>
      <c r="I1405" s="8">
        <f>+F1405/(1-'P&amp;L'!$D$26)</f>
        <v>0.70371345856168699</v>
      </c>
    </row>
    <row r="1406" spans="1:9" x14ac:dyDescent="0.25">
      <c r="A1406" s="5">
        <v>42628</v>
      </c>
      <c r="B1406" s="6">
        <v>22</v>
      </c>
      <c r="C1406" s="6">
        <v>1728836.7969567699</v>
      </c>
      <c r="D1406" s="6">
        <v>4649</v>
      </c>
      <c r="E1406" s="7">
        <v>12.938638443188401</v>
      </c>
      <c r="F1406" s="8">
        <f t="shared" si="21"/>
        <v>0.7654499632480426</v>
      </c>
      <c r="G1406" s="6">
        <v>610.38612499999999</v>
      </c>
      <c r="H1406" s="9">
        <v>297.32184169441416</v>
      </c>
      <c r="I1406" s="8">
        <f>+F1406/(1-'P&amp;L'!$D$26)</f>
        <v>0.7654499632480426</v>
      </c>
    </row>
    <row r="1407" spans="1:9" x14ac:dyDescent="0.25">
      <c r="A1407" s="5">
        <v>42630</v>
      </c>
      <c r="B1407" s="6">
        <v>22</v>
      </c>
      <c r="C1407" s="6">
        <v>1829872.7136620299</v>
      </c>
      <c r="D1407" s="6">
        <v>4649</v>
      </c>
      <c r="E1407" s="7">
        <v>12.9410199926148</v>
      </c>
      <c r="F1407" s="8">
        <f t="shared" si="21"/>
        <v>0.72331896799304729</v>
      </c>
      <c r="G1407" s="6">
        <v>608.00687500000004</v>
      </c>
      <c r="H1407" s="9">
        <v>279.86184886397672</v>
      </c>
      <c r="I1407" s="8">
        <f>+F1407/(1-'P&amp;L'!$D$26)</f>
        <v>0.72331896799304729</v>
      </c>
    </row>
    <row r="1408" spans="1:9" x14ac:dyDescent="0.25">
      <c r="A1408" s="5">
        <v>42632</v>
      </c>
      <c r="B1408" s="6">
        <v>22</v>
      </c>
      <c r="C1408" s="6">
        <v>1493086.3246444799</v>
      </c>
      <c r="D1408" s="6">
        <v>4649</v>
      </c>
      <c r="E1408" s="7">
        <v>12.979637999692301</v>
      </c>
      <c r="F1408" s="8">
        <f t="shared" si="21"/>
        <v>0.8891189969532598</v>
      </c>
      <c r="G1408" s="6">
        <v>610.19650000000001</v>
      </c>
      <c r="H1408" s="9">
        <v>345.25100910642976</v>
      </c>
      <c r="I1408" s="8">
        <f>+F1408/(1-'P&amp;L'!$D$26)</f>
        <v>0.8891189969532598</v>
      </c>
    </row>
    <row r="1409" spans="1:9" x14ac:dyDescent="0.25">
      <c r="A1409" s="5">
        <v>42634</v>
      </c>
      <c r="B1409" s="6">
        <v>23</v>
      </c>
      <c r="C1409" s="6">
        <v>1863551.35256379</v>
      </c>
      <c r="D1409" s="6">
        <v>4649</v>
      </c>
      <c r="E1409" s="7">
        <v>12.974163402666701</v>
      </c>
      <c r="F1409" s="8">
        <f t="shared" si="21"/>
        <v>0.74443259545725615</v>
      </c>
      <c r="G1409" s="6">
        <v>598.88487499999997</v>
      </c>
      <c r="H1409" s="9">
        <v>271.37443070734003</v>
      </c>
      <c r="I1409" s="8">
        <f>+F1409/(1-'P&amp;L'!$D$26)</f>
        <v>0.74443259545725615</v>
      </c>
    </row>
    <row r="1410" spans="1:9" x14ac:dyDescent="0.25">
      <c r="A1410" s="5">
        <v>42636</v>
      </c>
      <c r="B1410" s="6">
        <v>23</v>
      </c>
      <c r="C1410" s="6">
        <v>1526764.96354624</v>
      </c>
      <c r="D1410" s="6">
        <v>4649</v>
      </c>
      <c r="E1410" s="7">
        <v>13.0662917399222</v>
      </c>
      <c r="F1410" s="8">
        <f t="shared" si="21"/>
        <v>0.9150978770363607</v>
      </c>
      <c r="G1410" s="6">
        <v>604.22249999999997</v>
      </c>
      <c r="H1410" s="9">
        <v>336.56165991767108</v>
      </c>
      <c r="I1410" s="8">
        <f>+F1410/(1-'P&amp;L'!$D$26)</f>
        <v>0.9150978770363607</v>
      </c>
    </row>
    <row r="1411" spans="1:9" x14ac:dyDescent="0.25">
      <c r="A1411" s="5">
        <v>42638</v>
      </c>
      <c r="B1411" s="6">
        <v>23</v>
      </c>
      <c r="C1411" s="6">
        <v>2230413.2647614698</v>
      </c>
      <c r="D1411" s="6">
        <v>4649</v>
      </c>
      <c r="E1411" s="7">
        <v>13.0093725577032</v>
      </c>
      <c r="F1411" s="8">
        <f t="shared" si="21"/>
        <v>0.62367508365150237</v>
      </c>
      <c r="G1411" s="6">
        <v>601.74723749999998</v>
      </c>
      <c r="H1411" s="9">
        <v>228.44028789514005</v>
      </c>
      <c r="I1411" s="8">
        <f>+F1411/(1-'P&amp;L'!$D$26)</f>
        <v>0.62367508365150237</v>
      </c>
    </row>
    <row r="1412" spans="1:9" x14ac:dyDescent="0.25">
      <c r="A1412" s="5">
        <v>42640</v>
      </c>
      <c r="B1412" s="6">
        <v>23</v>
      </c>
      <c r="C1412" s="6">
        <v>2026558.2889499301</v>
      </c>
      <c r="D1412" s="6">
        <v>4649</v>
      </c>
      <c r="E1412" s="7">
        <v>13.0069772582418</v>
      </c>
      <c r="F1412" s="8">
        <f t="shared" ref="F1412:F1475" si="22">+(B1412/C1412)*D1412*E1412</f>
        <v>0.68628524769088606</v>
      </c>
      <c r="G1412" s="6">
        <v>605.96221249999996</v>
      </c>
      <c r="H1412" s="9">
        <v>253.13395562418768</v>
      </c>
      <c r="I1412" s="8">
        <f>+F1412/(1-'P&amp;L'!$D$26)</f>
        <v>0.68628524769088606</v>
      </c>
    </row>
    <row r="1413" spans="1:9" x14ac:dyDescent="0.25">
      <c r="A1413" s="5">
        <v>42642</v>
      </c>
      <c r="B1413" s="6">
        <v>23</v>
      </c>
      <c r="C1413" s="6">
        <v>1714780.0906499401</v>
      </c>
      <c r="D1413" s="6">
        <v>4649</v>
      </c>
      <c r="E1413" s="7">
        <v>13.0023223451792</v>
      </c>
      <c r="F1413" s="8">
        <f t="shared" si="22"/>
        <v>0.81077412140703231</v>
      </c>
      <c r="G1413" s="6">
        <v>606.36374999999998</v>
      </c>
      <c r="H1413" s="9">
        <v>299.24941361871862</v>
      </c>
      <c r="I1413" s="8">
        <f>+F1413/(1-'P&amp;L'!$D$26)</f>
        <v>0.81077412140703231</v>
      </c>
    </row>
    <row r="1414" spans="1:9" x14ac:dyDescent="0.25">
      <c r="A1414" s="5">
        <v>42644</v>
      </c>
      <c r="B1414" s="6">
        <v>23</v>
      </c>
      <c r="C1414" s="6">
        <v>1882660.6589653201</v>
      </c>
      <c r="D1414" s="6">
        <v>4547</v>
      </c>
      <c r="E1414" s="7">
        <v>12.9553123573041</v>
      </c>
      <c r="F1414" s="8">
        <f t="shared" si="22"/>
        <v>0.71966209905498313</v>
      </c>
      <c r="G1414" s="6">
        <v>614.82380000000001</v>
      </c>
      <c r="H1414" s="9">
        <v>269.32675697380245</v>
      </c>
      <c r="I1414" s="8">
        <f>+F1414/(1-'P&amp;L'!$D$26)</f>
        <v>0.71966209905498313</v>
      </c>
    </row>
    <row r="1415" spans="1:9" x14ac:dyDescent="0.25">
      <c r="A1415" s="5">
        <v>42646</v>
      </c>
      <c r="B1415" s="6">
        <v>23</v>
      </c>
      <c r="C1415" s="6">
        <v>1822703.3131384</v>
      </c>
      <c r="D1415" s="6">
        <v>4547</v>
      </c>
      <c r="E1415" s="7">
        <v>12.9009883522985</v>
      </c>
      <c r="F1415" s="8">
        <f t="shared" si="22"/>
        <v>0.74021825337477898</v>
      </c>
      <c r="G1415" s="6">
        <v>611.85109999999997</v>
      </c>
      <c r="H1415" s="9">
        <v>275.68030156278792</v>
      </c>
      <c r="I1415" s="8">
        <f>+F1415/(1-'P&amp;L'!$D$26)</f>
        <v>0.74021825337477898</v>
      </c>
    </row>
    <row r="1416" spans="1:9" x14ac:dyDescent="0.25">
      <c r="A1416" s="5">
        <v>42648</v>
      </c>
      <c r="B1416" s="6">
        <v>23</v>
      </c>
      <c r="C1416" s="6">
        <v>2002575.3506191601</v>
      </c>
      <c r="D1416" s="6">
        <v>4547</v>
      </c>
      <c r="E1416" s="7">
        <v>13.018835689358101</v>
      </c>
      <c r="F1416" s="8">
        <f t="shared" si="22"/>
        <v>0.67988595525646578</v>
      </c>
      <c r="G1416" s="6">
        <v>612.35228749999999</v>
      </c>
      <c r="H1416" s="9">
        <v>253.41809039851614</v>
      </c>
      <c r="I1416" s="8">
        <f>+F1416/(1-'P&amp;L'!$D$26)</f>
        <v>0.67988595525646578</v>
      </c>
    </row>
    <row r="1417" spans="1:9" x14ac:dyDescent="0.25">
      <c r="A1417" s="5">
        <v>42650</v>
      </c>
      <c r="B1417" s="6">
        <v>23</v>
      </c>
      <c r="C1417" s="6">
        <v>1726771.55981533</v>
      </c>
      <c r="D1417" s="6">
        <v>4547</v>
      </c>
      <c r="E1417" s="7">
        <v>13.0463665278545</v>
      </c>
      <c r="F1417" s="8">
        <f t="shared" si="22"/>
        <v>0.79014624146083801</v>
      </c>
      <c r="G1417" s="6">
        <v>617.21034999999995</v>
      </c>
      <c r="H1417" s="9">
        <v>296.85261458283463</v>
      </c>
      <c r="I1417" s="8">
        <f>+F1417/(1-'P&amp;L'!$D$26)</f>
        <v>0.79014624146083801</v>
      </c>
    </row>
    <row r="1418" spans="1:9" x14ac:dyDescent="0.25">
      <c r="A1418" s="5">
        <v>42652</v>
      </c>
      <c r="B1418" s="6">
        <v>23</v>
      </c>
      <c r="C1418" s="6">
        <v>2056197.6845689099</v>
      </c>
      <c r="D1418" s="6">
        <v>4547</v>
      </c>
      <c r="E1418" s="7">
        <v>13.0028855306689</v>
      </c>
      <c r="F1418" s="8">
        <f t="shared" si="22"/>
        <v>0.66134437456483341</v>
      </c>
      <c r="G1418" s="6">
        <v>615.65674999999999</v>
      </c>
      <c r="H1418" s="9">
        <v>247.83720851544138</v>
      </c>
      <c r="I1418" s="8">
        <f>+F1418/(1-'P&amp;L'!$D$26)</f>
        <v>0.66134437456483341</v>
      </c>
    </row>
    <row r="1419" spans="1:9" x14ac:dyDescent="0.25">
      <c r="A1419" s="5">
        <v>42654</v>
      </c>
      <c r="B1419" s="6">
        <v>23</v>
      </c>
      <c r="C1419" s="6">
        <v>1786321.73846924</v>
      </c>
      <c r="D1419" s="6">
        <v>4547</v>
      </c>
      <c r="E1419" s="7">
        <v>12.879731709325201</v>
      </c>
      <c r="F1419" s="8">
        <f t="shared" si="22"/>
        <v>0.75404961653056291</v>
      </c>
      <c r="G1419" s="6">
        <v>639.30994999999996</v>
      </c>
      <c r="H1419" s="9">
        <v>293.43477899927939</v>
      </c>
      <c r="I1419" s="8">
        <f>+F1419/(1-'P&amp;L'!$D$26)</f>
        <v>0.75404961653056291</v>
      </c>
    </row>
    <row r="1420" spans="1:9" x14ac:dyDescent="0.25">
      <c r="A1420" s="5">
        <v>42656</v>
      </c>
      <c r="B1420" s="6">
        <v>23</v>
      </c>
      <c r="C1420" s="6">
        <v>1644958.1476551299</v>
      </c>
      <c r="D1420" s="6">
        <v>4547</v>
      </c>
      <c r="E1420" s="7">
        <v>13.0403977698932</v>
      </c>
      <c r="F1420" s="8">
        <f t="shared" si="22"/>
        <v>0.82906537234230016</v>
      </c>
      <c r="G1420" s="6">
        <v>635.96508749999998</v>
      </c>
      <c r="H1420" s="9">
        <v>320.93881951775978</v>
      </c>
      <c r="I1420" s="8">
        <f>+F1420/(1-'P&amp;L'!$D$26)</f>
        <v>0.82906537234230016</v>
      </c>
    </row>
    <row r="1421" spans="1:9" x14ac:dyDescent="0.25">
      <c r="A1421" s="5">
        <v>42658</v>
      </c>
      <c r="B1421" s="6">
        <v>23</v>
      </c>
      <c r="C1421" s="6">
        <v>1824875.4450549099</v>
      </c>
      <c r="D1421" s="6">
        <v>4547</v>
      </c>
      <c r="E1421" s="7">
        <v>13.0414935767509</v>
      </c>
      <c r="F1421" s="8">
        <f t="shared" si="22"/>
        <v>0.74738933193829393</v>
      </c>
      <c r="G1421" s="6">
        <v>637.94985714285701</v>
      </c>
      <c r="H1421" s="9">
        <v>290.22421067660082</v>
      </c>
      <c r="I1421" s="8">
        <f>+F1421/(1-'P&amp;L'!$D$26)</f>
        <v>0.74738933193829393</v>
      </c>
    </row>
    <row r="1422" spans="1:9" x14ac:dyDescent="0.25">
      <c r="A1422" s="5">
        <v>42660</v>
      </c>
      <c r="B1422" s="6">
        <v>23</v>
      </c>
      <c r="C1422" s="6">
        <v>1606404.44106946</v>
      </c>
      <c r="D1422" s="6">
        <v>4547</v>
      </c>
      <c r="E1422" s="7">
        <v>12.960574296893199</v>
      </c>
      <c r="F1422" s="8">
        <f t="shared" si="22"/>
        <v>0.84376623090073977</v>
      </c>
      <c r="G1422" s="6">
        <v>638.18338749999998</v>
      </c>
      <c r="H1422" s="9">
        <v>327.76896873568592</v>
      </c>
      <c r="I1422" s="8">
        <f>+F1422/(1-'P&amp;L'!$D$26)</f>
        <v>0.84376623090073977</v>
      </c>
    </row>
    <row r="1423" spans="1:9" x14ac:dyDescent="0.25">
      <c r="A1423" s="5">
        <v>42662</v>
      </c>
      <c r="B1423" s="6">
        <v>23</v>
      </c>
      <c r="C1423" s="6">
        <v>1619255.6765980199</v>
      </c>
      <c r="D1423" s="6">
        <v>4547</v>
      </c>
      <c r="E1423" s="7">
        <v>12.8619333390966</v>
      </c>
      <c r="F1423" s="8">
        <f t="shared" si="22"/>
        <v>0.83069886366684387</v>
      </c>
      <c r="G1423" s="6">
        <v>629.25367500000004</v>
      </c>
      <c r="H1423" s="9">
        <v>318.17758169259116</v>
      </c>
      <c r="I1423" s="8">
        <f>+F1423/(1-'P&amp;L'!$D$26)</f>
        <v>0.83069886366684387</v>
      </c>
    </row>
    <row r="1424" spans="1:9" x14ac:dyDescent="0.25">
      <c r="A1424" s="5">
        <v>42664</v>
      </c>
      <c r="B1424" s="6">
        <v>23</v>
      </c>
      <c r="C1424" s="6">
        <v>2107602.6266831402</v>
      </c>
      <c r="D1424" s="6">
        <v>4547</v>
      </c>
      <c r="E1424" s="7">
        <v>12.9429562224415</v>
      </c>
      <c r="F1424" s="8">
        <f t="shared" si="22"/>
        <v>0.64224028171258052</v>
      </c>
      <c r="G1424" s="6">
        <v>631.92421249999995</v>
      </c>
      <c r="H1424" s="9">
        <v>247.03741650426119</v>
      </c>
      <c r="I1424" s="8">
        <f>+F1424/(1-'P&amp;L'!$D$26)</f>
        <v>0.64224028171258052</v>
      </c>
    </row>
    <row r="1425" spans="1:9" x14ac:dyDescent="0.25">
      <c r="A1425" s="5">
        <v>42666</v>
      </c>
      <c r="B1425" s="6">
        <v>23</v>
      </c>
      <c r="C1425" s="6">
        <v>1815470.1249865899</v>
      </c>
      <c r="D1425" s="6">
        <v>4547</v>
      </c>
      <c r="E1425" s="7">
        <v>12.983692535839699</v>
      </c>
      <c r="F1425" s="8">
        <f t="shared" si="22"/>
        <v>0.74793164062706974</v>
      </c>
      <c r="G1425" s="6">
        <v>653.00286249999999</v>
      </c>
      <c r="H1425" s="9">
        <v>297.28787095535517</v>
      </c>
      <c r="I1425" s="8">
        <f>+F1425/(1-'P&amp;L'!$D$26)</f>
        <v>0.74793164062706974</v>
      </c>
    </row>
    <row r="1426" spans="1:9" x14ac:dyDescent="0.25">
      <c r="A1426" s="5">
        <v>42668</v>
      </c>
      <c r="B1426" s="6">
        <v>23</v>
      </c>
      <c r="C1426" s="6">
        <v>1752432.967869</v>
      </c>
      <c r="D1426" s="6">
        <v>4547</v>
      </c>
      <c r="E1426" s="7">
        <v>12.8539398826689</v>
      </c>
      <c r="F1426" s="8">
        <f t="shared" si="22"/>
        <v>0.76709232907440106</v>
      </c>
      <c r="G1426" s="6">
        <v>655.31994999999995</v>
      </c>
      <c r="H1426" s="9">
        <v>305.98576931660347</v>
      </c>
      <c r="I1426" s="8">
        <f>+F1426/(1-'P&amp;L'!$D$26)</f>
        <v>0.76709232907440106</v>
      </c>
    </row>
    <row r="1427" spans="1:9" x14ac:dyDescent="0.25">
      <c r="A1427" s="5">
        <v>42670</v>
      </c>
      <c r="B1427" s="6">
        <v>23</v>
      </c>
      <c r="C1427" s="6">
        <v>2042403.89060991</v>
      </c>
      <c r="D1427" s="6">
        <v>4547</v>
      </c>
      <c r="E1427" s="7">
        <v>12.920972017252399</v>
      </c>
      <c r="F1427" s="8">
        <f t="shared" si="22"/>
        <v>0.66161652979066088</v>
      </c>
      <c r="G1427" s="6">
        <v>682.22396249999997</v>
      </c>
      <c r="H1427" s="9">
        <v>274.74735254478156</v>
      </c>
      <c r="I1427" s="8">
        <f>+F1427/(1-'P&amp;L'!$D$26)</f>
        <v>0.66161652979066088</v>
      </c>
    </row>
    <row r="1428" spans="1:9" x14ac:dyDescent="0.25">
      <c r="A1428" s="5">
        <v>42672</v>
      </c>
      <c r="B1428" s="6">
        <v>23</v>
      </c>
      <c r="C1428" s="6">
        <v>1878507.28210418</v>
      </c>
      <c r="D1428" s="6">
        <v>4547</v>
      </c>
      <c r="E1428" s="7">
        <v>12.9585752268978</v>
      </c>
      <c r="F1428" s="8">
        <f t="shared" si="22"/>
        <v>0.72143492267230924</v>
      </c>
      <c r="G1428" s="6">
        <v>714.89544999999998</v>
      </c>
      <c r="H1428" s="9">
        <v>313.93511355015221</v>
      </c>
      <c r="I1428" s="8">
        <f>+F1428/(1-'P&amp;L'!$D$26)</f>
        <v>0.72143492267230924</v>
      </c>
    </row>
    <row r="1429" spans="1:9" x14ac:dyDescent="0.25">
      <c r="A1429" s="5">
        <v>42674</v>
      </c>
      <c r="B1429" s="6">
        <v>23</v>
      </c>
      <c r="C1429" s="6">
        <v>1853292.41925714</v>
      </c>
      <c r="D1429" s="6">
        <v>4547</v>
      </c>
      <c r="E1429" s="7">
        <v>12.891973933333301</v>
      </c>
      <c r="F1429" s="8">
        <f t="shared" si="22"/>
        <v>0.72749206326671034</v>
      </c>
      <c r="G1429" s="6">
        <v>702.00151249999999</v>
      </c>
      <c r="H1429" s="9">
        <v>310.86119140998557</v>
      </c>
      <c r="I1429" s="8">
        <f>+F1429/(1-'P&amp;L'!$D$26)</f>
        <v>0.72749206326671034</v>
      </c>
    </row>
    <row r="1430" spans="1:9" x14ac:dyDescent="0.25">
      <c r="A1430" s="5">
        <v>42676</v>
      </c>
      <c r="B1430" s="6">
        <v>23</v>
      </c>
      <c r="C1430" s="6">
        <v>1676788.37932789</v>
      </c>
      <c r="D1430" s="6">
        <v>4544</v>
      </c>
      <c r="E1430" s="7">
        <v>12.8434910600627</v>
      </c>
      <c r="F1430" s="8">
        <f t="shared" si="22"/>
        <v>0.8005177959351728</v>
      </c>
      <c r="G1430" s="6">
        <v>733.33612500000004</v>
      </c>
      <c r="H1430" s="9">
        <v>357.33394167412894</v>
      </c>
      <c r="I1430" s="8">
        <f>+F1430/(1-'P&amp;L'!$D$26)</f>
        <v>0.8005177959351728</v>
      </c>
    </row>
    <row r="1431" spans="1:9" x14ac:dyDescent="0.25">
      <c r="A1431" s="5">
        <v>42678</v>
      </c>
      <c r="B1431" s="6">
        <v>23</v>
      </c>
      <c r="C1431" s="6">
        <v>1462462.0451280901</v>
      </c>
      <c r="D1431" s="6">
        <v>4544</v>
      </c>
      <c r="E1431" s="7">
        <v>12.932287282812499</v>
      </c>
      <c r="F1431" s="8">
        <f t="shared" si="22"/>
        <v>0.92418070814475162</v>
      </c>
      <c r="G1431" s="6">
        <v>703.69408750000002</v>
      </c>
      <c r="H1431" s="9">
        <v>395.85943484531941</v>
      </c>
      <c r="I1431" s="8">
        <f>+F1431/(1-'P&amp;L'!$D$26)</f>
        <v>0.92418070814475162</v>
      </c>
    </row>
    <row r="1432" spans="1:9" x14ac:dyDescent="0.25">
      <c r="A1432" s="5">
        <v>42680</v>
      </c>
      <c r="B1432" s="6">
        <v>23</v>
      </c>
      <c r="C1432" s="6">
        <v>1949214.67726041</v>
      </c>
      <c r="D1432" s="6">
        <v>4544</v>
      </c>
      <c r="E1432" s="7">
        <v>12.930492500979</v>
      </c>
      <c r="F1432" s="8">
        <f t="shared" si="22"/>
        <v>0.69330056254330918</v>
      </c>
      <c r="G1432" s="6">
        <v>712.00324999999998</v>
      </c>
      <c r="H1432" s="9">
        <v>300.47180663510005</v>
      </c>
      <c r="I1432" s="8">
        <f>+F1432/(1-'P&amp;L'!$D$26)</f>
        <v>0.69330056254330918</v>
      </c>
    </row>
    <row r="1433" spans="1:9" x14ac:dyDescent="0.25">
      <c r="A1433" s="5">
        <v>42682</v>
      </c>
      <c r="B1433" s="6">
        <v>23</v>
      </c>
      <c r="C1433" s="6">
        <v>2139073.2497208398</v>
      </c>
      <c r="D1433" s="6">
        <v>4544</v>
      </c>
      <c r="E1433" s="7">
        <v>12.8079681460188</v>
      </c>
      <c r="F1433" s="8">
        <f t="shared" si="22"/>
        <v>0.6257786483241794</v>
      </c>
      <c r="G1433" s="6">
        <v>708.974875</v>
      </c>
      <c r="H1433" s="9">
        <v>270.05472807070674</v>
      </c>
      <c r="I1433" s="8">
        <f>+F1433/(1-'P&amp;L'!$D$26)</f>
        <v>0.6257786483241794</v>
      </c>
    </row>
    <row r="1434" spans="1:9" x14ac:dyDescent="0.25">
      <c r="A1434" s="5">
        <v>42684</v>
      </c>
      <c r="B1434" s="6">
        <v>23</v>
      </c>
      <c r="C1434" s="6">
        <v>2126416.0115568098</v>
      </c>
      <c r="D1434" s="6">
        <v>4544</v>
      </c>
      <c r="E1434" s="7">
        <v>12.8781675270122</v>
      </c>
      <c r="F1434" s="8">
        <f t="shared" si="22"/>
        <v>0.63295377633923589</v>
      </c>
      <c r="G1434" s="6">
        <v>713.69012499999997</v>
      </c>
      <c r="H1434" s="9">
        <v>274.96782767681731</v>
      </c>
      <c r="I1434" s="8">
        <f>+F1434/(1-'P&amp;L'!$D$26)</f>
        <v>0.63295377633923589</v>
      </c>
    </row>
    <row r="1435" spans="1:9" x14ac:dyDescent="0.25">
      <c r="A1435" s="5">
        <v>42686</v>
      </c>
      <c r="B1435" s="6">
        <v>23</v>
      </c>
      <c r="C1435" s="6">
        <v>2126416.0115568098</v>
      </c>
      <c r="D1435" s="6">
        <v>4544</v>
      </c>
      <c r="E1435" s="7">
        <v>12.892397706580599</v>
      </c>
      <c r="F1435" s="8">
        <f t="shared" si="22"/>
        <v>0.63365318065098375</v>
      </c>
      <c r="G1435" s="6">
        <v>703.71799999999996</v>
      </c>
      <c r="H1435" s="9">
        <v>271.42539503212544</v>
      </c>
      <c r="I1435" s="8">
        <f>+F1435/(1-'P&amp;L'!$D$26)</f>
        <v>0.63365318065098375</v>
      </c>
    </row>
    <row r="1436" spans="1:9" x14ac:dyDescent="0.25">
      <c r="A1436" s="5">
        <v>42688</v>
      </c>
      <c r="B1436" s="6">
        <v>23</v>
      </c>
      <c r="C1436" s="6">
        <v>2177044.9642129201</v>
      </c>
      <c r="D1436" s="6">
        <v>4544</v>
      </c>
      <c r="E1436" s="7">
        <v>12.904157416755</v>
      </c>
      <c r="F1436" s="8">
        <f t="shared" si="22"/>
        <v>0.61948160102769401</v>
      </c>
      <c r="G1436" s="6">
        <v>706.46787500000005</v>
      </c>
      <c r="H1436" s="9">
        <v>266.39190886586346</v>
      </c>
      <c r="I1436" s="8">
        <f>+F1436/(1-'P&amp;L'!$D$26)</f>
        <v>0.61948160102769401</v>
      </c>
    </row>
    <row r="1437" spans="1:9" x14ac:dyDescent="0.25">
      <c r="A1437" s="5">
        <v>42690</v>
      </c>
      <c r="B1437" s="6">
        <v>23</v>
      </c>
      <c r="C1437" s="6">
        <v>2177044.9642129201</v>
      </c>
      <c r="D1437" s="6">
        <v>4544</v>
      </c>
      <c r="E1437" s="7">
        <v>12.9300986683453</v>
      </c>
      <c r="F1437" s="8">
        <f t="shared" si="22"/>
        <v>0.62072694603929124</v>
      </c>
      <c r="G1437" s="6">
        <v>736.91437499999995</v>
      </c>
      <c r="H1437" s="9">
        <v>278.43115360029748</v>
      </c>
      <c r="I1437" s="8">
        <f>+F1437/(1-'P&amp;L'!$D$26)</f>
        <v>0.62072694603929124</v>
      </c>
    </row>
    <row r="1438" spans="1:9" x14ac:dyDescent="0.25">
      <c r="A1438" s="5">
        <v>42692</v>
      </c>
      <c r="B1438" s="6">
        <v>23</v>
      </c>
      <c r="C1438" s="6">
        <v>2073243.1371800625</v>
      </c>
      <c r="D1438" s="6">
        <v>4544</v>
      </c>
      <c r="E1438" s="7">
        <v>12.9188449664984</v>
      </c>
      <c r="F1438" s="8">
        <f t="shared" si="22"/>
        <v>0.65123781235573297</v>
      </c>
      <c r="G1438" s="6">
        <v>747.52176250000002</v>
      </c>
      <c r="H1438" s="9">
        <v>296.32183139927065</v>
      </c>
      <c r="I1438" s="8">
        <f>+F1438/(1-'P&amp;L'!$D$26)</f>
        <v>0.65123781235573297</v>
      </c>
    </row>
    <row r="1439" spans="1:9" x14ac:dyDescent="0.25">
      <c r="A1439" s="5">
        <v>42693</v>
      </c>
      <c r="B1439" s="6">
        <v>23</v>
      </c>
      <c r="C1439" s="6">
        <v>1989192.7397268161</v>
      </c>
      <c r="D1439" s="6">
        <v>4544</v>
      </c>
      <c r="E1439" s="7">
        <v>12.943806102346599</v>
      </c>
      <c r="F1439" s="8">
        <f t="shared" si="22"/>
        <v>0.68006635875527632</v>
      </c>
      <c r="G1439" s="6">
        <v>750.30875000000003</v>
      </c>
      <c r="H1439" s="9">
        <v>310.59288494635302</v>
      </c>
      <c r="I1439" s="8">
        <f>+F1439/(1-'P&amp;L'!$D$26)</f>
        <v>0.68006635875527632</v>
      </c>
    </row>
    <row r="1440" spans="1:9" x14ac:dyDescent="0.25">
      <c r="A1440" s="5">
        <v>42694</v>
      </c>
      <c r="B1440" s="6">
        <v>23</v>
      </c>
      <c r="C1440" s="6">
        <v>1807083.5452447836</v>
      </c>
      <c r="D1440" s="6">
        <v>4544</v>
      </c>
      <c r="E1440" s="7">
        <v>12.8092026768946</v>
      </c>
      <c r="F1440" s="8">
        <f t="shared" si="22"/>
        <v>0.74081543915905057</v>
      </c>
      <c r="G1440" s="6">
        <v>729.66624999999999</v>
      </c>
      <c r="H1440" s="9">
        <v>329.02923165504455</v>
      </c>
      <c r="I1440" s="8">
        <f>+F1440/(1-'P&amp;L'!$D$26)</f>
        <v>0.74081543915905057</v>
      </c>
    </row>
    <row r="1441" spans="1:9" x14ac:dyDescent="0.25">
      <c r="A1441" s="5">
        <v>42695</v>
      </c>
      <c r="B1441" s="6">
        <v>23</v>
      </c>
      <c r="C1441" s="6">
        <v>1961175.9405757342</v>
      </c>
      <c r="D1441" s="6">
        <v>4544</v>
      </c>
      <c r="E1441" s="7">
        <v>12.8874531118125</v>
      </c>
      <c r="F1441" s="8">
        <f t="shared" si="22"/>
        <v>0.6867785147447536</v>
      </c>
      <c r="G1441" s="6">
        <v>738.53762500000005</v>
      </c>
      <c r="H1441" s="9">
        <v>308.73760106646301</v>
      </c>
      <c r="I1441" s="8">
        <f>+F1441/(1-'P&amp;L'!$D$26)</f>
        <v>0.6867785147447536</v>
      </c>
    </row>
    <row r="1442" spans="1:9" x14ac:dyDescent="0.25">
      <c r="A1442" s="5">
        <v>42696</v>
      </c>
      <c r="B1442" s="6">
        <v>23</v>
      </c>
      <c r="C1442" s="6">
        <v>1877125.5431224885</v>
      </c>
      <c r="D1442" s="6">
        <v>4544</v>
      </c>
      <c r="E1442" s="7">
        <v>12.95601761811</v>
      </c>
      <c r="F1442" s="8">
        <f t="shared" si="22"/>
        <v>0.72134723128401623</v>
      </c>
      <c r="G1442" s="6">
        <v>748.74937499999999</v>
      </c>
      <c r="H1442" s="9">
        <v>328.76156696288814</v>
      </c>
      <c r="I1442" s="8">
        <f>+F1442/(1-'P&amp;L'!$D$26)</f>
        <v>0.72134723128401623</v>
      </c>
    </row>
    <row r="1443" spans="1:9" x14ac:dyDescent="0.25">
      <c r="A1443" s="5">
        <v>42697</v>
      </c>
      <c r="B1443" s="6">
        <v>23</v>
      </c>
      <c r="C1443" s="6">
        <v>2059234.7376045212</v>
      </c>
      <c r="D1443" s="6">
        <v>4544</v>
      </c>
      <c r="E1443" s="7">
        <v>12.926462169531799</v>
      </c>
      <c r="F1443" s="8">
        <f t="shared" si="22"/>
        <v>0.65605459620095186</v>
      </c>
      <c r="G1443" s="6">
        <v>741.63840000000005</v>
      </c>
      <c r="H1443" s="9">
        <v>296.16408411076878</v>
      </c>
      <c r="I1443" s="8">
        <f>+F1443/(1-'P&amp;L'!$D$26)</f>
        <v>0.65605459620095186</v>
      </c>
    </row>
    <row r="1444" spans="1:9" x14ac:dyDescent="0.25">
      <c r="A1444" s="5">
        <v>42698</v>
      </c>
      <c r="B1444" s="6">
        <v>23</v>
      </c>
      <c r="C1444" s="6">
        <v>2297377.5303887171</v>
      </c>
      <c r="D1444" s="6">
        <v>4544</v>
      </c>
      <c r="E1444" s="7">
        <v>12.9410067495548</v>
      </c>
      <c r="F1444" s="8">
        <f t="shared" si="22"/>
        <v>0.58871059698256445</v>
      </c>
      <c r="G1444" s="6">
        <v>737.45037500000001</v>
      </c>
      <c r="H1444" s="9">
        <v>264.2620829199011</v>
      </c>
      <c r="I1444" s="8">
        <f>+F1444/(1-'P&amp;L'!$D$26)</f>
        <v>0.58871059698256445</v>
      </c>
    </row>
    <row r="1445" spans="1:9" x14ac:dyDescent="0.25">
      <c r="A1445" s="5">
        <v>42699</v>
      </c>
      <c r="B1445" s="6">
        <v>23</v>
      </c>
      <c r="C1445" s="6">
        <v>2129276.7354822266</v>
      </c>
      <c r="D1445" s="6">
        <v>4544</v>
      </c>
      <c r="E1445" s="7">
        <v>12.941704145230799</v>
      </c>
      <c r="F1445" s="8">
        <f t="shared" si="22"/>
        <v>0.63522197988043128</v>
      </c>
      <c r="G1445" s="6">
        <v>739.78612499999997</v>
      </c>
      <c r="H1445" s="9">
        <v>286.04337818034833</v>
      </c>
      <c r="I1445" s="8">
        <f>+F1445/(1-'P&amp;L'!$D$26)</f>
        <v>0.63522197988043128</v>
      </c>
    </row>
    <row r="1446" spans="1:9" x14ac:dyDescent="0.25">
      <c r="A1446" s="5">
        <v>42700</v>
      </c>
      <c r="B1446" s="6">
        <v>23</v>
      </c>
      <c r="C1446" s="6">
        <v>2157293.5346333082</v>
      </c>
      <c r="D1446" s="6">
        <v>4544</v>
      </c>
      <c r="E1446" s="7">
        <v>12.993220219473701</v>
      </c>
      <c r="F1446" s="8">
        <f t="shared" si="22"/>
        <v>0.62946808571808766</v>
      </c>
      <c r="G1446" s="6">
        <v>733.673</v>
      </c>
      <c r="H1446" s="9">
        <v>281.11010191055004</v>
      </c>
      <c r="I1446" s="8">
        <f>+F1446/(1-'P&amp;L'!$D$26)</f>
        <v>0.62946808571808766</v>
      </c>
    </row>
    <row r="1447" spans="1:9" x14ac:dyDescent="0.25">
      <c r="A1447" s="5">
        <v>42701</v>
      </c>
      <c r="B1447" s="6">
        <v>23</v>
      </c>
      <c r="C1447" s="6">
        <v>2017209.5388778986</v>
      </c>
      <c r="D1447" s="6">
        <v>4544</v>
      </c>
      <c r="E1447" s="7">
        <v>12.8804601511854</v>
      </c>
      <c r="F1447" s="8">
        <f t="shared" si="22"/>
        <v>0.66733902719372951</v>
      </c>
      <c r="G1447" s="6">
        <v>727.96550000000002</v>
      </c>
      <c r="H1447" s="9">
        <v>295.7042191481894</v>
      </c>
      <c r="I1447" s="8">
        <f>+F1447/(1-'P&amp;L'!$D$26)</f>
        <v>0.66733902719372951</v>
      </c>
    </row>
    <row r="1448" spans="1:9" x14ac:dyDescent="0.25">
      <c r="A1448" s="5">
        <v>42702</v>
      </c>
      <c r="B1448" s="6">
        <v>23</v>
      </c>
      <c r="C1448" s="6">
        <v>2297377.5303887171</v>
      </c>
      <c r="D1448" s="6">
        <v>4544</v>
      </c>
      <c r="E1448" s="7">
        <v>13.066051586539899</v>
      </c>
      <c r="F1448" s="8">
        <f t="shared" si="22"/>
        <v>0.59439912045340004</v>
      </c>
      <c r="G1448" s="6">
        <v>733.52124999999899</v>
      </c>
      <c r="H1448" s="9">
        <v>265.39397398583884</v>
      </c>
      <c r="I1448" s="8">
        <f>+F1448/(1-'P&amp;L'!$D$26)</f>
        <v>0.59439912045340004</v>
      </c>
    </row>
    <row r="1449" spans="1:9" x14ac:dyDescent="0.25">
      <c r="A1449" s="5">
        <v>42703</v>
      </c>
      <c r="B1449" s="6">
        <v>23</v>
      </c>
      <c r="C1449" s="6">
        <v>2115268.3359066858</v>
      </c>
      <c r="D1449" s="6">
        <v>4544</v>
      </c>
      <c r="E1449" s="7">
        <v>12.9994326985294</v>
      </c>
      <c r="F1449" s="8">
        <f t="shared" si="22"/>
        <v>0.64228102275561061</v>
      </c>
      <c r="G1449" s="6">
        <v>732.71212500000001</v>
      </c>
      <c r="H1449" s="9">
        <v>286.45649140983113</v>
      </c>
      <c r="I1449" s="8">
        <f>+F1449/(1-'P&amp;L'!$D$26)</f>
        <v>0.64228102275561061</v>
      </c>
    </row>
    <row r="1450" spans="1:9" x14ac:dyDescent="0.25">
      <c r="A1450" s="5">
        <v>42704</v>
      </c>
      <c r="B1450" s="6">
        <v>23</v>
      </c>
      <c r="C1450" s="6">
        <v>1989192.7397268161</v>
      </c>
      <c r="D1450" s="6">
        <v>4544</v>
      </c>
      <c r="E1450" s="7">
        <v>12.9684828073022</v>
      </c>
      <c r="F1450" s="8">
        <f t="shared" si="22"/>
        <v>0.68136287051947764</v>
      </c>
      <c r="G1450" s="6">
        <v>742.69676249999998</v>
      </c>
      <c r="H1450" s="9">
        <v>308.02799879631817</v>
      </c>
      <c r="I1450" s="8">
        <f>+F1450/(1-'P&amp;L'!$D$26)</f>
        <v>0.68136287051947764</v>
      </c>
    </row>
    <row r="1451" spans="1:9" x14ac:dyDescent="0.25">
      <c r="A1451" s="5">
        <v>42705</v>
      </c>
      <c r="B1451" s="6">
        <v>23</v>
      </c>
      <c r="C1451" s="6">
        <v>2045226.3380289804</v>
      </c>
      <c r="D1451" s="6">
        <v>4513</v>
      </c>
      <c r="E1451" s="7">
        <v>13.0109292748235</v>
      </c>
      <c r="F1451" s="8">
        <f t="shared" si="22"/>
        <v>0.66032860162505291</v>
      </c>
      <c r="G1451" s="6">
        <v>752.24612500000001</v>
      </c>
      <c r="H1451" s="9">
        <v>302.35716718206987</v>
      </c>
      <c r="I1451" s="8">
        <f>+F1451/(1-'P&amp;L'!$D$26)</f>
        <v>0.66032860162505291</v>
      </c>
    </row>
    <row r="1452" spans="1:9" x14ac:dyDescent="0.25">
      <c r="A1452" s="5">
        <v>42706</v>
      </c>
      <c r="B1452" s="6">
        <v>23</v>
      </c>
      <c r="C1452" s="6">
        <v>2052749.3168404368</v>
      </c>
      <c r="D1452" s="6">
        <v>4513</v>
      </c>
      <c r="E1452" s="7">
        <v>13.00008407775</v>
      </c>
      <c r="F1452" s="8">
        <f t="shared" si="22"/>
        <v>0.65736021252869958</v>
      </c>
      <c r="G1452" s="6">
        <v>772.43724999999995</v>
      </c>
      <c r="H1452" s="9">
        <v>309.07709598048598</v>
      </c>
      <c r="I1452" s="8">
        <f>+F1452/(1-'P&amp;L'!$D$26)</f>
        <v>0.65736021252869958</v>
      </c>
    </row>
    <row r="1453" spans="1:9" x14ac:dyDescent="0.25">
      <c r="A1453" s="5">
        <v>42707</v>
      </c>
      <c r="B1453" s="6">
        <v>23</v>
      </c>
      <c r="C1453" s="6">
        <v>2451895.1733718771</v>
      </c>
      <c r="D1453" s="6">
        <v>4513</v>
      </c>
      <c r="E1453" s="7">
        <v>13.0534551585906</v>
      </c>
      <c r="F1453" s="8">
        <f t="shared" si="22"/>
        <v>0.55260747144553546</v>
      </c>
      <c r="G1453" s="6">
        <v>764.33962499999996</v>
      </c>
      <c r="H1453" s="9">
        <v>257.10074021549138</v>
      </c>
      <c r="I1453" s="8">
        <f>+F1453/(1-'P&amp;L'!$D$26)</f>
        <v>0.55260747144553546</v>
      </c>
    </row>
    <row r="1454" spans="1:9" x14ac:dyDescent="0.25">
      <c r="A1454" s="5">
        <v>42708</v>
      </c>
      <c r="B1454" s="6">
        <v>23</v>
      </c>
      <c r="C1454" s="6">
        <v>2109770.1311971154</v>
      </c>
      <c r="D1454" s="6">
        <v>4513</v>
      </c>
      <c r="E1454" s="7">
        <v>12.959080135256</v>
      </c>
      <c r="F1454" s="8">
        <f t="shared" si="22"/>
        <v>0.63757635918192901</v>
      </c>
      <c r="G1454" s="6">
        <v>764.81624999999997</v>
      </c>
      <c r="H1454" s="9">
        <v>296.81750615888973</v>
      </c>
      <c r="I1454" s="8">
        <f>+F1454/(1-'P&amp;L'!$D$26)</f>
        <v>0.63757635918192901</v>
      </c>
    </row>
    <row r="1455" spans="1:9" x14ac:dyDescent="0.25">
      <c r="A1455" s="5">
        <v>42709</v>
      </c>
      <c r="B1455" s="6">
        <v>23</v>
      </c>
      <c r="C1455" s="6">
        <v>2166790.945553794</v>
      </c>
      <c r="D1455" s="6">
        <v>4513</v>
      </c>
      <c r="E1455" s="7">
        <v>13.1390649083333</v>
      </c>
      <c r="F1455" s="8">
        <f t="shared" si="22"/>
        <v>0.62942011144112431</v>
      </c>
      <c r="G1455" s="6">
        <v>754.63974999999994</v>
      </c>
      <c r="H1455" s="9">
        <v>289.12156946089698</v>
      </c>
      <c r="I1455" s="8">
        <f>+F1455/(1-'P&amp;L'!$D$26)</f>
        <v>0.62942011144112431</v>
      </c>
    </row>
    <row r="1456" spans="1:9" x14ac:dyDescent="0.25">
      <c r="A1456" s="5">
        <v>42710</v>
      </c>
      <c r="B1456" s="6">
        <v>23</v>
      </c>
      <c r="C1456" s="6">
        <v>2138280.538375455</v>
      </c>
      <c r="D1456" s="6">
        <v>4513</v>
      </c>
      <c r="E1456" s="7">
        <v>13.2836449766</v>
      </c>
      <c r="F1456" s="8">
        <f t="shared" si="22"/>
        <v>0.64483076012732166</v>
      </c>
      <c r="G1456" s="6">
        <v>756.62149999999997</v>
      </c>
      <c r="H1456" s="9">
        <v>296.97823641875829</v>
      </c>
      <c r="I1456" s="8">
        <f>+F1456/(1-'P&amp;L'!$D$26)</f>
        <v>0.64483076012732166</v>
      </c>
    </row>
    <row r="1457" spans="1:9" x14ac:dyDescent="0.25">
      <c r="A1457" s="5">
        <v>42711</v>
      </c>
      <c r="B1457" s="6">
        <v>23</v>
      </c>
      <c r="C1457" s="6">
        <v>2494660.6281046974</v>
      </c>
      <c r="D1457" s="6">
        <v>4513</v>
      </c>
      <c r="E1457" s="7">
        <v>13.013102634518299</v>
      </c>
      <c r="F1457" s="8">
        <f t="shared" si="22"/>
        <v>0.54145522847594163</v>
      </c>
      <c r="G1457" s="6">
        <v>766.11663750000002</v>
      </c>
      <c r="H1457" s="9">
        <v>252.49782721543289</v>
      </c>
      <c r="I1457" s="8">
        <f>+F1457/(1-'P&amp;L'!$D$26)</f>
        <v>0.54145522847594163</v>
      </c>
    </row>
    <row r="1458" spans="1:9" x14ac:dyDescent="0.25">
      <c r="A1458" s="5">
        <v>42712</v>
      </c>
      <c r="B1458" s="6">
        <v>23</v>
      </c>
      <c r="C1458" s="6">
        <v>2238066.9634996424</v>
      </c>
      <c r="D1458" s="6">
        <v>4513</v>
      </c>
      <c r="E1458" s="7">
        <v>12.9421816387619</v>
      </c>
      <c r="F1458" s="8">
        <f t="shared" si="22"/>
        <v>0.60024366287110908</v>
      </c>
      <c r="G1458" s="6">
        <v>769.72974999999997</v>
      </c>
      <c r="H1458" s="9">
        <v>281.2328549500906</v>
      </c>
      <c r="I1458" s="8">
        <f>+F1458/(1-'P&amp;L'!$D$26)</f>
        <v>0.60024366287110908</v>
      </c>
    </row>
    <row r="1459" spans="1:9" x14ac:dyDescent="0.25">
      <c r="A1459" s="5">
        <v>42713</v>
      </c>
      <c r="B1459" s="6">
        <v>23</v>
      </c>
      <c r="C1459" s="6">
        <v>1924452.4845379093</v>
      </c>
      <c r="D1459" s="6">
        <v>4513</v>
      </c>
      <c r="E1459" s="7">
        <v>13.0715185714079</v>
      </c>
      <c r="F1459" s="8">
        <f t="shared" si="22"/>
        <v>0.70503718179322039</v>
      </c>
      <c r="G1459" s="6">
        <v>770.28125</v>
      </c>
      <c r="H1459" s="9">
        <v>330.56856102757507</v>
      </c>
      <c r="I1459" s="8">
        <f>+F1459/(1-'P&amp;L'!$D$26)</f>
        <v>0.70503718179322039</v>
      </c>
    </row>
    <row r="1460" spans="1:9" x14ac:dyDescent="0.25">
      <c r="A1460" s="5">
        <v>42714</v>
      </c>
      <c r="B1460" s="6">
        <v>23</v>
      </c>
      <c r="C1460" s="6">
        <v>1881686.8737704</v>
      </c>
      <c r="D1460" s="6">
        <v>4513</v>
      </c>
      <c r="E1460" s="7">
        <v>13.1022861554613</v>
      </c>
      <c r="F1460" s="8">
        <f t="shared" si="22"/>
        <v>0.72275797828447452</v>
      </c>
      <c r="G1460" s="6">
        <v>773.40125</v>
      </c>
      <c r="H1460" s="9">
        <v>340.24986669293895</v>
      </c>
      <c r="I1460" s="8">
        <f>+F1460/(1-'P&amp;L'!$D$26)</f>
        <v>0.72275797828447452</v>
      </c>
    </row>
    <row r="1461" spans="1:9" x14ac:dyDescent="0.25">
      <c r="A1461" s="5">
        <v>42715</v>
      </c>
      <c r="B1461" s="6">
        <v>23</v>
      </c>
      <c r="C1461" s="6">
        <v>2679978.2747639026</v>
      </c>
      <c r="D1461" s="6">
        <v>4513</v>
      </c>
      <c r="E1461" s="7">
        <v>12.9826486038</v>
      </c>
      <c r="F1461" s="8">
        <f t="shared" si="22"/>
        <v>0.50283465172662789</v>
      </c>
      <c r="G1461" s="6">
        <v>768.30312500000002</v>
      </c>
      <c r="H1461" s="9">
        <v>235.15704695295514</v>
      </c>
      <c r="I1461" s="8">
        <f>+F1461/(1-'P&amp;L'!$D$26)</f>
        <v>0.50283465172662789</v>
      </c>
    </row>
    <row r="1462" spans="1:9" x14ac:dyDescent="0.25">
      <c r="A1462" s="5">
        <v>42716</v>
      </c>
      <c r="B1462" s="6">
        <v>23</v>
      </c>
      <c r="C1462" s="6">
        <v>2223811.7599104731</v>
      </c>
      <c r="D1462" s="6">
        <v>4513</v>
      </c>
      <c r="E1462" s="7">
        <v>13.071989519745999</v>
      </c>
      <c r="F1462" s="8">
        <f t="shared" si="22"/>
        <v>0.61015031245933338</v>
      </c>
      <c r="G1462" s="6">
        <v>777.6875</v>
      </c>
      <c r="H1462" s="9">
        <v>288.82990416043691</v>
      </c>
      <c r="I1462" s="8">
        <f>+F1462/(1-'P&amp;L'!$D$26)</f>
        <v>0.61015031245933338</v>
      </c>
    </row>
    <row r="1463" spans="1:9" x14ac:dyDescent="0.25">
      <c r="A1463" s="5">
        <v>42717</v>
      </c>
      <c r="B1463" s="6">
        <v>23</v>
      </c>
      <c r="C1463" s="6">
        <v>2537426.2388722063</v>
      </c>
      <c r="D1463" s="6">
        <v>4513</v>
      </c>
      <c r="E1463" s="7">
        <v>13.02676319</v>
      </c>
      <c r="F1463" s="8">
        <f t="shared" si="22"/>
        <v>0.53288839361880258</v>
      </c>
      <c r="G1463" s="6">
        <v>778.49350000000004</v>
      </c>
      <c r="H1463" s="9">
        <v>252.51748300902219</v>
      </c>
      <c r="I1463" s="8">
        <f>+F1463/(1-'P&amp;L'!$D$26)</f>
        <v>0.53288839361880258</v>
      </c>
    </row>
    <row r="1464" spans="1:9" x14ac:dyDescent="0.25">
      <c r="A1464" s="5">
        <v>42718</v>
      </c>
      <c r="B1464" s="6">
        <v>23</v>
      </c>
      <c r="C1464" s="6">
        <v>1981473.2988945881</v>
      </c>
      <c r="D1464" s="6">
        <v>4513</v>
      </c>
      <c r="E1464" s="7">
        <v>12.9202732291541</v>
      </c>
      <c r="F1464" s="8">
        <f t="shared" si="22"/>
        <v>0.67682539131924579</v>
      </c>
      <c r="G1464" s="6">
        <v>774.89700000000005</v>
      </c>
      <c r="H1464" s="9">
        <v>319.24258754780584</v>
      </c>
      <c r="I1464" s="8">
        <f>+F1464/(1-'P&amp;L'!$D$26)</f>
        <v>0.67682539131924579</v>
      </c>
    </row>
    <row r="1465" spans="1:9" x14ac:dyDescent="0.25">
      <c r="A1465" s="5">
        <v>42719</v>
      </c>
      <c r="B1465" s="6">
        <v>23</v>
      </c>
      <c r="C1465" s="6">
        <v>1958064.6377955021</v>
      </c>
      <c r="D1465" s="6">
        <v>4513</v>
      </c>
      <c r="E1465" s="7">
        <v>12.9517229558917</v>
      </c>
      <c r="F1465" s="8">
        <f t="shared" si="22"/>
        <v>0.68658402033764088</v>
      </c>
      <c r="G1465" s="6">
        <v>776.75215000000003</v>
      </c>
      <c r="H1465" s="9">
        <v>324.62080849307341</v>
      </c>
      <c r="I1465" s="8">
        <f>+F1465/(1-'P&amp;L'!$D$26)</f>
        <v>0.68658402033764088</v>
      </c>
    </row>
    <row r="1466" spans="1:9" x14ac:dyDescent="0.25">
      <c r="A1466" s="5">
        <v>42720</v>
      </c>
      <c r="B1466" s="6">
        <v>23</v>
      </c>
      <c r="C1466" s="6">
        <v>2050571.6285574944</v>
      </c>
      <c r="D1466" s="6">
        <v>4513</v>
      </c>
      <c r="E1466" s="7">
        <v>12.9927868798777</v>
      </c>
      <c r="F1466" s="8">
        <f t="shared" si="22"/>
        <v>0.6576889422259028</v>
      </c>
      <c r="G1466" s="6">
        <v>781.56837500000006</v>
      </c>
      <c r="H1466" s="9">
        <v>312.88714302754562</v>
      </c>
      <c r="I1466" s="8">
        <f>+F1466/(1-'P&amp;L'!$D$26)</f>
        <v>0.6576889422259028</v>
      </c>
    </row>
    <row r="1467" spans="1:9" x14ac:dyDescent="0.25">
      <c r="A1467" s="5">
        <v>42721</v>
      </c>
      <c r="B1467" s="6">
        <v>23</v>
      </c>
      <c r="C1467" s="6">
        <v>2235585.610081479</v>
      </c>
      <c r="D1467" s="6">
        <v>4513</v>
      </c>
      <c r="E1467" s="7">
        <v>13.061167264755699</v>
      </c>
      <c r="F1467" s="8">
        <f t="shared" si="22"/>
        <v>0.60643443704442401</v>
      </c>
      <c r="G1467" s="6">
        <v>788.70550000000003</v>
      </c>
      <c r="H1467" s="9">
        <v>291.13802010472926</v>
      </c>
      <c r="I1467" s="8">
        <f>+F1467/(1-'P&amp;L'!$D$26)</f>
        <v>0.60643443704442401</v>
      </c>
    </row>
    <row r="1468" spans="1:9" x14ac:dyDescent="0.25">
      <c r="A1468" s="5">
        <v>42722</v>
      </c>
      <c r="B1468" s="6">
        <v>23</v>
      </c>
      <c r="C1468" s="6">
        <v>2173914.2829068168</v>
      </c>
      <c r="D1468" s="6">
        <v>4513</v>
      </c>
      <c r="E1468" s="7">
        <v>13.009110113732399</v>
      </c>
      <c r="F1468" s="8">
        <f t="shared" si="22"/>
        <v>0.62115265137764875</v>
      </c>
      <c r="G1468" s="6">
        <v>788.40575000000001</v>
      </c>
      <c r="H1468" s="9">
        <v>298.09063076671185</v>
      </c>
      <c r="I1468" s="8">
        <f>+F1468/(1-'P&amp;L'!$D$26)</f>
        <v>0.62115265137764875</v>
      </c>
    </row>
    <row r="1469" spans="1:9" x14ac:dyDescent="0.25">
      <c r="A1469" s="5">
        <v>42723</v>
      </c>
      <c r="B1469" s="6">
        <v>23</v>
      </c>
      <c r="C1469" s="6">
        <v>2343510.4326371369</v>
      </c>
      <c r="D1469" s="6">
        <v>4513</v>
      </c>
      <c r="E1469" s="7">
        <v>13.072972902578099</v>
      </c>
      <c r="F1469" s="8">
        <f t="shared" si="22"/>
        <v>0.57902943183731603</v>
      </c>
      <c r="G1469" s="6">
        <v>789.52412500000003</v>
      </c>
      <c r="H1469" s="9">
        <v>278.26990770819384</v>
      </c>
      <c r="I1469" s="8">
        <f>+F1469/(1-'P&amp;L'!$D$26)</f>
        <v>0.57902943183731603</v>
      </c>
    </row>
    <row r="1470" spans="1:9" x14ac:dyDescent="0.25">
      <c r="A1470" s="5">
        <v>42724</v>
      </c>
      <c r="B1470" s="6">
        <v>23</v>
      </c>
      <c r="C1470" s="6">
        <v>2127660.7875258215</v>
      </c>
      <c r="D1470" s="6">
        <v>4513</v>
      </c>
      <c r="E1470" s="7">
        <v>13.184215803093499</v>
      </c>
      <c r="F1470" s="8">
        <f t="shared" si="22"/>
        <v>0.64319858887689063</v>
      </c>
      <c r="G1470" s="6">
        <v>793.90137500000003</v>
      </c>
      <c r="H1470" s="9">
        <v>310.82206163060545</v>
      </c>
      <c r="I1470" s="8">
        <f>+F1470/(1-'P&amp;L'!$D$26)</f>
        <v>0.64319858887689063</v>
      </c>
    </row>
    <row r="1471" spans="1:9" x14ac:dyDescent="0.25">
      <c r="A1471" s="5">
        <v>42725</v>
      </c>
      <c r="B1471" s="6">
        <v>23</v>
      </c>
      <c r="C1471" s="6">
        <v>2451435.2551927939</v>
      </c>
      <c r="D1471" s="6">
        <v>4513</v>
      </c>
      <c r="E1471" s="7">
        <v>13.2528770419403</v>
      </c>
      <c r="F1471" s="8">
        <f t="shared" si="22"/>
        <v>0.56115509522937579</v>
      </c>
      <c r="G1471" s="6">
        <v>824.21893750000004</v>
      </c>
      <c r="H1471" s="9">
        <v>281.53066039466711</v>
      </c>
      <c r="I1471" s="8">
        <f>+F1471/(1-'P&amp;L'!$D$26)</f>
        <v>0.56115509522937579</v>
      </c>
    </row>
    <row r="1472" spans="1:9" x14ac:dyDescent="0.25">
      <c r="A1472" s="5">
        <v>42726</v>
      </c>
      <c r="B1472" s="6">
        <v>23</v>
      </c>
      <c r="C1472" s="6">
        <v>2451435.2551927939</v>
      </c>
      <c r="D1472" s="6">
        <v>4513</v>
      </c>
      <c r="E1472" s="7">
        <v>13.244771181292499</v>
      </c>
      <c r="F1472" s="8">
        <f t="shared" si="22"/>
        <v>0.56081187579186509</v>
      </c>
      <c r="G1472" s="6">
        <v>860.599875</v>
      </c>
      <c r="H1472" s="9">
        <v>293.77760099434454</v>
      </c>
      <c r="I1472" s="8">
        <f>+F1472/(1-'P&amp;L'!$D$26)</f>
        <v>0.56081187579186509</v>
      </c>
    </row>
    <row r="1473" spans="1:9" x14ac:dyDescent="0.25">
      <c r="A1473" s="5">
        <v>42727</v>
      </c>
      <c r="B1473" s="6">
        <v>23</v>
      </c>
      <c r="C1473" s="6">
        <v>2343510.4326371369</v>
      </c>
      <c r="D1473" s="6">
        <v>4513</v>
      </c>
      <c r="E1473" s="7">
        <v>13.3361572382099</v>
      </c>
      <c r="F1473" s="8">
        <f t="shared" si="22"/>
        <v>0.59068641892548712</v>
      </c>
      <c r="G1473" s="6">
        <v>901.31823750000001</v>
      </c>
      <c r="H1473" s="9">
        <v>324.0673994911084</v>
      </c>
      <c r="I1473" s="8">
        <f>+F1473/(1-'P&amp;L'!$D$26)</f>
        <v>0.59068641892548712</v>
      </c>
    </row>
    <row r="1474" spans="1:9" x14ac:dyDescent="0.25">
      <c r="A1474" s="5">
        <v>42728</v>
      </c>
      <c r="B1474" s="6">
        <v>23</v>
      </c>
      <c r="C1474" s="6">
        <v>2112242.9557321561</v>
      </c>
      <c r="D1474" s="6">
        <v>4513</v>
      </c>
      <c r="E1474" s="7">
        <v>13.410031715723701</v>
      </c>
      <c r="F1474" s="8">
        <f t="shared" si="22"/>
        <v>0.65899042450726064</v>
      </c>
      <c r="G1474" s="6">
        <v>891.61261249999995</v>
      </c>
      <c r="H1474" s="9">
        <v>357.64775809146244</v>
      </c>
      <c r="I1474" s="8">
        <f>+F1474/(1-'P&amp;L'!$D$26)</f>
        <v>0.65899042450726064</v>
      </c>
    </row>
    <row r="1475" spans="1:9" x14ac:dyDescent="0.25">
      <c r="A1475" s="5">
        <v>42729</v>
      </c>
      <c r="B1475" s="6">
        <v>23</v>
      </c>
      <c r="C1475" s="6">
        <v>2574777.9095421173</v>
      </c>
      <c r="D1475" s="6">
        <v>4513</v>
      </c>
      <c r="E1475" s="7">
        <v>13.162816385882399</v>
      </c>
      <c r="F1475" s="8">
        <f t="shared" si="22"/>
        <v>0.53064272960194037</v>
      </c>
      <c r="G1475" s="6">
        <v>886.90037499999994</v>
      </c>
      <c r="H1475" s="9">
        <v>286.46875227172973</v>
      </c>
      <c r="I1475" s="8">
        <f>+F1475/(1-'P&amp;L'!$D$26)</f>
        <v>0.53064272960194037</v>
      </c>
    </row>
    <row r="1476" spans="1:9" x14ac:dyDescent="0.25">
      <c r="A1476" s="5">
        <v>42730</v>
      </c>
      <c r="B1476" s="6">
        <v>23</v>
      </c>
      <c r="C1476" s="6">
        <v>2189332.1147004822</v>
      </c>
      <c r="D1476" s="6">
        <v>4513</v>
      </c>
      <c r="E1476" s="7">
        <v>13.064917595624999</v>
      </c>
      <c r="F1476" s="8">
        <f t="shared" ref="F1476:F1539" si="23">+(B1476/C1476)*D1476*E1476</f>
        <v>0.61942424011525909</v>
      </c>
      <c r="G1476" s="6">
        <v>897.335375</v>
      </c>
      <c r="H1476" s="9">
        <v>338.33208517525321</v>
      </c>
      <c r="I1476" s="8">
        <f>+F1476/(1-'P&amp;L'!$D$26)</f>
        <v>0.61942424011525909</v>
      </c>
    </row>
    <row r="1477" spans="1:9" x14ac:dyDescent="0.25">
      <c r="A1477" s="5">
        <v>42731</v>
      </c>
      <c r="B1477" s="6">
        <v>23</v>
      </c>
      <c r="C1477" s="6">
        <v>2405181.7598117976</v>
      </c>
      <c r="D1477" s="6">
        <v>4513</v>
      </c>
      <c r="E1477" s="7">
        <v>13.1658645978049</v>
      </c>
      <c r="F1477" s="8">
        <f t="shared" si="23"/>
        <v>0.56819139502142479</v>
      </c>
      <c r="G1477" s="6">
        <v>930.37599999999998</v>
      </c>
      <c r="H1477" s="9">
        <v>321.77577924705838</v>
      </c>
      <c r="I1477" s="8">
        <f>+F1477/(1-'P&amp;L'!$D$26)</f>
        <v>0.56819139502142479</v>
      </c>
    </row>
    <row r="1478" spans="1:9" x14ac:dyDescent="0.25">
      <c r="A1478" s="5">
        <v>42732</v>
      </c>
      <c r="B1478" s="6">
        <v>23</v>
      </c>
      <c r="C1478" s="6">
        <v>2589949.6705277027</v>
      </c>
      <c r="D1478" s="6">
        <v>4513</v>
      </c>
      <c r="E1478" s="7">
        <v>13.1798568574497</v>
      </c>
      <c r="F1478" s="8">
        <f t="shared" si="23"/>
        <v>0.52821719955186608</v>
      </c>
      <c r="G1478" s="6">
        <v>967.48037499999998</v>
      </c>
      <c r="H1478" s="9">
        <v>311.06768870671522</v>
      </c>
      <c r="I1478" s="8">
        <f>+F1478/(1-'P&amp;L'!$D$26)</f>
        <v>0.52821719955186608</v>
      </c>
    </row>
    <row r="1479" spans="1:9" x14ac:dyDescent="0.25">
      <c r="A1479" s="5">
        <v>42733</v>
      </c>
      <c r="B1479" s="6">
        <v>23</v>
      </c>
      <c r="C1479" s="6">
        <v>2368856.4059704593</v>
      </c>
      <c r="D1479" s="6">
        <v>4513</v>
      </c>
      <c r="E1479" s="7">
        <v>13.201947764507</v>
      </c>
      <c r="F1479" s="8">
        <f t="shared" si="23"/>
        <v>0.57848545507200788</v>
      </c>
      <c r="G1479" s="6">
        <v>963.38162499999999</v>
      </c>
      <c r="H1479" s="9">
        <v>339.22746123677803</v>
      </c>
      <c r="I1479" s="8">
        <f>+F1479/(1-'P&amp;L'!$D$26)</f>
        <v>0.57848545507200788</v>
      </c>
    </row>
    <row r="1480" spans="1:9" x14ac:dyDescent="0.25">
      <c r="A1480" s="5">
        <v>42734</v>
      </c>
      <c r="B1480" s="6">
        <v>23</v>
      </c>
      <c r="C1480" s="6">
        <v>2479403.3824908151</v>
      </c>
      <c r="D1480" s="6">
        <v>4513</v>
      </c>
      <c r="E1480" s="7">
        <v>13.2047610763014</v>
      </c>
      <c r="F1480" s="8">
        <f t="shared" si="23"/>
        <v>0.55281081111620467</v>
      </c>
      <c r="G1480" s="6">
        <v>952.15637500000003</v>
      </c>
      <c r="H1480" s="9">
        <v>320.39446659239184</v>
      </c>
      <c r="I1480" s="8">
        <f>+F1480/(1-'P&amp;L'!$D$26)</f>
        <v>0.55281081111620467</v>
      </c>
    </row>
    <row r="1481" spans="1:9" x14ac:dyDescent="0.25">
      <c r="A1481" s="5">
        <v>42735</v>
      </c>
      <c r="B1481" s="6">
        <v>23</v>
      </c>
      <c r="C1481" s="6">
        <v>2337271.6538908537</v>
      </c>
      <c r="D1481" s="6">
        <v>4513</v>
      </c>
      <c r="E1481" s="7">
        <v>13.3423152394406</v>
      </c>
      <c r="F1481" s="8">
        <f t="shared" si="23"/>
        <v>0.59253659164231998</v>
      </c>
      <c r="G1481" s="6">
        <v>959.87987499999997</v>
      </c>
      <c r="H1481" s="9">
        <v>346.20414318520812</v>
      </c>
      <c r="I1481" s="8">
        <f>+F1481/(1-'P&amp;L'!$D$26)</f>
        <v>0.59253659164231998</v>
      </c>
    </row>
    <row r="1482" spans="1:9" x14ac:dyDescent="0.25">
      <c r="A1482" s="5">
        <v>42736</v>
      </c>
      <c r="B1482" s="6">
        <v>24</v>
      </c>
      <c r="C1482" s="6">
        <v>2463610.662209278</v>
      </c>
      <c r="D1482" s="6">
        <v>4692</v>
      </c>
      <c r="E1482" s="7">
        <v>13.0873278498837</v>
      </c>
      <c r="F1482" s="8">
        <f t="shared" si="23"/>
        <v>0.59820240151019166</v>
      </c>
      <c r="G1482" s="6">
        <v>997.72987499999999</v>
      </c>
      <c r="H1482" s="9">
        <v>596.84440728346328</v>
      </c>
      <c r="I1482" s="8">
        <f>+F1482/(1-'P&amp;L'!$D$26)</f>
        <v>0.59820240151019166</v>
      </c>
    </row>
    <row r="1483" spans="1:9" x14ac:dyDescent="0.25">
      <c r="A1483" s="5">
        <v>42737</v>
      </c>
      <c r="B1483" s="6">
        <v>24</v>
      </c>
      <c r="C1483" s="6">
        <v>2526780.1663684906</v>
      </c>
      <c r="D1483" s="6">
        <v>4692</v>
      </c>
      <c r="E1483" s="7">
        <v>13.126558116959499</v>
      </c>
      <c r="F1483" s="8">
        <f t="shared" si="23"/>
        <v>0.58499567002656683</v>
      </c>
      <c r="G1483" s="6">
        <v>1015.9771125</v>
      </c>
      <c r="H1483" s="9">
        <v>594.34221165859412</v>
      </c>
      <c r="I1483" s="8">
        <f>+F1483/(1-'P&amp;L'!$D$26)</f>
        <v>0.58499567002656683</v>
      </c>
    </row>
    <row r="1484" spans="1:9" x14ac:dyDescent="0.25">
      <c r="A1484" s="5">
        <v>42738</v>
      </c>
      <c r="B1484" s="6">
        <v>24</v>
      </c>
      <c r="C1484" s="6">
        <v>2589949.6705277027</v>
      </c>
      <c r="D1484" s="6">
        <v>4692</v>
      </c>
      <c r="E1484" s="7">
        <v>13.1988082359868</v>
      </c>
      <c r="F1484" s="8">
        <f t="shared" si="23"/>
        <v>0.57386883411335532</v>
      </c>
      <c r="G1484" s="6">
        <v>1023.141875</v>
      </c>
      <c r="H1484" s="9">
        <v>587.14923493880235</v>
      </c>
      <c r="I1484" s="8">
        <f>+F1484/(1-'P&amp;L'!$D$26)</f>
        <v>0.57386883411335532</v>
      </c>
    </row>
    <row r="1485" spans="1:9" x14ac:dyDescent="0.25">
      <c r="A1485" s="5">
        <v>42739</v>
      </c>
      <c r="B1485" s="6">
        <v>24</v>
      </c>
      <c r="C1485" s="6">
        <v>2432025.9101296719</v>
      </c>
      <c r="D1485" s="6">
        <v>4692</v>
      </c>
      <c r="E1485" s="7">
        <v>13.2962945211333</v>
      </c>
      <c r="F1485" s="8">
        <f t="shared" si="23"/>
        <v>0.61564686757631892</v>
      </c>
      <c r="G1485" s="6">
        <v>1126.7633375</v>
      </c>
      <c r="H1485" s="9">
        <v>693.68831923171365</v>
      </c>
      <c r="I1485" s="8">
        <f>+F1485/(1-'P&amp;L'!$D$26)</f>
        <v>0.61564686757631892</v>
      </c>
    </row>
    <row r="1486" spans="1:9" x14ac:dyDescent="0.25">
      <c r="A1486" s="5">
        <v>42740</v>
      </c>
      <c r="B1486" s="6">
        <v>24</v>
      </c>
      <c r="C1486" s="6">
        <v>2210932.6455724286</v>
      </c>
      <c r="D1486" s="6">
        <v>4692</v>
      </c>
      <c r="E1486" s="7">
        <v>13.1186125763218</v>
      </c>
      <c r="F1486" s="8">
        <f t="shared" si="23"/>
        <v>0.66816179495688355</v>
      </c>
      <c r="G1486" s="6">
        <v>994.67487500000004</v>
      </c>
      <c r="H1486" s="9">
        <v>664.60374987851378</v>
      </c>
      <c r="I1486" s="8">
        <f>+F1486/(1-'P&amp;L'!$D$26)</f>
        <v>0.66816179495688355</v>
      </c>
    </row>
    <row r="1487" spans="1:9" x14ac:dyDescent="0.25">
      <c r="A1487" s="5">
        <v>42741</v>
      </c>
      <c r="B1487" s="6">
        <v>24</v>
      </c>
      <c r="C1487" s="6">
        <v>2542572.5424082936</v>
      </c>
      <c r="D1487" s="6">
        <v>4692</v>
      </c>
      <c r="E1487" s="7">
        <v>13.1133823929936</v>
      </c>
      <c r="F1487" s="8">
        <f t="shared" si="23"/>
        <v>0.58077861688521903</v>
      </c>
      <c r="G1487" s="6">
        <v>883.99175000000002</v>
      </c>
      <c r="H1487" s="9">
        <v>513.40350590294429</v>
      </c>
      <c r="I1487" s="8">
        <f>+F1487/(1-'P&amp;L'!$D$26)</f>
        <v>0.58077861688521903</v>
      </c>
    </row>
    <row r="1488" spans="1:9" x14ac:dyDescent="0.25">
      <c r="A1488" s="5">
        <v>42742</v>
      </c>
      <c r="B1488" s="6">
        <v>24</v>
      </c>
      <c r="C1488" s="6">
        <v>2195140.269532626</v>
      </c>
      <c r="D1488" s="6">
        <v>4692</v>
      </c>
      <c r="E1488" s="7">
        <v>13.214193515925899</v>
      </c>
      <c r="F1488" s="8">
        <f t="shared" si="23"/>
        <v>0.67787189916487811</v>
      </c>
      <c r="G1488" s="6">
        <v>896.830375</v>
      </c>
      <c r="H1488" s="9">
        <v>607.93610952999984</v>
      </c>
      <c r="I1488" s="8">
        <f>+F1488/(1-'P&amp;L'!$D$26)</f>
        <v>0.67787189916487811</v>
      </c>
    </row>
    <row r="1489" spans="1:9" x14ac:dyDescent="0.25">
      <c r="A1489" s="5">
        <v>42743</v>
      </c>
      <c r="B1489" s="6">
        <v>24</v>
      </c>
      <c r="C1489" s="6">
        <v>2637326.7986471113</v>
      </c>
      <c r="D1489" s="6">
        <v>4692</v>
      </c>
      <c r="E1489" s="7">
        <v>13.155534540227301</v>
      </c>
      <c r="F1489" s="8">
        <f t="shared" si="23"/>
        <v>0.56171212239069113</v>
      </c>
      <c r="G1489" s="6">
        <v>908.14903749999996</v>
      </c>
      <c r="H1489" s="9">
        <v>510.1183233011883</v>
      </c>
      <c r="I1489" s="8">
        <f>+F1489/(1-'P&amp;L'!$D$26)</f>
        <v>0.56171212239069113</v>
      </c>
    </row>
    <row r="1490" spans="1:9" x14ac:dyDescent="0.25">
      <c r="A1490" s="5">
        <v>42744</v>
      </c>
      <c r="B1490" s="6">
        <v>24</v>
      </c>
      <c r="C1490" s="6">
        <v>2147763.1414132165</v>
      </c>
      <c r="D1490" s="6">
        <v>4692</v>
      </c>
      <c r="E1490" s="7">
        <v>12.909417116363599</v>
      </c>
      <c r="F1490" s="8">
        <f t="shared" si="23"/>
        <v>0.67684541866331827</v>
      </c>
      <c r="G1490" s="6">
        <v>894.18025</v>
      </c>
      <c r="H1490" s="9">
        <v>605.22180567172063</v>
      </c>
      <c r="I1490" s="8">
        <f>+F1490/(1-'P&amp;L'!$D$26)</f>
        <v>0.67684541866331827</v>
      </c>
    </row>
    <row r="1491" spans="1:9" x14ac:dyDescent="0.25">
      <c r="A1491" s="5">
        <v>42745</v>
      </c>
      <c r="B1491" s="6">
        <v>24</v>
      </c>
      <c r="C1491" s="6">
        <v>2679581.8395909681</v>
      </c>
      <c r="D1491" s="6">
        <v>4692</v>
      </c>
      <c r="E1491" s="7">
        <v>13.0945938579487</v>
      </c>
      <c r="F1491" s="8">
        <f t="shared" si="23"/>
        <v>0.55029333434390448</v>
      </c>
      <c r="G1491" s="6">
        <v>906.56914285714197</v>
      </c>
      <c r="H1491" s="9">
        <v>498.87895643615212</v>
      </c>
      <c r="I1491" s="8">
        <f>+F1491/(1-'P&amp;L'!$D$26)</f>
        <v>0.55029333434390448</v>
      </c>
    </row>
    <row r="1492" spans="1:9" x14ac:dyDescent="0.25">
      <c r="A1492" s="5">
        <v>42746</v>
      </c>
      <c r="B1492" s="6">
        <v>24</v>
      </c>
      <c r="C1492" s="6">
        <v>2562350.1341088633</v>
      </c>
      <c r="D1492" s="6">
        <v>4692</v>
      </c>
      <c r="E1492" s="7">
        <v>13.0519772301685</v>
      </c>
      <c r="F1492" s="8">
        <f t="shared" si="23"/>
        <v>0.57359727399080374</v>
      </c>
      <c r="G1492" s="6">
        <v>785.22373749999997</v>
      </c>
      <c r="H1492" s="9">
        <v>450.40219530287044</v>
      </c>
      <c r="I1492" s="8">
        <f>+F1492/(1-'P&amp;L'!$D$26)</f>
        <v>0.57359727399080374</v>
      </c>
    </row>
    <row r="1493" spans="1:9" x14ac:dyDescent="0.25">
      <c r="A1493" s="5">
        <v>42747</v>
      </c>
      <c r="B1493" s="6">
        <v>24</v>
      </c>
      <c r="C1493" s="6">
        <v>2897297.8640577346</v>
      </c>
      <c r="D1493" s="6">
        <v>4692</v>
      </c>
      <c r="E1493" s="7">
        <v>13.1850908426619</v>
      </c>
      <c r="F1493" s="8">
        <f t="shared" si="23"/>
        <v>0.51245911855643589</v>
      </c>
      <c r="G1493" s="6">
        <v>803.37237500000003</v>
      </c>
      <c r="H1493" s="9">
        <v>411.6954991650905</v>
      </c>
      <c r="I1493" s="8">
        <f>+F1493/(1-'P&amp;L'!$D$26)</f>
        <v>0.51245911855643589</v>
      </c>
    </row>
    <row r="1494" spans="1:9" x14ac:dyDescent="0.25">
      <c r="A1494" s="5">
        <v>42748</v>
      </c>
      <c r="B1494" s="6">
        <v>24</v>
      </c>
      <c r="C1494" s="6">
        <v>2528855.3611139767</v>
      </c>
      <c r="D1494" s="6">
        <v>4692</v>
      </c>
      <c r="E1494" s="7">
        <v>13.2851527018898</v>
      </c>
      <c r="F1494" s="8">
        <f t="shared" si="23"/>
        <v>0.59157771474735621</v>
      </c>
      <c r="G1494" s="6">
        <v>826.29566250000005</v>
      </c>
      <c r="H1494" s="9">
        <v>488.81809972740274</v>
      </c>
      <c r="I1494" s="8">
        <f>+F1494/(1-'P&amp;L'!$D$26)</f>
        <v>0.59157771474735621</v>
      </c>
    </row>
    <row r="1495" spans="1:9" x14ac:dyDescent="0.25">
      <c r="A1495" s="5">
        <v>42749</v>
      </c>
      <c r="B1495" s="6">
        <v>24</v>
      </c>
      <c r="C1495" s="6">
        <v>2880550.4775602901</v>
      </c>
      <c r="D1495" s="6">
        <v>4692</v>
      </c>
      <c r="E1495" s="7">
        <v>13.237710534436101</v>
      </c>
      <c r="F1495" s="8">
        <f t="shared" si="23"/>
        <v>0.51749556880680647</v>
      </c>
      <c r="G1495" s="6">
        <v>817.91287499999999</v>
      </c>
      <c r="H1495" s="9">
        <v>423.2662884825354</v>
      </c>
      <c r="I1495" s="8">
        <f>+F1495/(1-'P&amp;L'!$D$26)</f>
        <v>0.51749556880680647</v>
      </c>
    </row>
    <row r="1496" spans="1:9" x14ac:dyDescent="0.25">
      <c r="A1496" s="5">
        <v>42750</v>
      </c>
      <c r="B1496" s="6">
        <v>24</v>
      </c>
      <c r="C1496" s="6">
        <v>2796813.5450730724</v>
      </c>
      <c r="D1496" s="6">
        <v>4692</v>
      </c>
      <c r="E1496" s="7">
        <v>13.063502430416699</v>
      </c>
      <c r="F1496" s="8">
        <f t="shared" si="23"/>
        <v>0.52597531368360473</v>
      </c>
      <c r="G1496" s="6">
        <v>822.20759999999996</v>
      </c>
      <c r="H1496" s="9">
        <v>432.4609003230438</v>
      </c>
      <c r="I1496" s="8">
        <f>+F1496/(1-'P&amp;L'!$D$26)</f>
        <v>0.52597531368360473</v>
      </c>
    </row>
    <row r="1497" spans="1:9" x14ac:dyDescent="0.25">
      <c r="A1497" s="5">
        <v>42751</v>
      </c>
      <c r="B1497" s="6">
        <v>24</v>
      </c>
      <c r="C1497" s="6">
        <v>2830308.3180679604</v>
      </c>
      <c r="D1497" s="6">
        <v>4692</v>
      </c>
      <c r="E1497" s="7">
        <v>13.0721734250355</v>
      </c>
      <c r="F1497" s="8">
        <f t="shared" si="23"/>
        <v>0.5200957420961273</v>
      </c>
      <c r="G1497" s="6">
        <v>830.50512500000002</v>
      </c>
      <c r="H1497" s="9">
        <v>431.942179301512</v>
      </c>
      <c r="I1497" s="8">
        <f>+F1497/(1-'P&amp;L'!$D$26)</f>
        <v>0.5200957420961273</v>
      </c>
    </row>
    <row r="1498" spans="1:9" x14ac:dyDescent="0.25">
      <c r="A1498" s="5">
        <v>42752</v>
      </c>
      <c r="B1498" s="6">
        <v>24</v>
      </c>
      <c r="C1498" s="6">
        <v>2646087.665960805</v>
      </c>
      <c r="D1498" s="6">
        <v>4692</v>
      </c>
      <c r="E1498" s="7">
        <v>13.1895082233113</v>
      </c>
      <c r="F1498" s="8">
        <f t="shared" si="23"/>
        <v>0.56129816147695188</v>
      </c>
      <c r="G1498" s="6">
        <v>903.84574999999995</v>
      </c>
      <c r="H1498" s="9">
        <v>507.32695773375667</v>
      </c>
      <c r="I1498" s="8">
        <f>+F1498/(1-'P&amp;L'!$D$26)</f>
        <v>0.56129816147695188</v>
      </c>
    </row>
    <row r="1499" spans="1:9" x14ac:dyDescent="0.25">
      <c r="A1499" s="5">
        <v>42753</v>
      </c>
      <c r="B1499" s="6">
        <v>24</v>
      </c>
      <c r="C1499" s="6">
        <v>2528855.3611139767</v>
      </c>
      <c r="D1499" s="6">
        <v>4692</v>
      </c>
      <c r="E1499" s="7">
        <v>13.2389165721015</v>
      </c>
      <c r="F1499" s="8">
        <f t="shared" si="23"/>
        <v>0.58951885516081692</v>
      </c>
      <c r="G1499" s="6">
        <v>874.99496250000004</v>
      </c>
      <c r="H1499" s="9">
        <v>515.82602856448193</v>
      </c>
      <c r="I1499" s="8">
        <f>+F1499/(1-'P&amp;L'!$D$26)</f>
        <v>0.58951885516081692</v>
      </c>
    </row>
    <row r="1500" spans="1:9" x14ac:dyDescent="0.25">
      <c r="A1500" s="5">
        <v>42754</v>
      </c>
      <c r="B1500" s="6">
        <v>24</v>
      </c>
      <c r="C1500" s="6">
        <v>2914045.2505551782</v>
      </c>
      <c r="D1500" s="6">
        <v>4692</v>
      </c>
      <c r="E1500" s="7">
        <v>13.222307088239001</v>
      </c>
      <c r="F1500" s="8">
        <f t="shared" si="23"/>
        <v>0.51095210560259774</v>
      </c>
      <c r="G1500" s="6">
        <v>895.79887499999995</v>
      </c>
      <c r="H1500" s="9">
        <v>457.71032137768822</v>
      </c>
      <c r="I1500" s="8">
        <f>+F1500/(1-'P&amp;L'!$D$26)</f>
        <v>0.51095210560259774</v>
      </c>
    </row>
    <row r="1501" spans="1:9" x14ac:dyDescent="0.25">
      <c r="A1501" s="5">
        <v>42755</v>
      </c>
      <c r="B1501" s="6">
        <v>24</v>
      </c>
      <c r="C1501" s="6">
        <v>3165256.4801683128</v>
      </c>
      <c r="D1501" s="6">
        <v>4692</v>
      </c>
      <c r="E1501" s="7">
        <v>13.1658141401258</v>
      </c>
      <c r="F1501" s="8">
        <f t="shared" si="23"/>
        <v>0.46839047893283203</v>
      </c>
      <c r="G1501" s="6">
        <v>893.62108750000004</v>
      </c>
      <c r="H1501" s="9">
        <v>418.56360915860324</v>
      </c>
      <c r="I1501" s="8">
        <f>+F1501/(1-'P&amp;L'!$D$26)</f>
        <v>0.46839047893283203</v>
      </c>
    </row>
    <row r="1502" spans="1:9" x14ac:dyDescent="0.25">
      <c r="A1502" s="5">
        <v>42756</v>
      </c>
      <c r="B1502" s="6">
        <v>24</v>
      </c>
      <c r="C1502" s="6">
        <v>3031276.9560372834</v>
      </c>
      <c r="D1502" s="6">
        <v>4692</v>
      </c>
      <c r="E1502" s="7">
        <v>13.1589876163816</v>
      </c>
      <c r="F1502" s="8">
        <f t="shared" si="23"/>
        <v>0.48883929083228039</v>
      </c>
      <c r="G1502" s="6">
        <v>920.4479</v>
      </c>
      <c r="H1502" s="9">
        <v>449.95109868406172</v>
      </c>
      <c r="I1502" s="8">
        <f>+F1502/(1-'P&amp;L'!$D$26)</f>
        <v>0.48883929083228039</v>
      </c>
    </row>
    <row r="1503" spans="1:9" x14ac:dyDescent="0.25">
      <c r="A1503" s="5">
        <v>42757</v>
      </c>
      <c r="B1503" s="6">
        <v>24</v>
      </c>
      <c r="C1503" s="6">
        <v>3398969.8922646875</v>
      </c>
      <c r="D1503" s="6">
        <v>4692</v>
      </c>
      <c r="E1503" s="7">
        <v>13.110470266131401</v>
      </c>
      <c r="F1503" s="8">
        <f t="shared" si="23"/>
        <v>0.43435037159003986</v>
      </c>
      <c r="G1503" s="6">
        <v>918.60362499999997</v>
      </c>
      <c r="H1503" s="9">
        <v>398.99582586270759</v>
      </c>
      <c r="I1503" s="8">
        <f>+F1503/(1-'P&amp;L'!$D$26)</f>
        <v>0.43435037159003986</v>
      </c>
    </row>
    <row r="1504" spans="1:9" x14ac:dyDescent="0.25">
      <c r="A1504" s="5">
        <v>42758</v>
      </c>
      <c r="B1504" s="6">
        <v>24</v>
      </c>
      <c r="C1504" s="6">
        <v>2715269.518666185</v>
      </c>
      <c r="D1504" s="6">
        <v>4692</v>
      </c>
      <c r="E1504" s="7">
        <v>12.874263958</v>
      </c>
      <c r="F1504" s="8">
        <f t="shared" si="23"/>
        <v>0.53392309891012901</v>
      </c>
      <c r="G1504" s="6">
        <v>922.73612500000002</v>
      </c>
      <c r="H1504" s="9">
        <v>492.67013133632418</v>
      </c>
      <c r="I1504" s="8">
        <f>+F1504/(1-'P&amp;L'!$D$26)</f>
        <v>0.53392309891012901</v>
      </c>
    </row>
    <row r="1505" spans="1:9" x14ac:dyDescent="0.25">
      <c r="A1505" s="5">
        <v>42759</v>
      </c>
      <c r="B1505" s="6">
        <v>24</v>
      </c>
      <c r="C1505" s="6">
        <v>2910612.1491232091</v>
      </c>
      <c r="D1505" s="6">
        <v>4692</v>
      </c>
      <c r="E1505" s="7">
        <v>13.124617837816899</v>
      </c>
      <c r="F1505" s="8">
        <f t="shared" si="23"/>
        <v>0.50777530284345795</v>
      </c>
      <c r="G1505" s="6">
        <v>890.32022500000005</v>
      </c>
      <c r="H1505" s="9">
        <v>452.08262187703065</v>
      </c>
      <c r="I1505" s="8">
        <f>+F1505/(1-'P&amp;L'!$D$26)</f>
        <v>0.50777530284345795</v>
      </c>
    </row>
    <row r="1506" spans="1:9" x14ac:dyDescent="0.25">
      <c r="A1506" s="5">
        <v>42760</v>
      </c>
      <c r="B1506" s="6">
        <v>24</v>
      </c>
      <c r="C1506" s="6">
        <v>2930146.458848869</v>
      </c>
      <c r="D1506" s="6">
        <v>4692</v>
      </c>
      <c r="E1506" s="7">
        <v>13.1380187526282</v>
      </c>
      <c r="F1506" s="8">
        <f t="shared" si="23"/>
        <v>0.50490514261774078</v>
      </c>
      <c r="G1506" s="6">
        <v>893.45624999999995</v>
      </c>
      <c r="H1506" s="9">
        <v>451.11065532896185</v>
      </c>
      <c r="I1506" s="8">
        <f>+F1506/(1-'P&amp;L'!$D$26)</f>
        <v>0.50490514261774078</v>
      </c>
    </row>
    <row r="1507" spans="1:9" x14ac:dyDescent="0.25">
      <c r="A1507" s="5">
        <v>42761</v>
      </c>
      <c r="B1507" s="6">
        <v>24</v>
      </c>
      <c r="C1507" s="6">
        <v>3066886.6269284827</v>
      </c>
      <c r="D1507" s="6">
        <v>4692</v>
      </c>
      <c r="E1507" s="7">
        <v>13.135987408353699</v>
      </c>
      <c r="F1507" s="8">
        <f t="shared" si="23"/>
        <v>0.4823188627488797</v>
      </c>
      <c r="G1507" s="6">
        <v>915.95624999999995</v>
      </c>
      <c r="H1507" s="9">
        <v>441.78297682772853</v>
      </c>
      <c r="I1507" s="8">
        <f>+F1507/(1-'P&amp;L'!$D$26)</f>
        <v>0.4823188627488797</v>
      </c>
    </row>
    <row r="1508" spans="1:9" x14ac:dyDescent="0.25">
      <c r="A1508" s="5">
        <v>42762</v>
      </c>
      <c r="B1508" s="6">
        <v>24</v>
      </c>
      <c r="C1508" s="6">
        <v>3320832.6533620502</v>
      </c>
      <c r="D1508" s="6">
        <v>4692</v>
      </c>
      <c r="E1508" s="7">
        <v>13.2139739322</v>
      </c>
      <c r="F1508" s="8">
        <f t="shared" si="23"/>
        <v>0.44808014491507409</v>
      </c>
      <c r="G1508" s="6">
        <v>919.27975000000004</v>
      </c>
      <c r="H1508" s="9">
        <v>411.91100359749311</v>
      </c>
      <c r="I1508" s="8">
        <f>+F1508/(1-'P&amp;L'!$D$26)</f>
        <v>0.44808014491507409</v>
      </c>
    </row>
    <row r="1509" spans="1:9" x14ac:dyDescent="0.25">
      <c r="A1509" s="5">
        <v>42763</v>
      </c>
      <c r="B1509" s="6">
        <v>24</v>
      </c>
      <c r="C1509" s="6">
        <v>2969215.7830018639</v>
      </c>
      <c r="D1509" s="6">
        <v>4692</v>
      </c>
      <c r="E1509" s="7">
        <v>13.139477433694299</v>
      </c>
      <c r="F1509" s="8">
        <f t="shared" si="23"/>
        <v>0.49831685636453416</v>
      </c>
      <c r="G1509" s="6">
        <v>920.31224999999995</v>
      </c>
      <c r="H1509" s="9">
        <v>458.60710729377121</v>
      </c>
      <c r="I1509" s="8">
        <f>+F1509/(1-'P&amp;L'!$D$26)</f>
        <v>0.49831685636453416</v>
      </c>
    </row>
    <row r="1510" spans="1:9" x14ac:dyDescent="0.25">
      <c r="A1510" s="5">
        <v>42764</v>
      </c>
      <c r="B1510" s="6">
        <v>24</v>
      </c>
      <c r="C1510" s="6">
        <v>3262229.7241850733</v>
      </c>
      <c r="D1510" s="6">
        <v>4692</v>
      </c>
      <c r="E1510" s="7">
        <v>13.0552505466216</v>
      </c>
      <c r="F1510" s="8">
        <f t="shared" si="23"/>
        <v>0.45065056046021174</v>
      </c>
      <c r="G1510" s="6">
        <v>915.93299999999999</v>
      </c>
      <c r="H1510" s="9">
        <v>412.76571979400313</v>
      </c>
      <c r="I1510" s="8">
        <f>+F1510/(1-'P&amp;L'!$D$26)</f>
        <v>0.45065056046021174</v>
      </c>
    </row>
    <row r="1511" spans="1:9" x14ac:dyDescent="0.25">
      <c r="A1511" s="5">
        <v>42765</v>
      </c>
      <c r="B1511" s="6">
        <v>24</v>
      </c>
      <c r="C1511" s="6">
        <v>2852009.2199462317</v>
      </c>
      <c r="D1511" s="6">
        <v>4692</v>
      </c>
      <c r="E1511" s="7">
        <v>12.919438155384601</v>
      </c>
      <c r="F1511" s="8">
        <f t="shared" si="23"/>
        <v>0.51010778002638324</v>
      </c>
      <c r="G1511" s="6">
        <v>921.17932500000006</v>
      </c>
      <c r="H1511" s="9">
        <v>469.90074048195225</v>
      </c>
      <c r="I1511" s="8">
        <f>+F1511/(1-'P&amp;L'!$D$26)</f>
        <v>0.51010778002638324</v>
      </c>
    </row>
    <row r="1512" spans="1:9" x14ac:dyDescent="0.25">
      <c r="A1512" s="5">
        <v>42766</v>
      </c>
      <c r="B1512" s="6">
        <v>24</v>
      </c>
      <c r="C1512" s="6">
        <v>2832474.9102205737</v>
      </c>
      <c r="D1512" s="6">
        <v>4692</v>
      </c>
      <c r="E1512" s="7">
        <v>13.2066183650943</v>
      </c>
      <c r="F1512" s="8">
        <f t="shared" si="23"/>
        <v>0.52504291405734937</v>
      </c>
      <c r="G1512" s="6">
        <v>964.70607500000006</v>
      </c>
      <c r="H1512" s="9">
        <v>506.51208882682789</v>
      </c>
      <c r="I1512" s="8">
        <f>+F1512/(1-'P&amp;L'!$D$26)</f>
        <v>0.52504291405734937</v>
      </c>
    </row>
    <row r="1513" spans="1:9" x14ac:dyDescent="0.25">
      <c r="A1513" s="5">
        <v>42767</v>
      </c>
      <c r="B1513" s="6">
        <v>24</v>
      </c>
      <c r="C1513" s="6">
        <v>3750587.4673265512</v>
      </c>
      <c r="D1513" s="6">
        <v>4912</v>
      </c>
      <c r="E1513" s="7">
        <v>13.2249843873781</v>
      </c>
      <c r="F1513" s="8">
        <f t="shared" si="23"/>
        <v>0.41568606866021041</v>
      </c>
      <c r="G1513" s="6">
        <v>979.70387499999993</v>
      </c>
      <c r="H1513" s="9">
        <v>407.24925224992415</v>
      </c>
      <c r="I1513" s="8">
        <f>+F1513/(1-'P&amp;L'!$D$26)</f>
        <v>0.41568606866021041</v>
      </c>
    </row>
    <row r="1514" spans="1:9" x14ac:dyDescent="0.25">
      <c r="A1514" s="5">
        <v>42768</v>
      </c>
      <c r="B1514" s="6">
        <v>24</v>
      </c>
      <c r="C1514" s="6">
        <v>3066886.6269284827</v>
      </c>
      <c r="D1514" s="6">
        <v>4912</v>
      </c>
      <c r="E1514" s="7">
        <v>13.757195311830101</v>
      </c>
      <c r="F1514" s="8">
        <f t="shared" si="23"/>
        <v>0.5288125836413079</v>
      </c>
      <c r="G1514" s="6">
        <v>1007.6137125</v>
      </c>
      <c r="H1514" s="9">
        <v>532.83881061953502</v>
      </c>
      <c r="I1514" s="8">
        <f>+F1514/(1-'P&amp;L'!$D$26)</f>
        <v>0.5288125836413079</v>
      </c>
    </row>
    <row r="1515" spans="1:9" x14ac:dyDescent="0.25">
      <c r="A1515" s="5">
        <v>42769</v>
      </c>
      <c r="B1515" s="6">
        <v>24</v>
      </c>
      <c r="C1515" s="6">
        <v>2910612.1491232091</v>
      </c>
      <c r="D1515" s="6">
        <v>4912</v>
      </c>
      <c r="E1515" s="7">
        <v>13.323967581642901</v>
      </c>
      <c r="F1515" s="8">
        <f t="shared" si="23"/>
        <v>0.53965826080190238</v>
      </c>
      <c r="G1515" s="6">
        <v>1013.27</v>
      </c>
      <c r="H1515" s="9">
        <v>546.81952592274365</v>
      </c>
      <c r="I1515" s="8">
        <f>+F1515/(1-'P&amp;L'!$D$26)</f>
        <v>0.53965826080190238</v>
      </c>
    </row>
    <row r="1516" spans="1:9" x14ac:dyDescent="0.25">
      <c r="A1516" s="5">
        <v>42770</v>
      </c>
      <c r="B1516" s="6">
        <v>24</v>
      </c>
      <c r="C1516" s="6">
        <v>3043000.8428698909</v>
      </c>
      <c r="D1516" s="6">
        <v>4912</v>
      </c>
      <c r="E1516" s="7">
        <v>13.2910786088199</v>
      </c>
      <c r="F1516" s="8">
        <f t="shared" si="23"/>
        <v>0.51490576438974534</v>
      </c>
      <c r="G1516" s="6">
        <v>1030.9994125000001</v>
      </c>
      <c r="H1516" s="9">
        <v>530.86754057869086</v>
      </c>
      <c r="I1516" s="8">
        <f>+F1516/(1-'P&amp;L'!$D$26)</f>
        <v>0.51490576438974534</v>
      </c>
    </row>
    <row r="1517" spans="1:9" x14ac:dyDescent="0.25">
      <c r="A1517" s="5">
        <v>42771</v>
      </c>
      <c r="B1517" s="6">
        <v>24</v>
      </c>
      <c r="C1517" s="6">
        <v>3336807.8208021554</v>
      </c>
      <c r="D1517" s="6">
        <v>4912</v>
      </c>
      <c r="E1517" s="7">
        <v>13.271674574710101</v>
      </c>
      <c r="F1517" s="8">
        <f t="shared" si="23"/>
        <v>0.46888261364938533</v>
      </c>
      <c r="G1517" s="6">
        <v>1014.837725</v>
      </c>
      <c r="H1517" s="9">
        <v>475.83976492799616</v>
      </c>
      <c r="I1517" s="8">
        <f>+F1517/(1-'P&amp;L'!$D$26)</f>
        <v>0.46888261364938533</v>
      </c>
    </row>
    <row r="1518" spans="1:9" x14ac:dyDescent="0.25">
      <c r="A1518" s="5">
        <v>42772</v>
      </c>
      <c r="B1518" s="6">
        <v>24</v>
      </c>
      <c r="C1518" s="6">
        <v>2623276.5886809402</v>
      </c>
      <c r="D1518" s="6">
        <v>4912</v>
      </c>
      <c r="E1518" s="7">
        <v>13.042539679700599</v>
      </c>
      <c r="F1518" s="8">
        <f t="shared" si="23"/>
        <v>0.58612154143214978</v>
      </c>
      <c r="G1518" s="6">
        <v>1024.1375</v>
      </c>
      <c r="H1518" s="9">
        <v>600.26905013846829</v>
      </c>
      <c r="I1518" s="8">
        <f>+F1518/(1-'P&amp;L'!$D$26)</f>
        <v>0.58612154143214978</v>
      </c>
    </row>
    <row r="1519" spans="1:9" x14ac:dyDescent="0.25">
      <c r="A1519" s="5">
        <v>42773</v>
      </c>
      <c r="B1519" s="6">
        <v>24</v>
      </c>
      <c r="C1519" s="6">
        <v>3168918.1191265755</v>
      </c>
      <c r="D1519" s="6">
        <v>4912</v>
      </c>
      <c r="E1519" s="7">
        <v>13.2543582110294</v>
      </c>
      <c r="F1519" s="8">
        <f t="shared" si="23"/>
        <v>0.49307988469342395</v>
      </c>
      <c r="G1519" s="6">
        <v>1050.1100000000001</v>
      </c>
      <c r="H1519" s="9">
        <v>517.78811771541154</v>
      </c>
      <c r="I1519" s="8">
        <f>+F1519/(1-'P&amp;L'!$D$26)</f>
        <v>0.49307988469342395</v>
      </c>
    </row>
    <row r="1520" spans="1:9" x14ac:dyDescent="0.25">
      <c r="A1520" s="5">
        <v>42774</v>
      </c>
      <c r="B1520" s="6">
        <v>24</v>
      </c>
      <c r="C1520" s="6">
        <v>3063987.555793378</v>
      </c>
      <c r="D1520" s="6">
        <v>4912</v>
      </c>
      <c r="E1520" s="7">
        <v>13.250444866124999</v>
      </c>
      <c r="F1520" s="8">
        <f t="shared" si="23"/>
        <v>0.50981553153640902</v>
      </c>
      <c r="G1520" s="6">
        <v>1052.3766125</v>
      </c>
      <c r="H1520" s="9">
        <v>536.51794207817306</v>
      </c>
      <c r="I1520" s="8">
        <f>+F1520/(1-'P&amp;L'!$D$26)</f>
        <v>0.50981553153640902</v>
      </c>
    </row>
    <row r="1521" spans="1:9" x14ac:dyDescent="0.25">
      <c r="A1521" s="5">
        <v>42775</v>
      </c>
      <c r="B1521" s="6">
        <v>27</v>
      </c>
      <c r="C1521" s="6">
        <v>3546669.9478966305</v>
      </c>
      <c r="D1521" s="6">
        <v>4912</v>
      </c>
      <c r="E1521" s="7">
        <v>13.2308185166667</v>
      </c>
      <c r="F1521" s="8">
        <f t="shared" si="23"/>
        <v>0.49475257092785074</v>
      </c>
      <c r="G1521" s="6">
        <v>976.10300000000007</v>
      </c>
      <c r="H1521" s="9">
        <v>429.27063888034479</v>
      </c>
      <c r="I1521" s="8">
        <f>+F1521/(1-'P&amp;L'!$D$26)</f>
        <v>0.49475257092785074</v>
      </c>
    </row>
    <row r="1522" spans="1:9" x14ac:dyDescent="0.25">
      <c r="A1522" s="5">
        <v>42776</v>
      </c>
      <c r="B1522" s="6">
        <v>27</v>
      </c>
      <c r="C1522" s="6">
        <v>3105959.480998233</v>
      </c>
      <c r="D1522" s="6">
        <v>4912</v>
      </c>
      <c r="E1522" s="7">
        <v>13.1107652515116</v>
      </c>
      <c r="F1522" s="8">
        <f t="shared" si="23"/>
        <v>0.55982769297352075</v>
      </c>
      <c r="G1522" s="6">
        <v>999.10349999999994</v>
      </c>
      <c r="H1522" s="9">
        <v>497.17849550823991</v>
      </c>
      <c r="I1522" s="8">
        <f>+F1522/(1-'P&amp;L'!$D$26)</f>
        <v>0.55982769297352075</v>
      </c>
    </row>
    <row r="1523" spans="1:9" x14ac:dyDescent="0.25">
      <c r="A1523" s="5">
        <v>42777</v>
      </c>
      <c r="B1523" s="6">
        <v>27</v>
      </c>
      <c r="C1523" s="6">
        <v>2917083.5666132048</v>
      </c>
      <c r="D1523" s="6">
        <v>4912</v>
      </c>
      <c r="E1523" s="7">
        <v>13.1480193868667</v>
      </c>
      <c r="F1523" s="8">
        <f t="shared" si="23"/>
        <v>0.59776927309227934</v>
      </c>
      <c r="G1523" s="6">
        <v>1008.8466625</v>
      </c>
      <c r="H1523" s="9">
        <v>536.0511432037307</v>
      </c>
      <c r="I1523" s="8">
        <f>+F1523/(1-'P&amp;L'!$D$26)</f>
        <v>0.59776927309227934</v>
      </c>
    </row>
    <row r="1524" spans="1:9" x14ac:dyDescent="0.25">
      <c r="A1524" s="5">
        <v>42778</v>
      </c>
      <c r="B1524" s="6">
        <v>27</v>
      </c>
      <c r="C1524" s="6">
        <v>2959055.9920321</v>
      </c>
      <c r="D1524" s="6">
        <v>4912</v>
      </c>
      <c r="E1524" s="7">
        <v>13.005655825407</v>
      </c>
      <c r="F1524" s="8">
        <f t="shared" si="23"/>
        <v>0.58290958428409034</v>
      </c>
      <c r="G1524" s="6">
        <v>1000.6046250000001</v>
      </c>
      <c r="H1524" s="9">
        <v>518.45513421465614</v>
      </c>
      <c r="I1524" s="8">
        <f>+F1524/(1-'P&amp;L'!$D$26)</f>
        <v>0.58290958428409034</v>
      </c>
    </row>
    <row r="1525" spans="1:9" x14ac:dyDescent="0.25">
      <c r="A1525" s="5">
        <v>42779</v>
      </c>
      <c r="B1525" s="6">
        <v>27</v>
      </c>
      <c r="C1525" s="6">
        <v>3420752.6716399449</v>
      </c>
      <c r="D1525" s="6">
        <v>4912</v>
      </c>
      <c r="E1525" s="7">
        <v>12.988690730538901</v>
      </c>
      <c r="F1525" s="8">
        <f t="shared" si="23"/>
        <v>0.50357692730271342</v>
      </c>
      <c r="G1525" s="6">
        <v>999.87737500000003</v>
      </c>
      <c r="H1525" s="9">
        <v>447.5690454951137</v>
      </c>
      <c r="I1525" s="8">
        <f>+F1525/(1-'P&amp;L'!$D$26)</f>
        <v>0.50357692730271342</v>
      </c>
    </row>
    <row r="1526" spans="1:9" x14ac:dyDescent="0.25">
      <c r="A1526" s="5">
        <v>42780</v>
      </c>
      <c r="B1526" s="6">
        <v>27</v>
      </c>
      <c r="C1526" s="6">
        <v>3546669.9478966305</v>
      </c>
      <c r="D1526" s="6">
        <v>4912</v>
      </c>
      <c r="E1526" s="7">
        <v>13.117802211597599</v>
      </c>
      <c r="F1526" s="8">
        <f t="shared" si="23"/>
        <v>0.49052644482542795</v>
      </c>
      <c r="G1526" s="6">
        <v>1011.78025</v>
      </c>
      <c r="H1526" s="9">
        <v>441.15997242407354</v>
      </c>
      <c r="I1526" s="8">
        <f>+F1526/(1-'P&amp;L'!$D$26)</f>
        <v>0.49052644482542795</v>
      </c>
    </row>
    <row r="1527" spans="1:9" x14ac:dyDescent="0.25">
      <c r="A1527" s="5">
        <v>42781</v>
      </c>
      <c r="B1527" s="6">
        <v>27</v>
      </c>
      <c r="C1527" s="6">
        <v>2917083.5666132048</v>
      </c>
      <c r="D1527" s="6">
        <v>4912</v>
      </c>
      <c r="E1527" s="7">
        <v>13.187060042594901</v>
      </c>
      <c r="F1527" s="8">
        <f t="shared" si="23"/>
        <v>0.5995442403865171</v>
      </c>
      <c r="G1527" s="6">
        <v>1012.3259875</v>
      </c>
      <c r="H1527" s="9">
        <v>539.49708017708292</v>
      </c>
      <c r="I1527" s="8">
        <f>+F1527/(1-'P&amp;L'!$D$26)</f>
        <v>0.5995442403865171</v>
      </c>
    </row>
    <row r="1528" spans="1:9" x14ac:dyDescent="0.25">
      <c r="A1528" s="5">
        <v>42782</v>
      </c>
      <c r="B1528" s="6">
        <v>27</v>
      </c>
      <c r="C1528" s="6">
        <v>3189904.3318360229</v>
      </c>
      <c r="D1528" s="6">
        <v>4912</v>
      </c>
      <c r="E1528" s="7">
        <v>13.2235483756667</v>
      </c>
      <c r="F1528" s="8">
        <f t="shared" si="23"/>
        <v>0.54978447543754505</v>
      </c>
      <c r="G1528" s="6">
        <v>1035.2081249999999</v>
      </c>
      <c r="H1528" s="9">
        <v>505.90342753049731</v>
      </c>
      <c r="I1528" s="8">
        <f>+F1528/(1-'P&amp;L'!$D$26)</f>
        <v>0.54978447543754505</v>
      </c>
    </row>
    <row r="1529" spans="1:9" x14ac:dyDescent="0.25">
      <c r="A1529" s="5">
        <v>42783</v>
      </c>
      <c r="B1529" s="6">
        <v>27</v>
      </c>
      <c r="C1529" s="6">
        <v>3168918.1191265755</v>
      </c>
      <c r="D1529" s="6">
        <v>4912</v>
      </c>
      <c r="E1529" s="7">
        <v>13.1460001631034</v>
      </c>
      <c r="F1529" s="8">
        <f t="shared" si="23"/>
        <v>0.55017992263932836</v>
      </c>
      <c r="G1529" s="6">
        <v>1055.53685</v>
      </c>
      <c r="H1529" s="9">
        <v>516.2090510897425</v>
      </c>
      <c r="I1529" s="8">
        <f>+F1529/(1-'P&amp;L'!$D$26)</f>
        <v>0.55017992263932836</v>
      </c>
    </row>
    <row r="1530" spans="1:9" x14ac:dyDescent="0.25">
      <c r="A1530" s="5">
        <v>42784</v>
      </c>
      <c r="B1530" s="6">
        <v>27</v>
      </c>
      <c r="C1530" s="6">
        <v>3330515.7440737472</v>
      </c>
      <c r="D1530" s="6">
        <v>4912</v>
      </c>
      <c r="E1530" s="7">
        <v>13.0538123708466</v>
      </c>
      <c r="F1530" s="8">
        <f t="shared" si="23"/>
        <v>0.51981403028996598</v>
      </c>
      <c r="G1530" s="6">
        <v>1056.6371374999999</v>
      </c>
      <c r="H1530" s="9">
        <v>488.22649688704701</v>
      </c>
      <c r="I1530" s="8">
        <f>+F1530/(1-'P&amp;L'!$D$26)</f>
        <v>0.51981403028996598</v>
      </c>
    </row>
    <row r="1531" spans="1:9" x14ac:dyDescent="0.25">
      <c r="A1531" s="5">
        <v>42785</v>
      </c>
      <c r="B1531" s="6">
        <v>27</v>
      </c>
      <c r="C1531" s="6">
        <v>2936112.5638544871</v>
      </c>
      <c r="D1531" s="6">
        <v>4912</v>
      </c>
      <c r="E1531" s="7">
        <v>13.0204789442541</v>
      </c>
      <c r="F1531" s="8">
        <f t="shared" si="23"/>
        <v>0.58813412699539025</v>
      </c>
      <c r="G1531" s="6">
        <v>1052.7792857142856</v>
      </c>
      <c r="H1531" s="9">
        <v>550.37815655324596</v>
      </c>
      <c r="I1531" s="8">
        <f>+F1531/(1-'P&amp;L'!$D$26)</f>
        <v>0.58813412699539025</v>
      </c>
    </row>
    <row r="1532" spans="1:9" x14ac:dyDescent="0.25">
      <c r="A1532" s="5">
        <v>42786</v>
      </c>
      <c r="B1532" s="6">
        <v>27</v>
      </c>
      <c r="C1532" s="6">
        <v>3242870.5929139121</v>
      </c>
      <c r="D1532" s="6">
        <v>4912</v>
      </c>
      <c r="E1532" s="7">
        <v>13.005166478046</v>
      </c>
      <c r="F1532" s="8">
        <f t="shared" si="23"/>
        <v>0.53187358223706982</v>
      </c>
      <c r="G1532" s="6">
        <v>1084.7550125</v>
      </c>
      <c r="H1532" s="9">
        <v>512.84669719821545</v>
      </c>
      <c r="I1532" s="8">
        <f>+F1532/(1-'P&amp;L'!$D$26)</f>
        <v>0.53187358223706982</v>
      </c>
    </row>
    <row r="1533" spans="1:9" x14ac:dyDescent="0.25">
      <c r="A1533" s="5">
        <v>42787</v>
      </c>
      <c r="B1533" s="6">
        <v>27</v>
      </c>
      <c r="C1533" s="6">
        <v>3023757.7150143231</v>
      </c>
      <c r="D1533" s="6">
        <v>4912</v>
      </c>
      <c r="E1533" s="7">
        <v>13.290819360362301</v>
      </c>
      <c r="F1533" s="8">
        <f t="shared" si="23"/>
        <v>0.58294406926063524</v>
      </c>
      <c r="G1533" s="6">
        <v>1123.7884285714285</v>
      </c>
      <c r="H1533" s="9">
        <v>582.3162662572829</v>
      </c>
      <c r="I1533" s="8">
        <f>+F1533/(1-'P&amp;L'!$D$26)</f>
        <v>0.58294406926063524</v>
      </c>
    </row>
    <row r="1534" spans="1:9" x14ac:dyDescent="0.25">
      <c r="A1534" s="5">
        <v>42788</v>
      </c>
      <c r="B1534" s="6">
        <v>27</v>
      </c>
      <c r="C1534" s="6">
        <v>3045669.2804282</v>
      </c>
      <c r="D1534" s="6">
        <v>4912</v>
      </c>
      <c r="E1534" s="7">
        <v>13.4617222828859</v>
      </c>
      <c r="F1534" s="8">
        <f t="shared" si="23"/>
        <v>0.58619216062567769</v>
      </c>
      <c r="G1534" s="6">
        <v>1123.2231875</v>
      </c>
      <c r="H1534" s="9">
        <v>585.26633524043177</v>
      </c>
      <c r="I1534" s="8">
        <f>+F1534/(1-'P&amp;L'!$D$26)</f>
        <v>0.58619216062567769</v>
      </c>
    </row>
    <row r="1535" spans="1:9" x14ac:dyDescent="0.25">
      <c r="A1535" s="5">
        <v>42789</v>
      </c>
      <c r="B1535" s="6">
        <v>27</v>
      </c>
      <c r="C1535" s="6">
        <v>3286693.1684938292</v>
      </c>
      <c r="D1535" s="6">
        <v>4912</v>
      </c>
      <c r="E1535" s="7">
        <v>13.4048649973826</v>
      </c>
      <c r="F1535" s="8">
        <f t="shared" si="23"/>
        <v>0.54091049096243249</v>
      </c>
      <c r="G1535" s="6">
        <v>1172.1714999999999</v>
      </c>
      <c r="H1535" s="9">
        <v>563.59098805081851</v>
      </c>
      <c r="I1535" s="8">
        <f>+F1535/(1-'P&amp;L'!$D$26)</f>
        <v>0.54091049096243249</v>
      </c>
    </row>
    <row r="1536" spans="1:9" x14ac:dyDescent="0.25">
      <c r="A1536" s="5">
        <v>42790</v>
      </c>
      <c r="B1536" s="6">
        <v>27</v>
      </c>
      <c r="C1536" s="6">
        <v>3637273.7731331713</v>
      </c>
      <c r="D1536" s="6">
        <v>4912</v>
      </c>
      <c r="E1536" s="7">
        <v>13.294213957935501</v>
      </c>
      <c r="F1536" s="8">
        <f t="shared" si="23"/>
        <v>0.48473992938905575</v>
      </c>
      <c r="G1536" s="6">
        <v>1174.86625</v>
      </c>
      <c r="H1536" s="9">
        <v>506.22629605918638</v>
      </c>
      <c r="I1536" s="8">
        <f>+F1536/(1-'P&amp;L'!$D$26)</f>
        <v>0.48473992938905575</v>
      </c>
    </row>
    <row r="1537" spans="1:9" x14ac:dyDescent="0.25">
      <c r="A1537" s="5">
        <v>42791</v>
      </c>
      <c r="B1537" s="6">
        <v>27</v>
      </c>
      <c r="C1537" s="6">
        <v>3659185.6092313002</v>
      </c>
      <c r="D1537" s="6">
        <v>4912</v>
      </c>
      <c r="E1537" s="7">
        <v>13.174222621294099</v>
      </c>
      <c r="F1537" s="8">
        <f t="shared" si="23"/>
        <v>0.47748824124107603</v>
      </c>
      <c r="G1537" s="6">
        <v>1150.6057142857142</v>
      </c>
      <c r="H1537" s="9">
        <v>488.35617677886012</v>
      </c>
      <c r="I1537" s="8">
        <f>+F1537/(1-'P&amp;L'!$D$26)</f>
        <v>0.47748824124107603</v>
      </c>
    </row>
    <row r="1538" spans="1:9" x14ac:dyDescent="0.25">
      <c r="A1538" s="5">
        <v>42792</v>
      </c>
      <c r="B1538" s="6">
        <v>27</v>
      </c>
      <c r="C1538" s="6">
        <v>3900209.2266126759</v>
      </c>
      <c r="D1538" s="6">
        <v>4912</v>
      </c>
      <c r="E1538" s="7">
        <v>13.305689389342101</v>
      </c>
      <c r="F1538" s="8">
        <f t="shared" si="23"/>
        <v>0.45245104737745195</v>
      </c>
      <c r="G1538" s="6">
        <v>1175.4975000000011</v>
      </c>
      <c r="H1538" s="9">
        <v>472.76006672406817</v>
      </c>
      <c r="I1538" s="8">
        <f>+F1538/(1-'P&amp;L'!$D$26)</f>
        <v>0.45245104737745195</v>
      </c>
    </row>
    <row r="1539" spans="1:9" x14ac:dyDescent="0.25">
      <c r="A1539" s="5">
        <v>42793</v>
      </c>
      <c r="B1539" s="6">
        <v>27</v>
      </c>
      <c r="C1539" s="6">
        <v>3155225.4417540762</v>
      </c>
      <c r="D1539" s="6">
        <v>4912</v>
      </c>
      <c r="E1539" s="7">
        <v>13.216919605748499</v>
      </c>
      <c r="F1539" s="8">
        <f t="shared" si="23"/>
        <v>0.55554849507625514</v>
      </c>
      <c r="G1539" s="6">
        <v>1190.7519500000001</v>
      </c>
      <c r="H1539" s="9">
        <v>588.01818118365884</v>
      </c>
      <c r="I1539" s="8">
        <f>+F1539/(1-'P&amp;L'!$D$26)</f>
        <v>0.55554849507625514</v>
      </c>
    </row>
    <row r="1540" spans="1:9" x14ac:dyDescent="0.25">
      <c r="A1540" s="5">
        <v>42794</v>
      </c>
      <c r="B1540" s="6">
        <v>27</v>
      </c>
      <c r="C1540" s="6">
        <v>3352427.3186370572</v>
      </c>
      <c r="D1540" s="6">
        <v>4912</v>
      </c>
      <c r="E1540" s="7">
        <v>13.4405148890972</v>
      </c>
      <c r="F1540" s="8">
        <f t="shared" ref="F1540:F1603" si="24">+(B1540/C1540)*D1540*E1540</f>
        <v>0.53171468826245094</v>
      </c>
      <c r="G1540" s="6">
        <v>1187.5652857142857</v>
      </c>
      <c r="H1540" s="9">
        <v>561.28524949767097</v>
      </c>
      <c r="I1540" s="8">
        <f>+F1540/(1-'P&amp;L'!$D$26)</f>
        <v>0.53171468826245094</v>
      </c>
    </row>
    <row r="1541" spans="1:9" x14ac:dyDescent="0.25">
      <c r="A1541" s="5">
        <v>42795</v>
      </c>
      <c r="B1541" s="6">
        <v>27</v>
      </c>
      <c r="C1541" s="6">
        <v>3155225.4417540762</v>
      </c>
      <c r="D1541" s="6">
        <v>4255</v>
      </c>
      <c r="E1541" s="7">
        <v>13.5016726896552</v>
      </c>
      <c r="F1541" s="8">
        <f t="shared" si="24"/>
        <v>0.49160977419373142</v>
      </c>
      <c r="G1541" s="6">
        <v>1222.4994000000002</v>
      </c>
      <c r="H1541" s="9">
        <v>534.2156924319753</v>
      </c>
      <c r="I1541" s="8">
        <f>+F1541/(1-'P&amp;L'!$D$26)</f>
        <v>0.49160977419373142</v>
      </c>
    </row>
    <row r="1542" spans="1:9" x14ac:dyDescent="0.25">
      <c r="A1542" s="5">
        <v>42796</v>
      </c>
      <c r="B1542" s="6">
        <v>27</v>
      </c>
      <c r="C1542" s="6">
        <v>3440072.1830235408</v>
      </c>
      <c r="D1542" s="6">
        <v>4255</v>
      </c>
      <c r="E1542" s="7">
        <v>13.307188538906299</v>
      </c>
      <c r="F1542" s="8">
        <f t="shared" si="24"/>
        <v>0.44440821993117718</v>
      </c>
      <c r="G1542" s="6">
        <v>1259.4108166666667</v>
      </c>
      <c r="H1542" s="9">
        <v>497.50446150835847</v>
      </c>
      <c r="I1542" s="8">
        <f>+F1542/(1-'P&amp;L'!$D$26)</f>
        <v>0.44440821993117718</v>
      </c>
    </row>
    <row r="1543" spans="1:9" x14ac:dyDescent="0.25">
      <c r="A1543" s="5">
        <v>42797</v>
      </c>
      <c r="B1543" s="6">
        <v>27</v>
      </c>
      <c r="C1543" s="6">
        <v>3458650.3231865158</v>
      </c>
      <c r="D1543" s="6">
        <v>4255</v>
      </c>
      <c r="E1543" s="7">
        <v>13.4093233907643</v>
      </c>
      <c r="F1543" s="8">
        <f t="shared" si="24"/>
        <v>0.4454136653885955</v>
      </c>
      <c r="G1543" s="6">
        <v>1285.1400000000001</v>
      </c>
      <c r="H1543" s="9">
        <v>508.81681594444416</v>
      </c>
      <c r="I1543" s="8">
        <f>+F1543/(1-'P&amp;L'!$D$26)</f>
        <v>0.4454136653885955</v>
      </c>
    </row>
    <row r="1544" spans="1:9" x14ac:dyDescent="0.25">
      <c r="A1544" s="5">
        <v>42798</v>
      </c>
      <c r="B1544" s="6">
        <v>27</v>
      </c>
      <c r="C1544" s="6">
        <v>3069265.8497151854</v>
      </c>
      <c r="D1544" s="6">
        <v>4255</v>
      </c>
      <c r="E1544" s="7">
        <v>13.585822504630899</v>
      </c>
      <c r="F1544" s="8">
        <f t="shared" si="24"/>
        <v>0.50852786785783222</v>
      </c>
      <c r="G1544" s="6">
        <v>1267.2719999999999</v>
      </c>
      <c r="H1544" s="9">
        <v>572.83833613860497</v>
      </c>
      <c r="I1544" s="8">
        <f>+F1544/(1-'P&amp;L'!$D$26)</f>
        <v>0.50852786785783222</v>
      </c>
    </row>
    <row r="1545" spans="1:9" x14ac:dyDescent="0.25">
      <c r="A1545" s="5">
        <v>42799</v>
      </c>
      <c r="B1545" s="6">
        <v>27</v>
      </c>
      <c r="C1545" s="6">
        <v>3367030.4470756138</v>
      </c>
      <c r="D1545" s="6">
        <v>4255</v>
      </c>
      <c r="E1545" s="7">
        <v>13.465701126111099</v>
      </c>
      <c r="F1545" s="8">
        <f t="shared" si="24"/>
        <v>0.45945740562485993</v>
      </c>
      <c r="G1545" s="6">
        <v>1270.9332999999999</v>
      </c>
      <c r="H1545" s="9">
        <v>519.05752599132609</v>
      </c>
      <c r="I1545" s="8">
        <f>+F1545/(1-'P&amp;L'!$D$26)</f>
        <v>0.45945740562485993</v>
      </c>
    </row>
    <row r="1546" spans="1:9" x14ac:dyDescent="0.25">
      <c r="A1546" s="5">
        <v>42800</v>
      </c>
      <c r="B1546" s="6">
        <v>27</v>
      </c>
      <c r="C1546" s="6">
        <v>3252505.6019369876</v>
      </c>
      <c r="D1546" s="6">
        <v>4255</v>
      </c>
      <c r="E1546" s="7">
        <v>13.354183730125801</v>
      </c>
      <c r="F1546" s="8">
        <f t="shared" si="24"/>
        <v>0.47169646592517239</v>
      </c>
      <c r="G1546" s="6">
        <v>1275.197375</v>
      </c>
      <c r="H1546" s="9">
        <v>534.67208457293941</v>
      </c>
      <c r="I1546" s="8">
        <f>+F1546/(1-'P&amp;L'!$D$26)</f>
        <v>0.47169646592517239</v>
      </c>
    </row>
    <row r="1547" spans="1:9" x14ac:dyDescent="0.25">
      <c r="A1547" s="5">
        <v>42801</v>
      </c>
      <c r="B1547" s="6">
        <v>27</v>
      </c>
      <c r="C1547" s="6">
        <v>3504460.2612419655</v>
      </c>
      <c r="D1547" s="6">
        <v>4255</v>
      </c>
      <c r="E1547" s="7">
        <v>13.742593642399999</v>
      </c>
      <c r="F1547" s="8">
        <f t="shared" si="24"/>
        <v>0.45051669955235779</v>
      </c>
      <c r="G1547" s="6">
        <v>1238.4470000000001</v>
      </c>
      <c r="H1547" s="9">
        <v>495.94760445379461</v>
      </c>
      <c r="I1547" s="8">
        <f>+F1547/(1-'P&amp;L'!$D$26)</f>
        <v>0.45051669955235779</v>
      </c>
    </row>
    <row r="1548" spans="1:9" x14ac:dyDescent="0.25">
      <c r="A1548" s="5">
        <v>42802</v>
      </c>
      <c r="B1548" s="6">
        <v>30</v>
      </c>
      <c r="C1548" s="6">
        <v>3252505.6019369876</v>
      </c>
      <c r="D1548" s="6">
        <v>4255</v>
      </c>
      <c r="E1548" s="7">
        <v>13.6339332680132</v>
      </c>
      <c r="F1548" s="8">
        <f t="shared" si="24"/>
        <v>0.53508642095049097</v>
      </c>
      <c r="G1548" s="6">
        <v>1157.3933</v>
      </c>
      <c r="H1548" s="9">
        <v>495.44435082326231</v>
      </c>
      <c r="I1548" s="8">
        <f>+F1548/(1-'P&amp;L'!$D$26)</f>
        <v>0.53508642095049097</v>
      </c>
    </row>
    <row r="1549" spans="1:9" x14ac:dyDescent="0.25">
      <c r="A1549" s="5">
        <v>42803</v>
      </c>
      <c r="B1549" s="6">
        <v>30</v>
      </c>
      <c r="C1549" s="6">
        <v>3389935.4161033393</v>
      </c>
      <c r="D1549" s="6">
        <v>4255</v>
      </c>
      <c r="E1549" s="7">
        <v>13.5733074469863</v>
      </c>
      <c r="F1549" s="8">
        <f t="shared" si="24"/>
        <v>0.51111082747394243</v>
      </c>
      <c r="G1549" s="6">
        <v>1192.4691428571427</v>
      </c>
      <c r="H1549" s="9">
        <v>487.58711227428569</v>
      </c>
      <c r="I1549" s="8">
        <f>+F1549/(1-'P&amp;L'!$D$26)</f>
        <v>0.51111082747394243</v>
      </c>
    </row>
    <row r="1550" spans="1:9" x14ac:dyDescent="0.25">
      <c r="A1550" s="5">
        <v>42804</v>
      </c>
      <c r="B1550" s="6">
        <v>30</v>
      </c>
      <c r="C1550" s="6">
        <v>3573175.168325142</v>
      </c>
      <c r="D1550" s="6">
        <v>4255</v>
      </c>
      <c r="E1550" s="7">
        <v>13.531034955858001</v>
      </c>
      <c r="F1550" s="8">
        <f t="shared" si="24"/>
        <v>0.48338985097248488</v>
      </c>
      <c r="G1550" s="6">
        <v>1098.6171285714286</v>
      </c>
      <c r="H1550" s="9">
        <v>424.84829604476965</v>
      </c>
      <c r="I1550" s="8">
        <f>+F1550/(1-'P&amp;L'!$D$26)</f>
        <v>0.48338985097248488</v>
      </c>
    </row>
    <row r="1551" spans="1:9" x14ac:dyDescent="0.25">
      <c r="A1551" s="5">
        <v>42805</v>
      </c>
      <c r="B1551" s="6">
        <v>30</v>
      </c>
      <c r="C1551" s="6">
        <v>3412840.3851310648</v>
      </c>
      <c r="D1551" s="6">
        <v>4255</v>
      </c>
      <c r="E1551" s="7">
        <v>13.4505293183673</v>
      </c>
      <c r="F1551" s="8">
        <f t="shared" si="24"/>
        <v>0.50308829998905702</v>
      </c>
      <c r="G1551" s="6">
        <v>1179.1598750000001</v>
      </c>
      <c r="H1551" s="9">
        <v>474.57722954324714</v>
      </c>
      <c r="I1551" s="8">
        <f>+F1551/(1-'P&amp;L'!$D$26)</f>
        <v>0.50308829998905702</v>
      </c>
    </row>
    <row r="1552" spans="1:9" x14ac:dyDescent="0.25">
      <c r="A1552" s="5">
        <v>42806</v>
      </c>
      <c r="B1552" s="6">
        <v>30</v>
      </c>
      <c r="C1552" s="6">
        <v>3550270.1992974156</v>
      </c>
      <c r="D1552" s="6">
        <v>4255</v>
      </c>
      <c r="E1552" s="7">
        <v>13.342066672230199</v>
      </c>
      <c r="F1552" s="8">
        <f t="shared" si="24"/>
        <v>0.47971413867238177</v>
      </c>
      <c r="G1552" s="6">
        <v>1227.494625</v>
      </c>
      <c r="H1552" s="9">
        <v>471.07722140548259</v>
      </c>
      <c r="I1552" s="8">
        <f>+F1552/(1-'P&amp;L'!$D$26)</f>
        <v>0.47971413867238177</v>
      </c>
    </row>
    <row r="1553" spans="1:9" x14ac:dyDescent="0.25">
      <c r="A1553" s="5">
        <v>42807</v>
      </c>
      <c r="B1553" s="6">
        <v>30</v>
      </c>
      <c r="C1553" s="6">
        <v>3321220.5090201637</v>
      </c>
      <c r="D1553" s="6">
        <v>4255</v>
      </c>
      <c r="E1553" s="7">
        <v>13.2303238413571</v>
      </c>
      <c r="F1553" s="8">
        <f t="shared" si="24"/>
        <v>0.50850307402427897</v>
      </c>
      <c r="G1553" s="6">
        <v>1239.816225</v>
      </c>
      <c r="H1553" s="9">
        <v>504.36028931014175</v>
      </c>
      <c r="I1553" s="8">
        <f>+F1553/(1-'P&amp;L'!$D$26)</f>
        <v>0.50850307402427897</v>
      </c>
    </row>
    <row r="1554" spans="1:9" x14ac:dyDescent="0.25">
      <c r="A1554" s="5">
        <v>42808</v>
      </c>
      <c r="B1554" s="6">
        <v>30</v>
      </c>
      <c r="C1554" s="6">
        <v>3573175.168325142</v>
      </c>
      <c r="D1554" s="6">
        <v>4255</v>
      </c>
      <c r="E1554" s="7">
        <v>13.3407704028834</v>
      </c>
      <c r="F1554" s="8">
        <f t="shared" si="24"/>
        <v>0.47659273942796687</v>
      </c>
      <c r="G1554" s="6">
        <v>1245.3707857142856</v>
      </c>
      <c r="H1554" s="9">
        <v>474.82773949370466</v>
      </c>
      <c r="I1554" s="8">
        <f>+F1554/(1-'P&amp;L'!$D$26)</f>
        <v>0.47659273942796687</v>
      </c>
    </row>
    <row r="1555" spans="1:9" x14ac:dyDescent="0.25">
      <c r="A1555" s="5">
        <v>42809</v>
      </c>
      <c r="B1555" s="6">
        <v>30</v>
      </c>
      <c r="C1555" s="6">
        <v>3252505.6019369876</v>
      </c>
      <c r="D1555" s="6">
        <v>4255</v>
      </c>
      <c r="E1555" s="7">
        <v>13.3353994276923</v>
      </c>
      <c r="F1555" s="8">
        <f t="shared" si="24"/>
        <v>0.52336996312355644</v>
      </c>
      <c r="G1555" s="6">
        <v>1257.399625</v>
      </c>
      <c r="H1555" s="9">
        <v>526.46815629425907</v>
      </c>
      <c r="I1555" s="8">
        <f>+F1555/(1-'P&amp;L'!$D$26)</f>
        <v>0.52336996312355644</v>
      </c>
    </row>
    <row r="1556" spans="1:9" x14ac:dyDescent="0.25">
      <c r="A1556" s="5">
        <v>42810</v>
      </c>
      <c r="B1556" s="6">
        <v>30</v>
      </c>
      <c r="C1556" s="6">
        <v>3504460.2612419655</v>
      </c>
      <c r="D1556" s="6">
        <v>4255</v>
      </c>
      <c r="E1556" s="7">
        <v>13.4662590845324</v>
      </c>
      <c r="F1556" s="8">
        <f t="shared" si="24"/>
        <v>0.49050862158481606</v>
      </c>
      <c r="G1556" s="6">
        <v>1180.945657142857</v>
      </c>
      <c r="H1556" s="9">
        <v>463.41122116137404</v>
      </c>
      <c r="I1556" s="8">
        <f>+F1556/(1-'P&amp;L'!$D$26)</f>
        <v>0.49050862158481606</v>
      </c>
    </row>
    <row r="1557" spans="1:9" x14ac:dyDescent="0.25">
      <c r="A1557" s="5">
        <v>42811</v>
      </c>
      <c r="B1557" s="6">
        <v>30</v>
      </c>
      <c r="C1557" s="6">
        <v>3641704.8372012866</v>
      </c>
      <c r="D1557" s="6">
        <v>4255</v>
      </c>
      <c r="E1557" s="7">
        <v>13.6189763621192</v>
      </c>
      <c r="F1557" s="8">
        <f t="shared" si="24"/>
        <v>0.47737595723451176</v>
      </c>
      <c r="G1557" s="6">
        <v>1091.1718874999999</v>
      </c>
      <c r="H1557" s="9">
        <v>416.71937944216114</v>
      </c>
      <c r="I1557" s="8">
        <f>+F1557/(1-'P&amp;L'!$D$26)</f>
        <v>0.47737595723451176</v>
      </c>
    </row>
    <row r="1558" spans="1:9" x14ac:dyDescent="0.25">
      <c r="A1558" s="5">
        <v>42812</v>
      </c>
      <c r="B1558" s="6">
        <v>30</v>
      </c>
      <c r="C1558" s="6">
        <v>3712647.1392246885</v>
      </c>
      <c r="D1558" s="6">
        <v>4255</v>
      </c>
      <c r="E1558" s="7">
        <v>13.600462820132501</v>
      </c>
      <c r="F1558" s="8">
        <f t="shared" si="24"/>
        <v>0.46761758224953826</v>
      </c>
      <c r="G1558" s="6">
        <v>952.23236250000002</v>
      </c>
      <c r="H1558" s="9">
        <v>356.22447607361266</v>
      </c>
      <c r="I1558" s="8">
        <f>+F1558/(1-'P&amp;L'!$D$26)</f>
        <v>0.46761758224953826</v>
      </c>
    </row>
    <row r="1559" spans="1:9" x14ac:dyDescent="0.25">
      <c r="A1559" s="5">
        <v>42813</v>
      </c>
      <c r="B1559" s="6">
        <v>30</v>
      </c>
      <c r="C1559" s="6">
        <v>3925474.45294894</v>
      </c>
      <c r="D1559" s="6">
        <v>4255</v>
      </c>
      <c r="E1559" s="7">
        <v>13.509070362913899</v>
      </c>
      <c r="F1559" s="8">
        <f t="shared" si="24"/>
        <v>0.43929284281305431</v>
      </c>
      <c r="G1559" s="6">
        <v>1029.8008125000001</v>
      </c>
      <c r="H1559" s="9">
        <v>361.90730116345458</v>
      </c>
      <c r="I1559" s="8">
        <f>+F1559/(1-'P&amp;L'!$D$26)</f>
        <v>0.43929284281305431</v>
      </c>
    </row>
    <row r="1560" spans="1:9" x14ac:dyDescent="0.25">
      <c r="A1560" s="5">
        <v>42814</v>
      </c>
      <c r="B1560" s="6">
        <v>30</v>
      </c>
      <c r="C1560" s="6">
        <v>3216051.2506087669</v>
      </c>
      <c r="D1560" s="6">
        <v>4255</v>
      </c>
      <c r="E1560" s="7">
        <v>13.464853494104499</v>
      </c>
      <c r="F1560" s="8">
        <f t="shared" si="24"/>
        <v>0.53444065861733059</v>
      </c>
      <c r="G1560" s="6">
        <v>1049.844875</v>
      </c>
      <c r="H1560" s="9">
        <v>448.86382915282337</v>
      </c>
      <c r="I1560" s="8">
        <f>+F1560/(1-'P&amp;L'!$D$26)</f>
        <v>0.53444065861733059</v>
      </c>
    </row>
    <row r="1561" spans="1:9" x14ac:dyDescent="0.25">
      <c r="A1561" s="5">
        <v>42815</v>
      </c>
      <c r="B1561" s="6">
        <v>30</v>
      </c>
      <c r="C1561" s="6">
        <v>3357935.6291076797</v>
      </c>
      <c r="D1561" s="6">
        <v>4255</v>
      </c>
      <c r="E1561" s="7">
        <v>13.583142130608101</v>
      </c>
      <c r="F1561" s="8">
        <f t="shared" si="24"/>
        <v>0.51635536963312145</v>
      </c>
      <c r="G1561" s="6">
        <v>1118.6300428571428</v>
      </c>
      <c r="H1561" s="9">
        <v>462.08850340977159</v>
      </c>
      <c r="I1561" s="8">
        <f>+F1561/(1-'P&amp;L'!$D$26)</f>
        <v>0.51635536963312145</v>
      </c>
    </row>
    <row r="1562" spans="1:9" x14ac:dyDescent="0.25">
      <c r="A1562" s="5">
        <v>42816</v>
      </c>
      <c r="B1562" s="6">
        <v>30</v>
      </c>
      <c r="C1562" s="6">
        <v>3807236.8752558911</v>
      </c>
      <c r="D1562" s="6">
        <v>4255</v>
      </c>
      <c r="E1562" s="7">
        <v>13.7020347571739</v>
      </c>
      <c r="F1562" s="8">
        <f t="shared" si="24"/>
        <v>0.45940528369033784</v>
      </c>
      <c r="G1562" s="6">
        <v>1028.7268624999999</v>
      </c>
      <c r="H1562" s="9">
        <v>378.08204488534699</v>
      </c>
      <c r="I1562" s="8">
        <f>+F1562/(1-'P&amp;L'!$D$26)</f>
        <v>0.45940528369033784</v>
      </c>
    </row>
    <row r="1563" spans="1:9" x14ac:dyDescent="0.25">
      <c r="A1563" s="5">
        <v>42817</v>
      </c>
      <c r="B1563" s="6">
        <v>30</v>
      </c>
      <c r="C1563" s="6">
        <v>3499820.2331544831</v>
      </c>
      <c r="D1563" s="6">
        <v>4255</v>
      </c>
      <c r="E1563" s="7">
        <v>13.8235708977536</v>
      </c>
      <c r="F1563" s="8">
        <f t="shared" si="24"/>
        <v>0.50419127484950399</v>
      </c>
      <c r="G1563" s="6">
        <v>1038.789</v>
      </c>
      <c r="H1563" s="9">
        <v>418.99868016771308</v>
      </c>
      <c r="I1563" s="8">
        <f>+F1563/(1-'P&amp;L'!$D$26)</f>
        <v>0.50419127484950399</v>
      </c>
    </row>
    <row r="1564" spans="1:9" x14ac:dyDescent="0.25">
      <c r="A1564" s="5">
        <v>42818</v>
      </c>
      <c r="B1564" s="6">
        <v>30</v>
      </c>
      <c r="C1564" s="6">
        <v>4161948.3853728999</v>
      </c>
      <c r="D1564" s="6">
        <v>4255</v>
      </c>
      <c r="E1564" s="7">
        <v>13.909409033933301</v>
      </c>
      <c r="F1564" s="8">
        <f t="shared" si="24"/>
        <v>0.42661174497542509</v>
      </c>
      <c r="G1564" s="6">
        <v>941.91971428571435</v>
      </c>
      <c r="H1564" s="9">
        <v>321.46721035054594</v>
      </c>
      <c r="I1564" s="8">
        <f>+F1564/(1-'P&amp;L'!$D$26)</f>
        <v>0.42661174497542509</v>
      </c>
    </row>
    <row r="1565" spans="1:9" x14ac:dyDescent="0.25">
      <c r="A1565" s="5">
        <v>42819</v>
      </c>
      <c r="B1565" s="6">
        <v>30</v>
      </c>
      <c r="C1565" s="6">
        <v>3145108.7230374753</v>
      </c>
      <c r="D1565" s="6">
        <v>4255</v>
      </c>
      <c r="E1565" s="7">
        <v>13.8870020511656</v>
      </c>
      <c r="F1565" s="8">
        <f t="shared" si="24"/>
        <v>0.56362942204404254</v>
      </c>
      <c r="G1565" s="6">
        <v>959.34008571428569</v>
      </c>
      <c r="H1565" s="9">
        <v>432.56983844386008</v>
      </c>
      <c r="I1565" s="8">
        <f>+F1565/(1-'P&amp;L'!$D$26)</f>
        <v>0.56362942204404254</v>
      </c>
    </row>
    <row r="1566" spans="1:9" x14ac:dyDescent="0.25">
      <c r="A1566" s="5">
        <v>42820</v>
      </c>
      <c r="B1566" s="6">
        <v>30</v>
      </c>
      <c r="C1566" s="6">
        <v>3925474.45294894</v>
      </c>
      <c r="D1566" s="6">
        <v>4255</v>
      </c>
      <c r="E1566" s="7">
        <v>13.640899852754499</v>
      </c>
      <c r="F1566" s="8">
        <f t="shared" si="24"/>
        <v>0.44357972191005385</v>
      </c>
      <c r="G1566" s="6">
        <v>956.78631250000001</v>
      </c>
      <c r="H1566" s="9">
        <v>339.52880514087678</v>
      </c>
      <c r="I1566" s="8">
        <f>+F1566/(1-'P&amp;L'!$D$26)</f>
        <v>0.44357972191005385</v>
      </c>
    </row>
    <row r="1567" spans="1:9" x14ac:dyDescent="0.25">
      <c r="A1567" s="5">
        <v>42821</v>
      </c>
      <c r="B1567" s="6">
        <v>30</v>
      </c>
      <c r="C1567" s="6">
        <v>3121461.2890296746</v>
      </c>
      <c r="D1567" s="6">
        <v>4255</v>
      </c>
      <c r="E1567" s="7">
        <v>13.4117851782022</v>
      </c>
      <c r="F1567" s="8">
        <f t="shared" si="24"/>
        <v>0.54846567664137236</v>
      </c>
      <c r="G1567" s="6">
        <v>1037.2292499999999</v>
      </c>
      <c r="H1567" s="9">
        <v>455.10771394677852</v>
      </c>
      <c r="I1567" s="8">
        <f>+F1567/(1-'P&amp;L'!$D$26)</f>
        <v>0.54846567664137236</v>
      </c>
    </row>
    <row r="1568" spans="1:9" x14ac:dyDescent="0.25">
      <c r="A1568" s="5">
        <v>42822</v>
      </c>
      <c r="B1568" s="6">
        <v>30</v>
      </c>
      <c r="C1568" s="6">
        <v>3665352.2712090868</v>
      </c>
      <c r="D1568" s="6">
        <v>4255</v>
      </c>
      <c r="E1568" s="7">
        <v>13.860230482569399</v>
      </c>
      <c r="F1568" s="8">
        <f t="shared" si="24"/>
        <v>0.48269805742746796</v>
      </c>
      <c r="G1568" s="6">
        <v>1046.1276250000001</v>
      </c>
      <c r="H1568" s="9">
        <v>403.97101792696856</v>
      </c>
      <c r="I1568" s="8">
        <f>+F1568/(1-'P&amp;L'!$D$26)</f>
        <v>0.48269805742746796</v>
      </c>
    </row>
    <row r="1569" spans="1:9" x14ac:dyDescent="0.25">
      <c r="A1569" s="5">
        <v>42823</v>
      </c>
      <c r="B1569" s="6">
        <v>30</v>
      </c>
      <c r="C1569" s="6">
        <v>3263345.893076478</v>
      </c>
      <c r="D1569" s="6">
        <v>4255</v>
      </c>
      <c r="E1569" s="7">
        <v>13.9811652812418</v>
      </c>
      <c r="F1569" s="8">
        <f t="shared" si="24"/>
        <v>0.54689138284021022</v>
      </c>
      <c r="G1569" s="6">
        <v>1040.5754999999999</v>
      </c>
      <c r="H1569" s="9">
        <v>455.26541931571455</v>
      </c>
      <c r="I1569" s="8">
        <f>+F1569/(1-'P&amp;L'!$D$26)</f>
        <v>0.54689138284021022</v>
      </c>
    </row>
    <row r="1570" spans="1:9" x14ac:dyDescent="0.25">
      <c r="A1570" s="5">
        <v>42824</v>
      </c>
      <c r="B1570" s="6">
        <v>30</v>
      </c>
      <c r="C1570" s="6">
        <v>4073274.33199867</v>
      </c>
      <c r="D1570" s="6">
        <v>4255</v>
      </c>
      <c r="E1570" s="7">
        <v>14.100123840763899</v>
      </c>
      <c r="F1570" s="8">
        <f t="shared" si="24"/>
        <v>0.44187566600512956</v>
      </c>
      <c r="G1570" s="6">
        <v>1037.90455</v>
      </c>
      <c r="H1570" s="9">
        <v>366.89981142480349</v>
      </c>
      <c r="I1570" s="8">
        <f>+F1570/(1-'P&amp;L'!$D$26)</f>
        <v>0.44187566600512956</v>
      </c>
    </row>
    <row r="1571" spans="1:9" x14ac:dyDescent="0.25">
      <c r="A1571" s="5">
        <v>42825</v>
      </c>
      <c r="B1571" s="6">
        <v>30</v>
      </c>
      <c r="C1571" s="6">
        <v>3352999.9663535496</v>
      </c>
      <c r="D1571" s="6">
        <v>4255</v>
      </c>
      <c r="E1571" s="7">
        <v>14.105754864713401</v>
      </c>
      <c r="F1571" s="8">
        <f t="shared" si="24"/>
        <v>0.5370115199967781</v>
      </c>
      <c r="G1571" s="6">
        <v>1079.5493142857142</v>
      </c>
      <c r="H1571" s="9">
        <v>463.78433454084069</v>
      </c>
      <c r="I1571" s="8">
        <f>+F1571/(1-'P&amp;L'!$D$26)</f>
        <v>0.5370115199967781</v>
      </c>
    </row>
    <row r="1572" spans="1:9" x14ac:dyDescent="0.25">
      <c r="A1572" s="5">
        <v>42826</v>
      </c>
      <c r="B1572" s="6">
        <v>30</v>
      </c>
      <c r="C1572" s="6">
        <v>3278488.855990137</v>
      </c>
      <c r="D1572" s="6">
        <v>4632</v>
      </c>
      <c r="E1572" s="7">
        <v>14.2155642917881</v>
      </c>
      <c r="F1572" s="8">
        <f t="shared" si="24"/>
        <v>0.60253211182268462</v>
      </c>
      <c r="G1572" s="6">
        <v>1086.9295714285713</v>
      </c>
      <c r="H1572" s="9">
        <v>523.92797606030604</v>
      </c>
      <c r="I1572" s="8">
        <f>+F1572/(1-'P&amp;L'!$D$26)</f>
        <v>0.60253211182268462</v>
      </c>
    </row>
    <row r="1573" spans="1:9" x14ac:dyDescent="0.25">
      <c r="A1573" s="5">
        <v>42827</v>
      </c>
      <c r="B1573" s="6">
        <v>30</v>
      </c>
      <c r="C1573" s="6">
        <v>3924251.8124730419</v>
      </c>
      <c r="D1573" s="6">
        <v>4632</v>
      </c>
      <c r="E1573" s="7">
        <v>14.172135452197001</v>
      </c>
      <c r="F1573" s="8">
        <f t="shared" si="24"/>
        <v>0.50184341794218734</v>
      </c>
      <c r="G1573" s="6">
        <v>1099.1691249999999</v>
      </c>
      <c r="H1573" s="9">
        <v>441.28863246921867</v>
      </c>
      <c r="I1573" s="8">
        <f>+F1573/(1-'P&amp;L'!$D$26)</f>
        <v>0.50184341794218734</v>
      </c>
    </row>
    <row r="1574" spans="1:9" x14ac:dyDescent="0.25">
      <c r="A1574" s="5">
        <v>42828</v>
      </c>
      <c r="B1574" s="6">
        <v>30</v>
      </c>
      <c r="C1574" s="6">
        <v>4371318.4746535169</v>
      </c>
      <c r="D1574" s="6">
        <v>4632</v>
      </c>
      <c r="E1574" s="7">
        <v>13.9782953063946</v>
      </c>
      <c r="F1574" s="8">
        <f t="shared" si="24"/>
        <v>0.44435653156809984</v>
      </c>
      <c r="G1574" s="6">
        <v>1141.8130000000001</v>
      </c>
      <c r="H1574" s="9">
        <v>405.89765150349348</v>
      </c>
      <c r="I1574" s="8">
        <f>+F1574/(1-'P&amp;L'!$D$26)</f>
        <v>0.44435653156809984</v>
      </c>
    </row>
    <row r="1575" spans="1:9" x14ac:dyDescent="0.25">
      <c r="A1575" s="5">
        <v>42829</v>
      </c>
      <c r="B1575" s="6">
        <v>30</v>
      </c>
      <c r="C1575" s="6">
        <v>3104629.5984755084</v>
      </c>
      <c r="D1575" s="6">
        <v>4632</v>
      </c>
      <c r="E1575" s="7">
        <v>14.182406908661999</v>
      </c>
      <c r="F1575" s="8">
        <f t="shared" si="24"/>
        <v>0.63478982001440787</v>
      </c>
      <c r="G1575" s="6">
        <v>1141.6003625000001</v>
      </c>
      <c r="H1575" s="9">
        <v>579.74103091180621</v>
      </c>
      <c r="I1575" s="8">
        <f>+F1575/(1-'P&amp;L'!$D$26)</f>
        <v>0.63478982001440787</v>
      </c>
    </row>
    <row r="1576" spans="1:9" x14ac:dyDescent="0.25">
      <c r="A1576" s="5">
        <v>42830</v>
      </c>
      <c r="B1576" s="6">
        <v>30</v>
      </c>
      <c r="C1576" s="6">
        <v>4023599.9596242583</v>
      </c>
      <c r="D1576" s="6">
        <v>4632</v>
      </c>
      <c r="E1576" s="7">
        <v>14.256601430719</v>
      </c>
      <c r="F1576" s="8">
        <f t="shared" si="24"/>
        <v>0.49236935945235372</v>
      </c>
      <c r="G1576" s="6">
        <v>1133.7931428571419</v>
      </c>
      <c r="H1576" s="9">
        <v>446.59600280003355</v>
      </c>
      <c r="I1576" s="8">
        <f>+F1576/(1-'P&amp;L'!$D$26)</f>
        <v>0.49236935945235372</v>
      </c>
    </row>
    <row r="1577" spans="1:9" x14ac:dyDescent="0.25">
      <c r="A1577" s="5">
        <v>42831</v>
      </c>
      <c r="B1577" s="6">
        <v>30</v>
      </c>
      <c r="C1577" s="6">
        <v>3651044.407807197</v>
      </c>
      <c r="D1577" s="6">
        <v>4632</v>
      </c>
      <c r="E1577" s="7">
        <v>14.153052134154899</v>
      </c>
      <c r="F1577" s="8">
        <f t="shared" si="24"/>
        <v>0.53867000915043972</v>
      </c>
      <c r="G1577" s="6">
        <v>1196.3079375</v>
      </c>
      <c r="H1577" s="9">
        <v>515.53216611189498</v>
      </c>
      <c r="I1577" s="8">
        <f>+F1577/(1-'P&amp;L'!$D$26)</f>
        <v>0.53867000915043972</v>
      </c>
    </row>
    <row r="1578" spans="1:9" x14ac:dyDescent="0.25">
      <c r="A1578" s="5">
        <v>42832</v>
      </c>
      <c r="B1578" s="6">
        <v>30</v>
      </c>
      <c r="C1578" s="6">
        <v>4023599.9596242583</v>
      </c>
      <c r="D1578" s="6">
        <v>4632</v>
      </c>
      <c r="E1578" s="7">
        <v>14.0990182201351</v>
      </c>
      <c r="F1578" s="8">
        <f t="shared" si="24"/>
        <v>0.48692702841485574</v>
      </c>
      <c r="G1578" s="6">
        <v>1190.45425</v>
      </c>
      <c r="H1578" s="9">
        <v>463.73148033306859</v>
      </c>
      <c r="I1578" s="8">
        <f>+F1578/(1-'P&amp;L'!$D$26)</f>
        <v>0.48692702841485574</v>
      </c>
    </row>
    <row r="1579" spans="1:9" x14ac:dyDescent="0.25">
      <c r="A1579" s="5">
        <v>42833</v>
      </c>
      <c r="B1579" s="6">
        <v>30</v>
      </c>
      <c r="C1579" s="6">
        <v>3402674.3992915759</v>
      </c>
      <c r="D1579" s="6">
        <v>4632</v>
      </c>
      <c r="E1579" s="7">
        <v>14.148546202243599</v>
      </c>
      <c r="F1579" s="8">
        <f t="shared" si="24"/>
        <v>0.57780491153461566</v>
      </c>
      <c r="G1579" s="6">
        <v>1181.1498375000001</v>
      </c>
      <c r="H1579" s="9">
        <v>545.97934189265061</v>
      </c>
      <c r="I1579" s="8">
        <f>+F1579/(1-'P&amp;L'!$D$26)</f>
        <v>0.57780491153461566</v>
      </c>
    </row>
    <row r="1580" spans="1:9" x14ac:dyDescent="0.25">
      <c r="A1580" s="5">
        <v>42834</v>
      </c>
      <c r="B1580" s="6">
        <v>30</v>
      </c>
      <c r="C1580" s="6">
        <v>3949088.8492608462</v>
      </c>
      <c r="D1580" s="6">
        <v>4632</v>
      </c>
      <c r="E1580" s="7">
        <v>13.9660184691946</v>
      </c>
      <c r="F1580" s="8">
        <f t="shared" si="24"/>
        <v>0.49143435373517286</v>
      </c>
      <c r="G1580" s="6">
        <v>1208.8005000000001</v>
      </c>
      <c r="H1580" s="9">
        <v>475.23687400980316</v>
      </c>
      <c r="I1580" s="8">
        <f>+F1580/(1-'P&amp;L'!$D$26)</f>
        <v>0.49143435373517286</v>
      </c>
    </row>
    <row r="1581" spans="1:9" x14ac:dyDescent="0.25">
      <c r="A1581" s="5">
        <v>42835</v>
      </c>
      <c r="B1581" s="6">
        <v>30</v>
      </c>
      <c r="C1581" s="6">
        <v>3675881.4445950021</v>
      </c>
      <c r="D1581" s="6">
        <v>4632</v>
      </c>
      <c r="E1581" s="7">
        <v>13.7243223096129</v>
      </c>
      <c r="F1581" s="8">
        <f t="shared" si="24"/>
        <v>0.51882299712033575</v>
      </c>
      <c r="G1581" s="6">
        <v>1207.7448750000001</v>
      </c>
      <c r="H1581" s="9">
        <v>501.2846526433803</v>
      </c>
      <c r="I1581" s="8">
        <f>+F1581/(1-'P&amp;L'!$D$26)</f>
        <v>0.51882299712033575</v>
      </c>
    </row>
    <row r="1582" spans="1:9" x14ac:dyDescent="0.25">
      <c r="A1582" s="5">
        <v>42836</v>
      </c>
      <c r="B1582" s="6">
        <v>30</v>
      </c>
      <c r="C1582" s="6">
        <v>4147785.143563278</v>
      </c>
      <c r="D1582" s="6">
        <v>4632</v>
      </c>
      <c r="E1582" s="7">
        <v>14.029204064206899</v>
      </c>
      <c r="F1582" s="8">
        <f t="shared" si="24"/>
        <v>0.47000944583340126</v>
      </c>
      <c r="G1582" s="6">
        <v>1226.6170374999999</v>
      </c>
      <c r="H1582" s="9">
        <v>461.21727523614663</v>
      </c>
      <c r="I1582" s="8">
        <f>+F1582/(1-'P&amp;L'!$D$26)</f>
        <v>0.47000944583340126</v>
      </c>
    </row>
    <row r="1583" spans="1:9" x14ac:dyDescent="0.25">
      <c r="A1583" s="5">
        <v>42837</v>
      </c>
      <c r="B1583" s="6">
        <v>30</v>
      </c>
      <c r="C1583" s="6">
        <v>3526859.2238681768</v>
      </c>
      <c r="D1583" s="6">
        <v>4632</v>
      </c>
      <c r="E1583" s="7">
        <v>14.140328747948701</v>
      </c>
      <c r="F1583" s="8">
        <f t="shared" si="24"/>
        <v>0.5571359552763353</v>
      </c>
      <c r="G1583" s="6">
        <v>1218.9220499999999</v>
      </c>
      <c r="H1583" s="9">
        <v>543.28424058731116</v>
      </c>
      <c r="I1583" s="8">
        <f>+F1583/(1-'P&amp;L'!$D$26)</f>
        <v>0.5571359552763353</v>
      </c>
    </row>
    <row r="1584" spans="1:9" x14ac:dyDescent="0.25">
      <c r="A1584" s="5">
        <v>42838</v>
      </c>
      <c r="B1584" s="6">
        <v>30</v>
      </c>
      <c r="C1584" s="6">
        <v>3287972.6623205701</v>
      </c>
      <c r="D1584" s="6">
        <v>4632</v>
      </c>
      <c r="E1584" s="7">
        <v>14.166847324436601</v>
      </c>
      <c r="F1584" s="8">
        <f t="shared" si="24"/>
        <v>0.59873524094762487</v>
      </c>
      <c r="G1584" s="6">
        <v>1180.2371250000001</v>
      </c>
      <c r="H1584" s="9">
        <v>565.31964752976558</v>
      </c>
      <c r="I1584" s="8">
        <f>+F1584/(1-'P&amp;L'!$D$26)</f>
        <v>0.59873524094762487</v>
      </c>
    </row>
    <row r="1585" spans="1:9" x14ac:dyDescent="0.25">
      <c r="A1585" s="5">
        <v>42839</v>
      </c>
      <c r="B1585" s="6">
        <v>30</v>
      </c>
      <c r="C1585" s="6">
        <v>3598646.5269340593</v>
      </c>
      <c r="D1585" s="6">
        <v>4632</v>
      </c>
      <c r="E1585" s="7">
        <v>14.2266809389542</v>
      </c>
      <c r="F1585" s="8">
        <f t="shared" si="24"/>
        <v>0.54935642288862685</v>
      </c>
      <c r="G1585" s="6">
        <v>1185.2600571428572</v>
      </c>
      <c r="H1585" s="9">
        <v>520.90418014781562</v>
      </c>
      <c r="I1585" s="8">
        <f>+F1585/(1-'P&amp;L'!$D$26)</f>
        <v>0.54935642288862685</v>
      </c>
    </row>
    <row r="1586" spans="1:9" x14ac:dyDescent="0.25">
      <c r="A1586" s="5">
        <v>42840</v>
      </c>
      <c r="B1586" s="6">
        <v>30</v>
      </c>
      <c r="C1586" s="6">
        <v>3909321.4724491299</v>
      </c>
      <c r="D1586" s="6">
        <v>4632</v>
      </c>
      <c r="E1586" s="7">
        <v>14.0879664961688</v>
      </c>
      <c r="F1586" s="8">
        <f t="shared" si="24"/>
        <v>0.50076818652654054</v>
      </c>
      <c r="G1586" s="6">
        <v>1184.8806714285713</v>
      </c>
      <c r="H1586" s="9">
        <v>474.68043606530841</v>
      </c>
      <c r="I1586" s="8">
        <f>+F1586/(1-'P&amp;L'!$D$26)</f>
        <v>0.50076818652654054</v>
      </c>
    </row>
    <row r="1587" spans="1:9" x14ac:dyDescent="0.25">
      <c r="A1587" s="5">
        <v>42841</v>
      </c>
      <c r="B1587" s="6">
        <v>30</v>
      </c>
      <c r="C1587" s="6">
        <v>3779873.3304487243</v>
      </c>
      <c r="D1587" s="6">
        <v>4632</v>
      </c>
      <c r="E1587" s="7">
        <v>13.881953808535</v>
      </c>
      <c r="F1587" s="8">
        <f t="shared" si="24"/>
        <v>0.51034416568795959</v>
      </c>
      <c r="G1587" s="6">
        <v>1186.9274124999999</v>
      </c>
      <c r="H1587" s="9">
        <v>484.59318405158501</v>
      </c>
      <c r="I1587" s="8">
        <f>+F1587/(1-'P&amp;L'!$D$26)</f>
        <v>0.51034416568795959</v>
      </c>
    </row>
    <row r="1588" spans="1:9" x14ac:dyDescent="0.25">
      <c r="A1588" s="5">
        <v>42842</v>
      </c>
      <c r="B1588" s="6">
        <v>33</v>
      </c>
      <c r="C1588" s="6">
        <v>3572756.9835748216</v>
      </c>
      <c r="D1588" s="6">
        <v>4632</v>
      </c>
      <c r="E1588" s="7">
        <v>13.784597237636399</v>
      </c>
      <c r="F1588" s="8">
        <f t="shared" si="24"/>
        <v>0.5897569874030093</v>
      </c>
      <c r="G1588" s="6">
        <v>1205.634875</v>
      </c>
      <c r="H1588" s="9">
        <v>517.11388493672985</v>
      </c>
      <c r="I1588" s="8">
        <f>+F1588/(1-'P&amp;L'!$D$26)</f>
        <v>0.5897569874030093</v>
      </c>
    </row>
    <row r="1589" spans="1:9" x14ac:dyDescent="0.25">
      <c r="A1589" s="5">
        <v>42843</v>
      </c>
      <c r="B1589" s="6">
        <v>33</v>
      </c>
      <c r="C1589" s="6">
        <v>3779873.3304487243</v>
      </c>
      <c r="D1589" s="6">
        <v>4632</v>
      </c>
      <c r="E1589" s="7">
        <v>14.2686864311029</v>
      </c>
      <c r="F1589" s="8">
        <f t="shared" si="24"/>
        <v>0.5770178369585055</v>
      </c>
      <c r="G1589" s="6">
        <v>1216.1867428571427</v>
      </c>
      <c r="H1589" s="9">
        <v>510.37195905530075</v>
      </c>
      <c r="I1589" s="8">
        <f>+F1589/(1-'P&amp;L'!$D$26)</f>
        <v>0.5770178369585055</v>
      </c>
    </row>
    <row r="1590" spans="1:9" x14ac:dyDescent="0.25">
      <c r="A1590" s="5">
        <v>42844</v>
      </c>
      <c r="B1590" s="6">
        <v>33</v>
      </c>
      <c r="C1590" s="6">
        <v>3702204.7003710107</v>
      </c>
      <c r="D1590" s="6">
        <v>4632</v>
      </c>
      <c r="E1590" s="7">
        <v>14.2502242877465</v>
      </c>
      <c r="F1590" s="8">
        <f t="shared" si="24"/>
        <v>0.58836084442048564</v>
      </c>
      <c r="G1590" s="6">
        <v>1217.9300874999999</v>
      </c>
      <c r="H1590" s="9">
        <v>521.15081798299343</v>
      </c>
      <c r="I1590" s="8">
        <f>+F1590/(1-'P&amp;L'!$D$26)</f>
        <v>0.58836084442048564</v>
      </c>
    </row>
    <row r="1591" spans="1:9" x14ac:dyDescent="0.25">
      <c r="A1591" s="5">
        <v>42845</v>
      </c>
      <c r="B1591" s="6">
        <v>33</v>
      </c>
      <c r="C1591" s="6">
        <v>3598646.5269340593</v>
      </c>
      <c r="D1591" s="6">
        <v>4632</v>
      </c>
      <c r="E1591" s="7">
        <v>14.1737016596226</v>
      </c>
      <c r="F1591" s="8">
        <f t="shared" si="24"/>
        <v>0.60204171892622538</v>
      </c>
      <c r="G1591" s="6">
        <v>1241.6863250000001</v>
      </c>
      <c r="H1591" s="9">
        <v>543.67052325104567</v>
      </c>
      <c r="I1591" s="8">
        <f>+F1591/(1-'P&amp;L'!$D$26)</f>
        <v>0.60204171892622538</v>
      </c>
    </row>
    <row r="1592" spans="1:9" x14ac:dyDescent="0.25">
      <c r="A1592" s="5">
        <v>42846</v>
      </c>
      <c r="B1592" s="6">
        <v>33</v>
      </c>
      <c r="C1592" s="6">
        <v>4323553.7409927174</v>
      </c>
      <c r="D1592" s="6">
        <v>4632</v>
      </c>
      <c r="E1592" s="7">
        <v>14.097839084324301</v>
      </c>
      <c r="F1592" s="8">
        <f t="shared" si="24"/>
        <v>0.49841852794425689</v>
      </c>
      <c r="G1592" s="6">
        <v>1258.3614124999999</v>
      </c>
      <c r="H1592" s="9">
        <v>456.13864933825874</v>
      </c>
      <c r="I1592" s="8">
        <f>+F1592/(1-'P&amp;L'!$D$26)</f>
        <v>0.49841852794425689</v>
      </c>
    </row>
    <row r="1593" spans="1:9" x14ac:dyDescent="0.25">
      <c r="A1593" s="5">
        <v>42847</v>
      </c>
      <c r="B1593" s="6">
        <v>33</v>
      </c>
      <c r="C1593" s="6">
        <v>3753983.7870894861</v>
      </c>
      <c r="D1593" s="6">
        <v>4632</v>
      </c>
      <c r="E1593" s="7">
        <v>13.812096791363601</v>
      </c>
      <c r="F1593" s="8">
        <f t="shared" si="24"/>
        <v>0.56240569668990603</v>
      </c>
      <c r="G1593" s="6">
        <v>1261.3112249999999</v>
      </c>
      <c r="H1593" s="9">
        <v>515.90444962830827</v>
      </c>
      <c r="I1593" s="8">
        <f>+F1593/(1-'P&amp;L'!$D$26)</f>
        <v>0.56240569668990603</v>
      </c>
    </row>
    <row r="1594" spans="1:9" x14ac:dyDescent="0.25">
      <c r="A1594" s="5">
        <v>42848</v>
      </c>
      <c r="B1594" s="6">
        <v>33</v>
      </c>
      <c r="C1594" s="6">
        <v>3961100.1339633884</v>
      </c>
      <c r="D1594" s="6">
        <v>4632</v>
      </c>
      <c r="E1594" s="7">
        <v>13.871361543609</v>
      </c>
      <c r="F1594" s="8">
        <f t="shared" si="24"/>
        <v>0.53528584696200332</v>
      </c>
      <c r="G1594" s="6">
        <v>1257.9881124999999</v>
      </c>
      <c r="H1594" s="9">
        <v>489.73325983105047</v>
      </c>
      <c r="I1594" s="8">
        <f>+F1594/(1-'P&amp;L'!$D$26)</f>
        <v>0.53528584696200332</v>
      </c>
    </row>
    <row r="1595" spans="1:9" x14ac:dyDescent="0.25">
      <c r="A1595" s="5">
        <v>42849</v>
      </c>
      <c r="B1595" s="6">
        <v>33</v>
      </c>
      <c r="C1595" s="6">
        <v>3210303.3765454916</v>
      </c>
      <c r="D1595" s="6">
        <v>4632</v>
      </c>
      <c r="E1595" s="7">
        <v>13.4212350178313</v>
      </c>
      <c r="F1595" s="8">
        <f t="shared" si="24"/>
        <v>0.63904125537605561</v>
      </c>
      <c r="G1595" s="6">
        <v>1262.902775</v>
      </c>
      <c r="H1595" s="9">
        <v>586.9432543664758</v>
      </c>
      <c r="I1595" s="8">
        <f>+F1595/(1-'P&amp;L'!$D$26)</f>
        <v>0.63904125537605561</v>
      </c>
    </row>
    <row r="1596" spans="1:9" x14ac:dyDescent="0.25">
      <c r="A1596" s="5">
        <v>42850</v>
      </c>
      <c r="B1596" s="6">
        <v>33</v>
      </c>
      <c r="C1596" s="6">
        <v>3831652.4171671998</v>
      </c>
      <c r="D1596" s="6">
        <v>4632</v>
      </c>
      <c r="E1596" s="7">
        <v>13.989794984924201</v>
      </c>
      <c r="F1596" s="8">
        <f t="shared" si="24"/>
        <v>0.55809449015642809</v>
      </c>
      <c r="G1596" s="6">
        <v>1279.4146875000001</v>
      </c>
      <c r="H1596" s="9">
        <v>519.29766379560613</v>
      </c>
      <c r="I1596" s="8">
        <f>+F1596/(1-'P&amp;L'!$D$26)</f>
        <v>0.55809449015642809</v>
      </c>
    </row>
    <row r="1597" spans="1:9" x14ac:dyDescent="0.25">
      <c r="A1597" s="5">
        <v>42851</v>
      </c>
      <c r="B1597" s="6">
        <v>33</v>
      </c>
      <c r="C1597" s="6">
        <v>3961100.1339633884</v>
      </c>
      <c r="D1597" s="6">
        <v>4632</v>
      </c>
      <c r="E1597" s="7">
        <v>14.0009152585161</v>
      </c>
      <c r="F1597" s="8">
        <f t="shared" si="24"/>
        <v>0.54028523147037355</v>
      </c>
      <c r="G1597" s="6">
        <v>1309.1098750000001</v>
      </c>
      <c r="H1597" s="9">
        <v>514.39471406147402</v>
      </c>
      <c r="I1597" s="8">
        <f>+F1597/(1-'P&amp;L'!$D$26)</f>
        <v>0.54028523147037355</v>
      </c>
    </row>
    <row r="1598" spans="1:9" x14ac:dyDescent="0.25">
      <c r="A1598" s="5">
        <v>42852</v>
      </c>
      <c r="B1598" s="6">
        <v>33</v>
      </c>
      <c r="C1598" s="6">
        <v>3814281.6336960737</v>
      </c>
      <c r="D1598" s="6">
        <v>4632</v>
      </c>
      <c r="E1598" s="7">
        <v>14.0431100436957</v>
      </c>
      <c r="F1598" s="8">
        <f t="shared" si="24"/>
        <v>0.56277271449384314</v>
      </c>
      <c r="G1598" s="6">
        <v>1345.3539125</v>
      </c>
      <c r="H1598" s="9">
        <v>550.63888966729985</v>
      </c>
      <c r="I1598" s="8">
        <f>+F1598/(1-'P&amp;L'!$D$26)</f>
        <v>0.56277271449384314</v>
      </c>
    </row>
    <row r="1599" spans="1:9" x14ac:dyDescent="0.25">
      <c r="A1599" s="5">
        <v>42853</v>
      </c>
      <c r="B1599" s="6">
        <v>33</v>
      </c>
      <c r="C1599" s="6">
        <v>3528859.1985215382</v>
      </c>
      <c r="D1599" s="6">
        <v>4632</v>
      </c>
      <c r="E1599" s="7">
        <v>13.7459970168902</v>
      </c>
      <c r="F1599" s="8">
        <f t="shared" si="24"/>
        <v>0.59542135342041302</v>
      </c>
      <c r="G1599" s="6">
        <v>1331.2944285714286</v>
      </c>
      <c r="H1599" s="9">
        <v>576.4953676080404</v>
      </c>
      <c r="I1599" s="8">
        <f>+F1599/(1-'P&amp;L'!$D$26)</f>
        <v>0.59542135342041302</v>
      </c>
    </row>
    <row r="1600" spans="1:9" x14ac:dyDescent="0.25">
      <c r="A1600" s="5">
        <v>42854</v>
      </c>
      <c r="B1600" s="6">
        <v>33</v>
      </c>
      <c r="C1600" s="6">
        <v>4488916.4804722508</v>
      </c>
      <c r="D1600" s="6">
        <v>4632</v>
      </c>
      <c r="E1600" s="7">
        <v>14.1022576206667</v>
      </c>
      <c r="F1600" s="8">
        <f t="shared" si="24"/>
        <v>0.48020824184232774</v>
      </c>
      <c r="G1600" s="6">
        <v>1334.9790375</v>
      </c>
      <c r="H1600" s="9">
        <v>466.23122654126388</v>
      </c>
      <c r="I1600" s="8">
        <f>+F1600/(1-'P&amp;L'!$D$26)</f>
        <v>0.48020824184232774</v>
      </c>
    </row>
    <row r="1601" spans="1:9" x14ac:dyDescent="0.25">
      <c r="A1601" s="5">
        <v>42855</v>
      </c>
      <c r="B1601" s="6">
        <v>33</v>
      </c>
      <c r="C1601" s="6">
        <v>3918071.610123178</v>
      </c>
      <c r="D1601" s="6">
        <v>4632</v>
      </c>
      <c r="E1601" s="7">
        <v>13.9461916534091</v>
      </c>
      <c r="F1601" s="8">
        <f t="shared" si="24"/>
        <v>0.5440837441218902</v>
      </c>
      <c r="G1601" s="6">
        <v>1353.45</v>
      </c>
      <c r="H1601" s="9">
        <v>535.55646798674343</v>
      </c>
      <c r="I1601" s="8">
        <f>+F1601/(1-'P&amp;L'!$D$26)</f>
        <v>0.5440837441218902</v>
      </c>
    </row>
    <row r="1602" spans="1:9" x14ac:dyDescent="0.25">
      <c r="A1602" s="5">
        <v>42856</v>
      </c>
      <c r="B1602" s="6">
        <v>33</v>
      </c>
      <c r="C1602" s="6">
        <v>3892124.1160164019</v>
      </c>
      <c r="D1602" s="6">
        <v>4438</v>
      </c>
      <c r="E1602" s="7">
        <v>13.6432154672785</v>
      </c>
      <c r="F1602" s="8">
        <f t="shared" si="24"/>
        <v>0.51337095593186499</v>
      </c>
      <c r="G1602" s="6">
        <v>1417.1728125</v>
      </c>
      <c r="H1602" s="9">
        <v>529.11662652638154</v>
      </c>
      <c r="I1602" s="8">
        <f>+F1602/(1-'P&amp;L'!$D$26)</f>
        <v>0.51337095593186499</v>
      </c>
    </row>
    <row r="1603" spans="1:9" x14ac:dyDescent="0.25">
      <c r="A1603" s="5">
        <v>42857</v>
      </c>
      <c r="B1603" s="6">
        <v>33</v>
      </c>
      <c r="C1603" s="6">
        <v>4099704.6887060902</v>
      </c>
      <c r="D1603" s="6">
        <v>4438</v>
      </c>
      <c r="E1603" s="7">
        <v>13.7578505113636</v>
      </c>
      <c r="F1603" s="8">
        <f t="shared" si="24"/>
        <v>0.49147253077566572</v>
      </c>
      <c r="G1603" s="6">
        <v>1452.7628749999999</v>
      </c>
      <c r="H1603" s="9">
        <v>519.26767039504136</v>
      </c>
      <c r="I1603" s="8">
        <f>+F1603/(1-'P&amp;L'!$D$26)</f>
        <v>0.49147253077566572</v>
      </c>
    </row>
    <row r="1604" spans="1:9" x14ac:dyDescent="0.25">
      <c r="A1604" s="5">
        <v>42858</v>
      </c>
      <c r="B1604" s="6">
        <v>33</v>
      </c>
      <c r="C1604" s="6">
        <v>3425069.2220944343</v>
      </c>
      <c r="D1604" s="6">
        <v>4438</v>
      </c>
      <c r="E1604" s="7">
        <v>14.10481405736</v>
      </c>
      <c r="F1604" s="8">
        <f t="shared" ref="F1604:F1667" si="25">+(B1604/C1604)*D1604*E1604</f>
        <v>0.60311377785626741</v>
      </c>
      <c r="G1604" s="6">
        <v>1507.5768571428573</v>
      </c>
      <c r="H1604" s="9">
        <v>661.26572634189608</v>
      </c>
      <c r="I1604" s="8">
        <f>+F1604/(1-'P&amp;L'!$D$26)</f>
        <v>0.60311377785626741</v>
      </c>
    </row>
    <row r="1605" spans="1:9" x14ac:dyDescent="0.25">
      <c r="A1605" s="5">
        <v>42859</v>
      </c>
      <c r="B1605" s="6">
        <v>33</v>
      </c>
      <c r="C1605" s="6">
        <v>4359179.9938369999</v>
      </c>
      <c r="D1605" s="6">
        <v>4438</v>
      </c>
      <c r="E1605" s="7">
        <v>13.957612880740699</v>
      </c>
      <c r="F1605" s="8">
        <f t="shared" si="25"/>
        <v>0.46892953255566672</v>
      </c>
      <c r="G1605" s="6">
        <v>1508.2921249999999</v>
      </c>
      <c r="H1605" s="9">
        <v>514.38743355174051</v>
      </c>
      <c r="I1605" s="8">
        <f>+F1605/(1-'P&amp;L'!$D$26)</f>
        <v>0.46892953255566672</v>
      </c>
    </row>
    <row r="1606" spans="1:9" x14ac:dyDescent="0.25">
      <c r="A1606" s="5">
        <v>42860</v>
      </c>
      <c r="B1606" s="6">
        <v>33</v>
      </c>
      <c r="C1606" s="6">
        <v>3347226.7397741056</v>
      </c>
      <c r="D1606" s="6">
        <v>4438</v>
      </c>
      <c r="E1606" s="7">
        <v>14.0083982259184</v>
      </c>
      <c r="F1606" s="8">
        <f t="shared" si="25"/>
        <v>0.61292111747323952</v>
      </c>
      <c r="G1606" s="6">
        <v>1533.3350714285714</v>
      </c>
      <c r="H1606" s="9">
        <v>683.50068759338876</v>
      </c>
      <c r="I1606" s="8">
        <f>+F1606/(1-'P&amp;L'!$D$26)</f>
        <v>0.61292111747323952</v>
      </c>
    </row>
    <row r="1607" spans="1:9" x14ac:dyDescent="0.25">
      <c r="A1607" s="5">
        <v>42861</v>
      </c>
      <c r="B1607" s="6">
        <v>33</v>
      </c>
      <c r="C1607" s="6">
        <v>4359179.9938369999</v>
      </c>
      <c r="D1607" s="6">
        <v>4438</v>
      </c>
      <c r="E1607" s="7">
        <v>13.8849479658642</v>
      </c>
      <c r="F1607" s="8">
        <f t="shared" si="25"/>
        <v>0.46648823225185532</v>
      </c>
      <c r="G1607" s="6">
        <v>1560.4102</v>
      </c>
      <c r="H1607" s="9">
        <v>529.39126966237382</v>
      </c>
      <c r="I1607" s="8">
        <f>+F1607/(1-'P&amp;L'!$D$26)</f>
        <v>0.46648823225185532</v>
      </c>
    </row>
    <row r="1608" spans="1:9" x14ac:dyDescent="0.25">
      <c r="A1608" s="5">
        <v>42862</v>
      </c>
      <c r="B1608" s="6">
        <v>33</v>
      </c>
      <c r="C1608" s="6">
        <v>4333231.5158315944</v>
      </c>
      <c r="D1608" s="6">
        <v>4438</v>
      </c>
      <c r="E1608" s="7">
        <v>13.760401928394201</v>
      </c>
      <c r="F1608" s="8">
        <f t="shared" si="25"/>
        <v>0.46507228996609301</v>
      </c>
      <c r="G1608" s="6">
        <v>1535.8684285714285</v>
      </c>
      <c r="H1608" s="9">
        <v>519.4835252089739</v>
      </c>
      <c r="I1608" s="8">
        <f>+F1608/(1-'P&amp;L'!$D$26)</f>
        <v>0.46507228996609301</v>
      </c>
    </row>
    <row r="1609" spans="1:9" x14ac:dyDescent="0.25">
      <c r="A1609" s="5">
        <v>42863</v>
      </c>
      <c r="B1609" s="6">
        <v>33</v>
      </c>
      <c r="C1609" s="6">
        <v>4670548.9392196815</v>
      </c>
      <c r="D1609" s="6">
        <v>4438</v>
      </c>
      <c r="E1609" s="7">
        <v>13.552952883522</v>
      </c>
      <c r="F1609" s="8">
        <f t="shared" si="25"/>
        <v>0.42497877389439148</v>
      </c>
      <c r="G1609" s="6">
        <v>1640.6192249999999</v>
      </c>
      <c r="H1609" s="9">
        <v>507.07516121313949</v>
      </c>
      <c r="I1609" s="8">
        <f>+F1609/(1-'P&amp;L'!$D$26)</f>
        <v>0.42497877389439148</v>
      </c>
    </row>
    <row r="1610" spans="1:9" x14ac:dyDescent="0.25">
      <c r="A1610" s="5">
        <v>42864</v>
      </c>
      <c r="B1610" s="6">
        <v>33</v>
      </c>
      <c r="C1610" s="6">
        <v>4021861.5865502814</v>
      </c>
      <c r="D1610" s="6">
        <v>4438</v>
      </c>
      <c r="E1610" s="7">
        <v>13.8434133813605</v>
      </c>
      <c r="F1610" s="8">
        <f t="shared" si="25"/>
        <v>0.50410070553740172</v>
      </c>
      <c r="G1610" s="6">
        <v>1721.2849714285715</v>
      </c>
      <c r="H1610" s="9">
        <v>631.05524983859584</v>
      </c>
      <c r="I1610" s="8">
        <f>+F1610/(1-'P&amp;L'!$D$26)</f>
        <v>0.50410070553740172</v>
      </c>
    </row>
    <row r="1611" spans="1:9" x14ac:dyDescent="0.25">
      <c r="A1611" s="5">
        <v>42865</v>
      </c>
      <c r="B1611" s="6">
        <v>33</v>
      </c>
      <c r="C1611" s="6">
        <v>4119773.2405340001</v>
      </c>
      <c r="D1611" s="6">
        <v>4438</v>
      </c>
      <c r="E1611" s="7">
        <v>13.858069137245501</v>
      </c>
      <c r="F1611" s="8">
        <f t="shared" si="25"/>
        <v>0.49264110884973911</v>
      </c>
      <c r="G1611" s="6">
        <v>1762.88625</v>
      </c>
      <c r="H1611" s="9">
        <v>631.61471780069701</v>
      </c>
      <c r="I1611" s="8">
        <f>+F1611/(1-'P&amp;L'!$D$26)</f>
        <v>0.49264110884973911</v>
      </c>
    </row>
    <row r="1612" spans="1:9" x14ac:dyDescent="0.25">
      <c r="A1612" s="5">
        <v>42866</v>
      </c>
      <c r="B1612" s="6">
        <v>33</v>
      </c>
      <c r="C1612" s="6">
        <v>3757901.4949135748</v>
      </c>
      <c r="D1612" s="6">
        <v>4438</v>
      </c>
      <c r="E1612" s="7">
        <v>13.9901729342254</v>
      </c>
      <c r="F1612" s="8">
        <f t="shared" si="25"/>
        <v>0.54522897677927784</v>
      </c>
      <c r="G1612" s="6">
        <v>1820.9905624999999</v>
      </c>
      <c r="H1612" s="9">
        <v>722.0776880847975</v>
      </c>
      <c r="I1612" s="8">
        <f>+F1612/(1-'P&amp;L'!$D$26)</f>
        <v>0.54522897677927784</v>
      </c>
    </row>
    <row r="1613" spans="1:9" x14ac:dyDescent="0.25">
      <c r="A1613" s="5">
        <v>42867</v>
      </c>
      <c r="B1613" s="6">
        <v>33</v>
      </c>
      <c r="C1613" s="6">
        <v>4286790.8268271787</v>
      </c>
      <c r="D1613" s="6">
        <v>4438</v>
      </c>
      <c r="E1613" s="7">
        <v>14.212624193779501</v>
      </c>
      <c r="F1613" s="8">
        <f t="shared" si="25"/>
        <v>0.48556035219856508</v>
      </c>
      <c r="G1613" s="6">
        <v>1720.4784999999999</v>
      </c>
      <c r="H1613" s="9">
        <v>607.56083375277012</v>
      </c>
      <c r="I1613" s="8">
        <f>+F1613/(1-'P&amp;L'!$D$26)</f>
        <v>0.48556035219856508</v>
      </c>
    </row>
    <row r="1614" spans="1:9" x14ac:dyDescent="0.25">
      <c r="A1614" s="5">
        <v>42868</v>
      </c>
      <c r="B1614" s="6">
        <v>33</v>
      </c>
      <c r="C1614" s="6">
        <v>4398136.4310840303</v>
      </c>
      <c r="D1614" s="6">
        <v>4438</v>
      </c>
      <c r="E1614" s="7">
        <v>14.182835864820101</v>
      </c>
      <c r="F1614" s="8">
        <f t="shared" si="25"/>
        <v>0.47227571865805029</v>
      </c>
      <c r="G1614" s="6">
        <v>1771.9200125</v>
      </c>
      <c r="H1614" s="9">
        <v>608.60712531492288</v>
      </c>
      <c r="I1614" s="8">
        <f>+F1614/(1-'P&amp;L'!$D$26)</f>
        <v>0.47227571865805029</v>
      </c>
    </row>
    <row r="1615" spans="1:9" x14ac:dyDescent="0.25">
      <c r="A1615" s="5">
        <v>42869</v>
      </c>
      <c r="B1615" s="6">
        <v>33</v>
      </c>
      <c r="C1615" s="6">
        <v>4565153.8675302416</v>
      </c>
      <c r="D1615" s="6">
        <v>4438</v>
      </c>
      <c r="E1615" s="7">
        <v>13.844464089000001</v>
      </c>
      <c r="F1615" s="8">
        <f t="shared" si="25"/>
        <v>0.44414212587917218</v>
      </c>
      <c r="G1615" s="6">
        <v>1776.3164999999999</v>
      </c>
      <c r="H1615" s="9">
        <v>573.77235385036397</v>
      </c>
      <c r="I1615" s="8">
        <f>+F1615/(1-'P&amp;L'!$D$26)</f>
        <v>0.44414212587917218</v>
      </c>
    </row>
    <row r="1616" spans="1:9" x14ac:dyDescent="0.25">
      <c r="A1616" s="5">
        <v>42870</v>
      </c>
      <c r="B1616" s="6">
        <v>33</v>
      </c>
      <c r="C1616" s="6">
        <v>4732171.6919520795</v>
      </c>
      <c r="D1616" s="6">
        <v>4438</v>
      </c>
      <c r="E1616" s="7">
        <v>13.5862664419178</v>
      </c>
      <c r="F1616" s="8">
        <f t="shared" si="25"/>
        <v>0.42047567058240604</v>
      </c>
      <c r="G1616" s="6">
        <v>1723.1269374999999</v>
      </c>
      <c r="H1616" s="9">
        <v>526.93305785012376</v>
      </c>
      <c r="I1616" s="8">
        <f>+F1616/(1-'P&amp;L'!$D$26)</f>
        <v>0.42047567058240604</v>
      </c>
    </row>
    <row r="1617" spans="1:9" x14ac:dyDescent="0.25">
      <c r="A1617" s="5">
        <v>42871</v>
      </c>
      <c r="B1617" s="6">
        <v>33</v>
      </c>
      <c r="C1617" s="6">
        <v>3674392.137280439</v>
      </c>
      <c r="D1617" s="6">
        <v>4438</v>
      </c>
      <c r="E1617" s="7">
        <v>13.815781650434801</v>
      </c>
      <c r="F1617" s="8">
        <f t="shared" si="25"/>
        <v>0.55066971902741935</v>
      </c>
      <c r="G1617" s="6">
        <v>1739.3197500000001</v>
      </c>
      <c r="H1617" s="9">
        <v>696.57506765915741</v>
      </c>
      <c r="I1617" s="8">
        <f>+F1617/(1-'P&amp;L'!$D$26)</f>
        <v>0.55066971902741935</v>
      </c>
    </row>
    <row r="1618" spans="1:9" x14ac:dyDescent="0.25">
      <c r="A1618" s="5">
        <v>42872</v>
      </c>
      <c r="B1618" s="6">
        <v>33</v>
      </c>
      <c r="C1618" s="6">
        <v>4314627.1308974847</v>
      </c>
      <c r="D1618" s="6">
        <v>4438</v>
      </c>
      <c r="E1618" s="7">
        <v>14.005915454452101</v>
      </c>
      <c r="F1618" s="8">
        <f t="shared" si="25"/>
        <v>0.47541126492190156</v>
      </c>
      <c r="G1618" s="6">
        <v>1807.4850624999999</v>
      </c>
      <c r="H1618" s="9">
        <v>624.94455264768521</v>
      </c>
      <c r="I1618" s="8">
        <f>+F1618/(1-'P&amp;L'!$D$26)</f>
        <v>0.47541126492190156</v>
      </c>
    </row>
    <row r="1619" spans="1:9" x14ac:dyDescent="0.25">
      <c r="A1619" s="5">
        <v>42873</v>
      </c>
      <c r="B1619" s="6">
        <v>33</v>
      </c>
      <c r="C1619" s="6">
        <v>3952755.1779835019</v>
      </c>
      <c r="D1619" s="6">
        <v>4438</v>
      </c>
      <c r="E1619" s="7">
        <v>13.968871341748301</v>
      </c>
      <c r="F1619" s="8">
        <f t="shared" si="25"/>
        <v>0.51756230562401517</v>
      </c>
      <c r="G1619" s="6">
        <v>1899.8288749999999</v>
      </c>
      <c r="H1619" s="9">
        <v>715.11259115351186</v>
      </c>
      <c r="I1619" s="8">
        <f>+F1619/(1-'P&amp;L'!$D$26)</f>
        <v>0.51756230562401517</v>
      </c>
    </row>
    <row r="1620" spans="1:9" x14ac:dyDescent="0.25">
      <c r="A1620" s="5">
        <v>42874</v>
      </c>
      <c r="B1620" s="6">
        <v>33</v>
      </c>
      <c r="C1620" s="6">
        <v>4565153.8675302416</v>
      </c>
      <c r="D1620" s="6">
        <v>4438</v>
      </c>
      <c r="E1620" s="7">
        <v>14.157034239565199</v>
      </c>
      <c r="F1620" s="8">
        <f t="shared" si="25"/>
        <v>0.45416964086754236</v>
      </c>
      <c r="G1620" s="6">
        <v>1961.5204874999999</v>
      </c>
      <c r="H1620" s="9">
        <v>647.90040389978299</v>
      </c>
      <c r="I1620" s="8">
        <f>+F1620/(1-'P&amp;L'!$D$26)</f>
        <v>0.45416964086754236</v>
      </c>
    </row>
    <row r="1621" spans="1:9" x14ac:dyDescent="0.25">
      <c r="A1621" s="5">
        <v>42875</v>
      </c>
      <c r="B1621" s="6">
        <v>36</v>
      </c>
      <c r="C1621" s="6">
        <v>4592990.1716005476</v>
      </c>
      <c r="D1621" s="6">
        <v>4438</v>
      </c>
      <c r="E1621" s="7">
        <v>13.9543142483832</v>
      </c>
      <c r="F1621" s="8">
        <f t="shared" si="25"/>
        <v>0.485403363721716</v>
      </c>
      <c r="G1621" s="6">
        <v>2052.9097875000002</v>
      </c>
      <c r="H1621" s="9">
        <v>664.32621084648872</v>
      </c>
      <c r="I1621" s="8">
        <f>+F1621/(1-'P&amp;L'!$D$26)</f>
        <v>0.485403363721716</v>
      </c>
    </row>
    <row r="1622" spans="1:9" x14ac:dyDescent="0.25">
      <c r="A1622" s="5">
        <v>42876</v>
      </c>
      <c r="B1622" s="6">
        <v>36</v>
      </c>
      <c r="C1622" s="6">
        <v>4091936.6983350343</v>
      </c>
      <c r="D1622" s="6">
        <v>4438</v>
      </c>
      <c r="E1622" s="7">
        <v>13.750262152620699</v>
      </c>
      <c r="F1622" s="8">
        <f t="shared" si="25"/>
        <v>0.5368733794180589</v>
      </c>
      <c r="G1622" s="6">
        <v>2046.5344625</v>
      </c>
      <c r="H1622" s="9">
        <v>732.4865819852638</v>
      </c>
      <c r="I1622" s="8">
        <f>+F1622/(1-'P&amp;L'!$D$26)</f>
        <v>0.5368733794180589</v>
      </c>
    </row>
    <row r="1623" spans="1:9" x14ac:dyDescent="0.25">
      <c r="A1623" s="5">
        <v>42877</v>
      </c>
      <c r="B1623" s="6">
        <v>36</v>
      </c>
      <c r="C1623" s="6">
        <v>4064100.3942647274</v>
      </c>
      <c r="D1623" s="6">
        <v>4438</v>
      </c>
      <c r="E1623" s="7">
        <v>13.605033658104601</v>
      </c>
      <c r="F1623" s="8">
        <f t="shared" si="25"/>
        <v>0.53484136872098842</v>
      </c>
      <c r="G1623" s="6">
        <v>2090.6623125000001</v>
      </c>
      <c r="H1623" s="9">
        <v>745.44846183392474</v>
      </c>
      <c r="I1623" s="8">
        <f>+F1623/(1-'P&amp;L'!$D$26)</f>
        <v>0.53484136872098842</v>
      </c>
    </row>
    <row r="1624" spans="1:9" x14ac:dyDescent="0.25">
      <c r="A1624" s="5">
        <v>42878</v>
      </c>
      <c r="B1624" s="6">
        <v>36</v>
      </c>
      <c r="C1624" s="6">
        <v>4976737.7816521917</v>
      </c>
      <c r="D1624" s="6">
        <v>4438</v>
      </c>
      <c r="E1624" s="7">
        <v>14.0260468878226</v>
      </c>
      <c r="F1624" s="8">
        <f t="shared" si="25"/>
        <v>0.45027758292495296</v>
      </c>
      <c r="G1624" s="6">
        <v>2287.7102875</v>
      </c>
      <c r="H1624" s="9">
        <v>686.73643912536613</v>
      </c>
      <c r="I1624" s="8">
        <f>+F1624/(1-'P&amp;L'!$D$26)</f>
        <v>0.45027758292495296</v>
      </c>
    </row>
    <row r="1625" spans="1:9" x14ac:dyDescent="0.25">
      <c r="A1625" s="5">
        <v>42879</v>
      </c>
      <c r="B1625" s="6">
        <v>36</v>
      </c>
      <c r="C1625" s="6">
        <v>4562009.6331811761</v>
      </c>
      <c r="D1625" s="6">
        <v>4438</v>
      </c>
      <c r="E1625" s="7">
        <v>14.330986049054101</v>
      </c>
      <c r="F1625" s="8">
        <f t="shared" si="25"/>
        <v>0.50189130738171439</v>
      </c>
      <c r="G1625" s="6">
        <v>2379.1938333333333</v>
      </c>
      <c r="H1625" s="9">
        <v>796.06446901745278</v>
      </c>
      <c r="I1625" s="8">
        <f>+F1625/(1-'P&amp;L'!$D$26)</f>
        <v>0.50189130738171439</v>
      </c>
    </row>
    <row r="1626" spans="1:9" x14ac:dyDescent="0.25">
      <c r="A1626" s="5">
        <v>42880</v>
      </c>
      <c r="B1626" s="6">
        <v>36</v>
      </c>
      <c r="C1626" s="6">
        <v>4828620.5857696859</v>
      </c>
      <c r="D1626" s="6">
        <v>4438</v>
      </c>
      <c r="E1626" s="7">
        <v>14.157111119803901</v>
      </c>
      <c r="F1626" s="8">
        <f t="shared" si="25"/>
        <v>0.46842639408337122</v>
      </c>
      <c r="G1626" s="6">
        <v>2387.2062857142855</v>
      </c>
      <c r="H1626" s="9">
        <v>745.48695490020043</v>
      </c>
      <c r="I1626" s="8">
        <f>+F1626/(1-'P&amp;L'!$D$26)</f>
        <v>0.46842639408337122</v>
      </c>
    </row>
    <row r="1627" spans="1:9" x14ac:dyDescent="0.25">
      <c r="A1627" s="5">
        <v>42881</v>
      </c>
      <c r="B1627" s="6">
        <v>36</v>
      </c>
      <c r="C1627" s="6">
        <v>4532386.1940046754</v>
      </c>
      <c r="D1627" s="6">
        <v>4438</v>
      </c>
      <c r="E1627" s="7">
        <v>14.244857535918401</v>
      </c>
      <c r="F1627" s="8">
        <f t="shared" si="25"/>
        <v>0.50213558628544874</v>
      </c>
      <c r="G1627" s="6">
        <v>2211.9768571428572</v>
      </c>
      <c r="H1627" s="9">
        <v>740.47486400751518</v>
      </c>
      <c r="I1627" s="8">
        <f>+F1627/(1-'P&amp;L'!$D$26)</f>
        <v>0.50213558628544874</v>
      </c>
    </row>
    <row r="1628" spans="1:9" x14ac:dyDescent="0.25">
      <c r="A1628" s="5">
        <v>42882</v>
      </c>
      <c r="B1628" s="6">
        <v>36</v>
      </c>
      <c r="C1628" s="6">
        <v>4976737.7816521917</v>
      </c>
      <c r="D1628" s="6">
        <v>4438</v>
      </c>
      <c r="E1628" s="7">
        <v>14.3397056914706</v>
      </c>
      <c r="F1628" s="8">
        <f t="shared" si="25"/>
        <v>0.46034695807386772</v>
      </c>
      <c r="G1628" s="6">
        <v>2014.5296249999999</v>
      </c>
      <c r="H1628" s="9">
        <v>618.25505654562619</v>
      </c>
      <c r="I1628" s="8">
        <f>+F1628/(1-'P&amp;L'!$D$26)</f>
        <v>0.46034695807386772</v>
      </c>
    </row>
    <row r="1629" spans="1:9" x14ac:dyDescent="0.25">
      <c r="A1629" s="5">
        <v>42883</v>
      </c>
      <c r="B1629" s="6">
        <v>36</v>
      </c>
      <c r="C1629" s="6">
        <v>4887867.4641226893</v>
      </c>
      <c r="D1629" s="6">
        <v>4438</v>
      </c>
      <c r="E1629" s="7">
        <v>13.9805191915029</v>
      </c>
      <c r="F1629" s="8">
        <f t="shared" si="25"/>
        <v>0.45697630031565217</v>
      </c>
      <c r="G1629" s="6">
        <v>2192.9807999999998</v>
      </c>
      <c r="H1629" s="9">
        <v>668.0935017648394</v>
      </c>
      <c r="I1629" s="8">
        <f>+F1629/(1-'P&amp;L'!$D$26)</f>
        <v>0.45697630031565217</v>
      </c>
    </row>
    <row r="1630" spans="1:9" x14ac:dyDescent="0.25">
      <c r="A1630" s="5">
        <v>42884</v>
      </c>
      <c r="B1630" s="6">
        <v>36</v>
      </c>
      <c r="C1630" s="6">
        <v>4473139.3156516729</v>
      </c>
      <c r="D1630" s="6">
        <v>4438</v>
      </c>
      <c r="E1630" s="7">
        <v>13.8131806697351</v>
      </c>
      <c r="F1630" s="8">
        <f t="shared" si="25"/>
        <v>0.49336810090403427</v>
      </c>
      <c r="G1630" s="6">
        <v>2275.9306999999999</v>
      </c>
      <c r="H1630" s="9">
        <v>748.58107149879299</v>
      </c>
      <c r="I1630" s="8">
        <f>+F1630/(1-'P&amp;L'!$D$26)</f>
        <v>0.49336810090403427</v>
      </c>
    </row>
    <row r="1631" spans="1:9" x14ac:dyDescent="0.25">
      <c r="A1631" s="5">
        <v>42885</v>
      </c>
      <c r="B1631" s="6">
        <v>36</v>
      </c>
      <c r="C1631" s="6">
        <v>5302595.6125937048</v>
      </c>
      <c r="D1631" s="6">
        <v>4438</v>
      </c>
      <c r="E1631" s="7">
        <v>14.029995642799999</v>
      </c>
      <c r="F1631" s="8">
        <f t="shared" si="25"/>
        <v>0.42272587005035522</v>
      </c>
      <c r="G1631" s="6">
        <v>2239.2053428571426</v>
      </c>
      <c r="H1631" s="9">
        <v>631.04668452045973</v>
      </c>
      <c r="I1631" s="8">
        <f>+F1631/(1-'P&amp;L'!$D$26)</f>
        <v>0.42272587005035522</v>
      </c>
    </row>
    <row r="1632" spans="1:9" x14ac:dyDescent="0.25">
      <c r="A1632" s="5">
        <v>42886</v>
      </c>
      <c r="B1632" s="6">
        <v>36</v>
      </c>
      <c r="C1632" s="6">
        <v>4858244.2494618502</v>
      </c>
      <c r="D1632" s="6">
        <v>4438</v>
      </c>
      <c r="E1632" s="7">
        <v>14.226006044430401</v>
      </c>
      <c r="F1632" s="8">
        <f t="shared" si="25"/>
        <v>0.46783578943325504</v>
      </c>
      <c r="G1632" s="6">
        <v>2285.9339142857143</v>
      </c>
      <c r="H1632" s="9">
        <v>712.96113158807191</v>
      </c>
      <c r="I1632" s="8">
        <f>+F1632/(1-'P&amp;L'!$D$26)</f>
        <v>0.46783578943325504</v>
      </c>
    </row>
    <row r="1633" spans="1:9" x14ac:dyDescent="0.25">
      <c r="A1633" s="5">
        <v>42887</v>
      </c>
      <c r="B1633" s="6">
        <v>36</v>
      </c>
      <c r="C1633" s="6">
        <v>5035984.6600051951</v>
      </c>
      <c r="D1633" s="6">
        <v>4852</v>
      </c>
      <c r="E1633" s="7">
        <v>14.3733486312879</v>
      </c>
      <c r="F1633" s="8">
        <f t="shared" si="25"/>
        <v>0.49853637801226547</v>
      </c>
      <c r="G1633" s="6">
        <v>2399.2426714285716</v>
      </c>
      <c r="H1633" s="9">
        <v>797.40650092431463</v>
      </c>
      <c r="I1633" s="8">
        <f>+F1633/(1-'P&amp;L'!$D$26)</f>
        <v>0.49853637801226547</v>
      </c>
    </row>
    <row r="1634" spans="1:9" x14ac:dyDescent="0.25">
      <c r="A1634" s="5">
        <v>42888</v>
      </c>
      <c r="B1634" s="6">
        <v>36</v>
      </c>
      <c r="C1634" s="6">
        <v>4325022.1197691672</v>
      </c>
      <c r="D1634" s="6">
        <v>4852</v>
      </c>
      <c r="E1634" s="7">
        <v>14.3263440259524</v>
      </c>
      <c r="F1634" s="8">
        <f t="shared" si="25"/>
        <v>0.5785892174430578</v>
      </c>
      <c r="G1634" s="6">
        <v>2446.142414285714</v>
      </c>
      <c r="H1634" s="9">
        <v>943.5410834905623</v>
      </c>
      <c r="I1634" s="8">
        <f>+F1634/(1-'P&amp;L'!$D$26)</f>
        <v>0.5785892174430578</v>
      </c>
    </row>
    <row r="1635" spans="1:9" x14ac:dyDescent="0.25">
      <c r="A1635" s="5">
        <v>42889</v>
      </c>
      <c r="B1635" s="6">
        <v>36</v>
      </c>
      <c r="C1635" s="6">
        <v>5687700.3218882186</v>
      </c>
      <c r="D1635" s="6">
        <v>4852</v>
      </c>
      <c r="E1635" s="7">
        <v>14.5219245883721</v>
      </c>
      <c r="F1635" s="8">
        <f t="shared" si="25"/>
        <v>0.44597525680783978</v>
      </c>
      <c r="G1635" s="6">
        <v>2525.7651584699997</v>
      </c>
      <c r="H1635" s="9">
        <v>750.95251012330152</v>
      </c>
      <c r="I1635" s="8">
        <f>+F1635/(1-'P&amp;L'!$D$26)</f>
        <v>0.44597525680783978</v>
      </c>
    </row>
    <row r="1636" spans="1:9" x14ac:dyDescent="0.25">
      <c r="A1636" s="5">
        <v>42890</v>
      </c>
      <c r="B1636" s="6">
        <v>36</v>
      </c>
      <c r="C1636" s="6">
        <v>5432357.41848143</v>
      </c>
      <c r="D1636" s="6">
        <v>4852</v>
      </c>
      <c r="E1636" s="7">
        <v>14.2697321525595</v>
      </c>
      <c r="F1636" s="8">
        <f t="shared" si="25"/>
        <v>0.45882891395769704</v>
      </c>
      <c r="G1636" s="6">
        <v>2516.1731428571429</v>
      </c>
      <c r="H1636" s="9">
        <v>769.66199364444526</v>
      </c>
      <c r="I1636" s="8">
        <f>+F1636/(1-'P&amp;L'!$D$26)</f>
        <v>0.45882891395769704</v>
      </c>
    </row>
    <row r="1637" spans="1:9" x14ac:dyDescent="0.25">
      <c r="A1637" s="5">
        <v>42891</v>
      </c>
      <c r="B1637" s="6">
        <v>36</v>
      </c>
      <c r="C1637" s="6">
        <v>5533581.8610618198</v>
      </c>
      <c r="D1637" s="6">
        <v>4852</v>
      </c>
      <c r="E1637" s="7">
        <v>14.1573225269461</v>
      </c>
      <c r="F1637" s="8">
        <f t="shared" si="25"/>
        <v>0.446887369251318</v>
      </c>
      <c r="G1637" s="6">
        <v>2698.3138125</v>
      </c>
      <c r="H1637" s="9">
        <v>803.89490738841278</v>
      </c>
      <c r="I1637" s="8">
        <f>+F1637/(1-'P&amp;L'!$D$26)</f>
        <v>0.446887369251318</v>
      </c>
    </row>
    <row r="1638" spans="1:9" x14ac:dyDescent="0.25">
      <c r="A1638" s="5">
        <v>42892</v>
      </c>
      <c r="B1638" s="6">
        <v>36</v>
      </c>
      <c r="C1638" s="6">
        <v>5094943.560988008</v>
      </c>
      <c r="D1638" s="6">
        <v>4852</v>
      </c>
      <c r="E1638" s="7">
        <v>14.2554841941667</v>
      </c>
      <c r="F1638" s="8">
        <f t="shared" si="25"/>
        <v>0.48872650017748576</v>
      </c>
      <c r="G1638" s="6">
        <v>2883.3136966371426</v>
      </c>
      <c r="H1638" s="9">
        <v>939.43454124751997</v>
      </c>
      <c r="I1638" s="8">
        <f>+F1638/(1-'P&amp;L'!$D$26)</f>
        <v>0.48872650017748576</v>
      </c>
    </row>
    <row r="1639" spans="1:9" x14ac:dyDescent="0.25">
      <c r="A1639" s="5">
        <v>42893</v>
      </c>
      <c r="B1639" s="6">
        <v>36</v>
      </c>
      <c r="C1639" s="6">
        <v>5567322.4341921955</v>
      </c>
      <c r="D1639" s="6">
        <v>4852</v>
      </c>
      <c r="E1639" s="7">
        <v>14.462487142967699</v>
      </c>
      <c r="F1639" s="8">
        <f t="shared" si="25"/>
        <v>0.45375341272163949</v>
      </c>
      <c r="G1639" s="6">
        <v>2664.9208625000001</v>
      </c>
      <c r="H1639" s="9">
        <v>806.14462399498007</v>
      </c>
      <c r="I1639" s="8">
        <f>+F1639/(1-'P&amp;L'!$D$26)</f>
        <v>0.45375341272163949</v>
      </c>
    </row>
    <row r="1640" spans="1:9" x14ac:dyDescent="0.25">
      <c r="A1640" s="5">
        <v>42894</v>
      </c>
      <c r="B1640" s="6">
        <v>36</v>
      </c>
      <c r="C1640" s="6">
        <v>5567322.4341921955</v>
      </c>
      <c r="D1640" s="6">
        <v>4852</v>
      </c>
      <c r="E1640" s="7">
        <v>14.5454867663514</v>
      </c>
      <c r="F1640" s="8">
        <f t="shared" si="25"/>
        <v>0.45635748503594248</v>
      </c>
      <c r="G1640" s="6">
        <v>2792.9991875000001</v>
      </c>
      <c r="H1640" s="9">
        <v>849.73738994328721</v>
      </c>
      <c r="I1640" s="8">
        <f>+F1640/(1-'P&amp;L'!$D$26)</f>
        <v>0.45635748503594248</v>
      </c>
    </row>
    <row r="1641" spans="1:9" x14ac:dyDescent="0.25">
      <c r="A1641" s="5">
        <v>42895</v>
      </c>
      <c r="B1641" s="6">
        <v>36</v>
      </c>
      <c r="C1641" s="6">
        <v>5094943.560988008</v>
      </c>
      <c r="D1641" s="6">
        <v>4852</v>
      </c>
      <c r="E1641" s="7">
        <v>14.5729257022222</v>
      </c>
      <c r="F1641" s="8">
        <f t="shared" si="25"/>
        <v>0.49960947511750997</v>
      </c>
      <c r="G1641" s="6">
        <v>2827.4913000000001</v>
      </c>
      <c r="H1641" s="9">
        <v>941.76096286155087</v>
      </c>
      <c r="I1641" s="8">
        <f>+F1641/(1-'P&amp;L'!$D$26)</f>
        <v>0.49960947511750997</v>
      </c>
    </row>
    <row r="1642" spans="1:9" x14ac:dyDescent="0.25">
      <c r="A1642" s="5">
        <v>42896</v>
      </c>
      <c r="B1642" s="6">
        <v>36</v>
      </c>
      <c r="C1642" s="6">
        <v>4757530.8012787597</v>
      </c>
      <c r="D1642" s="6">
        <v>4852</v>
      </c>
      <c r="E1642" s="7">
        <v>14.5899218249351</v>
      </c>
      <c r="F1642" s="8">
        <f t="shared" si="25"/>
        <v>0.53566670011260353</v>
      </c>
      <c r="G1642" s="6">
        <v>2845.3728571428574</v>
      </c>
      <c r="H1642" s="9">
        <v>1016.11432598379</v>
      </c>
      <c r="I1642" s="8">
        <f>+F1642/(1-'P&amp;L'!$D$26)</f>
        <v>0.53566670011260353</v>
      </c>
    </row>
    <row r="1643" spans="1:9" x14ac:dyDescent="0.25">
      <c r="A1643" s="5">
        <v>42897</v>
      </c>
      <c r="B1643" s="6">
        <v>36</v>
      </c>
      <c r="C1643" s="6">
        <v>4926236.8205579435</v>
      </c>
      <c r="D1643" s="6">
        <v>4852</v>
      </c>
      <c r="E1643" s="7">
        <v>14.403037980253201</v>
      </c>
      <c r="F1643" s="8">
        <f t="shared" si="25"/>
        <v>0.51069559619787985</v>
      </c>
      <c r="G1643" s="6">
        <v>2961.8296124999997</v>
      </c>
      <c r="H1643" s="9">
        <v>1008.395559861482</v>
      </c>
      <c r="I1643" s="8">
        <f>+F1643/(1-'P&amp;L'!$D$26)</f>
        <v>0.51069559619787985</v>
      </c>
    </row>
    <row r="1644" spans="1:9" x14ac:dyDescent="0.25">
      <c r="A1644" s="5">
        <v>42898</v>
      </c>
      <c r="B1644" s="6">
        <v>36</v>
      </c>
      <c r="C1644" s="6">
        <v>4959978.1686439561</v>
      </c>
      <c r="D1644" s="6">
        <v>4852</v>
      </c>
      <c r="E1644" s="7">
        <v>14.3173086923171</v>
      </c>
      <c r="F1644" s="8">
        <f t="shared" si="25"/>
        <v>0.50420240954168016</v>
      </c>
      <c r="G1644" s="6">
        <v>2657.6750625</v>
      </c>
      <c r="H1644" s="9">
        <v>893.33744686089017</v>
      </c>
      <c r="I1644" s="8">
        <f>+F1644/(1-'P&amp;L'!$D$26)</f>
        <v>0.50420240954168016</v>
      </c>
    </row>
    <row r="1645" spans="1:9" x14ac:dyDescent="0.25">
      <c r="A1645" s="5">
        <v>42899</v>
      </c>
      <c r="B1645" s="6">
        <v>36</v>
      </c>
      <c r="C1645" s="6">
        <v>4757530.8012787597</v>
      </c>
      <c r="D1645" s="6">
        <v>4852</v>
      </c>
      <c r="E1645" s="7">
        <v>14.4249946918235</v>
      </c>
      <c r="F1645" s="8">
        <f t="shared" si="25"/>
        <v>0.52961142619044077</v>
      </c>
      <c r="G1645" s="6">
        <v>2748.1850857142858</v>
      </c>
      <c r="H1645" s="9">
        <v>970.31348178696112</v>
      </c>
      <c r="I1645" s="8">
        <f>+F1645/(1-'P&amp;L'!$D$26)</f>
        <v>0.52961142619044077</v>
      </c>
    </row>
    <row r="1646" spans="1:9" x14ac:dyDescent="0.25">
      <c r="A1646" s="5">
        <v>42900</v>
      </c>
      <c r="B1646" s="6">
        <v>36</v>
      </c>
      <c r="C1646" s="6">
        <v>4723788.7320418628</v>
      </c>
      <c r="D1646" s="6">
        <v>4852</v>
      </c>
      <c r="E1646" s="7">
        <v>15.123531926136399</v>
      </c>
      <c r="F1646" s="8">
        <f t="shared" si="25"/>
        <v>0.55922432573741243</v>
      </c>
      <c r="G1646" s="6">
        <v>2447.4156250000001</v>
      </c>
      <c r="H1646" s="9">
        <v>912.43623512655529</v>
      </c>
      <c r="I1646" s="8">
        <f>+F1646/(1-'P&amp;L'!$D$26)</f>
        <v>0.55922432573741243</v>
      </c>
    </row>
    <row r="1647" spans="1:9" x14ac:dyDescent="0.25">
      <c r="A1647" s="5">
        <v>42901</v>
      </c>
      <c r="B1647" s="6">
        <v>36</v>
      </c>
      <c r="C1647" s="6">
        <v>5162426.2571600359</v>
      </c>
      <c r="D1647" s="6">
        <v>4852</v>
      </c>
      <c r="E1647" s="7">
        <v>15.6221807087742</v>
      </c>
      <c r="F1647" s="8">
        <f t="shared" si="25"/>
        <v>0.52858044121760617</v>
      </c>
      <c r="G1647" s="6">
        <v>2442.4802500000001</v>
      </c>
      <c r="H1647" s="9">
        <v>860.69819214019265</v>
      </c>
      <c r="I1647" s="8">
        <f>+F1647/(1-'P&amp;L'!$D$26)</f>
        <v>0.52858044121760617</v>
      </c>
    </row>
    <row r="1648" spans="1:9" x14ac:dyDescent="0.25">
      <c r="A1648" s="5">
        <v>42902</v>
      </c>
      <c r="B1648" s="6">
        <v>36</v>
      </c>
      <c r="C1648" s="6">
        <v>4993719.5167299695</v>
      </c>
      <c r="D1648" s="6">
        <v>4852</v>
      </c>
      <c r="E1648" s="7">
        <v>15.2607711312676</v>
      </c>
      <c r="F1648" s="8">
        <f t="shared" si="25"/>
        <v>0.53379638285858411</v>
      </c>
      <c r="G1648" s="6">
        <v>2464.9598142857144</v>
      </c>
      <c r="H1648" s="9">
        <v>877.19108850498753</v>
      </c>
      <c r="I1648" s="8">
        <f>+F1648/(1-'P&amp;L'!$D$26)</f>
        <v>0.53379638285858411</v>
      </c>
    </row>
    <row r="1649" spans="1:9" x14ac:dyDescent="0.25">
      <c r="A1649" s="5">
        <v>42903</v>
      </c>
      <c r="B1649" s="6">
        <v>36</v>
      </c>
      <c r="C1649" s="6">
        <v>5129905.6442956086</v>
      </c>
      <c r="D1649" s="6">
        <v>4852</v>
      </c>
      <c r="E1649" s="7">
        <v>15.192431693353701</v>
      </c>
      <c r="F1649" s="8">
        <f t="shared" si="25"/>
        <v>0.51729848709641479</v>
      </c>
      <c r="G1649" s="6">
        <v>2665.9270000000001</v>
      </c>
      <c r="H1649" s="9">
        <v>919.38666920632261</v>
      </c>
      <c r="I1649" s="8">
        <f>+F1649/(1-'P&amp;L'!$D$26)</f>
        <v>0.51729848709641479</v>
      </c>
    </row>
    <row r="1650" spans="1:9" x14ac:dyDescent="0.25">
      <c r="A1650" s="5">
        <v>42904</v>
      </c>
      <c r="B1650" s="6">
        <v>36</v>
      </c>
      <c r="C1650" s="6">
        <v>5129905.6442956086</v>
      </c>
      <c r="D1650" s="6">
        <v>4852</v>
      </c>
      <c r="E1650" s="7">
        <v>14.855473393515201</v>
      </c>
      <c r="F1650" s="8">
        <f t="shared" si="25"/>
        <v>0.50582514153598745</v>
      </c>
      <c r="G1650" s="6">
        <v>2507.3892521442858</v>
      </c>
      <c r="H1650" s="9">
        <v>845.53368223446466</v>
      </c>
      <c r="I1650" s="8">
        <f>+F1650/(1-'P&amp;L'!$D$26)</f>
        <v>0.50582514153598745</v>
      </c>
    </row>
    <row r="1651" spans="1:9" x14ac:dyDescent="0.25">
      <c r="A1651" s="5">
        <v>42905</v>
      </c>
      <c r="B1651" s="6">
        <v>36</v>
      </c>
      <c r="C1651" s="6">
        <v>5342177.6019905992</v>
      </c>
      <c r="D1651" s="6">
        <v>4852</v>
      </c>
      <c r="E1651" s="7">
        <v>14.901537492312899</v>
      </c>
      <c r="F1651" s="8">
        <f t="shared" si="25"/>
        <v>0.48723227694403015</v>
      </c>
      <c r="G1651" s="6">
        <v>2617.2102625000002</v>
      </c>
      <c r="H1651" s="9">
        <v>850.12621029277193</v>
      </c>
      <c r="I1651" s="8">
        <f>+F1651/(1-'P&amp;L'!$D$26)</f>
        <v>0.48723227694403015</v>
      </c>
    </row>
    <row r="1652" spans="1:9" x14ac:dyDescent="0.25">
      <c r="A1652" s="5">
        <v>42906</v>
      </c>
      <c r="B1652" s="6">
        <v>36</v>
      </c>
      <c r="C1652" s="6">
        <v>4882255.2698478596</v>
      </c>
      <c r="D1652" s="6">
        <v>4852</v>
      </c>
      <c r="E1652" s="7">
        <v>15.2862836244521</v>
      </c>
      <c r="F1652" s="8">
        <f t="shared" si="25"/>
        <v>0.54689597033985116</v>
      </c>
      <c r="G1652" s="6">
        <v>2754.9782500000001</v>
      </c>
      <c r="H1652" s="9">
        <v>1004.4576688659569</v>
      </c>
      <c r="I1652" s="8">
        <f>+F1652/(1-'P&amp;L'!$D$26)</f>
        <v>0.54689597033985116</v>
      </c>
    </row>
    <row r="1653" spans="1:9" x14ac:dyDescent="0.25">
      <c r="A1653" s="5">
        <v>42907</v>
      </c>
      <c r="B1653" s="6">
        <v>36</v>
      </c>
      <c r="C1653" s="6">
        <v>4953012.3462164486</v>
      </c>
      <c r="D1653" s="6">
        <v>4852</v>
      </c>
      <c r="E1653" s="7">
        <v>15.291219178571399</v>
      </c>
      <c r="F1653" s="8">
        <f t="shared" si="25"/>
        <v>0.53925725390120038</v>
      </c>
      <c r="G1653" s="6">
        <v>2671.4324999999999</v>
      </c>
      <c r="H1653" s="9">
        <v>960.39290262161228</v>
      </c>
      <c r="I1653" s="8">
        <f>+F1653/(1-'P&amp;L'!$D$26)</f>
        <v>0.53925725390120038</v>
      </c>
    </row>
    <row r="1654" spans="1:9" x14ac:dyDescent="0.25">
      <c r="A1654" s="5">
        <v>42908</v>
      </c>
      <c r="B1654" s="6">
        <v>36</v>
      </c>
      <c r="C1654" s="6">
        <v>4917633.6866006181</v>
      </c>
      <c r="D1654" s="6">
        <v>4852</v>
      </c>
      <c r="E1654" s="7">
        <v>15.5664410200649</v>
      </c>
      <c r="F1654" s="8">
        <f t="shared" si="25"/>
        <v>0.5529125508606838</v>
      </c>
      <c r="G1654" s="6">
        <v>2727.2880125000001</v>
      </c>
      <c r="H1654" s="9">
        <v>1005.301181282093</v>
      </c>
      <c r="I1654" s="8">
        <f>+F1654/(1-'P&amp;L'!$D$26)</f>
        <v>0.5529125508606838</v>
      </c>
    </row>
    <row r="1655" spans="1:9" x14ac:dyDescent="0.25">
      <c r="A1655" s="5">
        <v>42909</v>
      </c>
      <c r="B1655" s="6">
        <v>36</v>
      </c>
      <c r="C1655" s="6">
        <v>5660585.538533085</v>
      </c>
      <c r="D1655" s="6">
        <v>4852</v>
      </c>
      <c r="E1655" s="7">
        <v>15.562496929018399</v>
      </c>
      <c r="F1655" s="8">
        <f t="shared" si="25"/>
        <v>0.48022107343508946</v>
      </c>
      <c r="G1655" s="6">
        <v>2710.4122857142856</v>
      </c>
      <c r="H1655" s="9">
        <v>867.73139819824576</v>
      </c>
      <c r="I1655" s="8">
        <f>+F1655/(1-'P&amp;L'!$D$26)</f>
        <v>0.48022107343508946</v>
      </c>
    </row>
    <row r="1656" spans="1:9" x14ac:dyDescent="0.25">
      <c r="A1656" s="5">
        <v>42910</v>
      </c>
      <c r="B1656" s="6">
        <v>36</v>
      </c>
      <c r="C1656" s="6">
        <v>5165284.303911441</v>
      </c>
      <c r="D1656" s="6">
        <v>4852</v>
      </c>
      <c r="E1656" s="7">
        <v>15.5761670439216</v>
      </c>
      <c r="F1656" s="8">
        <f t="shared" si="25"/>
        <v>0.52673194539080703</v>
      </c>
      <c r="G1656" s="6">
        <v>2589.1648875000001</v>
      </c>
      <c r="H1656" s="9">
        <v>909.19723875363002</v>
      </c>
      <c r="I1656" s="8">
        <f>+F1656/(1-'P&amp;L'!$D$26)</f>
        <v>0.52673194539080703</v>
      </c>
    </row>
    <row r="1657" spans="1:9" x14ac:dyDescent="0.25">
      <c r="A1657" s="5">
        <v>42911</v>
      </c>
      <c r="B1657" s="6">
        <v>36</v>
      </c>
      <c r="C1657" s="6">
        <v>4316196.4731314769</v>
      </c>
      <c r="D1657" s="6">
        <v>4852</v>
      </c>
      <c r="E1657" s="7">
        <v>15.633970995773799</v>
      </c>
      <c r="F1657" s="8">
        <f t="shared" si="25"/>
        <v>0.63269061053482234</v>
      </c>
      <c r="G1657" s="6">
        <v>2512.3662857142854</v>
      </c>
      <c r="H1657" s="9">
        <v>1059.7003727971169</v>
      </c>
      <c r="I1657" s="8">
        <f>+F1657/(1-'P&amp;L'!$D$26)</f>
        <v>0.63269061053482234</v>
      </c>
    </row>
    <row r="1658" spans="1:9" x14ac:dyDescent="0.25">
      <c r="A1658" s="5">
        <v>42912</v>
      </c>
      <c r="B1658" s="6">
        <v>36</v>
      </c>
      <c r="C1658" s="6">
        <v>5023769.6654481124</v>
      </c>
      <c r="D1658" s="6">
        <v>4852</v>
      </c>
      <c r="E1658" s="7">
        <v>15.054739249454499</v>
      </c>
      <c r="F1658" s="8">
        <f t="shared" si="25"/>
        <v>0.52343988464808655</v>
      </c>
      <c r="G1658" s="6">
        <v>2436.4510571428573</v>
      </c>
      <c r="H1658" s="9">
        <v>850.2237735343773</v>
      </c>
      <c r="I1658" s="8">
        <f>+F1658/(1-'P&amp;L'!$D$26)</f>
        <v>0.52343988464808655</v>
      </c>
    </row>
    <row r="1659" spans="1:9" x14ac:dyDescent="0.25">
      <c r="A1659" s="5">
        <v>42913</v>
      </c>
      <c r="B1659" s="6">
        <v>36</v>
      </c>
      <c r="C1659" s="6">
        <v>4634604.4096739637</v>
      </c>
      <c r="D1659" s="6">
        <v>4852</v>
      </c>
      <c r="E1659" s="7">
        <v>15.785475696755</v>
      </c>
      <c r="F1659" s="8">
        <f t="shared" si="25"/>
        <v>0.59493332486980455</v>
      </c>
      <c r="G1659" s="6">
        <v>2517.9031142857143</v>
      </c>
      <c r="H1659" s="9">
        <v>998.65631432135717</v>
      </c>
      <c r="I1659" s="8">
        <f>+F1659/(1-'P&amp;L'!$D$26)</f>
        <v>0.59493332486980455</v>
      </c>
    </row>
    <row r="1660" spans="1:9" x14ac:dyDescent="0.25">
      <c r="A1660" s="5">
        <v>42914</v>
      </c>
      <c r="B1660" s="6">
        <v>36</v>
      </c>
      <c r="C1660" s="6">
        <v>5554449.5596855897</v>
      </c>
      <c r="D1660" s="6">
        <v>4852</v>
      </c>
      <c r="E1660" s="7">
        <v>15.788763927877101</v>
      </c>
      <c r="F1660" s="8">
        <f t="shared" si="25"/>
        <v>0.49651274049309346</v>
      </c>
      <c r="G1660" s="6">
        <v>2585.3491857142858</v>
      </c>
      <c r="H1660" s="9">
        <v>855.7725395537251</v>
      </c>
      <c r="I1660" s="8">
        <f>+F1660/(1-'P&amp;L'!$D$26)</f>
        <v>0.49651274049309346</v>
      </c>
    </row>
    <row r="1661" spans="1:9" x14ac:dyDescent="0.25">
      <c r="A1661" s="5">
        <v>42915</v>
      </c>
      <c r="B1661" s="6">
        <v>36</v>
      </c>
      <c r="C1661" s="6">
        <v>4245439.153899814</v>
      </c>
      <c r="D1661" s="6">
        <v>4852</v>
      </c>
      <c r="E1661" s="7">
        <v>15.9787357231098</v>
      </c>
      <c r="F1661" s="8">
        <f t="shared" si="25"/>
        <v>0.65742026326374703</v>
      </c>
      <c r="G1661" s="6">
        <v>2544.414475</v>
      </c>
      <c r="H1661" s="9">
        <v>1115.1664226710591</v>
      </c>
      <c r="I1661" s="8">
        <f>+F1661/(1-'P&amp;L'!$D$26)</f>
        <v>0.65742026326374703</v>
      </c>
    </row>
    <row r="1662" spans="1:9" x14ac:dyDescent="0.25">
      <c r="A1662" s="5">
        <v>42916</v>
      </c>
      <c r="B1662" s="6">
        <v>36</v>
      </c>
      <c r="C1662" s="6">
        <v>5448313.5808380935</v>
      </c>
      <c r="D1662" s="6">
        <v>4852</v>
      </c>
      <c r="E1662" s="7">
        <v>15.852932864470599</v>
      </c>
      <c r="F1662" s="8">
        <f t="shared" si="25"/>
        <v>0.50824231172040102</v>
      </c>
      <c r="G1662" s="6">
        <v>2477.6413750000002</v>
      </c>
      <c r="H1662" s="9">
        <v>839.49478669607527</v>
      </c>
      <c r="I1662" s="8">
        <f>+F1662/(1-'P&amp;L'!$D$26)</f>
        <v>0.50824231172040102</v>
      </c>
    </row>
    <row r="1663" spans="1:9" x14ac:dyDescent="0.25">
      <c r="A1663" s="5">
        <v>42917</v>
      </c>
      <c r="B1663" s="6">
        <v>36</v>
      </c>
      <c r="C1663" s="6">
        <v>5802100.1769964118</v>
      </c>
      <c r="D1663" s="6">
        <v>4471</v>
      </c>
      <c r="E1663" s="7">
        <v>15.7212647534247</v>
      </c>
      <c r="F1663" s="8">
        <f t="shared" si="25"/>
        <v>0.4361234402130163</v>
      </c>
      <c r="G1663" s="6">
        <v>2434.7786249999999</v>
      </c>
      <c r="H1663" s="9">
        <v>707.90935339474504</v>
      </c>
      <c r="I1663" s="8">
        <f>+F1663/(1-'P&amp;L'!$D$26)</f>
        <v>0.4361234402130163</v>
      </c>
    </row>
    <row r="1664" spans="1:9" x14ac:dyDescent="0.25">
      <c r="A1664" s="5">
        <v>42918</v>
      </c>
      <c r="B1664" s="6">
        <v>36</v>
      </c>
      <c r="C1664" s="6">
        <v>6622798.7906739498</v>
      </c>
      <c r="D1664" s="6">
        <v>4471</v>
      </c>
      <c r="E1664" s="7">
        <v>15.343334151979199</v>
      </c>
      <c r="F1664" s="8">
        <f t="shared" si="25"/>
        <v>0.37289396368852273</v>
      </c>
      <c r="G1664" s="6">
        <v>2501.1913428571429</v>
      </c>
      <c r="H1664" s="9">
        <v>621.78610252094586</v>
      </c>
      <c r="I1664" s="8">
        <f>+F1664/(1-'P&amp;L'!$D$26)</f>
        <v>0.37289396368852273</v>
      </c>
    </row>
    <row r="1665" spans="1:9" x14ac:dyDescent="0.25">
      <c r="A1665" s="5">
        <v>42919</v>
      </c>
      <c r="B1665" s="6">
        <v>36</v>
      </c>
      <c r="C1665" s="6">
        <v>5988701.341200605</v>
      </c>
      <c r="D1665" s="6">
        <v>4471</v>
      </c>
      <c r="E1665" s="7">
        <v>15.2340548801242</v>
      </c>
      <c r="F1665" s="8">
        <f t="shared" si="25"/>
        <v>0.40943977626937317</v>
      </c>
      <c r="G1665" s="6">
        <v>2561.2254285714289</v>
      </c>
      <c r="H1665" s="9">
        <v>699.11171096647683</v>
      </c>
      <c r="I1665" s="8">
        <f>+F1665/(1-'P&amp;L'!$D$26)</f>
        <v>0.40943977626937317</v>
      </c>
    </row>
    <row r="1666" spans="1:9" x14ac:dyDescent="0.25">
      <c r="A1666" s="5">
        <v>42920</v>
      </c>
      <c r="B1666" s="6">
        <v>36</v>
      </c>
      <c r="C1666" s="6">
        <v>5389830.9307080545</v>
      </c>
      <c r="D1666" s="6">
        <v>4471</v>
      </c>
      <c r="E1666" s="7">
        <v>15.4046767229878</v>
      </c>
      <c r="F1666" s="8">
        <f t="shared" si="25"/>
        <v>0.46002837166907184</v>
      </c>
      <c r="G1666" s="6">
        <v>2599.7298375</v>
      </c>
      <c r="H1666" s="9">
        <v>797.29965594975056</v>
      </c>
      <c r="I1666" s="8">
        <f>+F1666/(1-'P&amp;L'!$D$26)</f>
        <v>0.46002837166907184</v>
      </c>
    </row>
    <row r="1667" spans="1:9" x14ac:dyDescent="0.25">
      <c r="A1667" s="5">
        <v>42921</v>
      </c>
      <c r="B1667" s="6">
        <v>36</v>
      </c>
      <c r="C1667" s="6">
        <v>5248920.3181405254</v>
      </c>
      <c r="D1667" s="6">
        <v>4471</v>
      </c>
      <c r="E1667" s="7">
        <v>15.8878041886093</v>
      </c>
      <c r="F1667" s="8">
        <f t="shared" si="25"/>
        <v>0.48719303323082669</v>
      </c>
      <c r="G1667" s="6">
        <v>2619.1875030042856</v>
      </c>
      <c r="H1667" s="9">
        <v>850.69993612595533</v>
      </c>
      <c r="I1667" s="8">
        <f>+F1667/(1-'P&amp;L'!$D$26)</f>
        <v>0.48719303323082669</v>
      </c>
    </row>
    <row r="1668" spans="1:9" x14ac:dyDescent="0.25">
      <c r="A1668" s="5">
        <v>42922</v>
      </c>
      <c r="B1668" s="6">
        <v>36</v>
      </c>
      <c r="C1668" s="6">
        <v>5002326.7461473439</v>
      </c>
      <c r="D1668" s="6">
        <v>4471</v>
      </c>
      <c r="E1668" s="7">
        <v>16.5426002629697</v>
      </c>
      <c r="F1668" s="8">
        <f t="shared" ref="F1668:F1731" si="26">+(B1668/C1668)*D1668*E1668</f>
        <v>0.53227845821491704</v>
      </c>
      <c r="G1668" s="6">
        <v>2609.9677499999998</v>
      </c>
      <c r="H1668" s="9">
        <v>926.15307330710402</v>
      </c>
      <c r="I1668" s="8">
        <f>+F1668/(1-'P&amp;L'!$D$26)</f>
        <v>0.53227845821491704</v>
      </c>
    </row>
    <row r="1669" spans="1:9" x14ac:dyDescent="0.25">
      <c r="A1669" s="5">
        <v>42923</v>
      </c>
      <c r="B1669" s="6">
        <v>36</v>
      </c>
      <c r="C1669" s="6">
        <v>5213692.6649986422</v>
      </c>
      <c r="D1669" s="6">
        <v>4471</v>
      </c>
      <c r="E1669" s="7">
        <v>15.474563717757601</v>
      </c>
      <c r="F1669" s="8">
        <f t="shared" si="26"/>
        <v>0.4777274070020468</v>
      </c>
      <c r="G1669" s="6">
        <v>2491.2012142857138</v>
      </c>
      <c r="H1669" s="9">
        <v>793.41006428070955</v>
      </c>
      <c r="I1669" s="8">
        <f>+F1669/(1-'P&amp;L'!$D$26)</f>
        <v>0.4777274070020468</v>
      </c>
    </row>
    <row r="1670" spans="1:9" x14ac:dyDescent="0.25">
      <c r="A1670" s="5">
        <v>42924</v>
      </c>
      <c r="B1670" s="6">
        <v>36</v>
      </c>
      <c r="C1670" s="6">
        <v>5812562.7684106482</v>
      </c>
      <c r="D1670" s="6">
        <v>4471</v>
      </c>
      <c r="E1670" s="7">
        <v>15.5199008737748</v>
      </c>
      <c r="F1670" s="8">
        <f t="shared" si="26"/>
        <v>0.42976244121013429</v>
      </c>
      <c r="G1670" s="6">
        <v>2562.1306624999997</v>
      </c>
      <c r="H1670" s="9">
        <v>734.0716854768923</v>
      </c>
      <c r="I1670" s="8">
        <f>+F1670/(1-'P&amp;L'!$D$26)</f>
        <v>0.42976244121013429</v>
      </c>
    </row>
    <row r="1671" spans="1:9" x14ac:dyDescent="0.25">
      <c r="A1671" s="5">
        <v>42925</v>
      </c>
      <c r="B1671" s="6">
        <v>36</v>
      </c>
      <c r="C1671" s="6">
        <v>4861416.1335798157</v>
      </c>
      <c r="D1671" s="6">
        <v>4471</v>
      </c>
      <c r="E1671" s="7">
        <v>15.2659304389362</v>
      </c>
      <c r="F1671" s="8">
        <f t="shared" si="26"/>
        <v>0.50543772271559095</v>
      </c>
      <c r="G1671" s="6">
        <v>2536.2389374999998</v>
      </c>
      <c r="H1671" s="9">
        <v>854.60722188840646</v>
      </c>
      <c r="I1671" s="8">
        <f>+F1671/(1-'P&amp;L'!$D$26)</f>
        <v>0.50543772271559095</v>
      </c>
    </row>
    <row r="1672" spans="1:9" x14ac:dyDescent="0.25">
      <c r="A1672" s="5">
        <v>42926</v>
      </c>
      <c r="B1672" s="6">
        <v>36</v>
      </c>
      <c r="C1672" s="6">
        <v>6939847.6689508939</v>
      </c>
      <c r="D1672" s="6">
        <v>4471</v>
      </c>
      <c r="E1672" s="7">
        <v>14.9445907828082</v>
      </c>
      <c r="F1672" s="8">
        <f t="shared" si="26"/>
        <v>0.34661013739532237</v>
      </c>
      <c r="G1672" s="6">
        <v>2366.1701428571428</v>
      </c>
      <c r="H1672" s="9">
        <v>546.75903887761581</v>
      </c>
      <c r="I1672" s="8">
        <f>+F1672/(1-'P&amp;L'!$D$26)</f>
        <v>0.34661013739532237</v>
      </c>
    </row>
    <row r="1673" spans="1:9" x14ac:dyDescent="0.25">
      <c r="A1673" s="5">
        <v>42927</v>
      </c>
      <c r="B1673" s="6">
        <v>36</v>
      </c>
      <c r="C1673" s="6">
        <v>6094383.9935457092</v>
      </c>
      <c r="D1673" s="6">
        <v>4471</v>
      </c>
      <c r="E1673" s="7">
        <v>15.292676856122499</v>
      </c>
      <c r="F1673" s="8">
        <f t="shared" si="26"/>
        <v>0.40388792348182573</v>
      </c>
      <c r="G1673" s="6">
        <v>2369.8621285714285</v>
      </c>
      <c r="H1673" s="9">
        <v>638.10579603128917</v>
      </c>
      <c r="I1673" s="8">
        <f>+F1673/(1-'P&amp;L'!$D$26)</f>
        <v>0.40388792348182573</v>
      </c>
    </row>
    <row r="1674" spans="1:9" x14ac:dyDescent="0.25">
      <c r="A1674" s="5">
        <v>42928</v>
      </c>
      <c r="B1674" s="6">
        <v>36</v>
      </c>
      <c r="C1674" s="6">
        <v>6235294.6061132411</v>
      </c>
      <c r="D1674" s="6">
        <v>4471</v>
      </c>
      <c r="E1674" s="7">
        <v>15.899807560354599</v>
      </c>
      <c r="F1674" s="8">
        <f t="shared" si="26"/>
        <v>0.41043280026822793</v>
      </c>
      <c r="G1674" s="6">
        <v>2385.7485714285717</v>
      </c>
      <c r="H1674" s="9">
        <v>652.79297793823525</v>
      </c>
      <c r="I1674" s="8">
        <f>+F1674/(1-'P&amp;L'!$D$26)</f>
        <v>0.41043280026822793</v>
      </c>
    </row>
    <row r="1675" spans="1:9" x14ac:dyDescent="0.25">
      <c r="A1675" s="5">
        <v>42929</v>
      </c>
      <c r="B1675" s="6">
        <v>36</v>
      </c>
      <c r="C1675" s="6">
        <v>5530741.5432755873</v>
      </c>
      <c r="D1675" s="6">
        <v>4471</v>
      </c>
      <c r="E1675" s="7">
        <v>15.741081769499999</v>
      </c>
      <c r="F1675" s="8">
        <f t="shared" si="26"/>
        <v>0.45809798513764971</v>
      </c>
      <c r="G1675" s="6">
        <v>2354.7834166666667</v>
      </c>
      <c r="H1675" s="9">
        <v>719.1476924070339</v>
      </c>
      <c r="I1675" s="8">
        <f>+F1675/(1-'P&amp;L'!$D$26)</f>
        <v>0.45809798513764971</v>
      </c>
    </row>
    <row r="1676" spans="1:9" x14ac:dyDescent="0.25">
      <c r="A1676" s="5">
        <v>42930</v>
      </c>
      <c r="B1676" s="6">
        <v>36</v>
      </c>
      <c r="C1676" s="6">
        <v>5559049.8440669682</v>
      </c>
      <c r="D1676" s="6">
        <v>4471</v>
      </c>
      <c r="E1676" s="7">
        <v>15.3357107781046</v>
      </c>
      <c r="F1676" s="8">
        <f t="shared" si="26"/>
        <v>0.44402815827151421</v>
      </c>
      <c r="G1676" s="6">
        <v>2190.9478333333332</v>
      </c>
      <c r="H1676" s="9">
        <v>648.56168753597626</v>
      </c>
      <c r="I1676" s="8">
        <f>+F1676/(1-'P&amp;L'!$D$26)</f>
        <v>0.44402815827151421</v>
      </c>
    </row>
    <row r="1677" spans="1:9" x14ac:dyDescent="0.25">
      <c r="A1677" s="5">
        <v>42931</v>
      </c>
      <c r="B1677" s="6">
        <v>36</v>
      </c>
      <c r="C1677" s="6">
        <v>5079131.8719173018</v>
      </c>
      <c r="D1677" s="6">
        <v>4471</v>
      </c>
      <c r="E1677" s="7">
        <v>15.046785166148601</v>
      </c>
      <c r="F1677" s="8">
        <f t="shared" si="26"/>
        <v>0.47682761823791581</v>
      </c>
      <c r="G1677" s="6">
        <v>2058.9955999999997</v>
      </c>
      <c r="H1677" s="9">
        <v>654.52397860689905</v>
      </c>
      <c r="I1677" s="8">
        <f>+F1677/(1-'P&amp;L'!$D$26)</f>
        <v>0.47682761823791581</v>
      </c>
    </row>
    <row r="1678" spans="1:9" x14ac:dyDescent="0.25">
      <c r="A1678" s="5">
        <v>42932</v>
      </c>
      <c r="B1678" s="6">
        <v>36</v>
      </c>
      <c r="C1678" s="6">
        <v>6518885.7883662991</v>
      </c>
      <c r="D1678" s="6">
        <v>4471</v>
      </c>
      <c r="E1678" s="7">
        <v>14.6527754916552</v>
      </c>
      <c r="F1678" s="8">
        <f t="shared" si="26"/>
        <v>0.36178761349735311</v>
      </c>
      <c r="G1678" s="6">
        <v>1931.2143000000001</v>
      </c>
      <c r="H1678" s="9">
        <v>465.79294183264085</v>
      </c>
      <c r="I1678" s="8">
        <f>+F1678/(1-'P&amp;L'!$D$26)</f>
        <v>0.36178761349735311</v>
      </c>
    </row>
    <row r="1679" spans="1:9" x14ac:dyDescent="0.25">
      <c r="A1679" s="5">
        <v>42933</v>
      </c>
      <c r="B1679" s="6">
        <v>36</v>
      </c>
      <c r="C1679" s="6">
        <v>5918988.3231792161</v>
      </c>
      <c r="D1679" s="6">
        <v>4471</v>
      </c>
      <c r="E1679" s="7">
        <v>14.4007436895862</v>
      </c>
      <c r="F1679" s="8">
        <f t="shared" si="26"/>
        <v>0.39160173576014923</v>
      </c>
      <c r="G1679" s="6">
        <v>2176.6234875</v>
      </c>
      <c r="H1679" s="9">
        <v>568.24635720087304</v>
      </c>
      <c r="I1679" s="8">
        <f>+F1679/(1-'P&amp;L'!$D$26)</f>
        <v>0.39160173576014923</v>
      </c>
    </row>
    <row r="1680" spans="1:9" x14ac:dyDescent="0.25">
      <c r="A1680" s="5">
        <v>42934</v>
      </c>
      <c r="B1680" s="6">
        <v>36</v>
      </c>
      <c r="C1680" s="6">
        <v>6598872.1170579111</v>
      </c>
      <c r="D1680" s="6">
        <v>4471</v>
      </c>
      <c r="E1680" s="7">
        <v>15.0635126265563</v>
      </c>
      <c r="F1680" s="8">
        <f t="shared" si="26"/>
        <v>0.36742077968939035</v>
      </c>
      <c r="G1680" s="6">
        <v>2320.1222499999999</v>
      </c>
      <c r="H1680" s="9">
        <v>568.30741737980179</v>
      </c>
      <c r="I1680" s="8">
        <f>+F1680/(1-'P&amp;L'!$D$26)</f>
        <v>0.36742077968939035</v>
      </c>
    </row>
    <row r="1681" spans="1:9" x14ac:dyDescent="0.25">
      <c r="A1681" s="5">
        <v>42935</v>
      </c>
      <c r="B1681" s="6">
        <v>36</v>
      </c>
      <c r="C1681" s="6">
        <v>5958981.4875250235</v>
      </c>
      <c r="D1681" s="6">
        <v>4471</v>
      </c>
      <c r="E1681" s="7">
        <v>15.329144580797101</v>
      </c>
      <c r="F1681" s="8">
        <f t="shared" si="26"/>
        <v>0.41405025343878732</v>
      </c>
      <c r="G1681" s="6">
        <v>2264.7656999999999</v>
      </c>
      <c r="H1681" s="9">
        <v>625.15120804298169</v>
      </c>
      <c r="I1681" s="8">
        <f>+F1681/(1-'P&amp;L'!$D$26)</f>
        <v>0.41405025343878732</v>
      </c>
    </row>
    <row r="1682" spans="1:9" x14ac:dyDescent="0.25">
      <c r="A1682" s="5">
        <v>42936</v>
      </c>
      <c r="B1682" s="6">
        <v>36</v>
      </c>
      <c r="C1682" s="6">
        <v>6478892.6240204945</v>
      </c>
      <c r="D1682" s="6">
        <v>4471</v>
      </c>
      <c r="E1682" s="7">
        <v>15.808542570142899</v>
      </c>
      <c r="F1682" s="8">
        <f t="shared" si="26"/>
        <v>0.39273374719720799</v>
      </c>
      <c r="G1682" s="6">
        <v>2898.1884166666664</v>
      </c>
      <c r="H1682" s="9">
        <v>758.81093130736213</v>
      </c>
      <c r="I1682" s="8">
        <f>+F1682/(1-'P&amp;L'!$D$26)</f>
        <v>0.39273374719720799</v>
      </c>
    </row>
    <row r="1683" spans="1:9" x14ac:dyDescent="0.25">
      <c r="A1683" s="5">
        <v>42937</v>
      </c>
      <c r="B1683" s="6">
        <v>36</v>
      </c>
      <c r="C1683" s="6">
        <v>6158947.3092540503</v>
      </c>
      <c r="D1683" s="6">
        <v>4471</v>
      </c>
      <c r="E1683" s="7">
        <v>15.706163049280599</v>
      </c>
      <c r="F1683" s="8">
        <f t="shared" si="26"/>
        <v>0.41045994596537483</v>
      </c>
      <c r="G1683" s="6">
        <v>2682.1953625000001</v>
      </c>
      <c r="H1683" s="9">
        <v>733.95584237355263</v>
      </c>
      <c r="I1683" s="8">
        <f>+F1683/(1-'P&amp;L'!$D$26)</f>
        <v>0.41045994596537483</v>
      </c>
    </row>
    <row r="1684" spans="1:9" x14ac:dyDescent="0.25">
      <c r="A1684" s="5">
        <v>42938</v>
      </c>
      <c r="B1684" s="6">
        <v>36</v>
      </c>
      <c r="C1684" s="6">
        <v>6398906.2953288844</v>
      </c>
      <c r="D1684" s="6">
        <v>4471</v>
      </c>
      <c r="E1684" s="7">
        <v>14.626647420062501</v>
      </c>
      <c r="F1684" s="8">
        <f t="shared" si="26"/>
        <v>0.36791391426721598</v>
      </c>
      <c r="G1684" s="6">
        <v>2807.609857142857</v>
      </c>
      <c r="H1684" s="9">
        <v>688.6391548510984</v>
      </c>
      <c r="I1684" s="8">
        <f>+F1684/(1-'P&amp;L'!$D$26)</f>
        <v>0.36791391426721598</v>
      </c>
    </row>
    <row r="1685" spans="1:9" x14ac:dyDescent="0.25">
      <c r="A1685" s="5">
        <v>42939</v>
      </c>
      <c r="B1685" s="6">
        <v>36</v>
      </c>
      <c r="C1685" s="6">
        <v>6878824.267478548</v>
      </c>
      <c r="D1685" s="6">
        <v>4471</v>
      </c>
      <c r="E1685" s="7">
        <v>14.583114445205499</v>
      </c>
      <c r="F1685" s="8">
        <f t="shared" si="26"/>
        <v>0.34122688374809779</v>
      </c>
      <c r="G1685" s="6">
        <v>2725.5497166666669</v>
      </c>
      <c r="H1685" s="9">
        <v>620.0205575457851</v>
      </c>
      <c r="I1685" s="8">
        <f>+F1685/(1-'P&amp;L'!$D$26)</f>
        <v>0.34122688374809779</v>
      </c>
    </row>
    <row r="1686" spans="1:9" x14ac:dyDescent="0.25">
      <c r="A1686" s="5">
        <v>42940</v>
      </c>
      <c r="B1686" s="6">
        <v>36</v>
      </c>
      <c r="C1686" s="6">
        <v>7118783.2535533812</v>
      </c>
      <c r="D1686" s="6">
        <v>4471</v>
      </c>
      <c r="E1686" s="7">
        <v>14.6397233359016</v>
      </c>
      <c r="F1686" s="8">
        <f t="shared" si="26"/>
        <v>0.33100478344767575</v>
      </c>
      <c r="G1686" s="6">
        <v>2751.821028571429</v>
      </c>
      <c r="H1686" s="9">
        <v>607.24394909936427</v>
      </c>
      <c r="I1686" s="8">
        <f>+F1686/(1-'P&amp;L'!$D$26)</f>
        <v>0.33100478344767575</v>
      </c>
    </row>
    <row r="1687" spans="1:9" x14ac:dyDescent="0.25">
      <c r="A1687" s="5">
        <v>42941</v>
      </c>
      <c r="B1687" s="6">
        <v>36</v>
      </c>
      <c r="C1687" s="6">
        <v>5918988.3231792161</v>
      </c>
      <c r="D1687" s="6">
        <v>4471</v>
      </c>
      <c r="E1687" s="7">
        <v>15.1435731196479</v>
      </c>
      <c r="F1687" s="8">
        <f t="shared" si="26"/>
        <v>0.41180161574247559</v>
      </c>
      <c r="G1687" s="6">
        <v>2560.9979166666667</v>
      </c>
      <c r="H1687" s="9">
        <v>703.08205333096475</v>
      </c>
      <c r="I1687" s="8">
        <f>+F1687/(1-'P&amp;L'!$D$26)</f>
        <v>0.41180161574247559</v>
      </c>
    </row>
    <row r="1688" spans="1:9" x14ac:dyDescent="0.25">
      <c r="A1688" s="5">
        <v>42942</v>
      </c>
      <c r="B1688" s="6">
        <v>36</v>
      </c>
      <c r="C1688" s="6">
        <v>5878995.1588334115</v>
      </c>
      <c r="D1688" s="6">
        <v>4471</v>
      </c>
      <c r="E1688" s="7">
        <v>15.3051170014504</v>
      </c>
      <c r="F1688" s="8">
        <f t="shared" si="26"/>
        <v>0.419025759594992</v>
      </c>
      <c r="G1688" s="6">
        <v>2495.2858571428601</v>
      </c>
      <c r="H1688" s="9">
        <v>697.05936779728506</v>
      </c>
      <c r="I1688" s="8">
        <f>+F1688/(1-'P&amp;L'!$D$26)</f>
        <v>0.419025759594992</v>
      </c>
    </row>
    <row r="1689" spans="1:9" x14ac:dyDescent="0.25">
      <c r="A1689" s="5">
        <v>42943</v>
      </c>
      <c r="B1689" s="6">
        <v>36</v>
      </c>
      <c r="C1689" s="6">
        <v>6585327.4852978876</v>
      </c>
      <c r="D1689" s="6">
        <v>4471</v>
      </c>
      <c r="E1689" s="7">
        <v>14.9540853757962</v>
      </c>
      <c r="F1689" s="8">
        <f t="shared" si="26"/>
        <v>0.36550190876919991</v>
      </c>
      <c r="G1689" s="6">
        <v>2647.625</v>
      </c>
      <c r="H1689" s="9">
        <v>645.14132747003532</v>
      </c>
      <c r="I1689" s="8">
        <f>+F1689/(1-'P&amp;L'!$D$26)</f>
        <v>0.36550190876919991</v>
      </c>
    </row>
    <row r="1690" spans="1:9" x14ac:dyDescent="0.25">
      <c r="A1690" s="5">
        <v>42944</v>
      </c>
      <c r="B1690" s="6">
        <v>36</v>
      </c>
      <c r="C1690" s="6">
        <v>6414280.1814729348</v>
      </c>
      <c r="D1690" s="6">
        <v>4471</v>
      </c>
      <c r="E1690" s="7">
        <v>15.3447263871667</v>
      </c>
      <c r="F1690" s="8">
        <f t="shared" si="26"/>
        <v>0.38505112194922053</v>
      </c>
      <c r="G1690" s="6">
        <v>2781.636583333333</v>
      </c>
      <c r="H1690" s="9">
        <v>714.0481915116643</v>
      </c>
      <c r="I1690" s="8">
        <f>+F1690/(1-'P&amp;L'!$D$26)</f>
        <v>0.38505112194922053</v>
      </c>
    </row>
    <row r="1691" spans="1:9" x14ac:dyDescent="0.25">
      <c r="A1691" s="5">
        <v>42945</v>
      </c>
      <c r="B1691" s="6">
        <v>36</v>
      </c>
      <c r="C1691" s="6">
        <v>6713613.8566083396</v>
      </c>
      <c r="D1691" s="6">
        <v>4471</v>
      </c>
      <c r="E1691" s="7">
        <v>14.808002898896101</v>
      </c>
      <c r="F1691" s="8">
        <f t="shared" si="26"/>
        <v>0.35501549024131884</v>
      </c>
      <c r="G1691" s="6">
        <v>2722.5127857142861</v>
      </c>
      <c r="H1691" s="9">
        <v>644.35614087241061</v>
      </c>
      <c r="I1691" s="8">
        <f>+F1691/(1-'P&amp;L'!$D$26)</f>
        <v>0.35501549024131884</v>
      </c>
    </row>
    <row r="1692" spans="1:9" x14ac:dyDescent="0.25">
      <c r="A1692" s="5">
        <v>42946</v>
      </c>
      <c r="B1692" s="6">
        <v>36</v>
      </c>
      <c r="C1692" s="6">
        <v>6285994.4177843472</v>
      </c>
      <c r="D1692" s="6">
        <v>4471</v>
      </c>
      <c r="E1692" s="7">
        <v>14.063342115121999</v>
      </c>
      <c r="F1692" s="8">
        <f t="shared" si="26"/>
        <v>0.36009883926677594</v>
      </c>
      <c r="G1692" s="6">
        <v>2745.9554166666662</v>
      </c>
      <c r="H1692" s="9">
        <v>659.21023881332178</v>
      </c>
      <c r="I1692" s="8">
        <f>+F1692/(1-'P&amp;L'!$D$26)</f>
        <v>0.36009883926677594</v>
      </c>
    </row>
    <row r="1693" spans="1:9" x14ac:dyDescent="0.25">
      <c r="A1693" s="5">
        <v>42947</v>
      </c>
      <c r="B1693" s="6">
        <v>36</v>
      </c>
      <c r="C1693" s="6">
        <v>6200470.6842090515</v>
      </c>
      <c r="D1693" s="6">
        <v>4471</v>
      </c>
      <c r="E1693" s="7">
        <v>13.5534838235106</v>
      </c>
      <c r="F1693" s="8">
        <f t="shared" si="26"/>
        <v>0.351830474394905</v>
      </c>
      <c r="G1693" s="6">
        <v>2866.4316666666668</v>
      </c>
      <c r="H1693" s="9">
        <v>672.33200873594126</v>
      </c>
      <c r="I1693" s="8">
        <f>+F1693/(1-'P&amp;L'!$D$26)</f>
        <v>0.351830474394905</v>
      </c>
    </row>
    <row r="1694" spans="1:9" x14ac:dyDescent="0.25">
      <c r="A1694" s="5">
        <v>42948</v>
      </c>
      <c r="B1694" s="6">
        <v>36</v>
      </c>
      <c r="C1694" s="6">
        <v>6371518.1513596447</v>
      </c>
      <c r="D1694" s="6">
        <v>4886</v>
      </c>
      <c r="E1694" s="7">
        <v>14.159112816941199</v>
      </c>
      <c r="F1694" s="8">
        <f t="shared" si="26"/>
        <v>0.39088506834391179</v>
      </c>
      <c r="G1694" s="6">
        <v>2710.4130666666665</v>
      </c>
      <c r="H1694" s="9">
        <v>706.30666453615424</v>
      </c>
      <c r="I1694" s="8">
        <f>+F1694/(1-'P&amp;L'!$D$26)</f>
        <v>0.39088506834391179</v>
      </c>
    </row>
    <row r="1695" spans="1:9" x14ac:dyDescent="0.25">
      <c r="A1695" s="5">
        <v>42949</v>
      </c>
      <c r="B1695" s="6">
        <v>36</v>
      </c>
      <c r="C1695" s="6">
        <v>6499803.7517225891</v>
      </c>
      <c r="D1695" s="6">
        <v>4886</v>
      </c>
      <c r="E1695" s="7">
        <v>14.4290200869281</v>
      </c>
      <c r="F1695" s="8">
        <f t="shared" si="26"/>
        <v>0.39047439186724336</v>
      </c>
      <c r="G1695" s="6">
        <v>2693.6339833333336</v>
      </c>
      <c r="H1695" s="9">
        <v>701.19672770334944</v>
      </c>
      <c r="I1695" s="8">
        <f>+F1695/(1-'P&amp;L'!$D$26)</f>
        <v>0.39047439186724336</v>
      </c>
    </row>
    <row r="1696" spans="1:9" x14ac:dyDescent="0.25">
      <c r="A1696" s="5">
        <v>42950</v>
      </c>
      <c r="B1696" s="6">
        <v>36</v>
      </c>
      <c r="C1696" s="6">
        <v>5901137.6166955102</v>
      </c>
      <c r="D1696" s="6">
        <v>4886</v>
      </c>
      <c r="E1696" s="7">
        <v>14.011119345973199</v>
      </c>
      <c r="F1696" s="8">
        <f t="shared" si="26"/>
        <v>0.41763131256365454</v>
      </c>
      <c r="G1696" s="6">
        <v>2794.1177166666662</v>
      </c>
      <c r="H1696" s="9">
        <v>777.94069964590744</v>
      </c>
      <c r="I1696" s="8">
        <f>+F1696/(1-'P&amp;L'!$D$26)</f>
        <v>0.41763131256365454</v>
      </c>
    </row>
    <row r="1697" spans="1:9" x14ac:dyDescent="0.25">
      <c r="A1697" s="5">
        <v>42951</v>
      </c>
      <c r="B1697" s="6">
        <v>36</v>
      </c>
      <c r="C1697" s="6">
        <v>7654374.1549891029</v>
      </c>
      <c r="D1697" s="6">
        <v>4886</v>
      </c>
      <c r="E1697" s="7">
        <v>14.210835498309899</v>
      </c>
      <c r="F1697" s="8">
        <f t="shared" si="26"/>
        <v>0.32656218133542186</v>
      </c>
      <c r="G1697" s="6">
        <v>2873.8510833333335</v>
      </c>
      <c r="H1697" s="9">
        <v>625.66071907099911</v>
      </c>
      <c r="I1697" s="8">
        <f>+F1697/(1-'P&amp;L'!$D$26)</f>
        <v>0.32656218133542186</v>
      </c>
    </row>
    <row r="1698" spans="1:9" x14ac:dyDescent="0.25">
      <c r="A1698" s="5">
        <v>42952</v>
      </c>
      <c r="B1698" s="6">
        <v>36</v>
      </c>
      <c r="C1698" s="6">
        <v>7568850.4214138072</v>
      </c>
      <c r="D1698" s="6">
        <v>4886</v>
      </c>
      <c r="E1698" s="7">
        <v>14.130603054256801</v>
      </c>
      <c r="F1698" s="8">
        <f t="shared" si="26"/>
        <v>0.3283875907759421</v>
      </c>
      <c r="G1698" s="6">
        <v>3218.1150166666666</v>
      </c>
      <c r="H1698" s="9">
        <v>704.52602477536482</v>
      </c>
      <c r="I1698" s="8">
        <f>+F1698/(1-'P&amp;L'!$D$26)</f>
        <v>0.3283875907759421</v>
      </c>
    </row>
    <row r="1699" spans="1:9" x14ac:dyDescent="0.25">
      <c r="A1699" s="5">
        <v>42953</v>
      </c>
      <c r="B1699" s="6">
        <v>36</v>
      </c>
      <c r="C1699" s="6">
        <v>5986661.3502708049</v>
      </c>
      <c r="D1699" s="6">
        <v>4886</v>
      </c>
      <c r="E1699" s="7">
        <v>13.653775342242399</v>
      </c>
      <c r="F1699" s="8">
        <f t="shared" si="26"/>
        <v>0.40116591319975553</v>
      </c>
      <c r="G1699" s="6">
        <v>3252.5625333333332</v>
      </c>
      <c r="H1699" s="9">
        <v>869.87814594931808</v>
      </c>
      <c r="I1699" s="8">
        <f>+F1699/(1-'P&amp;L'!$D$26)</f>
        <v>0.40116591319975553</v>
      </c>
    </row>
    <row r="1700" spans="1:9" x14ac:dyDescent="0.25">
      <c r="A1700" s="5">
        <v>42954</v>
      </c>
      <c r="B1700" s="6">
        <v>36</v>
      </c>
      <c r="C1700" s="6">
        <v>6542565.6185102398</v>
      </c>
      <c r="D1700" s="6">
        <v>4886</v>
      </c>
      <c r="E1700" s="7">
        <v>13.635671236014501</v>
      </c>
      <c r="F1700" s="8">
        <f t="shared" si="26"/>
        <v>0.366593194104814</v>
      </c>
      <c r="G1700" s="6">
        <v>3407.2268333333336</v>
      </c>
      <c r="H1700" s="9">
        <v>832.71077858086483</v>
      </c>
      <c r="I1700" s="8">
        <f>+F1700/(1-'P&amp;L'!$D$26)</f>
        <v>0.366593194104814</v>
      </c>
    </row>
    <row r="1701" spans="1:9" x14ac:dyDescent="0.25">
      <c r="A1701" s="5">
        <v>42955</v>
      </c>
      <c r="B1701" s="6">
        <v>36</v>
      </c>
      <c r="C1701" s="6">
        <v>7012946.1531743724</v>
      </c>
      <c r="D1701" s="6">
        <v>4886</v>
      </c>
      <c r="E1701" s="7">
        <v>13.5467863059898</v>
      </c>
      <c r="F1701" s="8">
        <f t="shared" si="26"/>
        <v>0.33977524880892018</v>
      </c>
      <c r="G1701" s="6">
        <v>3457.3743333333332</v>
      </c>
      <c r="H1701" s="9">
        <v>783.15348288927191</v>
      </c>
      <c r="I1701" s="8">
        <f>+F1701/(1-'P&amp;L'!$D$26)</f>
        <v>0.33977524880892018</v>
      </c>
    </row>
    <row r="1702" spans="1:9" x14ac:dyDescent="0.25">
      <c r="A1702" s="5">
        <v>42956</v>
      </c>
      <c r="B1702" s="6">
        <v>36</v>
      </c>
      <c r="C1702" s="6">
        <v>6333394.7373685744</v>
      </c>
      <c r="D1702" s="6">
        <v>4886</v>
      </c>
      <c r="E1702" s="7">
        <v>13.706754617919101</v>
      </c>
      <c r="F1702" s="8">
        <f t="shared" si="26"/>
        <v>0.38067472662776353</v>
      </c>
      <c r="G1702" s="6">
        <v>3357.326316666667</v>
      </c>
      <c r="H1702" s="9">
        <v>852.03285186485311</v>
      </c>
      <c r="I1702" s="8">
        <f>+F1702/(1-'P&amp;L'!$D$26)</f>
        <v>0.38067472662776353</v>
      </c>
    </row>
    <row r="1703" spans="1:9" x14ac:dyDescent="0.25">
      <c r="A1703" s="5">
        <v>42957</v>
      </c>
      <c r="B1703" s="6">
        <v>36</v>
      </c>
      <c r="C1703" s="6">
        <v>6149818.7831441099</v>
      </c>
      <c r="D1703" s="6">
        <v>4886</v>
      </c>
      <c r="E1703" s="7">
        <v>13.755393362824901</v>
      </c>
      <c r="F1703" s="8">
        <f t="shared" si="26"/>
        <v>0.39342926292056757</v>
      </c>
      <c r="G1703" s="6">
        <v>3424.4042000000004</v>
      </c>
      <c r="H1703" s="9">
        <v>898.17388023206388</v>
      </c>
      <c r="I1703" s="8">
        <f>+F1703/(1-'P&amp;L'!$D$26)</f>
        <v>0.39342926292056757</v>
      </c>
    </row>
    <row r="1704" spans="1:9" x14ac:dyDescent="0.25">
      <c r="A1704" s="5">
        <v>42958</v>
      </c>
      <c r="B1704" s="6">
        <v>36</v>
      </c>
      <c r="C1704" s="6">
        <v>6608759.7259498164</v>
      </c>
      <c r="D1704" s="6">
        <v>4886</v>
      </c>
      <c r="E1704" s="7">
        <v>13.8356545907643</v>
      </c>
      <c r="F1704" s="8">
        <f t="shared" si="26"/>
        <v>0.36824402774717507</v>
      </c>
      <c r="G1704" s="6">
        <v>3632.5066666666667</v>
      </c>
      <c r="H1704" s="9">
        <v>891.76592383453226</v>
      </c>
      <c r="I1704" s="8">
        <f>+F1704/(1-'P&amp;L'!$D$26)</f>
        <v>0.36824402774717507</v>
      </c>
    </row>
    <row r="1705" spans="1:9" x14ac:dyDescent="0.25">
      <c r="A1705" s="5">
        <v>42959</v>
      </c>
      <c r="B1705" s="6">
        <v>36</v>
      </c>
      <c r="C1705" s="6">
        <v>6195712.2430779533</v>
      </c>
      <c r="D1705" s="6">
        <v>4886</v>
      </c>
      <c r="E1705" s="7">
        <v>14.0558412684892</v>
      </c>
      <c r="F1705" s="8">
        <f t="shared" si="26"/>
        <v>0.39904471976153871</v>
      </c>
      <c r="G1705" s="6">
        <v>3852.8029142857145</v>
      </c>
      <c r="H1705" s="9">
        <v>1024.9604394850551</v>
      </c>
      <c r="I1705" s="8">
        <f>+F1705/(1-'P&amp;L'!$D$26)</f>
        <v>0.39904471976153871</v>
      </c>
    </row>
    <row r="1706" spans="1:9" x14ac:dyDescent="0.25">
      <c r="A1706" s="5">
        <v>42960</v>
      </c>
      <c r="B1706" s="6">
        <v>36</v>
      </c>
      <c r="C1706" s="6">
        <v>6792336.3850039775</v>
      </c>
      <c r="D1706" s="6">
        <v>4886</v>
      </c>
      <c r="E1706" s="7">
        <v>15.479225632913399</v>
      </c>
      <c r="F1706" s="8">
        <f t="shared" si="26"/>
        <v>0.40085380310936131</v>
      </c>
      <c r="G1706" s="6">
        <v>4125.5480200000002</v>
      </c>
      <c r="H1706" s="9">
        <v>1102.4944091515301</v>
      </c>
      <c r="I1706" s="8">
        <f>+F1706/(1-'P&amp;L'!$D$26)</f>
        <v>0.40085380310936131</v>
      </c>
    </row>
    <row r="1707" spans="1:9" x14ac:dyDescent="0.25">
      <c r="A1707" s="5">
        <v>42961</v>
      </c>
      <c r="B1707" s="6">
        <v>36</v>
      </c>
      <c r="C1707" s="6">
        <v>5966241.4192602504</v>
      </c>
      <c r="D1707" s="6">
        <v>4886</v>
      </c>
      <c r="E1707" s="7">
        <v>13.5221328843558</v>
      </c>
      <c r="F1707" s="8">
        <f t="shared" si="26"/>
        <v>0.39865786827673405</v>
      </c>
      <c r="G1707" s="6">
        <v>4282.9920000000002</v>
      </c>
      <c r="H1707" s="9">
        <v>1138.2989737108705</v>
      </c>
      <c r="I1707" s="8">
        <f>+F1707/(1-'P&amp;L'!$D$26)</f>
        <v>0.39865786827673405</v>
      </c>
    </row>
    <row r="1708" spans="1:9" x14ac:dyDescent="0.25">
      <c r="A1708" s="5">
        <v>42962</v>
      </c>
      <c r="B1708" s="6">
        <v>36</v>
      </c>
      <c r="C1708" s="6">
        <v>6975913.440581385</v>
      </c>
      <c r="D1708" s="6">
        <v>4886</v>
      </c>
      <c r="E1708" s="7">
        <v>13.832918734932401</v>
      </c>
      <c r="F1708" s="8">
        <f t="shared" si="26"/>
        <v>0.34879375934413626</v>
      </c>
      <c r="G1708" s="6">
        <v>4217.2832857142903</v>
      </c>
      <c r="H1708" s="9">
        <v>980.6413942956525</v>
      </c>
      <c r="I1708" s="8">
        <f>+F1708/(1-'P&amp;L'!$D$26)</f>
        <v>0.34879375934413626</v>
      </c>
    </row>
    <row r="1709" spans="1:9" x14ac:dyDescent="0.25">
      <c r="A1709" s="5">
        <v>42963</v>
      </c>
      <c r="B1709" s="6">
        <v>40</v>
      </c>
      <c r="C1709" s="6">
        <v>5966241.4192602504</v>
      </c>
      <c r="D1709" s="6">
        <v>4886</v>
      </c>
      <c r="E1709" s="7">
        <v>13.8562160893333</v>
      </c>
      <c r="F1709" s="8">
        <f t="shared" si="26"/>
        <v>0.45389696497314552</v>
      </c>
      <c r="G1709" s="6">
        <v>4360.8768714285716</v>
      </c>
      <c r="H1709" s="9">
        <v>1187.633265937809</v>
      </c>
      <c r="I1709" s="8">
        <f>+F1709/(1-'P&amp;L'!$D$26)</f>
        <v>0.45389696497314552</v>
      </c>
    </row>
    <row r="1710" spans="1:9" x14ac:dyDescent="0.25">
      <c r="A1710" s="5">
        <v>42964</v>
      </c>
      <c r="B1710" s="6">
        <v>40</v>
      </c>
      <c r="C1710" s="6">
        <v>8215055.4926737305</v>
      </c>
      <c r="D1710" s="6">
        <v>4886</v>
      </c>
      <c r="E1710" s="7">
        <v>13.855342782953</v>
      </c>
      <c r="F1710" s="8">
        <f t="shared" si="26"/>
        <v>0.32962506411737041</v>
      </c>
      <c r="G1710" s="6">
        <v>4328.7257166666668</v>
      </c>
      <c r="H1710" s="9">
        <v>856.11389514165614</v>
      </c>
      <c r="I1710" s="8">
        <f>+F1710/(1-'P&amp;L'!$D$26)</f>
        <v>0.32962506411737041</v>
      </c>
    </row>
    <row r="1711" spans="1:9" x14ac:dyDescent="0.25">
      <c r="A1711" s="5">
        <v>42965</v>
      </c>
      <c r="B1711" s="6">
        <v>40</v>
      </c>
      <c r="C1711" s="6">
        <v>6838230.5497675166</v>
      </c>
      <c r="D1711" s="6">
        <v>4886</v>
      </c>
      <c r="E1711" s="7">
        <v>13.9206488246914</v>
      </c>
      <c r="F1711" s="8">
        <f t="shared" si="26"/>
        <v>0.39785900555666154</v>
      </c>
      <c r="G1711" s="6">
        <v>4130.440066666667</v>
      </c>
      <c r="H1711" s="9">
        <v>985.99966646123448</v>
      </c>
      <c r="I1711" s="8">
        <f>+F1711/(1-'P&amp;L'!$D$26)</f>
        <v>0.39785900555666154</v>
      </c>
    </row>
    <row r="1712" spans="1:9" x14ac:dyDescent="0.25">
      <c r="A1712" s="5">
        <v>42966</v>
      </c>
      <c r="B1712" s="6">
        <v>40</v>
      </c>
      <c r="C1712" s="6">
        <v>6930018.8792945985</v>
      </c>
      <c r="D1712" s="6">
        <v>4886</v>
      </c>
      <c r="E1712" s="7">
        <v>14.1158649493507</v>
      </c>
      <c r="F1712" s="8">
        <f t="shared" si="26"/>
        <v>0.39809482394684576</v>
      </c>
      <c r="G1712" s="6">
        <v>4222.6622142857141</v>
      </c>
      <c r="H1712" s="9">
        <v>1008.6119824698416</v>
      </c>
      <c r="I1712" s="8">
        <f>+F1712/(1-'P&amp;L'!$D$26)</f>
        <v>0.39809482394684576</v>
      </c>
    </row>
    <row r="1713" spans="1:9" x14ac:dyDescent="0.25">
      <c r="A1713" s="5">
        <v>42967</v>
      </c>
      <c r="B1713" s="6">
        <v>40</v>
      </c>
      <c r="C1713" s="6">
        <v>5966241.4192602504</v>
      </c>
      <c r="D1713" s="6">
        <v>4886</v>
      </c>
      <c r="E1713" s="7">
        <v>13.5665782134375</v>
      </c>
      <c r="F1713" s="8">
        <f t="shared" si="26"/>
        <v>0.44440911114907183</v>
      </c>
      <c r="G1713" s="6">
        <v>4157.9580333333333</v>
      </c>
      <c r="H1713" s="9">
        <v>1108.7006602732856</v>
      </c>
      <c r="I1713" s="8">
        <f>+F1713/(1-'P&amp;L'!$D$26)</f>
        <v>0.44440911114907183</v>
      </c>
    </row>
    <row r="1714" spans="1:9" x14ac:dyDescent="0.25">
      <c r="A1714" s="5">
        <v>42968</v>
      </c>
      <c r="B1714" s="6">
        <v>40</v>
      </c>
      <c r="C1714" s="6">
        <v>5277828.9478071434</v>
      </c>
      <c r="D1714" s="6">
        <v>4886</v>
      </c>
      <c r="E1714" s="7">
        <v>13.2315728819186</v>
      </c>
      <c r="F1714" s="8">
        <f t="shared" si="26"/>
        <v>0.48997014295368652</v>
      </c>
      <c r="G1714" s="6">
        <v>4043.7220000000002</v>
      </c>
      <c r="H1714" s="9">
        <v>1188.7818278429804</v>
      </c>
      <c r="I1714" s="8">
        <f>+F1714/(1-'P&amp;L'!$D$26)</f>
        <v>0.48997014295368652</v>
      </c>
    </row>
    <row r="1715" spans="1:9" x14ac:dyDescent="0.25">
      <c r="A1715" s="5">
        <v>42969</v>
      </c>
      <c r="B1715" s="6">
        <v>40</v>
      </c>
      <c r="C1715" s="6">
        <v>4084580.6639550943</v>
      </c>
      <c r="D1715" s="6">
        <v>4886</v>
      </c>
      <c r="E1715" s="7">
        <v>13.4426559771348</v>
      </c>
      <c r="F1715" s="8">
        <f t="shared" si="26"/>
        <v>0.64320744289752352</v>
      </c>
      <c r="G1715" s="6">
        <v>4082.1809833333332</v>
      </c>
      <c r="H1715" s="9">
        <v>1575.4135150408388</v>
      </c>
      <c r="I1715" s="8">
        <f>+F1715/(1-'P&amp;L'!$D$26)</f>
        <v>0.64320744289752352</v>
      </c>
    </row>
    <row r="1716" spans="1:9" x14ac:dyDescent="0.25">
      <c r="A1716" s="5">
        <v>42970</v>
      </c>
      <c r="B1716" s="6">
        <v>40</v>
      </c>
      <c r="C1716" s="6">
        <v>7297172.1974029206</v>
      </c>
      <c r="D1716" s="6">
        <v>4886</v>
      </c>
      <c r="E1716" s="7">
        <v>13.635955033716201</v>
      </c>
      <c r="F1716" s="8">
        <f t="shared" si="26"/>
        <v>0.36521147914502788</v>
      </c>
      <c r="G1716" s="6">
        <v>4174.95</v>
      </c>
      <c r="H1716" s="9">
        <v>914.84379891392052</v>
      </c>
      <c r="I1716" s="8">
        <f>+F1716/(1-'P&amp;L'!$D$26)</f>
        <v>0.36521147914502788</v>
      </c>
    </row>
    <row r="1717" spans="1:9" x14ac:dyDescent="0.25">
      <c r="A1717" s="5">
        <v>42971</v>
      </c>
      <c r="B1717" s="6">
        <v>40</v>
      </c>
      <c r="C1717" s="6">
        <v>4459277.5076503968</v>
      </c>
      <c r="D1717" s="6">
        <v>4886</v>
      </c>
      <c r="E1717" s="7">
        <v>13.635334422585</v>
      </c>
      <c r="F1717" s="8">
        <f t="shared" si="26"/>
        <v>0.59760572311951698</v>
      </c>
      <c r="G1717" s="6">
        <v>4340.3167166666672</v>
      </c>
      <c r="H1717" s="9">
        <v>1556.2788660187869</v>
      </c>
      <c r="I1717" s="8">
        <f>+F1717/(1-'P&amp;L'!$D$26)</f>
        <v>0.59760572311951698</v>
      </c>
    </row>
    <row r="1718" spans="1:9" x14ac:dyDescent="0.25">
      <c r="A1718" s="5">
        <v>42972</v>
      </c>
      <c r="B1718" s="6">
        <v>40</v>
      </c>
      <c r="C1718" s="6">
        <v>4459277.5076503968</v>
      </c>
      <c r="D1718" s="6">
        <v>4886</v>
      </c>
      <c r="E1718" s="7">
        <v>13.5841008827273</v>
      </c>
      <c r="F1718" s="8">
        <f t="shared" si="26"/>
        <v>0.59536027348947929</v>
      </c>
      <c r="G1718" s="6">
        <v>4363.5445</v>
      </c>
      <c r="H1718" s="9">
        <v>1558.7286281421079</v>
      </c>
      <c r="I1718" s="8">
        <f>+F1718/(1-'P&amp;L'!$D$26)</f>
        <v>0.59536027348947929</v>
      </c>
    </row>
    <row r="1719" spans="1:9" x14ac:dyDescent="0.25">
      <c r="A1719" s="5">
        <v>42973</v>
      </c>
      <c r="B1719" s="6">
        <v>40</v>
      </c>
      <c r="C1719" s="6">
        <v>4635882.5574583327</v>
      </c>
      <c r="D1719" s="6">
        <v>4886</v>
      </c>
      <c r="E1719" s="7">
        <v>13.751252444666701</v>
      </c>
      <c r="F1719" s="8">
        <f t="shared" si="26"/>
        <v>0.57972667436578296</v>
      </c>
      <c r="G1719" s="6">
        <v>4360.5133166666665</v>
      </c>
      <c r="H1719" s="9">
        <v>1516.7435301593262</v>
      </c>
      <c r="I1719" s="8">
        <f>+F1719/(1-'P&amp;L'!$D$26)</f>
        <v>0.57972667436578296</v>
      </c>
    </row>
    <row r="1720" spans="1:9" x14ac:dyDescent="0.25">
      <c r="A1720" s="5">
        <v>42974</v>
      </c>
      <c r="B1720" s="6">
        <v>40</v>
      </c>
      <c r="C1720" s="6">
        <v>6843445.6800575377</v>
      </c>
      <c r="D1720" s="6">
        <v>4886</v>
      </c>
      <c r="E1720" s="7">
        <v>13.498145021465</v>
      </c>
      <c r="F1720" s="8">
        <f t="shared" si="26"/>
        <v>0.38548964751524695</v>
      </c>
      <c r="G1720" s="6">
        <v>4354.3083333333334</v>
      </c>
      <c r="H1720" s="9">
        <v>1007.1244707536215</v>
      </c>
      <c r="I1720" s="8">
        <f>+F1720/(1-'P&amp;L'!$D$26)</f>
        <v>0.38548964751524695</v>
      </c>
    </row>
    <row r="1721" spans="1:9" x14ac:dyDescent="0.25">
      <c r="A1721" s="5">
        <v>42975</v>
      </c>
      <c r="B1721" s="6">
        <v>40</v>
      </c>
      <c r="C1721" s="6">
        <v>5695512.8563059513</v>
      </c>
      <c r="D1721" s="6">
        <v>4886</v>
      </c>
      <c r="E1721" s="7">
        <v>13.4451980211565</v>
      </c>
      <c r="F1721" s="8">
        <f t="shared" si="26"/>
        <v>0.4613683732353373</v>
      </c>
      <c r="G1721" s="6">
        <v>4391.6735166666667</v>
      </c>
      <c r="H1721" s="9">
        <v>1215.7075596991278</v>
      </c>
      <c r="I1721" s="8">
        <f>+F1721/(1-'P&amp;L'!$D$26)</f>
        <v>0.4613683732353373</v>
      </c>
    </row>
    <row r="1722" spans="1:9" x14ac:dyDescent="0.25">
      <c r="A1722" s="5">
        <v>42976</v>
      </c>
      <c r="B1722" s="6">
        <v>40</v>
      </c>
      <c r="C1722" s="6">
        <v>6578538.1053456329</v>
      </c>
      <c r="D1722" s="6">
        <v>4886</v>
      </c>
      <c r="E1722" s="7">
        <v>13.842168428137899</v>
      </c>
      <c r="F1722" s="8">
        <f t="shared" si="26"/>
        <v>0.41123321842537769</v>
      </c>
      <c r="G1722" s="6">
        <v>4607.9854500000001</v>
      </c>
      <c r="H1722" s="9">
        <v>1136.9740122364874</v>
      </c>
      <c r="I1722" s="8">
        <f>+F1722/(1-'P&amp;L'!$D$26)</f>
        <v>0.41123321842537769</v>
      </c>
    </row>
    <row r="1723" spans="1:9" x14ac:dyDescent="0.25">
      <c r="A1723" s="5">
        <v>42977</v>
      </c>
      <c r="B1723" s="6">
        <v>40</v>
      </c>
      <c r="C1723" s="6">
        <v>7417412.9193333201</v>
      </c>
      <c r="D1723" s="6">
        <v>4886</v>
      </c>
      <c r="E1723" s="7">
        <v>13.003547063892601</v>
      </c>
      <c r="F1723" s="8">
        <f t="shared" si="26"/>
        <v>0.34262798442069115</v>
      </c>
      <c r="G1723" s="6">
        <v>4594.9878500000004</v>
      </c>
      <c r="H1723" s="9">
        <v>944.62285528983898</v>
      </c>
      <c r="I1723" s="8">
        <f>+F1723/(1-'P&amp;L'!$D$26)</f>
        <v>0.34262798442069115</v>
      </c>
    </row>
    <row r="1724" spans="1:9" x14ac:dyDescent="0.25">
      <c r="A1724" s="5">
        <v>42978</v>
      </c>
      <c r="B1724" s="6">
        <v>40</v>
      </c>
      <c r="C1724" s="6">
        <v>7196655.7796734115</v>
      </c>
      <c r="D1724" s="6">
        <v>4886</v>
      </c>
      <c r="E1724" s="7">
        <v>13.363489958947399</v>
      </c>
      <c r="F1724" s="8">
        <f t="shared" si="26"/>
        <v>0.36291307484143737</v>
      </c>
      <c r="G1724" s="6">
        <v>4748.2550000000001</v>
      </c>
      <c r="H1724" s="9">
        <v>1033.9222933087374</v>
      </c>
      <c r="I1724" s="8">
        <f>+F1724/(1-'P&amp;L'!$D$26)</f>
        <v>0.36291307484143737</v>
      </c>
    </row>
    <row r="1725" spans="1:9" x14ac:dyDescent="0.25">
      <c r="A1725" s="5">
        <v>42979</v>
      </c>
      <c r="B1725" s="6">
        <v>40</v>
      </c>
      <c r="C1725" s="6">
        <v>7682319.6666452372</v>
      </c>
      <c r="D1725" s="6">
        <v>4886</v>
      </c>
      <c r="E1725" s="7">
        <v>13.3937271684783</v>
      </c>
      <c r="F1725" s="8">
        <f t="shared" si="26"/>
        <v>0.34073953589469669</v>
      </c>
      <c r="G1725" s="6">
        <v>4911.7400166666666</v>
      </c>
      <c r="H1725" s="9">
        <v>1004.1744082286458</v>
      </c>
      <c r="I1725" s="8">
        <f>+F1725/(1-'P&amp;L'!$D$26)</f>
        <v>0.34073953589469669</v>
      </c>
    </row>
    <row r="1726" spans="1:9" x14ac:dyDescent="0.25">
      <c r="A1726" s="5">
        <v>42980</v>
      </c>
      <c r="B1726" s="6">
        <v>40</v>
      </c>
      <c r="C1726" s="6">
        <v>7240807.4212539503</v>
      </c>
      <c r="D1726" s="6">
        <v>4406</v>
      </c>
      <c r="E1726" s="7">
        <v>13.1415955091061</v>
      </c>
      <c r="F1726" s="8">
        <f t="shared" si="26"/>
        <v>0.31986416124346601</v>
      </c>
      <c r="G1726" s="6">
        <v>4580.3874799999994</v>
      </c>
      <c r="H1726" s="9">
        <v>879.06107967616379</v>
      </c>
      <c r="I1726" s="8">
        <f>+F1726/(1-'P&amp;L'!$D$26)</f>
        <v>0.31986416124346601</v>
      </c>
    </row>
    <row r="1727" spans="1:9" x14ac:dyDescent="0.25">
      <c r="A1727" s="5">
        <v>42981</v>
      </c>
      <c r="B1727" s="6">
        <v>40</v>
      </c>
      <c r="C1727" s="6">
        <v>6799294.4176055547</v>
      </c>
      <c r="D1727" s="6">
        <v>4406</v>
      </c>
      <c r="E1727" s="7">
        <v>13.133020328305101</v>
      </c>
      <c r="F1727" s="8">
        <f t="shared" si="26"/>
        <v>0.34041230758699659</v>
      </c>
      <c r="G1727" s="6">
        <v>4648.1599833333339</v>
      </c>
      <c r="H1727" s="9">
        <v>949.3745195760215</v>
      </c>
      <c r="I1727" s="8">
        <f>+F1727/(1-'P&amp;L'!$D$26)</f>
        <v>0.34041230758699659</v>
      </c>
    </row>
    <row r="1728" spans="1:9" x14ac:dyDescent="0.25">
      <c r="A1728" s="5">
        <v>42982</v>
      </c>
      <c r="B1728" s="6">
        <v>40</v>
      </c>
      <c r="C1728" s="6">
        <v>7726470.9290972212</v>
      </c>
      <c r="D1728" s="6">
        <v>4406</v>
      </c>
      <c r="E1728" s="7">
        <v>13.1336250307857</v>
      </c>
      <c r="F1728" s="8">
        <f t="shared" si="26"/>
        <v>0.29957662387738038</v>
      </c>
      <c r="G1728" s="6">
        <v>4344.9831666666651</v>
      </c>
      <c r="H1728" s="9">
        <v>780.99323272442916</v>
      </c>
      <c r="I1728" s="8">
        <f>+F1728/(1-'P&amp;L'!$D$26)</f>
        <v>0.29957662387738038</v>
      </c>
    </row>
    <row r="1729" spans="1:9" x14ac:dyDescent="0.25">
      <c r="A1729" s="5">
        <v>42983</v>
      </c>
      <c r="B1729" s="6">
        <v>40</v>
      </c>
      <c r="C1729" s="6">
        <v>8697798.7030408718</v>
      </c>
      <c r="D1729" s="6">
        <v>4406</v>
      </c>
      <c r="E1729" s="7">
        <v>13.297971216732</v>
      </c>
      <c r="F1729" s="8">
        <f t="shared" si="26"/>
        <v>0.26945144711356456</v>
      </c>
      <c r="G1729" s="6">
        <v>4488.7201400000004</v>
      </c>
      <c r="H1729" s="9">
        <v>725.69528244648131</v>
      </c>
      <c r="I1729" s="8">
        <f>+F1729/(1-'P&amp;L'!$D$26)</f>
        <v>0.26945144711356456</v>
      </c>
    </row>
    <row r="1730" spans="1:9" x14ac:dyDescent="0.25">
      <c r="A1730" s="5">
        <v>42984</v>
      </c>
      <c r="B1730" s="6">
        <v>40</v>
      </c>
      <c r="C1730" s="6">
        <v>7430760.7659943029</v>
      </c>
      <c r="D1730" s="6">
        <v>4406</v>
      </c>
      <c r="E1730" s="7">
        <v>13.4656721182317</v>
      </c>
      <c r="F1730" s="8">
        <f t="shared" si="26"/>
        <v>0.3193737665432162</v>
      </c>
      <c r="G1730" s="6">
        <v>4641.8220166666661</v>
      </c>
      <c r="H1730" s="9">
        <v>889.48570865163651</v>
      </c>
      <c r="I1730" s="8">
        <f>+F1730/(1-'P&amp;L'!$D$26)</f>
        <v>0.3193737665432162</v>
      </c>
    </row>
    <row r="1731" spans="1:9" x14ac:dyDescent="0.25">
      <c r="A1731" s="5">
        <v>42985</v>
      </c>
      <c r="B1731" s="6">
        <v>40</v>
      </c>
      <c r="C1731" s="6">
        <v>8072925.2766357874</v>
      </c>
      <c r="D1731" s="6">
        <v>4406</v>
      </c>
      <c r="E1731" s="7">
        <v>13.6504200165217</v>
      </c>
      <c r="F1731" s="8">
        <f t="shared" si="26"/>
        <v>0.29800226575543476</v>
      </c>
      <c r="G1731" s="6">
        <v>4654.6585000000005</v>
      </c>
      <c r="H1731" s="9">
        <v>832.25926759067602</v>
      </c>
      <c r="I1731" s="8">
        <f>+F1731/(1-'P&amp;L'!$D$26)</f>
        <v>0.29800226575543476</v>
      </c>
    </row>
    <row r="1732" spans="1:9" x14ac:dyDescent="0.25">
      <c r="A1732" s="5">
        <v>42986</v>
      </c>
      <c r="B1732" s="6">
        <v>40</v>
      </c>
      <c r="C1732" s="6">
        <v>8027056.3830185393</v>
      </c>
      <c r="D1732" s="6">
        <v>4406</v>
      </c>
      <c r="E1732" s="7">
        <v>13.9439752697015</v>
      </c>
      <c r="F1732" s="8">
        <f t="shared" ref="F1732:F1795" si="27">+(B1732/C1732)*D1732*E1732</f>
        <v>0.30615036001629098</v>
      </c>
      <c r="G1732" s="6">
        <v>4310.7501833333336</v>
      </c>
      <c r="H1732" s="9">
        <v>791.84263234067555</v>
      </c>
      <c r="I1732" s="8">
        <f>+F1732/(1-'P&amp;L'!$D$26)</f>
        <v>0.30615036001629098</v>
      </c>
    </row>
    <row r="1733" spans="1:9" x14ac:dyDescent="0.25">
      <c r="A1733" s="5">
        <v>42987</v>
      </c>
      <c r="B1733" s="6">
        <v>40</v>
      </c>
      <c r="C1733" s="6">
        <v>7751843.21315045</v>
      </c>
      <c r="D1733" s="6">
        <v>4406</v>
      </c>
      <c r="E1733" s="7">
        <v>14.1267738043056</v>
      </c>
      <c r="F1733" s="8">
        <f t="shared" si="27"/>
        <v>0.32117556390294577</v>
      </c>
      <c r="G1733" s="6">
        <v>4375.5595199999998</v>
      </c>
      <c r="H1733" s="9">
        <v>843.19367773614169</v>
      </c>
      <c r="I1733" s="8">
        <f>+F1733/(1-'P&amp;L'!$D$26)</f>
        <v>0.32117556390294577</v>
      </c>
    </row>
    <row r="1734" spans="1:9" x14ac:dyDescent="0.25">
      <c r="A1734" s="5">
        <v>42988</v>
      </c>
      <c r="B1734" s="6">
        <v>40</v>
      </c>
      <c r="C1734" s="6">
        <v>6329907.3191803331</v>
      </c>
      <c r="D1734" s="6">
        <v>4406</v>
      </c>
      <c r="E1734" s="7">
        <v>14.0646408365926</v>
      </c>
      <c r="F1734" s="8">
        <f t="shared" si="27"/>
        <v>0.39159377476668272</v>
      </c>
      <c r="G1734" s="6">
        <v>4329.9549999999999</v>
      </c>
      <c r="H1734" s="9">
        <v>1017.3500538119231</v>
      </c>
      <c r="I1734" s="8">
        <f>+F1734/(1-'P&amp;L'!$D$26)</f>
        <v>0.39159377476668272</v>
      </c>
    </row>
    <row r="1735" spans="1:9" x14ac:dyDescent="0.25">
      <c r="A1735" s="5">
        <v>42989</v>
      </c>
      <c r="B1735" s="6">
        <v>40</v>
      </c>
      <c r="C1735" s="6">
        <v>7981187.4894012893</v>
      </c>
      <c r="D1735" s="6">
        <v>4406</v>
      </c>
      <c r="E1735" s="7">
        <v>13.7758757877027</v>
      </c>
      <c r="F1735" s="8">
        <f t="shared" si="27"/>
        <v>0.3041978843435052</v>
      </c>
      <c r="G1735" s="6">
        <v>4248.90016666666</v>
      </c>
      <c r="H1735" s="9">
        <v>775.50386489205869</v>
      </c>
      <c r="I1735" s="8">
        <f>+F1735/(1-'P&amp;L'!$D$26)</f>
        <v>0.3041978843435052</v>
      </c>
    </row>
    <row r="1736" spans="1:9" x14ac:dyDescent="0.25">
      <c r="A1736" s="5">
        <v>42990</v>
      </c>
      <c r="B1736" s="6">
        <v>40</v>
      </c>
      <c r="C1736" s="6">
        <v>8623352.4277199991</v>
      </c>
      <c r="D1736" s="6">
        <v>4406</v>
      </c>
      <c r="E1736" s="7">
        <v>14.427272611999999</v>
      </c>
      <c r="F1736" s="8">
        <f t="shared" si="27"/>
        <v>0.29485777676967284</v>
      </c>
      <c r="G1736" s="6">
        <v>4219.3661666666703</v>
      </c>
      <c r="H1736" s="9">
        <v>746.46775636830671</v>
      </c>
      <c r="I1736" s="8">
        <f>+F1736/(1-'P&amp;L'!$D$26)</f>
        <v>0.29485777676967284</v>
      </c>
    </row>
    <row r="1737" spans="1:9" x14ac:dyDescent="0.25">
      <c r="A1737" s="5">
        <v>42991</v>
      </c>
      <c r="B1737" s="6">
        <v>40</v>
      </c>
      <c r="C1737" s="6">
        <v>8715089.7872772701</v>
      </c>
      <c r="D1737" s="6">
        <v>4406</v>
      </c>
      <c r="E1737" s="7">
        <v>14.808897713881599</v>
      </c>
      <c r="F1737" s="8">
        <f t="shared" si="27"/>
        <v>0.29947139923957949</v>
      </c>
      <c r="G1737" s="6">
        <v>3961.2712666666666</v>
      </c>
      <c r="H1737" s="9">
        <v>711.77246939772488</v>
      </c>
      <c r="I1737" s="8">
        <f>+F1737/(1-'P&amp;L'!$D$26)</f>
        <v>0.29947139923957949</v>
      </c>
    </row>
    <row r="1738" spans="1:9" x14ac:dyDescent="0.25">
      <c r="A1738" s="5">
        <v>42992</v>
      </c>
      <c r="B1738" s="6">
        <v>40</v>
      </c>
      <c r="C1738" s="6">
        <v>7981187.4894012893</v>
      </c>
      <c r="D1738" s="6">
        <v>4406</v>
      </c>
      <c r="E1738" s="7">
        <v>15.176094586</v>
      </c>
      <c r="F1738" s="8">
        <f t="shared" si="27"/>
        <v>0.33511741371674991</v>
      </c>
      <c r="G1738" s="6">
        <v>3319.6299999999997</v>
      </c>
      <c r="H1738" s="9">
        <v>667.47949205792054</v>
      </c>
      <c r="I1738" s="8">
        <f>+F1738/(1-'P&amp;L'!$D$26)</f>
        <v>0.33511741371674991</v>
      </c>
    </row>
    <row r="1739" spans="1:9" x14ac:dyDescent="0.25">
      <c r="A1739" s="5">
        <v>42993</v>
      </c>
      <c r="B1739" s="6">
        <v>40</v>
      </c>
      <c r="C1739" s="6">
        <v>8256400.851104781</v>
      </c>
      <c r="D1739" s="6">
        <v>4406</v>
      </c>
      <c r="E1739" s="7">
        <v>14.532415429217901</v>
      </c>
      <c r="F1739" s="8">
        <f t="shared" si="27"/>
        <v>0.31020694627522261</v>
      </c>
      <c r="G1739" s="6">
        <v>3774.2652833333336</v>
      </c>
      <c r="H1739" s="9">
        <v>702.48198478525273</v>
      </c>
      <c r="I1739" s="8">
        <f>+F1739/(1-'P&amp;L'!$D$26)</f>
        <v>0.31020694627522261</v>
      </c>
    </row>
    <row r="1740" spans="1:9" x14ac:dyDescent="0.25">
      <c r="A1740" s="5">
        <v>42994</v>
      </c>
      <c r="B1740" s="6">
        <v>40</v>
      </c>
      <c r="C1740" s="6">
        <v>7751843.21315045</v>
      </c>
      <c r="D1740" s="6">
        <v>4406</v>
      </c>
      <c r="E1740" s="7">
        <v>14.7677747922148</v>
      </c>
      <c r="F1740" s="8">
        <f t="shared" si="27"/>
        <v>0.33574887388907548</v>
      </c>
      <c r="G1740" s="6">
        <v>3763.6260400000001</v>
      </c>
      <c r="H1740" s="9">
        <v>758.17992280176043</v>
      </c>
      <c r="I1740" s="8">
        <f>+F1740/(1-'P&amp;L'!$D$26)</f>
        <v>0.33574887388907548</v>
      </c>
    </row>
    <row r="1741" spans="1:9" x14ac:dyDescent="0.25">
      <c r="A1741" s="5">
        <v>42995</v>
      </c>
      <c r="B1741" s="6">
        <v>40</v>
      </c>
      <c r="C1741" s="6">
        <v>8072925.2766357874</v>
      </c>
      <c r="D1741" s="6">
        <v>4406</v>
      </c>
      <c r="E1741" s="7">
        <v>14.266021717086099</v>
      </c>
      <c r="F1741" s="8">
        <f t="shared" si="27"/>
        <v>0.31144146406208401</v>
      </c>
      <c r="G1741" s="6">
        <v>3746.6078333333298</v>
      </c>
      <c r="H1741" s="9">
        <v>700.10941732788285</v>
      </c>
      <c r="I1741" s="8">
        <f>+F1741/(1-'P&amp;L'!$D$26)</f>
        <v>0.31144146406208401</v>
      </c>
    </row>
    <row r="1742" spans="1:9" x14ac:dyDescent="0.25">
      <c r="A1742" s="5">
        <v>42996</v>
      </c>
      <c r="B1742" s="6">
        <v>40</v>
      </c>
      <c r="C1742" s="6">
        <v>6965995.4516776176</v>
      </c>
      <c r="D1742" s="6">
        <v>4406</v>
      </c>
      <c r="E1742" s="7">
        <v>14.1157900409231</v>
      </c>
      <c r="F1742" s="8">
        <f t="shared" si="27"/>
        <v>0.35713012649371728</v>
      </c>
      <c r="G1742" s="6">
        <v>4093.3166666666671</v>
      </c>
      <c r="H1742" s="9">
        <v>877.10801936730491</v>
      </c>
      <c r="I1742" s="8">
        <f>+F1742/(1-'P&amp;L'!$D$26)</f>
        <v>0.35713012649371728</v>
      </c>
    </row>
    <row r="1743" spans="1:9" x14ac:dyDescent="0.25">
      <c r="A1743" s="5">
        <v>42997</v>
      </c>
      <c r="B1743" s="6">
        <v>40</v>
      </c>
      <c r="C1743" s="6">
        <v>8556655.830407152</v>
      </c>
      <c r="D1743" s="6">
        <v>4406</v>
      </c>
      <c r="E1743" s="7">
        <v>15.0887788957391</v>
      </c>
      <c r="F1743" s="8">
        <f t="shared" si="27"/>
        <v>0.31078103937932067</v>
      </c>
      <c r="G1743" s="6">
        <v>3943.4133333333334</v>
      </c>
      <c r="H1743" s="9">
        <v>735.32285666136306</v>
      </c>
      <c r="I1743" s="8">
        <f>+F1743/(1-'P&amp;L'!$D$26)</f>
        <v>0.31078103937932067</v>
      </c>
    </row>
    <row r="1744" spans="1:9" x14ac:dyDescent="0.25">
      <c r="A1744" s="5">
        <v>42998</v>
      </c>
      <c r="B1744" s="6">
        <v>40</v>
      </c>
      <c r="C1744" s="6">
        <v>6417491.8728053644</v>
      </c>
      <c r="D1744" s="6">
        <v>4406</v>
      </c>
      <c r="E1744" s="7">
        <v>16.2588933858427</v>
      </c>
      <c r="F1744" s="8">
        <f t="shared" si="27"/>
        <v>0.44650892079249299</v>
      </c>
      <c r="G1744" s="6">
        <v>3977.5616666666665</v>
      </c>
      <c r="H1744" s="9">
        <v>1065.6100603013538</v>
      </c>
      <c r="I1744" s="8">
        <f>+F1744/(1-'P&amp;L'!$D$26)</f>
        <v>0.44650892079249299</v>
      </c>
    </row>
    <row r="1745" spans="1:9" x14ac:dyDescent="0.25">
      <c r="A1745" s="5">
        <v>42999</v>
      </c>
      <c r="B1745" s="6">
        <v>40</v>
      </c>
      <c r="C1745" s="6">
        <v>9653662.9881516583</v>
      </c>
      <c r="D1745" s="6">
        <v>4406</v>
      </c>
      <c r="E1745" s="7">
        <v>15.9138012072327</v>
      </c>
      <c r="F1745" s="8">
        <f t="shared" si="27"/>
        <v>0.29052685267809247</v>
      </c>
      <c r="G1745" s="6">
        <v>3658.8981833333332</v>
      </c>
      <c r="H1745" s="9">
        <v>637.8049040840541</v>
      </c>
      <c r="I1745" s="8">
        <f>+F1745/(1-'P&amp;L'!$D$26)</f>
        <v>0.29052685267809247</v>
      </c>
    </row>
    <row r="1746" spans="1:9" x14ac:dyDescent="0.25">
      <c r="A1746" s="5">
        <v>43000</v>
      </c>
      <c r="B1746" s="6">
        <v>40</v>
      </c>
      <c r="C1746" s="6">
        <v>7624199.7463243194</v>
      </c>
      <c r="D1746" s="6">
        <v>4406</v>
      </c>
      <c r="E1746" s="7">
        <v>16.312960854158401</v>
      </c>
      <c r="F1746" s="8">
        <f t="shared" si="27"/>
        <v>0.37708826061685125</v>
      </c>
      <c r="G1746" s="6">
        <v>3637.5025499999997</v>
      </c>
      <c r="H1746" s="9">
        <v>822.99570574131667</v>
      </c>
      <c r="I1746" s="8">
        <f>+F1746/(1-'P&amp;L'!$D$26)</f>
        <v>0.37708826061685125</v>
      </c>
    </row>
    <row r="1747" spans="1:9" x14ac:dyDescent="0.25">
      <c r="A1747" s="5">
        <v>43001</v>
      </c>
      <c r="B1747" s="6">
        <v>40</v>
      </c>
      <c r="C1747" s="6">
        <v>9105159.4092794061</v>
      </c>
      <c r="D1747" s="6">
        <v>4406</v>
      </c>
      <c r="E1747" s="7">
        <v>16.735429318910899</v>
      </c>
      <c r="F1747" s="8">
        <f t="shared" si="27"/>
        <v>0.32393195226861826</v>
      </c>
      <c r="G1747" s="6">
        <v>3776.3869</v>
      </c>
      <c r="H1747" s="9">
        <v>733.97542862318107</v>
      </c>
      <c r="I1747" s="8">
        <f>+F1747/(1-'P&amp;L'!$D$26)</f>
        <v>0.32393195226861826</v>
      </c>
    </row>
    <row r="1748" spans="1:9" x14ac:dyDescent="0.25">
      <c r="A1748" s="5">
        <v>43002</v>
      </c>
      <c r="B1748" s="6">
        <v>40</v>
      </c>
      <c r="C1748" s="6">
        <v>7953301.8936476717</v>
      </c>
      <c r="D1748" s="6">
        <v>4406</v>
      </c>
      <c r="E1748" s="7">
        <v>16.5338722919048</v>
      </c>
      <c r="F1748" s="8">
        <f t="shared" si="27"/>
        <v>0.36637986231261599</v>
      </c>
      <c r="G1748" s="6">
        <v>3703.4065000000041</v>
      </c>
      <c r="H1748" s="9">
        <v>814.11213813458915</v>
      </c>
      <c r="I1748" s="8">
        <f>+F1748/(1-'P&amp;L'!$D$26)</f>
        <v>0.36637986231261599</v>
      </c>
    </row>
    <row r="1749" spans="1:9" x14ac:dyDescent="0.25">
      <c r="A1749" s="5">
        <v>43003</v>
      </c>
      <c r="B1749" s="6">
        <v>40</v>
      </c>
      <c r="C1749" s="6">
        <v>6856294.7359031662</v>
      </c>
      <c r="D1749" s="6">
        <v>4406</v>
      </c>
      <c r="E1749" s="7">
        <v>14.8069608916774</v>
      </c>
      <c r="F1749" s="8">
        <f t="shared" si="27"/>
        <v>0.38061064876398876</v>
      </c>
      <c r="G1749" s="6">
        <v>3942.5550000000003</v>
      </c>
      <c r="H1749" s="9">
        <v>900.34704980262472</v>
      </c>
      <c r="I1749" s="8">
        <f>+F1749/(1-'P&amp;L'!$D$26)</f>
        <v>0.38061064876398876</v>
      </c>
    </row>
    <row r="1750" spans="1:9" x14ac:dyDescent="0.25">
      <c r="A1750" s="5">
        <v>43004</v>
      </c>
      <c r="B1750" s="6">
        <v>40</v>
      </c>
      <c r="C1750" s="6">
        <v>7569349.3884370951</v>
      </c>
      <c r="D1750" s="6">
        <v>4406</v>
      </c>
      <c r="E1750" s="7">
        <v>15.4485522567442</v>
      </c>
      <c r="F1750" s="8">
        <f t="shared" si="27"/>
        <v>0.35969443475389185</v>
      </c>
      <c r="G1750" s="6">
        <v>3910.3073833333333</v>
      </c>
      <c r="H1750" s="9">
        <v>843.90948237723194</v>
      </c>
      <c r="I1750" s="8">
        <f>+F1750/(1-'P&amp;L'!$D$26)</f>
        <v>0.35969443475389185</v>
      </c>
    </row>
    <row r="1751" spans="1:9" x14ac:dyDescent="0.25">
      <c r="A1751" s="5">
        <v>43005</v>
      </c>
      <c r="B1751" s="6">
        <v>40</v>
      </c>
      <c r="C1751" s="6">
        <v>8063002.6094221231</v>
      </c>
      <c r="D1751" s="6">
        <v>4406</v>
      </c>
      <c r="E1751" s="7">
        <v>15.5760704304698</v>
      </c>
      <c r="F1751" s="8">
        <f t="shared" si="27"/>
        <v>0.3404596011736552</v>
      </c>
      <c r="G1751" s="6">
        <v>4202.5549833333334</v>
      </c>
      <c r="H1751" s="9">
        <v>858.48011612161429</v>
      </c>
      <c r="I1751" s="8">
        <f>+F1751/(1-'P&amp;L'!$D$26)</f>
        <v>0.3404596011736552</v>
      </c>
    </row>
    <row r="1752" spans="1:9" x14ac:dyDescent="0.25">
      <c r="A1752" s="5">
        <v>43006</v>
      </c>
      <c r="B1752" s="6">
        <v>40</v>
      </c>
      <c r="C1752" s="6">
        <v>9708513.3460388854</v>
      </c>
      <c r="D1752" s="6">
        <v>4406</v>
      </c>
      <c r="E1752" s="7">
        <v>14.8303643277976</v>
      </c>
      <c r="F1752" s="8">
        <f t="shared" si="27"/>
        <v>0.26921767689565479</v>
      </c>
      <c r="G1752" s="6">
        <v>4201.9890500000001</v>
      </c>
      <c r="H1752" s="9">
        <v>678.74983822918762</v>
      </c>
      <c r="I1752" s="8">
        <f>+F1752/(1-'P&amp;L'!$D$26)</f>
        <v>0.26921767689565479</v>
      </c>
    </row>
    <row r="1753" spans="1:9" x14ac:dyDescent="0.25">
      <c r="A1753" s="5">
        <v>43007</v>
      </c>
      <c r="B1753" s="6">
        <v>40</v>
      </c>
      <c r="C1753" s="6">
        <v>9269710.4829410799</v>
      </c>
      <c r="D1753" s="6">
        <v>4406</v>
      </c>
      <c r="E1753" s="7">
        <v>15.041419374539901</v>
      </c>
      <c r="F1753" s="8">
        <f t="shared" si="27"/>
        <v>0.28597438457730978</v>
      </c>
      <c r="G1753" s="6">
        <v>4193.5746666666664</v>
      </c>
      <c r="H1753" s="9">
        <v>719.55296068739813</v>
      </c>
      <c r="I1753" s="8">
        <f>+F1753/(1-'P&amp;L'!$D$26)</f>
        <v>0.28597438457730978</v>
      </c>
    </row>
    <row r="1754" spans="1:9" x14ac:dyDescent="0.25">
      <c r="A1754" s="5">
        <v>43008</v>
      </c>
      <c r="B1754" s="6">
        <v>40</v>
      </c>
      <c r="C1754" s="6">
        <v>7569349.3884370951</v>
      </c>
      <c r="D1754" s="6">
        <v>4406</v>
      </c>
      <c r="E1754" s="7">
        <v>14.678209549942499</v>
      </c>
      <c r="F1754" s="8">
        <f t="shared" si="27"/>
        <v>0.34175825666517445</v>
      </c>
      <c r="G1754" s="6">
        <v>4335.3683166666669</v>
      </c>
      <c r="H1754" s="9">
        <v>888.98875074325929</v>
      </c>
      <c r="I1754" s="8">
        <f>+F1754/(1-'P&amp;L'!$D$26)</f>
        <v>0.34175825666517445</v>
      </c>
    </row>
    <row r="1755" spans="1:9" x14ac:dyDescent="0.25">
      <c r="A1755" s="5">
        <v>43009</v>
      </c>
      <c r="B1755" s="6">
        <v>40</v>
      </c>
      <c r="C1755" s="6">
        <v>7130546.5253392924</v>
      </c>
      <c r="D1755" s="6">
        <v>4855</v>
      </c>
      <c r="E1755" s="7">
        <v>14.282264730731701</v>
      </c>
      <c r="F1755" s="8">
        <f t="shared" si="27"/>
        <v>0.38897660941580064</v>
      </c>
      <c r="G1755" s="6">
        <v>4360.7229666666672</v>
      </c>
      <c r="H1755" s="9">
        <v>1017.731540505367</v>
      </c>
      <c r="I1755" s="8">
        <f>+F1755/(1-'P&amp;L'!$D$26)</f>
        <v>0.38897660941580064</v>
      </c>
    </row>
    <row r="1756" spans="1:9" x14ac:dyDescent="0.25">
      <c r="A1756" s="5">
        <v>43010</v>
      </c>
      <c r="B1756" s="6">
        <v>40</v>
      </c>
      <c r="C1756" s="6">
        <v>8380132.39612957</v>
      </c>
      <c r="D1756" s="6">
        <v>4855</v>
      </c>
      <c r="E1756" s="7">
        <v>14.0477584987662</v>
      </c>
      <c r="F1756" s="8">
        <f t="shared" si="27"/>
        <v>0.32554076373785917</v>
      </c>
      <c r="G1756" s="6">
        <v>4386.88375</v>
      </c>
      <c r="H1756" s="9">
        <v>856.8656918425221</v>
      </c>
      <c r="I1756" s="8">
        <f>+F1756/(1-'P&amp;L'!$D$26)</f>
        <v>0.32554076373785917</v>
      </c>
    </row>
    <row r="1757" spans="1:9" x14ac:dyDescent="0.25">
      <c r="A1757" s="5">
        <v>43011</v>
      </c>
      <c r="B1757" s="6">
        <v>40</v>
      </c>
      <c r="C1757" s="6">
        <v>10223761.8832781</v>
      </c>
      <c r="D1757" s="6">
        <v>4855</v>
      </c>
      <c r="E1757" s="7">
        <v>14.3585797668</v>
      </c>
      <c r="F1757" s="8">
        <f t="shared" si="27"/>
        <v>0.2727407213261982</v>
      </c>
      <c r="G1757" s="6">
        <v>4293.3065999999999</v>
      </c>
      <c r="H1757" s="9">
        <v>702.57572337511658</v>
      </c>
      <c r="I1757" s="8">
        <f>+F1757/(1-'P&amp;L'!$D$26)</f>
        <v>0.2727407213261982</v>
      </c>
    </row>
    <row r="1758" spans="1:9" x14ac:dyDescent="0.25">
      <c r="A1758" s="5">
        <v>43012</v>
      </c>
      <c r="B1758" s="6">
        <v>40</v>
      </c>
      <c r="C1758" s="6">
        <v>7486251.2887209067</v>
      </c>
      <c r="D1758" s="6">
        <v>4855</v>
      </c>
      <c r="E1758" s="7">
        <v>13.9264295317767</v>
      </c>
      <c r="F1758" s="8">
        <f t="shared" si="27"/>
        <v>0.36126393715179783</v>
      </c>
      <c r="G1758" s="6">
        <v>4225.1750000000002</v>
      </c>
      <c r="H1758" s="9">
        <v>915.84201339320839</v>
      </c>
      <c r="I1758" s="8">
        <f>+F1758/(1-'P&amp;L'!$D$26)</f>
        <v>0.36126393715179783</v>
      </c>
    </row>
    <row r="1759" spans="1:9" x14ac:dyDescent="0.25">
      <c r="A1759" s="5">
        <v>43013</v>
      </c>
      <c r="B1759" s="6">
        <v>40</v>
      </c>
      <c r="C1759" s="6">
        <v>6983443.3663441315</v>
      </c>
      <c r="D1759" s="6">
        <v>4855</v>
      </c>
      <c r="E1759" s="7">
        <v>14.1911206785802</v>
      </c>
      <c r="F1759" s="8">
        <f t="shared" si="27"/>
        <v>0.39463563906912741</v>
      </c>
      <c r="G1759" s="6">
        <v>4338.8519999999999</v>
      </c>
      <c r="H1759" s="9">
        <v>1027.3593791078169</v>
      </c>
      <c r="I1759" s="8">
        <f>+F1759/(1-'P&amp;L'!$D$26)</f>
        <v>0.39463563906912741</v>
      </c>
    </row>
    <row r="1760" spans="1:9" x14ac:dyDescent="0.25">
      <c r="A1760" s="5">
        <v>43014</v>
      </c>
      <c r="B1760" s="6">
        <v>40</v>
      </c>
      <c r="C1760" s="6">
        <v>8882939.9619897325</v>
      </c>
      <c r="D1760" s="6">
        <v>4855</v>
      </c>
      <c r="E1760" s="7">
        <v>13.959356552329499</v>
      </c>
      <c r="F1760" s="8">
        <f t="shared" si="27"/>
        <v>0.30518128615778234</v>
      </c>
      <c r="G1760" s="6">
        <v>4345.6033333333335</v>
      </c>
      <c r="H1760" s="9">
        <v>795.71808863892761</v>
      </c>
      <c r="I1760" s="8">
        <f>+F1760/(1-'P&amp;L'!$D$26)</f>
        <v>0.30518128615778234</v>
      </c>
    </row>
    <row r="1761" spans="1:9" x14ac:dyDescent="0.25">
      <c r="A1761" s="5">
        <v>43015</v>
      </c>
      <c r="B1761" s="6">
        <v>40</v>
      </c>
      <c r="C1761" s="6">
        <v>8827072.4150589816</v>
      </c>
      <c r="D1761" s="6">
        <v>4855</v>
      </c>
      <c r="E1761" s="7">
        <v>13.734232281200001</v>
      </c>
      <c r="F1761" s="8">
        <f t="shared" si="27"/>
        <v>0.30215996692842562</v>
      </c>
      <c r="G1761" s="6">
        <v>4376.1916666666666</v>
      </c>
      <c r="H1761" s="9">
        <v>793.38595756347115</v>
      </c>
      <c r="I1761" s="8">
        <f>+F1761/(1-'P&amp;L'!$D$26)</f>
        <v>0.30215996692842562</v>
      </c>
    </row>
    <row r="1762" spans="1:9" x14ac:dyDescent="0.25">
      <c r="A1762" s="5">
        <v>43016</v>
      </c>
      <c r="B1762" s="6">
        <v>40</v>
      </c>
      <c r="C1762" s="6">
        <v>10167893.541397054</v>
      </c>
      <c r="D1762" s="6">
        <v>4855</v>
      </c>
      <c r="E1762" s="7">
        <v>13.356575506390501</v>
      </c>
      <c r="F1762" s="8">
        <f t="shared" si="27"/>
        <v>0.25510170349252542</v>
      </c>
      <c r="G1762" s="6">
        <v>4602.2808833333338</v>
      </c>
      <c r="H1762" s="9">
        <v>704.42981597365088</v>
      </c>
      <c r="I1762" s="8">
        <f>+F1762/(1-'P&amp;L'!$D$26)</f>
        <v>0.25510170349252542</v>
      </c>
    </row>
    <row r="1763" spans="1:9" x14ac:dyDescent="0.25">
      <c r="A1763" s="5">
        <v>43017</v>
      </c>
      <c r="B1763" s="6">
        <v>40</v>
      </c>
      <c r="C1763" s="6">
        <v>8994675.5585124008</v>
      </c>
      <c r="D1763" s="6">
        <v>4855</v>
      </c>
      <c r="E1763" s="7">
        <v>13.546554534855099</v>
      </c>
      <c r="F1763" s="8">
        <f t="shared" si="27"/>
        <v>0.29247757448896244</v>
      </c>
      <c r="G1763" s="6">
        <v>4777.9678166666663</v>
      </c>
      <c r="H1763" s="9">
        <v>838.4690628029939</v>
      </c>
      <c r="I1763" s="8">
        <f>+F1763/(1-'P&amp;L'!$D$26)</f>
        <v>0.29247757448896244</v>
      </c>
    </row>
    <row r="1764" spans="1:9" x14ac:dyDescent="0.25">
      <c r="A1764" s="5">
        <v>43018</v>
      </c>
      <c r="B1764" s="6">
        <v>40</v>
      </c>
      <c r="C1764" s="6">
        <v>8938807.5089204889</v>
      </c>
      <c r="D1764" s="6">
        <v>4855</v>
      </c>
      <c r="E1764" s="7">
        <v>13.415308716551699</v>
      </c>
      <c r="F1764" s="8">
        <f t="shared" si="27"/>
        <v>0.29145419566921271</v>
      </c>
      <c r="G1764" s="6">
        <v>4782.28</v>
      </c>
      <c r="H1764" s="9">
        <v>836.28934251897749</v>
      </c>
      <c r="I1764" s="8">
        <f>+F1764/(1-'P&amp;L'!$D$26)</f>
        <v>0.29145419566921271</v>
      </c>
    </row>
    <row r="1765" spans="1:9" x14ac:dyDescent="0.25">
      <c r="A1765" s="5">
        <v>43019</v>
      </c>
      <c r="B1765" s="6">
        <v>40</v>
      </c>
      <c r="C1765" s="6">
        <v>7765589.2337467298</v>
      </c>
      <c r="D1765" s="6">
        <v>4855</v>
      </c>
      <c r="E1765" s="7">
        <v>13.2937764175</v>
      </c>
      <c r="F1765" s="8">
        <f t="shared" si="27"/>
        <v>0.33244758415233727</v>
      </c>
      <c r="G1765" s="6">
        <v>4819.4857666666667</v>
      </c>
      <c r="H1765" s="9">
        <v>961.33583999094492</v>
      </c>
      <c r="I1765" s="8">
        <f>+F1765/(1-'P&amp;L'!$D$26)</f>
        <v>0.33244758415233727</v>
      </c>
    </row>
    <row r="1766" spans="1:9" x14ac:dyDescent="0.25">
      <c r="A1766" s="5">
        <v>43020</v>
      </c>
      <c r="B1766" s="6">
        <v>40</v>
      </c>
      <c r="C1766" s="6">
        <v>8547734.6804052144</v>
      </c>
      <c r="D1766" s="6">
        <v>4855</v>
      </c>
      <c r="E1766" s="7">
        <v>13.197125105</v>
      </c>
      <c r="F1766" s="8">
        <f t="shared" si="27"/>
        <v>0.29983168537813154</v>
      </c>
      <c r="G1766" s="6">
        <v>5325.1306833333329</v>
      </c>
      <c r="H1766" s="9">
        <v>957.98574458558073</v>
      </c>
      <c r="I1766" s="8">
        <f>+F1766/(1-'P&amp;L'!$D$26)</f>
        <v>0.29983168537813154</v>
      </c>
    </row>
    <row r="1767" spans="1:9" x14ac:dyDescent="0.25">
      <c r="A1767" s="5">
        <v>43021</v>
      </c>
      <c r="B1767" s="6">
        <v>40</v>
      </c>
      <c r="C1767" s="6">
        <v>7597986.382582414</v>
      </c>
      <c r="D1767" s="6">
        <v>4855</v>
      </c>
      <c r="E1767" s="7">
        <v>13.393242728275901</v>
      </c>
      <c r="F1767" s="8">
        <f t="shared" si="27"/>
        <v>0.34232329552388058</v>
      </c>
      <c r="G1767" s="6">
        <v>5563.8065666666662</v>
      </c>
      <c r="H1767" s="9">
        <v>1142.7723597352442</v>
      </c>
      <c r="I1767" s="8">
        <f>+F1767/(1-'P&amp;L'!$D$26)</f>
        <v>0.34232329552388058</v>
      </c>
    </row>
    <row r="1768" spans="1:9" x14ac:dyDescent="0.25">
      <c r="A1768" s="5">
        <v>43022</v>
      </c>
      <c r="B1768" s="6">
        <v>40</v>
      </c>
      <c r="C1768" s="6">
        <v>7877324.1172361784</v>
      </c>
      <c r="D1768" s="6">
        <v>4855</v>
      </c>
      <c r="E1768" s="7">
        <v>13.4671753843333</v>
      </c>
      <c r="F1768" s="8">
        <f t="shared" si="27"/>
        <v>0.33200683642240869</v>
      </c>
      <c r="G1768" s="6">
        <v>5739.4387333333334</v>
      </c>
      <c r="H1768" s="9">
        <v>1143.3197380165423</v>
      </c>
      <c r="I1768" s="8">
        <f>+F1768/(1-'P&amp;L'!$D$26)</f>
        <v>0.33200683642240869</v>
      </c>
    </row>
    <row r="1769" spans="1:9" x14ac:dyDescent="0.25">
      <c r="A1769" s="5">
        <v>43023</v>
      </c>
      <c r="B1769" s="6">
        <v>40</v>
      </c>
      <c r="C1769" s="6">
        <v>11601113.653045749</v>
      </c>
      <c r="D1769" s="6">
        <v>4855</v>
      </c>
      <c r="E1769" s="7">
        <v>13.2112130384024</v>
      </c>
      <c r="F1769" s="8">
        <f t="shared" si="27"/>
        <v>0.22115269695544879</v>
      </c>
      <c r="G1769" s="6">
        <v>5647.3116666666674</v>
      </c>
      <c r="H1769" s="9">
        <v>749.35092337878245</v>
      </c>
      <c r="I1769" s="8">
        <f>+F1769/(1-'P&amp;L'!$D$26)</f>
        <v>0.22115269695544879</v>
      </c>
    </row>
    <row r="1770" spans="1:9" x14ac:dyDescent="0.25">
      <c r="A1770" s="5">
        <v>43024</v>
      </c>
      <c r="B1770" s="6">
        <v>40</v>
      </c>
      <c r="C1770" s="6">
        <v>10351762.427502543</v>
      </c>
      <c r="D1770" s="6">
        <v>4855</v>
      </c>
      <c r="E1770" s="7">
        <v>13.0599393044886</v>
      </c>
      <c r="F1770" s="8">
        <f t="shared" si="27"/>
        <v>0.24500564330895075</v>
      </c>
      <c r="G1770" s="6">
        <v>5711.2058666666671</v>
      </c>
      <c r="H1770" s="9">
        <v>839.56660045951219</v>
      </c>
      <c r="I1770" s="8">
        <f>+F1770/(1-'P&amp;L'!$D$26)</f>
        <v>0.24500564330895075</v>
      </c>
    </row>
    <row r="1771" spans="1:9" x14ac:dyDescent="0.25">
      <c r="A1771" s="5">
        <v>43025</v>
      </c>
      <c r="B1771" s="6">
        <v>40</v>
      </c>
      <c r="C1771" s="6">
        <v>9756833.5523587186</v>
      </c>
      <c r="D1771" s="6">
        <v>4855</v>
      </c>
      <c r="E1771" s="7">
        <v>13.835624039370099</v>
      </c>
      <c r="F1771" s="8">
        <f t="shared" si="27"/>
        <v>0.27538423957187624</v>
      </c>
      <c r="G1771" s="6">
        <v>5603.7129400000003</v>
      </c>
      <c r="H1771" s="9">
        <v>925.90453605658979</v>
      </c>
      <c r="I1771" s="8">
        <f>+F1771/(1-'P&amp;L'!$D$26)</f>
        <v>0.27538423957187624</v>
      </c>
    </row>
    <row r="1772" spans="1:9" x14ac:dyDescent="0.25">
      <c r="A1772" s="5">
        <v>43026</v>
      </c>
      <c r="B1772" s="6">
        <v>40</v>
      </c>
      <c r="C1772" s="6">
        <v>8983426.1467174701</v>
      </c>
      <c r="D1772" s="6">
        <v>4855</v>
      </c>
      <c r="E1772" s="7">
        <v>13.6123424230128</v>
      </c>
      <c r="F1772" s="8">
        <f t="shared" si="27"/>
        <v>0.29426600223290339</v>
      </c>
      <c r="G1772" s="6">
        <v>5546.1761000000006</v>
      </c>
      <c r="H1772" s="9">
        <v>979.23064117600529</v>
      </c>
      <c r="I1772" s="8">
        <f>+F1772/(1-'P&amp;L'!$D$26)</f>
        <v>0.29426600223290339</v>
      </c>
    </row>
    <row r="1773" spans="1:9" x14ac:dyDescent="0.25">
      <c r="A1773" s="5">
        <v>43027</v>
      </c>
      <c r="B1773" s="6">
        <v>40</v>
      </c>
      <c r="C1773" s="6">
        <v>10589733.977560071</v>
      </c>
      <c r="D1773" s="6">
        <v>4855</v>
      </c>
      <c r="E1773" s="7">
        <v>13.7509243970085</v>
      </c>
      <c r="F1773" s="8">
        <f t="shared" si="27"/>
        <v>0.2521715393000204</v>
      </c>
      <c r="G1773" s="6">
        <v>5727.6334999999999</v>
      </c>
      <c r="H1773" s="9">
        <v>866.60769374481799</v>
      </c>
      <c r="I1773" s="8">
        <f>+F1773/(1-'P&amp;L'!$D$26)</f>
        <v>0.2521715393000204</v>
      </c>
    </row>
    <row r="1774" spans="1:9" x14ac:dyDescent="0.25">
      <c r="A1774" s="5">
        <v>43028</v>
      </c>
      <c r="B1774" s="6">
        <v>40</v>
      </c>
      <c r="C1774" s="6">
        <v>10649226.865074456</v>
      </c>
      <c r="D1774" s="6">
        <v>4855</v>
      </c>
      <c r="E1774" s="7">
        <v>13.273054851704501</v>
      </c>
      <c r="F1774" s="8">
        <f t="shared" si="27"/>
        <v>0.24204829936102523</v>
      </c>
      <c r="G1774" s="6">
        <v>5979.4598400000004</v>
      </c>
      <c r="H1774" s="9">
        <v>868.39085122172901</v>
      </c>
      <c r="I1774" s="8">
        <f>+F1774/(1-'P&amp;L'!$D$26)</f>
        <v>0.24204829936102523</v>
      </c>
    </row>
    <row r="1775" spans="1:9" x14ac:dyDescent="0.25">
      <c r="A1775" s="5">
        <v>43029</v>
      </c>
      <c r="B1775" s="6">
        <v>40</v>
      </c>
      <c r="C1775" s="6">
        <v>9102411.7897005118</v>
      </c>
      <c r="D1775" s="6">
        <v>4855</v>
      </c>
      <c r="E1775" s="7">
        <v>13.3361179101439</v>
      </c>
      <c r="F1775" s="8">
        <f t="shared" si="27"/>
        <v>0.28452614076199223</v>
      </c>
      <c r="G1775" s="6">
        <v>6020.3716833333337</v>
      </c>
      <c r="H1775" s="9">
        <v>1027.7718726069672</v>
      </c>
      <c r="I1775" s="8">
        <f>+F1775/(1-'P&amp;L'!$D$26)</f>
        <v>0.28452614076199223</v>
      </c>
    </row>
    <row r="1776" spans="1:9" x14ac:dyDescent="0.25">
      <c r="A1776" s="5">
        <v>43030</v>
      </c>
      <c r="B1776" s="6">
        <v>40</v>
      </c>
      <c r="C1776" s="6">
        <v>10827705.527617602</v>
      </c>
      <c r="D1776" s="6">
        <v>4855</v>
      </c>
      <c r="E1776" s="7">
        <v>13.099159344036099</v>
      </c>
      <c r="F1776" s="8">
        <f t="shared" si="27"/>
        <v>0.23493959436958667</v>
      </c>
      <c r="G1776" s="6">
        <v>5983.1845500000009</v>
      </c>
      <c r="H1776" s="9">
        <v>843.41217072922677</v>
      </c>
      <c r="I1776" s="8">
        <f>+F1776/(1-'P&amp;L'!$D$26)</f>
        <v>0.23493959436958667</v>
      </c>
    </row>
    <row r="1777" spans="1:9" x14ac:dyDescent="0.25">
      <c r="A1777" s="5">
        <v>43031</v>
      </c>
      <c r="B1777" s="6">
        <v>40</v>
      </c>
      <c r="C1777" s="6">
        <v>10173283.764959399</v>
      </c>
      <c r="D1777" s="6">
        <v>4855</v>
      </c>
      <c r="E1777" s="7">
        <v>13.086248585172401</v>
      </c>
      <c r="F1777" s="8">
        <f t="shared" si="27"/>
        <v>0.24980621144117102</v>
      </c>
      <c r="G1777" s="6">
        <v>5876.7986666666702</v>
      </c>
      <c r="H1777" s="9">
        <v>880.83648619351584</v>
      </c>
      <c r="I1777" s="8">
        <f>+F1777/(1-'P&amp;L'!$D$26)</f>
        <v>0.24980621144117102</v>
      </c>
    </row>
    <row r="1778" spans="1:9" x14ac:dyDescent="0.25">
      <c r="A1778" s="5">
        <v>43032</v>
      </c>
      <c r="B1778" s="6">
        <v>40</v>
      </c>
      <c r="C1778" s="6">
        <v>9935312.2149018627</v>
      </c>
      <c r="D1778" s="6">
        <v>4855</v>
      </c>
      <c r="E1778" s="7">
        <v>13.67823095312</v>
      </c>
      <c r="F1778" s="8">
        <f t="shared" si="27"/>
        <v>0.26736074253527037</v>
      </c>
      <c r="G1778" s="6">
        <v>5505.8277666666663</v>
      </c>
      <c r="H1778" s="9">
        <v>883.22531998038562</v>
      </c>
      <c r="I1778" s="8">
        <f>+F1778/(1-'P&amp;L'!$D$26)</f>
        <v>0.26736074253527037</v>
      </c>
    </row>
    <row r="1779" spans="1:9" x14ac:dyDescent="0.25">
      <c r="A1779" s="5">
        <v>43033</v>
      </c>
      <c r="B1779" s="6">
        <v>40</v>
      </c>
      <c r="C1779" s="6">
        <v>11006184.190160749</v>
      </c>
      <c r="D1779" s="6">
        <v>4855</v>
      </c>
      <c r="E1779" s="7">
        <v>13.5870225074638</v>
      </c>
      <c r="F1779" s="8">
        <f t="shared" si="27"/>
        <v>0.23973792600239344</v>
      </c>
      <c r="G1779" s="6">
        <v>5669.6225333333341</v>
      </c>
      <c r="H1779" s="9">
        <v>815.53412841466138</v>
      </c>
      <c r="I1779" s="8">
        <f>+F1779/(1-'P&amp;L'!$D$26)</f>
        <v>0.23973792600239344</v>
      </c>
    </row>
    <row r="1780" spans="1:9" x14ac:dyDescent="0.25">
      <c r="A1780" s="5">
        <v>43034</v>
      </c>
      <c r="B1780" s="6">
        <v>40</v>
      </c>
      <c r="C1780" s="6">
        <v>12999790.286990911</v>
      </c>
      <c r="D1780" s="6">
        <v>4855</v>
      </c>
      <c r="E1780" s="7">
        <v>13.478759845782299</v>
      </c>
      <c r="F1780" s="8">
        <f t="shared" si="27"/>
        <v>0.20135518375787723</v>
      </c>
      <c r="G1780" s="6">
        <v>5893.1384166666658</v>
      </c>
      <c r="H1780" s="9">
        <v>711.96838127911326</v>
      </c>
      <c r="I1780" s="8">
        <f>+F1780/(1-'P&amp;L'!$D$26)</f>
        <v>0.20135518375787723</v>
      </c>
    </row>
    <row r="1781" spans="1:9" x14ac:dyDescent="0.25">
      <c r="A1781" s="5">
        <v>43035</v>
      </c>
      <c r="B1781" s="6">
        <v>40</v>
      </c>
      <c r="C1781" s="6">
        <v>7510989.9435947491</v>
      </c>
      <c r="D1781" s="6">
        <v>4855</v>
      </c>
      <c r="E1781" s="7">
        <v>13.2537734150847</v>
      </c>
      <c r="F1781" s="8">
        <f t="shared" si="27"/>
        <v>0.34268223184141183</v>
      </c>
      <c r="G1781" s="6">
        <v>5772.5049833333333</v>
      </c>
      <c r="H1781" s="9">
        <v>1186.880934602603</v>
      </c>
      <c r="I1781" s="8">
        <f>+F1781/(1-'P&amp;L'!$D$26)</f>
        <v>0.34268223184141183</v>
      </c>
    </row>
    <row r="1782" spans="1:9" x14ac:dyDescent="0.25">
      <c r="A1782" s="5">
        <v>43036</v>
      </c>
      <c r="B1782" s="6">
        <v>44</v>
      </c>
      <c r="C1782" s="6">
        <v>6138789.8577457089</v>
      </c>
      <c r="D1782" s="6">
        <v>4855</v>
      </c>
      <c r="E1782" s="7">
        <v>13.1855123363905</v>
      </c>
      <c r="F1782" s="8">
        <f t="shared" si="27"/>
        <v>0.4588345929036387</v>
      </c>
      <c r="G1782" s="6">
        <v>5776.6969500000005</v>
      </c>
      <c r="H1782" s="9">
        <v>1445.7536691168775</v>
      </c>
      <c r="I1782" s="8">
        <f>+F1782/(1-'P&amp;L'!$D$26)</f>
        <v>0.4588345929036387</v>
      </c>
    </row>
    <row r="1783" spans="1:9" x14ac:dyDescent="0.25">
      <c r="A1783" s="5">
        <v>43037</v>
      </c>
      <c r="B1783" s="6">
        <v>44</v>
      </c>
      <c r="C1783" s="6">
        <v>11122042.801092226</v>
      </c>
      <c r="D1783" s="6">
        <v>4855</v>
      </c>
      <c r="E1783" s="7">
        <v>13.2349846864493</v>
      </c>
      <c r="F1783" s="8">
        <f t="shared" si="27"/>
        <v>0.25420307036056833</v>
      </c>
      <c r="G1783" s="6">
        <v>6155.4340199999997</v>
      </c>
      <c r="H1783" s="9">
        <v>853.48921488321605</v>
      </c>
      <c r="I1783" s="8">
        <f>+F1783/(1-'P&amp;L'!$D$26)</f>
        <v>0.25420307036056833</v>
      </c>
    </row>
    <row r="1784" spans="1:9" x14ac:dyDescent="0.25">
      <c r="A1784" s="5">
        <v>43038</v>
      </c>
      <c r="B1784" s="6">
        <v>44</v>
      </c>
      <c r="C1784" s="6">
        <v>10616495.401042577</v>
      </c>
      <c r="D1784" s="6">
        <v>4855</v>
      </c>
      <c r="E1784" s="7">
        <v>13.4177777793846</v>
      </c>
      <c r="F1784" s="8">
        <f t="shared" si="27"/>
        <v>0.26998605292577599</v>
      </c>
      <c r="G1784" s="6">
        <v>6105.8742199999997</v>
      </c>
      <c r="H1784" s="9">
        <v>899.182298355846</v>
      </c>
      <c r="I1784" s="8">
        <f>+F1784/(1-'P&amp;L'!$D$26)</f>
        <v>0.26998605292577599</v>
      </c>
    </row>
    <row r="1785" spans="1:9" x14ac:dyDescent="0.25">
      <c r="A1785" s="5">
        <v>43039</v>
      </c>
      <c r="B1785" s="6">
        <v>44</v>
      </c>
      <c r="C1785" s="6">
        <v>9966505.8866930325</v>
      </c>
      <c r="D1785" s="6">
        <v>4855</v>
      </c>
      <c r="E1785" s="7">
        <v>13.7020671657333</v>
      </c>
      <c r="F1785" s="8">
        <f t="shared" si="27"/>
        <v>0.29368723815756076</v>
      </c>
      <c r="G1785" s="6">
        <v>6388.6451666666662</v>
      </c>
      <c r="H1785" s="9">
        <v>1023.4164843092632</v>
      </c>
      <c r="I1785" s="8">
        <f>+F1785/(1-'P&amp;L'!$D$26)</f>
        <v>0.29368723815756076</v>
      </c>
    </row>
    <row r="1786" spans="1:9" x14ac:dyDescent="0.25">
      <c r="A1786" s="5">
        <v>43040</v>
      </c>
      <c r="B1786" s="6">
        <v>44</v>
      </c>
      <c r="C1786" s="6">
        <v>7872095.2293444965</v>
      </c>
      <c r="D1786" s="6">
        <v>4818</v>
      </c>
      <c r="E1786" s="7">
        <v>13.331695709890701</v>
      </c>
      <c r="F1786" s="8">
        <f t="shared" si="27"/>
        <v>0.35901659654674761</v>
      </c>
      <c r="G1786" s="6">
        <v>6665.3066833333332</v>
      </c>
      <c r="H1786" s="9">
        <v>1305.248574758522</v>
      </c>
      <c r="I1786" s="8">
        <f>+F1786/(1-'P&amp;L'!$D$26)</f>
        <v>0.35901659654674761</v>
      </c>
    </row>
    <row r="1787" spans="1:9" x14ac:dyDescent="0.25">
      <c r="A1787" s="5">
        <v>43041</v>
      </c>
      <c r="B1787" s="6">
        <v>44</v>
      </c>
      <c r="C1787" s="6">
        <v>10833158.572492426</v>
      </c>
      <c r="D1787" s="6">
        <v>4818</v>
      </c>
      <c r="E1787" s="7">
        <v>13.521056973358199</v>
      </c>
      <c r="F1787" s="8">
        <f t="shared" si="27"/>
        <v>0.26459096769564572</v>
      </c>
      <c r="G1787" s="6">
        <v>7068.20100000001</v>
      </c>
      <c r="H1787" s="9">
        <v>1020.0993504312727</v>
      </c>
      <c r="I1787" s="8">
        <f>+F1787/(1-'P&amp;L'!$D$26)</f>
        <v>0.26459096769564572</v>
      </c>
    </row>
    <row r="1788" spans="1:9" x14ac:dyDescent="0.25">
      <c r="A1788" s="5">
        <v>43042</v>
      </c>
      <c r="B1788" s="6">
        <v>44</v>
      </c>
      <c r="C1788" s="6">
        <v>8594305.8008439913</v>
      </c>
      <c r="D1788" s="6">
        <v>4818</v>
      </c>
      <c r="E1788" s="7">
        <v>13.787106961999999</v>
      </c>
      <c r="F1788" s="8">
        <f t="shared" si="27"/>
        <v>0.34008056576265638</v>
      </c>
      <c r="G1788" s="6">
        <v>7197.7200599999996</v>
      </c>
      <c r="H1788" s="9">
        <v>1335.1662055669203</v>
      </c>
      <c r="I1788" s="8">
        <f>+F1788/(1-'P&amp;L'!$D$26)</f>
        <v>0.34008056576265638</v>
      </c>
    </row>
    <row r="1789" spans="1:9" x14ac:dyDescent="0.25">
      <c r="A1789" s="5">
        <v>43043</v>
      </c>
      <c r="B1789" s="6">
        <v>44</v>
      </c>
      <c r="C1789" s="6">
        <v>9388737.4294934347</v>
      </c>
      <c r="D1789" s="6">
        <v>4818</v>
      </c>
      <c r="E1789" s="7">
        <v>13.4364467157862</v>
      </c>
      <c r="F1789" s="8">
        <f t="shared" si="27"/>
        <v>0.30338682209015977</v>
      </c>
      <c r="G1789" s="6">
        <v>7437.5433166666662</v>
      </c>
      <c r="H1789" s="9">
        <v>1230.7923441825851</v>
      </c>
      <c r="I1789" s="8">
        <f>+F1789/(1-'P&amp;L'!$D$26)</f>
        <v>0.30338682209015977</v>
      </c>
    </row>
    <row r="1790" spans="1:9" x14ac:dyDescent="0.25">
      <c r="A1790" s="5">
        <v>43044</v>
      </c>
      <c r="B1790" s="6">
        <v>44</v>
      </c>
      <c r="C1790" s="6">
        <v>10183169.58142882</v>
      </c>
      <c r="D1790" s="6">
        <v>4818</v>
      </c>
      <c r="E1790" s="7">
        <v>13.177396842658201</v>
      </c>
      <c r="F1790" s="8">
        <f t="shared" si="27"/>
        <v>0.27432546312135903</v>
      </c>
      <c r="G1790" s="6">
        <v>7377.12366666667</v>
      </c>
      <c r="H1790" s="9">
        <v>1103.8542907428398</v>
      </c>
      <c r="I1790" s="8">
        <f>+F1790/(1-'P&amp;L'!$D$26)</f>
        <v>0.27432546312135903</v>
      </c>
    </row>
    <row r="1791" spans="1:9" x14ac:dyDescent="0.25">
      <c r="A1791" s="5">
        <v>43045</v>
      </c>
      <c r="B1791" s="6">
        <v>44</v>
      </c>
      <c r="C1791" s="6">
        <v>9605400.6009432822</v>
      </c>
      <c r="D1791" s="6">
        <v>4818</v>
      </c>
      <c r="E1791" s="7">
        <v>13.121691501263699</v>
      </c>
      <c r="F1791" s="8">
        <f t="shared" si="27"/>
        <v>0.28959683622801974</v>
      </c>
      <c r="G1791" s="6">
        <v>6989.7166666666699</v>
      </c>
      <c r="H1791" s="9">
        <v>1104.108999707415</v>
      </c>
      <c r="I1791" s="8">
        <f>+F1791/(1-'P&amp;L'!$D$26)</f>
        <v>0.28959683622801974</v>
      </c>
    </row>
    <row r="1792" spans="1:9" x14ac:dyDescent="0.25">
      <c r="A1792" s="5">
        <v>43046</v>
      </c>
      <c r="B1792" s="6">
        <v>44</v>
      </c>
      <c r="C1792" s="6">
        <v>11266484.915392123</v>
      </c>
      <c r="D1792" s="6">
        <v>4818</v>
      </c>
      <c r="E1792" s="7">
        <v>13.4229828279503</v>
      </c>
      <c r="F1792" s="8">
        <f t="shared" si="27"/>
        <v>0.25256901305350943</v>
      </c>
      <c r="G1792" s="6">
        <v>7092.1272333333327</v>
      </c>
      <c r="H1792" s="9">
        <v>977.04631405795408</v>
      </c>
      <c r="I1792" s="8">
        <f>+F1792/(1-'P&amp;L'!$D$26)</f>
        <v>0.25256901305350943</v>
      </c>
    </row>
    <row r="1793" spans="1:9" x14ac:dyDescent="0.25">
      <c r="A1793" s="5">
        <v>43047</v>
      </c>
      <c r="B1793" s="6">
        <v>44</v>
      </c>
      <c r="C1793" s="6">
        <v>10399832.229592729</v>
      </c>
      <c r="D1793" s="6">
        <v>4818</v>
      </c>
      <c r="E1793" s="7">
        <v>13.5485710523125</v>
      </c>
      <c r="F1793" s="8">
        <f t="shared" si="27"/>
        <v>0.27617644314963241</v>
      </c>
      <c r="G1793" s="6">
        <v>7415.8782500000007</v>
      </c>
      <c r="H1793" s="9">
        <v>1117.1404788631207</v>
      </c>
      <c r="I1793" s="8">
        <f>+F1793/(1-'P&amp;L'!$D$26)</f>
        <v>0.27617644314963241</v>
      </c>
    </row>
    <row r="1794" spans="1:9" x14ac:dyDescent="0.25">
      <c r="A1794" s="5">
        <v>43048</v>
      </c>
      <c r="B1794" s="6">
        <v>44</v>
      </c>
      <c r="C1794" s="6">
        <v>11049821.743942276</v>
      </c>
      <c r="D1794" s="6">
        <v>4818</v>
      </c>
      <c r="E1794" s="7">
        <v>13.567648232086301</v>
      </c>
      <c r="F1794" s="8">
        <f t="shared" si="27"/>
        <v>0.26029676773684113</v>
      </c>
      <c r="G1794" s="6">
        <v>7158.3706000000002</v>
      </c>
      <c r="H1794" s="9">
        <v>1016.3458524231446</v>
      </c>
      <c r="I1794" s="8">
        <f>+F1794/(1-'P&amp;L'!$D$26)</f>
        <v>0.26029676773684113</v>
      </c>
    </row>
    <row r="1795" spans="1:9" x14ac:dyDescent="0.25">
      <c r="A1795" s="5">
        <v>43049</v>
      </c>
      <c r="B1795" s="6">
        <v>44</v>
      </c>
      <c r="C1795" s="6">
        <v>8139094.7449612971</v>
      </c>
      <c r="D1795" s="6">
        <v>4818</v>
      </c>
      <c r="E1795" s="7">
        <v>13.6381181752941</v>
      </c>
      <c r="F1795" s="8">
        <f t="shared" si="27"/>
        <v>0.35522033331861591</v>
      </c>
      <c r="G1795" s="6">
        <v>6719.3978500000003</v>
      </c>
      <c r="H1795" s="9">
        <v>1301.9273148967586</v>
      </c>
      <c r="I1795" s="8">
        <f>+F1795/(1-'P&amp;L'!$D$26)</f>
        <v>0.35522033331861591</v>
      </c>
    </row>
    <row r="1796" spans="1:9" x14ac:dyDescent="0.25">
      <c r="A1796" s="5">
        <v>43050</v>
      </c>
      <c r="B1796" s="6">
        <v>44</v>
      </c>
      <c r="C1796" s="6">
        <v>5426063.1633075317</v>
      </c>
      <c r="D1796" s="6">
        <v>4818</v>
      </c>
      <c r="E1796" s="7">
        <v>14.5741021972059</v>
      </c>
      <c r="F1796" s="8">
        <f t="shared" ref="F1796:F1859" si="28">+(B1796/C1796)*D1796*E1796</f>
        <v>0.56939865607955231</v>
      </c>
      <c r="G1796" s="6">
        <v>6362.8510333333334</v>
      </c>
      <c r="H1796" s="9">
        <v>1976.1811784805768</v>
      </c>
      <c r="I1796" s="8">
        <f>+F1796/(1-'P&amp;L'!$D$26)</f>
        <v>0.56939865607955231</v>
      </c>
    </row>
    <row r="1797" spans="1:9" x14ac:dyDescent="0.25">
      <c r="A1797" s="5">
        <v>43051</v>
      </c>
      <c r="B1797" s="6">
        <v>44</v>
      </c>
      <c r="C1797" s="6">
        <v>5426063.1633075317</v>
      </c>
      <c r="D1797" s="6">
        <v>4818</v>
      </c>
      <c r="E1797" s="7">
        <v>14.106946500780101</v>
      </c>
      <c r="F1797" s="8">
        <f t="shared" si="28"/>
        <v>0.55114725217655558</v>
      </c>
      <c r="G1797" s="6">
        <v>5716.3015833333338</v>
      </c>
      <c r="H1797" s="9">
        <v>1718.4675874181787</v>
      </c>
      <c r="I1797" s="8">
        <f>+F1797/(1-'P&amp;L'!$D$26)</f>
        <v>0.55114725217655558</v>
      </c>
    </row>
    <row r="1798" spans="1:9" x14ac:dyDescent="0.25">
      <c r="A1798" s="5">
        <v>43052</v>
      </c>
      <c r="B1798" s="6">
        <v>44</v>
      </c>
      <c r="C1798" s="6">
        <v>9495610.5357881766</v>
      </c>
      <c r="D1798" s="6">
        <v>4818</v>
      </c>
      <c r="E1798" s="7">
        <v>13.332791104</v>
      </c>
      <c r="F1798" s="8">
        <f t="shared" si="28"/>
        <v>0.29765806433051656</v>
      </c>
      <c r="G1798" s="6">
        <v>6550.2275333333337</v>
      </c>
      <c r="H1798" s="9">
        <v>1063.4880264526112</v>
      </c>
      <c r="I1798" s="8">
        <f>+F1798/(1-'P&amp;L'!$D$26)</f>
        <v>0.29765806433051656</v>
      </c>
    </row>
    <row r="1799" spans="1:9" x14ac:dyDescent="0.25">
      <c r="A1799" s="5">
        <v>43053</v>
      </c>
      <c r="B1799" s="6">
        <v>44</v>
      </c>
      <c r="C1799" s="6">
        <v>8681701.6129204892</v>
      </c>
      <c r="D1799" s="6">
        <v>4818</v>
      </c>
      <c r="E1799" s="7">
        <v>13.615474894080499</v>
      </c>
      <c r="F1799" s="8">
        <f t="shared" si="28"/>
        <v>0.33246613192168323</v>
      </c>
      <c r="G1799" s="6">
        <v>6635.4126333333334</v>
      </c>
      <c r="H1799" s="9">
        <v>1203.2999846774201</v>
      </c>
      <c r="I1799" s="8">
        <f>+F1799/(1-'P&amp;L'!$D$26)</f>
        <v>0.33246613192168323</v>
      </c>
    </row>
    <row r="1800" spans="1:9" x14ac:dyDescent="0.25">
      <c r="A1800" s="5">
        <v>43054</v>
      </c>
      <c r="B1800" s="6">
        <v>44</v>
      </c>
      <c r="C1800" s="6">
        <v>10309520.1028431</v>
      </c>
      <c r="D1800" s="6">
        <v>4818</v>
      </c>
      <c r="E1800" s="7">
        <v>13.7729531877439</v>
      </c>
      <c r="F1800" s="8">
        <f t="shared" si="28"/>
        <v>0.28320968028094839</v>
      </c>
      <c r="G1800" s="6">
        <v>7301.4299199999996</v>
      </c>
      <c r="H1800" s="9">
        <v>1127.910345401973</v>
      </c>
      <c r="I1800" s="8">
        <f>+F1800/(1-'P&amp;L'!$D$26)</f>
        <v>0.28320968028094839</v>
      </c>
    </row>
    <row r="1801" spans="1:9" x14ac:dyDescent="0.25">
      <c r="A1801" s="5">
        <v>43055</v>
      </c>
      <c r="B1801" s="6">
        <v>44</v>
      </c>
      <c r="C1801" s="6">
        <v>10309520.1028431</v>
      </c>
      <c r="D1801" s="6">
        <v>4818</v>
      </c>
      <c r="E1801" s="7">
        <v>13.779832811059601</v>
      </c>
      <c r="F1801" s="8">
        <f t="shared" si="28"/>
        <v>0.28335114419889934</v>
      </c>
      <c r="G1801" s="6">
        <v>7815.3069999999998</v>
      </c>
      <c r="H1801" s="9">
        <v>1207.8960985721822</v>
      </c>
      <c r="I1801" s="8">
        <f>+F1801/(1-'P&amp;L'!$D$26)</f>
        <v>0.28335114419889934</v>
      </c>
    </row>
    <row r="1802" spans="1:9" x14ac:dyDescent="0.25">
      <c r="A1802" s="5">
        <v>43056</v>
      </c>
      <c r="B1802" s="6">
        <v>44</v>
      </c>
      <c r="C1802" s="6">
        <v>11326906.853404472</v>
      </c>
      <c r="D1802" s="6">
        <v>4818</v>
      </c>
      <c r="E1802" s="7">
        <v>13.570035954494401</v>
      </c>
      <c r="F1802" s="8">
        <f t="shared" si="28"/>
        <v>0.25397393121499273</v>
      </c>
      <c r="G1802" s="6">
        <v>7786.8843666666662</v>
      </c>
      <c r="H1802" s="9">
        <v>1078.726709737583</v>
      </c>
      <c r="I1802" s="8">
        <f>+F1802/(1-'P&amp;L'!$D$26)</f>
        <v>0.25397393121499273</v>
      </c>
    </row>
    <row r="1803" spans="1:9" x14ac:dyDescent="0.25">
      <c r="A1803" s="5">
        <v>43057</v>
      </c>
      <c r="B1803" s="6">
        <v>44</v>
      </c>
      <c r="C1803" s="6">
        <v>9224307.3776228018</v>
      </c>
      <c r="D1803" s="6">
        <v>4818</v>
      </c>
      <c r="E1803" s="7">
        <v>13.414508268435799</v>
      </c>
      <c r="F1803" s="8">
        <f t="shared" si="28"/>
        <v>0.30829072801074742</v>
      </c>
      <c r="G1803" s="6">
        <v>7817.1403833333325</v>
      </c>
      <c r="H1803" s="9">
        <v>1314.519218040025</v>
      </c>
      <c r="I1803" s="8">
        <f>+F1803/(1-'P&amp;L'!$D$26)</f>
        <v>0.30829072801074742</v>
      </c>
    </row>
    <row r="1804" spans="1:9" x14ac:dyDescent="0.25">
      <c r="A1804" s="5">
        <v>43058</v>
      </c>
      <c r="B1804" s="6">
        <v>44</v>
      </c>
      <c r="C1804" s="6">
        <v>10852126.326615063</v>
      </c>
      <c r="D1804" s="6">
        <v>4818</v>
      </c>
      <c r="E1804" s="7">
        <v>13.5862446487582</v>
      </c>
      <c r="F1804" s="8">
        <f t="shared" si="28"/>
        <v>0.26540192114386463</v>
      </c>
      <c r="G1804" s="6">
        <v>8007.6540666666669</v>
      </c>
      <c r="H1804" s="9">
        <v>1159.2255126266257</v>
      </c>
      <c r="I1804" s="8">
        <f>+F1804/(1-'P&amp;L'!$D$26)</f>
        <v>0.26540192114386463</v>
      </c>
    </row>
    <row r="1805" spans="1:9" x14ac:dyDescent="0.25">
      <c r="A1805" s="5">
        <v>43059</v>
      </c>
      <c r="B1805" s="6">
        <v>44</v>
      </c>
      <c r="C1805" s="6">
        <v>11869513.169735227</v>
      </c>
      <c r="D1805" s="6">
        <v>4818</v>
      </c>
      <c r="E1805" s="7">
        <v>13.352864505219801</v>
      </c>
      <c r="F1805" s="8">
        <f t="shared" si="28"/>
        <v>0.23848496662931798</v>
      </c>
      <c r="G1805" s="6">
        <v>8255.5968166666662</v>
      </c>
      <c r="H1805" s="9">
        <v>1073.9103989061018</v>
      </c>
      <c r="I1805" s="8">
        <f>+F1805/(1-'P&amp;L'!$D$26)</f>
        <v>0.23848496662931798</v>
      </c>
    </row>
    <row r="1806" spans="1:9" x14ac:dyDescent="0.25">
      <c r="A1806" s="5">
        <v>43060</v>
      </c>
      <c r="B1806" s="6">
        <v>44</v>
      </c>
      <c r="C1806" s="6">
        <v>11733861.590652535</v>
      </c>
      <c r="D1806" s="6">
        <v>4818</v>
      </c>
      <c r="E1806" s="7">
        <v>13.5880343097076</v>
      </c>
      <c r="F1806" s="8">
        <f t="shared" si="28"/>
        <v>0.24549075742279508</v>
      </c>
      <c r="G1806" s="6">
        <v>8059.8</v>
      </c>
      <c r="H1806" s="9">
        <v>1079.239858187042</v>
      </c>
      <c r="I1806" s="8">
        <f>+F1806/(1-'P&amp;L'!$D$26)</f>
        <v>0.24549075742279508</v>
      </c>
    </row>
    <row r="1807" spans="1:9" x14ac:dyDescent="0.25">
      <c r="A1807" s="5">
        <v>43061</v>
      </c>
      <c r="B1807" s="6">
        <v>44</v>
      </c>
      <c r="C1807" s="6">
        <v>8342572.1135853296</v>
      </c>
      <c r="D1807" s="6">
        <v>4818</v>
      </c>
      <c r="E1807" s="7">
        <v>13.6930346217365</v>
      </c>
      <c r="F1807" s="8">
        <f t="shared" si="28"/>
        <v>0.34795189732961646</v>
      </c>
      <c r="G1807" s="6">
        <v>8268.35</v>
      </c>
      <c r="H1807" s="9">
        <v>1569.2662201556368</v>
      </c>
      <c r="I1807" s="8">
        <f>+F1807/(1-'P&amp;L'!$D$26)</f>
        <v>0.34795189732961646</v>
      </c>
    </row>
    <row r="1808" spans="1:9" x14ac:dyDescent="0.25">
      <c r="A1808" s="5">
        <v>43062</v>
      </c>
      <c r="B1808" s="6">
        <v>44</v>
      </c>
      <c r="C1808" s="6">
        <v>10648648.95799103</v>
      </c>
      <c r="D1808" s="6">
        <v>4818</v>
      </c>
      <c r="E1808" s="7">
        <v>13.264233626378401</v>
      </c>
      <c r="F1808" s="8">
        <f t="shared" si="28"/>
        <v>0.26406273941569613</v>
      </c>
      <c r="G1808" s="6">
        <v>8148.95</v>
      </c>
      <c r="H1808" s="9">
        <v>1173.7276692881114</v>
      </c>
      <c r="I1808" s="8">
        <f>+F1808/(1-'P&amp;L'!$D$26)</f>
        <v>0.26406273941569613</v>
      </c>
    </row>
    <row r="1809" spans="1:9" x14ac:dyDescent="0.25">
      <c r="A1809" s="5">
        <v>43063</v>
      </c>
      <c r="B1809" s="6">
        <v>44</v>
      </c>
      <c r="C1809" s="6">
        <v>9977010.8413757198</v>
      </c>
      <c r="D1809" s="6">
        <v>4818</v>
      </c>
      <c r="E1809" s="7">
        <v>13.134044054</v>
      </c>
      <c r="F1809" s="8">
        <f t="shared" si="28"/>
        <v>0.27907279157688497</v>
      </c>
      <c r="G1809" s="6">
        <v>8250.9783333333344</v>
      </c>
      <c r="H1809" s="9">
        <v>1255.9764854856694</v>
      </c>
      <c r="I1809" s="8">
        <f>+F1809/(1-'P&amp;L'!$D$26)</f>
        <v>0.27907279157688497</v>
      </c>
    </row>
    <row r="1810" spans="1:9" x14ac:dyDescent="0.25">
      <c r="A1810" s="5">
        <v>43064</v>
      </c>
      <c r="B1810" s="6">
        <v>44</v>
      </c>
      <c r="C1810" s="6">
        <v>10445729.471507464</v>
      </c>
      <c r="D1810" s="6">
        <v>4818</v>
      </c>
      <c r="E1810" s="7">
        <v>14.101463268461499</v>
      </c>
      <c r="F1810" s="8">
        <f t="shared" si="28"/>
        <v>0.28618368964673929</v>
      </c>
      <c r="G1810" s="6">
        <v>8707.4072666666671</v>
      </c>
      <c r="H1810" s="9">
        <v>1359.2279666353616</v>
      </c>
      <c r="I1810" s="8">
        <f>+F1810/(1-'P&amp;L'!$D$26)</f>
        <v>0.28618368964673929</v>
      </c>
    </row>
    <row r="1811" spans="1:9" x14ac:dyDescent="0.25">
      <c r="A1811" s="5">
        <v>43065</v>
      </c>
      <c r="B1811" s="6">
        <v>44</v>
      </c>
      <c r="C1811" s="6">
        <v>10244850.585938539</v>
      </c>
      <c r="D1811" s="6">
        <v>4818</v>
      </c>
      <c r="E1811" s="7">
        <v>14.5734940618824</v>
      </c>
      <c r="F1811" s="8">
        <f t="shared" si="28"/>
        <v>0.30156263649242332</v>
      </c>
      <c r="G1811" s="6">
        <v>9284.1437999999998</v>
      </c>
      <c r="H1811" s="9">
        <v>1527.1368446742465</v>
      </c>
      <c r="I1811" s="8">
        <f>+F1811/(1-'P&amp;L'!$D$26)</f>
        <v>0.30156263649242332</v>
      </c>
    </row>
    <row r="1812" spans="1:9" x14ac:dyDescent="0.25">
      <c r="A1812" s="5">
        <v>43066</v>
      </c>
      <c r="B1812" s="6">
        <v>44</v>
      </c>
      <c r="C1812" s="6">
        <v>11383166.731770949</v>
      </c>
      <c r="D1812" s="6">
        <v>4818</v>
      </c>
      <c r="E1812" s="7">
        <v>14.2926925580519</v>
      </c>
      <c r="F1812" s="8">
        <f t="shared" si="28"/>
        <v>0.26617693934938547</v>
      </c>
      <c r="G1812" s="6">
        <v>9718.2950500000006</v>
      </c>
      <c r="H1812" s="9">
        <v>1410.9741993290636</v>
      </c>
      <c r="I1812" s="8">
        <f>+F1812/(1-'P&amp;L'!$D$26)</f>
        <v>0.26617693934938547</v>
      </c>
    </row>
    <row r="1813" spans="1:9" x14ac:dyDescent="0.25">
      <c r="A1813" s="5">
        <v>43067</v>
      </c>
      <c r="B1813" s="6">
        <v>44</v>
      </c>
      <c r="C1813" s="6">
        <v>10445729.471507464</v>
      </c>
      <c r="D1813" s="6">
        <v>4818</v>
      </c>
      <c r="E1813" s="7">
        <v>14.310681790476201</v>
      </c>
      <c r="F1813" s="8">
        <f t="shared" si="28"/>
        <v>0.29042969783984063</v>
      </c>
      <c r="G1813" s="6">
        <v>9952.5088199999991</v>
      </c>
      <c r="H1813" s="9">
        <v>1576.6386160041536</v>
      </c>
      <c r="I1813" s="8">
        <f>+F1813/(1-'P&amp;L'!$D$26)</f>
        <v>0.29042969783984063</v>
      </c>
    </row>
    <row r="1814" spans="1:9" x14ac:dyDescent="0.25">
      <c r="A1814" s="5">
        <v>43068</v>
      </c>
      <c r="B1814" s="6">
        <v>44</v>
      </c>
      <c r="C1814" s="6">
        <v>11584046.144684557</v>
      </c>
      <c r="D1814" s="6">
        <v>4818</v>
      </c>
      <c r="E1814" s="7">
        <v>14.182987617101499</v>
      </c>
      <c r="F1814" s="8">
        <f t="shared" si="28"/>
        <v>0.25955351639411611</v>
      </c>
      <c r="G1814" s="6">
        <v>9879.3283333333329</v>
      </c>
      <c r="H1814" s="9">
        <v>1398.6624046520124</v>
      </c>
      <c r="I1814" s="8">
        <f>+F1814/(1-'P&amp;L'!$D$26)</f>
        <v>0.25955351639411611</v>
      </c>
    </row>
    <row r="1815" spans="1:9" x14ac:dyDescent="0.25">
      <c r="A1815" s="5">
        <v>43069</v>
      </c>
      <c r="B1815" s="6">
        <v>44</v>
      </c>
      <c r="C1815" s="6">
        <v>11182287.318857346</v>
      </c>
      <c r="D1815" s="6">
        <v>4818</v>
      </c>
      <c r="E1815" s="7">
        <v>14.3975719445513</v>
      </c>
      <c r="F1815" s="8">
        <f t="shared" si="28"/>
        <v>0.27294684751323334</v>
      </c>
      <c r="G1815" s="6">
        <v>10147.371999999999</v>
      </c>
      <c r="H1815" s="9">
        <v>1510.7417443331206</v>
      </c>
      <c r="I1815" s="8">
        <f>+F1815/(1-'P&amp;L'!$D$26)</f>
        <v>0.27294684751323334</v>
      </c>
    </row>
    <row r="1816" spans="1:9" x14ac:dyDescent="0.25">
      <c r="A1816" s="5">
        <v>43070</v>
      </c>
      <c r="B1816" s="6">
        <v>44</v>
      </c>
      <c r="C1816" s="6">
        <v>12253644.187729908</v>
      </c>
      <c r="D1816" s="6">
        <v>4374</v>
      </c>
      <c r="E1816" s="7">
        <v>14.3548438801333</v>
      </c>
      <c r="F1816" s="8">
        <f t="shared" si="28"/>
        <v>0.22545748770486729</v>
      </c>
      <c r="G1816" s="6">
        <v>10883.912</v>
      </c>
      <c r="H1816" s="9">
        <v>1338.4687941386496</v>
      </c>
      <c r="I1816" s="8">
        <f>+F1816/(1-'P&amp;L'!$D$26)</f>
        <v>0.22545748770486729</v>
      </c>
    </row>
    <row r="1817" spans="1:9" x14ac:dyDescent="0.25">
      <c r="A1817" s="5">
        <v>43071</v>
      </c>
      <c r="B1817" s="6">
        <v>44</v>
      </c>
      <c r="C1817" s="6">
        <v>10780528.493030138</v>
      </c>
      <c r="D1817" s="6">
        <v>4374</v>
      </c>
      <c r="E1817" s="7">
        <v>14.786324612436999</v>
      </c>
      <c r="F1817" s="8">
        <f t="shared" si="28"/>
        <v>0.26396821746271504</v>
      </c>
      <c r="G1817" s="6">
        <v>11071.368333333332</v>
      </c>
      <c r="H1817" s="9">
        <v>1594.0851075399</v>
      </c>
      <c r="I1817" s="8">
        <f>+F1817/(1-'P&amp;L'!$D$26)</f>
        <v>0.26396821746271504</v>
      </c>
    </row>
    <row r="1818" spans="1:9" x14ac:dyDescent="0.25">
      <c r="A1818" s="5">
        <v>43072</v>
      </c>
      <c r="B1818" s="6">
        <v>44</v>
      </c>
      <c r="C1818" s="6">
        <v>11784925.557598162</v>
      </c>
      <c r="D1818" s="6">
        <v>4374</v>
      </c>
      <c r="E1818" s="7">
        <v>14.6000461484615</v>
      </c>
      <c r="F1818" s="8">
        <f t="shared" si="28"/>
        <v>0.23842886981468331</v>
      </c>
      <c r="G1818" s="6">
        <v>11332.621999999999</v>
      </c>
      <c r="H1818" s="9">
        <v>1473.8314120892817</v>
      </c>
      <c r="I1818" s="8">
        <f>+F1818/(1-'P&amp;L'!$D$26)</f>
        <v>0.23842886981468331</v>
      </c>
    </row>
    <row r="1819" spans="1:9" x14ac:dyDescent="0.25">
      <c r="A1819" s="5">
        <v>43073</v>
      </c>
      <c r="B1819" s="6">
        <v>44</v>
      </c>
      <c r="C1819" s="6">
        <v>12119724.579120837</v>
      </c>
      <c r="D1819" s="6">
        <v>4374</v>
      </c>
      <c r="E1819" s="7">
        <v>13.894626817092201</v>
      </c>
      <c r="F1819" s="8">
        <f t="shared" si="28"/>
        <v>0.22064068215849472</v>
      </c>
      <c r="G1819" s="6">
        <v>11584.83</v>
      </c>
      <c r="H1819" s="9">
        <v>1394.2280693946514</v>
      </c>
      <c r="I1819" s="8">
        <f>+F1819/(1-'P&amp;L'!$D$26)</f>
        <v>0.22064068215849472</v>
      </c>
    </row>
    <row r="1820" spans="1:9" x14ac:dyDescent="0.25">
      <c r="A1820" s="5">
        <v>43074</v>
      </c>
      <c r="B1820" s="6">
        <v>44</v>
      </c>
      <c r="C1820" s="6">
        <v>11918845.16620723</v>
      </c>
      <c r="D1820" s="6">
        <v>4374</v>
      </c>
      <c r="E1820" s="7">
        <v>14.320196149248099</v>
      </c>
      <c r="F1820" s="8">
        <f t="shared" si="28"/>
        <v>0.23123109929421951</v>
      </c>
      <c r="G1820" s="6">
        <v>11878.433333333334</v>
      </c>
      <c r="H1820" s="9">
        <v>1498.1799259416914</v>
      </c>
      <c r="I1820" s="8">
        <f>+F1820/(1-'P&amp;L'!$D$26)</f>
        <v>0.23123109929421951</v>
      </c>
    </row>
    <row r="1821" spans="1:9" x14ac:dyDescent="0.25">
      <c r="A1821" s="5">
        <v>43075</v>
      </c>
      <c r="B1821" s="6">
        <v>44</v>
      </c>
      <c r="C1821" s="6">
        <v>14867776.589055549</v>
      </c>
      <c r="D1821" s="6">
        <v>4374</v>
      </c>
      <c r="E1821" s="7">
        <v>14.3814129144231</v>
      </c>
      <c r="F1821" s="8">
        <f t="shared" si="28"/>
        <v>0.18616026325655405</v>
      </c>
      <c r="G1821" s="6">
        <v>13540.980000000001</v>
      </c>
      <c r="H1821" s="9">
        <v>1374.9776735736727</v>
      </c>
      <c r="I1821" s="8">
        <f>+F1821/(1-'P&amp;L'!$D$26)</f>
        <v>0.18616026325655405</v>
      </c>
    </row>
    <row r="1822" spans="1:9" x14ac:dyDescent="0.25">
      <c r="A1822" s="5">
        <v>43076</v>
      </c>
      <c r="B1822" s="6">
        <v>44</v>
      </c>
      <c r="C1822" s="6">
        <v>11941671.196248611</v>
      </c>
      <c r="D1822" s="6">
        <v>4374</v>
      </c>
      <c r="E1822" s="7">
        <v>14.321405453472201</v>
      </c>
      <c r="F1822" s="8">
        <f t="shared" si="28"/>
        <v>0.23080859978955864</v>
      </c>
      <c r="G1822" s="6">
        <v>16501.971666666668</v>
      </c>
      <c r="H1822" s="9">
        <v>2077.5256222638018</v>
      </c>
      <c r="I1822" s="8">
        <f>+F1822/(1-'P&amp;L'!$D$26)</f>
        <v>0.23080859978955864</v>
      </c>
    </row>
    <row r="1823" spans="1:9" x14ac:dyDescent="0.25">
      <c r="A1823" s="5">
        <v>43077</v>
      </c>
      <c r="B1823" s="6">
        <v>44</v>
      </c>
      <c r="C1823" s="6">
        <v>12337090.772283336</v>
      </c>
      <c r="D1823" s="6">
        <v>4374</v>
      </c>
      <c r="E1823" s="7">
        <v>14.862909033660101</v>
      </c>
      <c r="F1823" s="8">
        <f t="shared" si="28"/>
        <v>0.23185822928436459</v>
      </c>
      <c r="G1823" s="6">
        <v>16007.436666666666</v>
      </c>
      <c r="H1823" s="9">
        <v>2024.4305023172424</v>
      </c>
      <c r="I1823" s="8">
        <f>+F1823/(1-'P&amp;L'!$D$26)</f>
        <v>0.23185822928436459</v>
      </c>
    </row>
    <row r="1824" spans="1:9" x14ac:dyDescent="0.25">
      <c r="A1824" s="5">
        <v>43078</v>
      </c>
      <c r="B1824" s="6">
        <v>44</v>
      </c>
      <c r="C1824" s="6">
        <v>13760601.246008333</v>
      </c>
      <c r="D1824" s="6">
        <v>4374</v>
      </c>
      <c r="E1824" s="7">
        <v>15.1746419276667</v>
      </c>
      <c r="F1824" s="8">
        <f t="shared" si="28"/>
        <v>0.21223279670851483</v>
      </c>
      <c r="G1824" s="6">
        <v>15142.834152123332</v>
      </c>
      <c r="H1824" s="9">
        <v>1752.9851139263708</v>
      </c>
      <c r="I1824" s="8">
        <f>+F1824/(1-'P&amp;L'!$D$26)</f>
        <v>0.21223279670851483</v>
      </c>
    </row>
    <row r="1825" spans="1:9" x14ac:dyDescent="0.25">
      <c r="A1825" s="5">
        <v>43079</v>
      </c>
      <c r="B1825" s="6">
        <v>44</v>
      </c>
      <c r="C1825" s="6">
        <v>12969762.93938889</v>
      </c>
      <c r="D1825" s="6">
        <v>4374</v>
      </c>
      <c r="E1825" s="7">
        <v>16.496650311124998</v>
      </c>
      <c r="F1825" s="8">
        <f t="shared" si="28"/>
        <v>0.24479085293346672</v>
      </c>
      <c r="G1825" s="6">
        <v>14869.805</v>
      </c>
      <c r="H1825" s="9">
        <v>1985.4503175841792</v>
      </c>
      <c r="I1825" s="8">
        <f>+F1825/(1-'P&amp;L'!$D$26)</f>
        <v>0.24479085293346672</v>
      </c>
    </row>
    <row r="1826" spans="1:9" x14ac:dyDescent="0.25">
      <c r="A1826" s="5">
        <v>43080</v>
      </c>
      <c r="B1826" s="6">
        <v>44</v>
      </c>
      <c r="C1826" s="6">
        <v>13523349.500387503</v>
      </c>
      <c r="D1826" s="6">
        <v>4374</v>
      </c>
      <c r="E1826" s="7">
        <v>19.797705255625001</v>
      </c>
      <c r="F1826" s="8">
        <f t="shared" si="28"/>
        <v>0.28174877552098959</v>
      </c>
      <c r="G1826" s="6">
        <v>16762.116666666665</v>
      </c>
      <c r="H1826" s="9">
        <v>2576.0213705308934</v>
      </c>
      <c r="I1826" s="8">
        <f>+F1826/(1-'P&amp;L'!$D$26)</f>
        <v>0.28174877552098959</v>
      </c>
    </row>
    <row r="1827" spans="1:9" x14ac:dyDescent="0.25">
      <c r="A1827" s="5">
        <v>43081</v>
      </c>
      <c r="B1827" s="6">
        <v>44</v>
      </c>
      <c r="C1827" s="6">
        <v>12337090.772283336</v>
      </c>
      <c r="D1827" s="6">
        <v>4374</v>
      </c>
      <c r="E1827" s="7">
        <v>18.0921331800714</v>
      </c>
      <c r="F1827" s="8">
        <f t="shared" si="28"/>
        <v>0.28223344121990174</v>
      </c>
      <c r="G1827" s="6">
        <v>17276.393333333333</v>
      </c>
      <c r="H1827" s="9">
        <v>2659.623241273765</v>
      </c>
      <c r="I1827" s="8">
        <f>+F1827/(1-'P&amp;L'!$D$26)</f>
        <v>0.28223344121990174</v>
      </c>
    </row>
    <row r="1828" spans="1:9" x14ac:dyDescent="0.25">
      <c r="A1828" s="5">
        <v>43082</v>
      </c>
      <c r="B1828" s="6">
        <v>44</v>
      </c>
      <c r="C1828" s="6">
        <v>14709608.228491671</v>
      </c>
      <c r="D1828" s="6">
        <v>4374</v>
      </c>
      <c r="E1828" s="7">
        <v>17.316659503281301</v>
      </c>
      <c r="F1828" s="8">
        <f t="shared" si="28"/>
        <v>0.22656585883152658</v>
      </c>
      <c r="G1828" s="6">
        <v>16808.366666666665</v>
      </c>
      <c r="H1828" s="9">
        <v>2077.201106939202</v>
      </c>
      <c r="I1828" s="8">
        <f>+F1828/(1-'P&amp;L'!$D$26)</f>
        <v>0.22656585883152658</v>
      </c>
    </row>
    <row r="1829" spans="1:9" x14ac:dyDescent="0.25">
      <c r="A1829" s="5">
        <v>43083</v>
      </c>
      <c r="B1829" s="6">
        <v>44</v>
      </c>
      <c r="C1829" s="6">
        <v>14630524.313284725</v>
      </c>
      <c r="D1829" s="6">
        <v>4374</v>
      </c>
      <c r="E1829" s="7">
        <v>16.449093219868399</v>
      </c>
      <c r="F1829" s="8">
        <f t="shared" si="28"/>
        <v>0.21637821153466574</v>
      </c>
      <c r="G1829" s="6">
        <v>16678.892</v>
      </c>
      <c r="H1829" s="9">
        <v>1968.5175389126423</v>
      </c>
      <c r="I1829" s="8">
        <f>+F1829/(1-'P&amp;L'!$D$26)</f>
        <v>0.21637821153466574</v>
      </c>
    </row>
    <row r="1830" spans="1:9" x14ac:dyDescent="0.25">
      <c r="A1830" s="5">
        <v>43084</v>
      </c>
      <c r="B1830" s="6">
        <v>44</v>
      </c>
      <c r="C1830" s="6">
        <v>13365181.669973612</v>
      </c>
      <c r="D1830" s="6">
        <v>4374</v>
      </c>
      <c r="E1830" s="7">
        <v>15.809394387565799</v>
      </c>
      <c r="F1830" s="8">
        <f t="shared" si="28"/>
        <v>0.22765218471283008</v>
      </c>
      <c r="G1830" s="6">
        <v>17771.899999999998</v>
      </c>
      <c r="H1830" s="9">
        <v>2206.8064699079691</v>
      </c>
      <c r="I1830" s="8">
        <f>+F1830/(1-'P&amp;L'!$D$26)</f>
        <v>0.22765218471283008</v>
      </c>
    </row>
    <row r="1831" spans="1:9" x14ac:dyDescent="0.25">
      <c r="A1831" s="5">
        <v>43085</v>
      </c>
      <c r="B1831" s="6">
        <v>44</v>
      </c>
      <c r="C1831" s="6">
        <v>13523349.500387503</v>
      </c>
      <c r="D1831" s="6">
        <v>4374</v>
      </c>
      <c r="E1831" s="7">
        <v>14.8957566110778</v>
      </c>
      <c r="F1831" s="8">
        <f t="shared" si="28"/>
        <v>0.21198725465606308</v>
      </c>
      <c r="G1831" s="6">
        <v>19498.683333333334</v>
      </c>
      <c r="H1831" s="9">
        <v>2254.6212814043274</v>
      </c>
      <c r="I1831" s="8">
        <f>+F1831/(1-'P&amp;L'!$D$26)</f>
        <v>0.21198725465606308</v>
      </c>
    </row>
    <row r="1832" spans="1:9" x14ac:dyDescent="0.25">
      <c r="A1832" s="5">
        <v>43086</v>
      </c>
      <c r="B1832" s="6">
        <v>44</v>
      </c>
      <c r="C1832" s="6">
        <v>14630524.313284725</v>
      </c>
      <c r="D1832" s="6">
        <v>4374</v>
      </c>
      <c r="E1832" s="7">
        <v>14.6239279094853</v>
      </c>
      <c r="F1832" s="8">
        <f t="shared" si="28"/>
        <v>0.19236922816172286</v>
      </c>
      <c r="G1832" s="6">
        <v>19289.785</v>
      </c>
      <c r="H1832" s="9">
        <v>2024.0514828303158</v>
      </c>
      <c r="I1832" s="8">
        <f>+F1832/(1-'P&amp;L'!$D$26)</f>
        <v>0.19236922816172286</v>
      </c>
    </row>
    <row r="1833" spans="1:9" x14ac:dyDescent="0.25">
      <c r="A1833" s="5">
        <v>43087</v>
      </c>
      <c r="B1833" s="6">
        <v>44</v>
      </c>
      <c r="C1833" s="6">
        <v>16946489.235670801</v>
      </c>
      <c r="D1833" s="6">
        <v>4374</v>
      </c>
      <c r="E1833" s="7">
        <v>14.0560963819375</v>
      </c>
      <c r="F1833" s="8">
        <f t="shared" si="28"/>
        <v>0.1596307086182788</v>
      </c>
      <c r="G1833" s="6">
        <v>18961.856666666667</v>
      </c>
      <c r="H1833" s="9">
        <v>1651.0334271372185</v>
      </c>
      <c r="I1833" s="8">
        <f>+F1833/(1-'P&amp;L'!$D$26)</f>
        <v>0.1596307086182788</v>
      </c>
    </row>
    <row r="1834" spans="1:9" x14ac:dyDescent="0.25">
      <c r="A1834" s="5">
        <v>43088</v>
      </c>
      <c r="B1834" s="6">
        <v>44</v>
      </c>
      <c r="C1834" s="6">
        <v>13035760.950516</v>
      </c>
      <c r="D1834" s="6">
        <v>4374</v>
      </c>
      <c r="E1834" s="7">
        <v>14.367092258514299</v>
      </c>
      <c r="F1834" s="8">
        <f t="shared" si="28"/>
        <v>0.21211136950123177</v>
      </c>
      <c r="G1834" s="6">
        <v>17737.111666666668</v>
      </c>
      <c r="H1834" s="9">
        <v>2052.1325708797867</v>
      </c>
      <c r="I1834" s="8">
        <f>+F1834/(1-'P&amp;L'!$D$26)</f>
        <v>0.21211136950123177</v>
      </c>
    </row>
    <row r="1835" spans="1:9" x14ac:dyDescent="0.25">
      <c r="A1835" s="5">
        <v>43089</v>
      </c>
      <c r="B1835" s="6">
        <v>44</v>
      </c>
      <c r="C1835" s="6">
        <v>12663310.637644118</v>
      </c>
      <c r="D1835" s="6">
        <v>4374</v>
      </c>
      <c r="E1835" s="7">
        <v>14.2938587875145</v>
      </c>
      <c r="F1835" s="8">
        <f t="shared" si="28"/>
        <v>0.21723694265480606</v>
      </c>
      <c r="G1835" s="6">
        <v>16026.271666666667</v>
      </c>
      <c r="H1835" s="9">
        <v>1898.9990503756419</v>
      </c>
      <c r="I1835" s="8">
        <f>+F1835/(1-'P&amp;L'!$D$26)</f>
        <v>0.21723694265480606</v>
      </c>
    </row>
    <row r="1836" spans="1:9" x14ac:dyDescent="0.25">
      <c r="A1836" s="5">
        <v>43090</v>
      </c>
      <c r="B1836" s="6">
        <v>44</v>
      </c>
      <c r="C1836" s="6">
        <v>12290860.324772231</v>
      </c>
      <c r="D1836" s="6">
        <v>4374</v>
      </c>
      <c r="E1836" s="7">
        <v>14.2291784558108</v>
      </c>
      <c r="F1836" s="8">
        <f t="shared" si="28"/>
        <v>0.22280708563354953</v>
      </c>
      <c r="G1836" s="6">
        <v>16047.51</v>
      </c>
      <c r="H1836" s="9">
        <v>1950.272146241042</v>
      </c>
      <c r="I1836" s="8">
        <f>+F1836/(1-'P&amp;L'!$D$26)</f>
        <v>0.22280708563354953</v>
      </c>
    </row>
    <row r="1837" spans="1:9" x14ac:dyDescent="0.25">
      <c r="A1837" s="5">
        <v>43091</v>
      </c>
      <c r="B1837" s="6">
        <v>44</v>
      </c>
      <c r="C1837" s="6">
        <v>14432449.623785572</v>
      </c>
      <c r="D1837" s="6">
        <v>4374</v>
      </c>
      <c r="E1837" s="7">
        <v>14.198197328152901</v>
      </c>
      <c r="F1837" s="8">
        <f t="shared" si="28"/>
        <v>0.18933225725476419</v>
      </c>
      <c r="G1837" s="6">
        <v>15190.945</v>
      </c>
      <c r="H1837" s="9">
        <v>1568.8014036452585</v>
      </c>
      <c r="I1837" s="8">
        <f>+F1837/(1-'P&amp;L'!$D$26)</f>
        <v>0.18933225725476419</v>
      </c>
    </row>
    <row r="1838" spans="1:9" x14ac:dyDescent="0.25">
      <c r="A1838" s="5">
        <v>43092</v>
      </c>
      <c r="B1838" s="6">
        <v>44</v>
      </c>
      <c r="C1838" s="6">
        <v>12942648.37229803</v>
      </c>
      <c r="D1838" s="6">
        <v>4374</v>
      </c>
      <c r="E1838" s="7">
        <v>14.063860317718101</v>
      </c>
      <c r="F1838" s="8">
        <f t="shared" si="28"/>
        <v>0.20912831929360154</v>
      </c>
      <c r="G1838" s="6">
        <v>15360.261666666667</v>
      </c>
      <c r="H1838" s="9">
        <v>1752.1449306872373</v>
      </c>
      <c r="I1838" s="8">
        <f>+F1838/(1-'P&amp;L'!$D$26)</f>
        <v>0.20912831929360154</v>
      </c>
    </row>
    <row r="1839" spans="1:9" x14ac:dyDescent="0.25">
      <c r="A1839" s="5">
        <v>43093</v>
      </c>
      <c r="B1839" s="6">
        <v>44</v>
      </c>
      <c r="C1839" s="6">
        <v>14153111.889131662</v>
      </c>
      <c r="D1839" s="6">
        <v>4374</v>
      </c>
      <c r="E1839" s="7">
        <v>13.7483237527564</v>
      </c>
      <c r="F1839" s="8">
        <f t="shared" si="28"/>
        <v>0.1869516341626847</v>
      </c>
      <c r="G1839" s="6">
        <v>13949.175000000001</v>
      </c>
      <c r="H1839" s="9">
        <v>1422.4478517116006</v>
      </c>
      <c r="I1839" s="8">
        <f>+F1839/(1-'P&amp;L'!$D$26)</f>
        <v>0.1869516341626847</v>
      </c>
    </row>
    <row r="1840" spans="1:9" x14ac:dyDescent="0.25">
      <c r="A1840" s="5">
        <v>43094</v>
      </c>
      <c r="B1840" s="6">
        <v>44</v>
      </c>
      <c r="C1840" s="6">
        <v>12570198.59426146</v>
      </c>
      <c r="D1840" s="6">
        <v>4374</v>
      </c>
      <c r="E1840" s="7">
        <v>13.7537824745752</v>
      </c>
      <c r="F1840" s="8">
        <f t="shared" si="28"/>
        <v>0.2105772585912247</v>
      </c>
      <c r="G1840" s="6">
        <v>14119.28333333334</v>
      </c>
      <c r="H1840" s="9">
        <v>1621.7454423306024</v>
      </c>
      <c r="I1840" s="8">
        <f>+F1840/(1-'P&amp;L'!$D$26)</f>
        <v>0.2105772585912247</v>
      </c>
    </row>
    <row r="1841" spans="1:9" x14ac:dyDescent="0.25">
      <c r="A1841" s="5">
        <v>43095</v>
      </c>
      <c r="B1841" s="6">
        <v>44</v>
      </c>
      <c r="C1841" s="6">
        <v>13221986.106951943</v>
      </c>
      <c r="D1841" s="6">
        <v>4374</v>
      </c>
      <c r="E1841" s="7">
        <v>13.891985663941201</v>
      </c>
      <c r="F1841" s="8">
        <f t="shared" si="28"/>
        <v>0.20220834988880579</v>
      </c>
      <c r="G1841" s="6">
        <v>15999.483333333321</v>
      </c>
      <c r="H1841" s="9">
        <v>1764.6704312218806</v>
      </c>
      <c r="I1841" s="8">
        <f>+F1841/(1-'P&amp;L'!$D$26)</f>
        <v>0.20220834988880579</v>
      </c>
    </row>
    <row r="1842" spans="1:9" x14ac:dyDescent="0.25">
      <c r="A1842" s="5">
        <v>43096</v>
      </c>
      <c r="B1842" s="6">
        <v>44</v>
      </c>
      <c r="C1842" s="6">
        <v>14525562.20200355</v>
      </c>
      <c r="D1842" s="6">
        <v>4374</v>
      </c>
      <c r="E1842" s="7">
        <v>14.0733337215385</v>
      </c>
      <c r="F1842" s="8">
        <f t="shared" si="28"/>
        <v>0.1864642123345025</v>
      </c>
      <c r="G1842" s="6">
        <v>15589.321666666665</v>
      </c>
      <c r="H1842" s="9">
        <v>1585.5548647659234</v>
      </c>
      <c r="I1842" s="8">
        <f>+F1842/(1-'P&amp;L'!$D$26)</f>
        <v>0.1864642123345025</v>
      </c>
    </row>
    <row r="1843" spans="1:9" x14ac:dyDescent="0.25">
      <c r="A1843" s="5">
        <v>43097</v>
      </c>
      <c r="B1843" s="6">
        <v>44</v>
      </c>
      <c r="C1843" s="6">
        <v>13873774.154477747</v>
      </c>
      <c r="D1843" s="6">
        <v>4374</v>
      </c>
      <c r="E1843" s="7">
        <v>14.1818058016185</v>
      </c>
      <c r="F1843" s="8">
        <f t="shared" si="28"/>
        <v>0.19672899291613358</v>
      </c>
      <c r="G1843" s="6">
        <v>14380.581666666667</v>
      </c>
      <c r="H1843" s="9">
        <v>1543.1330993626623</v>
      </c>
      <c r="I1843" s="8">
        <f>+F1843/(1-'P&amp;L'!$D$26)</f>
        <v>0.19672899291613358</v>
      </c>
    </row>
    <row r="1844" spans="1:9" x14ac:dyDescent="0.25">
      <c r="A1844" s="5">
        <v>43098</v>
      </c>
      <c r="B1844" s="6">
        <v>44</v>
      </c>
      <c r="C1844" s="6">
        <v>15363575.405965287</v>
      </c>
      <c r="D1844" s="6">
        <v>4374</v>
      </c>
      <c r="E1844" s="7">
        <v>14.1216707806587</v>
      </c>
      <c r="F1844" s="8">
        <f t="shared" si="28"/>
        <v>0.17689894441545148</v>
      </c>
      <c r="G1844" s="6">
        <v>14640.14</v>
      </c>
      <c r="H1844" s="9">
        <v>1412.6319884151426</v>
      </c>
      <c r="I1844" s="8">
        <f>+F1844/(1-'P&amp;L'!$D$26)</f>
        <v>0.17689894441545148</v>
      </c>
    </row>
    <row r="1845" spans="1:9" x14ac:dyDescent="0.25">
      <c r="A1845" s="5">
        <v>43099</v>
      </c>
      <c r="B1845" s="6">
        <v>44</v>
      </c>
      <c r="C1845" s="6">
        <v>13687548.998041803</v>
      </c>
      <c r="D1845" s="6">
        <v>4374</v>
      </c>
      <c r="E1845" s="7">
        <v>13.8423965344262</v>
      </c>
      <c r="F1845" s="8">
        <f t="shared" si="28"/>
        <v>0.1946332588698429</v>
      </c>
      <c r="G1845" s="6">
        <v>13215.573999999999</v>
      </c>
      <c r="H1845" s="9">
        <v>1403.0128557030355</v>
      </c>
      <c r="I1845" s="8">
        <f>+F1845/(1-'P&amp;L'!$D$26)</f>
        <v>0.1946332588698429</v>
      </c>
    </row>
    <row r="1846" spans="1:9" x14ac:dyDescent="0.25">
      <c r="A1846" s="5">
        <v>43100</v>
      </c>
      <c r="B1846" s="6">
        <v>44</v>
      </c>
      <c r="C1846" s="6">
        <v>15177350.249529347</v>
      </c>
      <c r="D1846" s="6">
        <v>4374</v>
      </c>
      <c r="E1846" s="7">
        <v>13.6846021221118</v>
      </c>
      <c r="F1846" s="8">
        <f t="shared" si="28"/>
        <v>0.17352724571239433</v>
      </c>
      <c r="G1846" s="6">
        <v>14165.574999999999</v>
      </c>
      <c r="H1846" s="9">
        <v>1340.7890256449182</v>
      </c>
      <c r="I1846" s="8">
        <f>+F1846/(1-'P&amp;L'!$D$26)</f>
        <v>0.17352724571239433</v>
      </c>
    </row>
    <row r="1847" spans="1:9" x14ac:dyDescent="0.25">
      <c r="A1847" s="5">
        <v>43101</v>
      </c>
      <c r="B1847" s="6">
        <v>44</v>
      </c>
      <c r="C1847" s="6">
        <v>14975580.959688298</v>
      </c>
      <c r="D1847" s="6">
        <v>5029</v>
      </c>
      <c r="E1847" s="7">
        <v>13.561574875681799</v>
      </c>
      <c r="F1847" s="8">
        <f t="shared" si="28"/>
        <v>0.20038294676307672</v>
      </c>
      <c r="G1847" s="6">
        <v>13812.186666666666</v>
      </c>
      <c r="H1847" s="9">
        <v>2767.7266655083449</v>
      </c>
      <c r="I1847" s="8">
        <f>+F1847/(1-'P&amp;L'!$D$26)</f>
        <v>0.20038294676307672</v>
      </c>
    </row>
    <row r="1848" spans="1:9" x14ac:dyDescent="0.25">
      <c r="A1848" s="5">
        <v>43102</v>
      </c>
      <c r="B1848" s="6">
        <v>44</v>
      </c>
      <c r="C1848" s="6">
        <v>16415540.667350637</v>
      </c>
      <c r="D1848" s="6">
        <v>5029</v>
      </c>
      <c r="E1848" s="7">
        <v>13.7560868718785</v>
      </c>
      <c r="F1848" s="8">
        <f t="shared" si="28"/>
        <v>0.18542745197030733</v>
      </c>
      <c r="G1848" s="6">
        <v>15005.856666666667</v>
      </c>
      <c r="H1848" s="9">
        <v>2782.4977663316495</v>
      </c>
      <c r="I1848" s="8">
        <f>+F1848/(1-'P&amp;L'!$D$26)</f>
        <v>0.18542745197030733</v>
      </c>
    </row>
    <row r="1849" spans="1:9" x14ac:dyDescent="0.25">
      <c r="A1849" s="5">
        <v>43103</v>
      </c>
      <c r="B1849" s="6">
        <v>44</v>
      </c>
      <c r="C1849" s="6">
        <v>15071578.273532454</v>
      </c>
      <c r="D1849" s="6">
        <v>5029</v>
      </c>
      <c r="E1849" s="7">
        <v>13.7331188625281</v>
      </c>
      <c r="F1849" s="8">
        <f t="shared" si="28"/>
        <v>0.20162517516571515</v>
      </c>
      <c r="G1849" s="6">
        <v>15053.261666666665</v>
      </c>
      <c r="H1849" s="9">
        <v>3035.1165203570117</v>
      </c>
      <c r="I1849" s="8">
        <f>+F1849/(1-'P&amp;L'!$D$26)</f>
        <v>0.20162517516571515</v>
      </c>
    </row>
    <row r="1850" spans="1:9" x14ac:dyDescent="0.25">
      <c r="A1850" s="5">
        <v>43104</v>
      </c>
      <c r="B1850" s="6">
        <v>44</v>
      </c>
      <c r="C1850" s="6">
        <v>16127548.72581817</v>
      </c>
      <c r="D1850" s="6">
        <v>5029</v>
      </c>
      <c r="E1850" s="7">
        <v>13.869930525266</v>
      </c>
      <c r="F1850" s="8">
        <f t="shared" si="28"/>
        <v>0.19030063397021674</v>
      </c>
      <c r="G1850" s="6">
        <v>15199.355000000001</v>
      </c>
      <c r="H1850" s="9">
        <v>2892.4468924383837</v>
      </c>
      <c r="I1850" s="8">
        <f>+F1850/(1-'P&amp;L'!$D$26)</f>
        <v>0.19030063397021674</v>
      </c>
    </row>
    <row r="1851" spans="1:9" x14ac:dyDescent="0.25">
      <c r="A1851" s="5">
        <v>43105</v>
      </c>
      <c r="B1851" s="6">
        <v>44</v>
      </c>
      <c r="C1851" s="6">
        <v>13727615.879714275</v>
      </c>
      <c r="D1851" s="6">
        <v>5029</v>
      </c>
      <c r="E1851" s="7">
        <v>14.908243574802601</v>
      </c>
      <c r="F1851" s="8">
        <f t="shared" si="28"/>
        <v>0.24030658594787851</v>
      </c>
      <c r="G1851" s="6">
        <v>17174.12</v>
      </c>
      <c r="H1851" s="9">
        <v>4127.054143859179</v>
      </c>
      <c r="I1851" s="8">
        <f>+F1851/(1-'P&amp;L'!$D$26)</f>
        <v>0.24030658594787851</v>
      </c>
    </row>
    <row r="1852" spans="1:9" x14ac:dyDescent="0.25">
      <c r="A1852" s="5">
        <v>43106</v>
      </c>
      <c r="B1852" s="6">
        <v>44</v>
      </c>
      <c r="C1852" s="6">
        <v>16127548.72581817</v>
      </c>
      <c r="D1852" s="6">
        <v>5029</v>
      </c>
      <c r="E1852" s="7">
        <v>16.612959355576901</v>
      </c>
      <c r="F1852" s="8">
        <f t="shared" si="28"/>
        <v>0.22793601537720007</v>
      </c>
      <c r="G1852" s="6">
        <v>17319.198</v>
      </c>
      <c r="H1852" s="9">
        <v>3947.6689816487728</v>
      </c>
      <c r="I1852" s="8">
        <f>+F1852/(1-'P&amp;L'!$D$26)</f>
        <v>0.22793601537720007</v>
      </c>
    </row>
    <row r="1853" spans="1:9" x14ac:dyDescent="0.25">
      <c r="A1853" s="5">
        <v>43107</v>
      </c>
      <c r="B1853" s="6">
        <v>44</v>
      </c>
      <c r="C1853" s="6">
        <v>15551564.842753233</v>
      </c>
      <c r="D1853" s="6">
        <v>5029</v>
      </c>
      <c r="E1853" s="7">
        <v>15.765347867988501</v>
      </c>
      <c r="F1853" s="8">
        <f t="shared" si="28"/>
        <v>0.22431781946770474</v>
      </c>
      <c r="G1853" s="6">
        <v>16651.471666666668</v>
      </c>
      <c r="H1853" s="9">
        <v>3735.2218151949342</v>
      </c>
      <c r="I1853" s="8">
        <f>+F1853/(1-'P&amp;L'!$D$26)</f>
        <v>0.22431781946770474</v>
      </c>
    </row>
    <row r="1854" spans="1:9" x14ac:dyDescent="0.25">
      <c r="A1854" s="5">
        <v>43108</v>
      </c>
      <c r="B1854" s="6">
        <v>44</v>
      </c>
      <c r="C1854" s="6">
        <v>15935554.981298549</v>
      </c>
      <c r="D1854" s="6">
        <v>5029</v>
      </c>
      <c r="E1854" s="7">
        <v>15.2776804030488</v>
      </c>
      <c r="F1854" s="8">
        <f t="shared" si="28"/>
        <v>0.21214096483193529</v>
      </c>
      <c r="G1854" s="6">
        <v>15265.906666666668</v>
      </c>
      <c r="H1854" s="9">
        <v>3238.5241693009398</v>
      </c>
      <c r="I1854" s="8">
        <f>+F1854/(1-'P&amp;L'!$D$26)</f>
        <v>0.21214096483193529</v>
      </c>
    </row>
    <row r="1855" spans="1:9" x14ac:dyDescent="0.25">
      <c r="A1855" s="5">
        <v>43109</v>
      </c>
      <c r="B1855" s="6">
        <v>44</v>
      </c>
      <c r="C1855" s="6">
        <v>15743559.470441544</v>
      </c>
      <c r="D1855" s="6">
        <v>5029</v>
      </c>
      <c r="E1855" s="7">
        <v>15.3391149288304</v>
      </c>
      <c r="F1855" s="8">
        <f t="shared" si="28"/>
        <v>0.21559152498927756</v>
      </c>
      <c r="G1855" s="6">
        <v>14714.253333333334</v>
      </c>
      <c r="H1855" s="9">
        <v>3172.2683152118939</v>
      </c>
      <c r="I1855" s="8">
        <f>+F1855/(1-'P&amp;L'!$D$26)</f>
        <v>0.21559152498927756</v>
      </c>
    </row>
    <row r="1856" spans="1:9" x14ac:dyDescent="0.25">
      <c r="A1856" s="5">
        <v>43110</v>
      </c>
      <c r="B1856" s="6">
        <v>44</v>
      </c>
      <c r="C1856" s="6">
        <v>15935554.981298549</v>
      </c>
      <c r="D1856" s="6">
        <v>5029</v>
      </c>
      <c r="E1856" s="7">
        <v>15.9552078578846</v>
      </c>
      <c r="F1856" s="8">
        <f t="shared" si="28"/>
        <v>0.22154889353427346</v>
      </c>
      <c r="G1856" s="6">
        <v>15126.398333333333</v>
      </c>
      <c r="H1856" s="9">
        <v>3351.236813908678</v>
      </c>
      <c r="I1856" s="8">
        <f>+F1856/(1-'P&amp;L'!$D$26)</f>
        <v>0.22154889353427346</v>
      </c>
    </row>
    <row r="1857" spans="1:9" x14ac:dyDescent="0.25">
      <c r="A1857" s="5">
        <v>43111</v>
      </c>
      <c r="B1857" s="6">
        <v>44</v>
      </c>
      <c r="C1857" s="6">
        <v>18527481.571922056</v>
      </c>
      <c r="D1857" s="6">
        <v>5029</v>
      </c>
      <c r="E1857" s="7">
        <v>15.738069150914001</v>
      </c>
      <c r="F1857" s="8">
        <f t="shared" si="28"/>
        <v>0.18796170304739229</v>
      </c>
      <c r="G1857" s="6">
        <v>13296.794</v>
      </c>
      <c r="H1857" s="9">
        <v>2499.2880453103476</v>
      </c>
      <c r="I1857" s="8">
        <f>+F1857/(1-'P&amp;L'!$D$26)</f>
        <v>0.18796170304739229</v>
      </c>
    </row>
    <row r="1858" spans="1:9" x14ac:dyDescent="0.25">
      <c r="A1858" s="5">
        <v>43112</v>
      </c>
      <c r="B1858" s="6">
        <v>44</v>
      </c>
      <c r="C1858" s="6">
        <v>17087521.864259724</v>
      </c>
      <c r="D1858" s="6">
        <v>5029</v>
      </c>
      <c r="E1858" s="7">
        <v>15.990562965405401</v>
      </c>
      <c r="F1858" s="8">
        <f t="shared" si="28"/>
        <v>0.20707085783654886</v>
      </c>
      <c r="G1858" s="6">
        <v>13912.882000000001</v>
      </c>
      <c r="H1858" s="9">
        <v>2880.9524107186799</v>
      </c>
      <c r="I1858" s="8">
        <f>+F1858/(1-'P&amp;L'!$D$26)</f>
        <v>0.20707085783654886</v>
      </c>
    </row>
    <row r="1859" spans="1:9" x14ac:dyDescent="0.25">
      <c r="A1859" s="5">
        <v>43113</v>
      </c>
      <c r="B1859" s="6">
        <v>44</v>
      </c>
      <c r="C1859" s="6">
        <v>16501289.113753948</v>
      </c>
      <c r="D1859" s="6">
        <v>5029</v>
      </c>
      <c r="E1859" s="7">
        <v>16.004441109940799</v>
      </c>
      <c r="F1859" s="8">
        <f t="shared" si="28"/>
        <v>0.21461345756868644</v>
      </c>
      <c r="G1859" s="6">
        <v>14499.773333333333</v>
      </c>
      <c r="H1859" s="9">
        <v>3111.8464890289042</v>
      </c>
      <c r="I1859" s="8">
        <f>+F1859/(1-'P&amp;L'!$D$26)</f>
        <v>0.21461345756868644</v>
      </c>
    </row>
    <row r="1860" spans="1:9" x14ac:dyDescent="0.25">
      <c r="A1860" s="5">
        <v>43114</v>
      </c>
      <c r="B1860" s="6">
        <v>44</v>
      </c>
      <c r="C1860" s="6">
        <v>17165770.554576252</v>
      </c>
      <c r="D1860" s="6">
        <v>5029</v>
      </c>
      <c r="E1860" s="7">
        <v>15.624382324970799</v>
      </c>
      <c r="F1860" s="8">
        <f t="shared" ref="F1860:F1923" si="29">+(B1860/C1860)*D1860*E1860</f>
        <v>0.20140667803686513</v>
      </c>
      <c r="G1860" s="6">
        <v>13852.92</v>
      </c>
      <c r="H1860" s="9">
        <v>2790.0705983104499</v>
      </c>
      <c r="I1860" s="8">
        <f>+F1860/(1-'P&amp;L'!$D$26)</f>
        <v>0.20140667803686513</v>
      </c>
    </row>
    <row r="1861" spans="1:9" x14ac:dyDescent="0.25">
      <c r="A1861" s="5">
        <v>43115</v>
      </c>
      <c r="B1861" s="6">
        <v>44</v>
      </c>
      <c r="C1861" s="6">
        <v>16612036.20557664</v>
      </c>
      <c r="D1861" s="6">
        <v>5029</v>
      </c>
      <c r="E1861" s="7">
        <v>15.3950669525946</v>
      </c>
      <c r="F1861" s="8">
        <f t="shared" si="29"/>
        <v>0.20506570012523481</v>
      </c>
      <c r="G1861" s="6">
        <v>14012.196</v>
      </c>
      <c r="H1861" s="9">
        <v>2873.4207830320147</v>
      </c>
      <c r="I1861" s="8">
        <f>+F1861/(1-'P&amp;L'!$D$26)</f>
        <v>0.20506570012523481</v>
      </c>
    </row>
    <row r="1862" spans="1:9" x14ac:dyDescent="0.25">
      <c r="A1862" s="5">
        <v>43116</v>
      </c>
      <c r="B1862" s="6">
        <v>44</v>
      </c>
      <c r="C1862" s="6">
        <v>17608758.181791127</v>
      </c>
      <c r="D1862" s="6">
        <v>5029</v>
      </c>
      <c r="E1862" s="7">
        <v>15.7260956968681</v>
      </c>
      <c r="F1862" s="8">
        <f t="shared" si="29"/>
        <v>0.19761799869672733</v>
      </c>
      <c r="G1862" s="6">
        <v>11180.998333333331</v>
      </c>
      <c r="H1862" s="9">
        <v>2209.5665140647766</v>
      </c>
      <c r="I1862" s="8">
        <f>+F1862/(1-'P&amp;L'!$D$26)</f>
        <v>0.19761799869672733</v>
      </c>
    </row>
    <row r="1863" spans="1:9" x14ac:dyDescent="0.25">
      <c r="A1863" s="5">
        <v>43117</v>
      </c>
      <c r="B1863" s="6">
        <v>44</v>
      </c>
      <c r="C1863" s="6">
        <v>18494733.436220866</v>
      </c>
      <c r="D1863" s="6">
        <v>5029</v>
      </c>
      <c r="E1863" s="7">
        <v>17.248101265857098</v>
      </c>
      <c r="F1863" s="8">
        <f t="shared" si="29"/>
        <v>0.20636095507217328</v>
      </c>
      <c r="G1863" s="6">
        <v>11116.946666666669</v>
      </c>
      <c r="H1863" s="9">
        <v>2294.1037316197467</v>
      </c>
      <c r="I1863" s="8">
        <f>+F1863/(1-'P&amp;L'!$D$26)</f>
        <v>0.20636095507217328</v>
      </c>
    </row>
    <row r="1864" spans="1:9" x14ac:dyDescent="0.25">
      <c r="A1864" s="5">
        <v>43118</v>
      </c>
      <c r="B1864" s="6">
        <v>44</v>
      </c>
      <c r="C1864" s="6">
        <v>19159214.877043176</v>
      </c>
      <c r="D1864" s="6">
        <v>5029</v>
      </c>
      <c r="E1864" s="7">
        <v>19.224310427573499</v>
      </c>
      <c r="F1864" s="8">
        <f t="shared" si="29"/>
        <v>0.22202780967130376</v>
      </c>
      <c r="G1864" s="6">
        <v>11345.423333333332</v>
      </c>
      <c r="H1864" s="9">
        <v>2518.9994924937018</v>
      </c>
      <c r="I1864" s="8">
        <f>+F1864/(1-'P&amp;L'!$D$26)</f>
        <v>0.22202780967130376</v>
      </c>
    </row>
    <row r="1865" spans="1:9" x14ac:dyDescent="0.25">
      <c r="A1865" s="5">
        <v>43119</v>
      </c>
      <c r="B1865" s="6">
        <v>44</v>
      </c>
      <c r="C1865" s="6">
        <v>18273239.622613434</v>
      </c>
      <c r="D1865" s="6">
        <v>5029</v>
      </c>
      <c r="E1865" s="7">
        <v>21.058986505454499</v>
      </c>
      <c r="F1865" s="8">
        <f t="shared" si="29"/>
        <v>0.25500942329975862</v>
      </c>
      <c r="G1865" s="6">
        <v>11422.44</v>
      </c>
      <c r="H1865" s="9">
        <v>2912.8298370760949</v>
      </c>
      <c r="I1865" s="8">
        <f>+F1865/(1-'P&amp;L'!$D$26)</f>
        <v>0.25500942329975862</v>
      </c>
    </row>
    <row r="1866" spans="1:9" x14ac:dyDescent="0.25">
      <c r="A1866" s="5">
        <v>43120</v>
      </c>
      <c r="B1866" s="6">
        <v>44</v>
      </c>
      <c r="C1866" s="6">
        <v>19712949.41106176</v>
      </c>
      <c r="D1866" s="6">
        <v>5029</v>
      </c>
      <c r="E1866" s="7">
        <v>22.157239127354799</v>
      </c>
      <c r="F1866" s="8">
        <f t="shared" si="29"/>
        <v>0.2487129217910618</v>
      </c>
      <c r="G1866" s="6">
        <v>12950.793333333333</v>
      </c>
      <c r="H1866" s="9">
        <v>3221.0296494455379</v>
      </c>
      <c r="I1866" s="8">
        <f>+F1866/(1-'P&amp;L'!$D$26)</f>
        <v>0.2487129217910618</v>
      </c>
    </row>
    <row r="1867" spans="1:9" x14ac:dyDescent="0.25">
      <c r="A1867" s="5">
        <v>43121</v>
      </c>
      <c r="B1867" s="6">
        <v>44</v>
      </c>
      <c r="C1867" s="6">
        <v>20709671.572295222</v>
      </c>
      <c r="D1867" s="6">
        <v>5029</v>
      </c>
      <c r="E1867" s="7">
        <v>20.143061739280601</v>
      </c>
      <c r="F1867" s="8">
        <f t="shared" si="29"/>
        <v>0.21522196109491815</v>
      </c>
      <c r="G1867" s="6">
        <v>11505.227999999999</v>
      </c>
      <c r="H1867" s="9">
        <v>2476.1777330041627</v>
      </c>
      <c r="I1867" s="8">
        <f>+F1867/(1-'P&amp;L'!$D$26)</f>
        <v>0.21522196109491815</v>
      </c>
    </row>
    <row r="1868" spans="1:9" x14ac:dyDescent="0.25">
      <c r="A1868" s="5">
        <v>43122</v>
      </c>
      <c r="B1868" s="6">
        <v>44</v>
      </c>
      <c r="C1868" s="6">
        <v>18494733.436220866</v>
      </c>
      <c r="D1868" s="6">
        <v>5029</v>
      </c>
      <c r="E1868" s="7">
        <v>18.293304025000001</v>
      </c>
      <c r="F1868" s="8">
        <f t="shared" si="29"/>
        <v>0.21886604396840792</v>
      </c>
      <c r="G1868" s="6">
        <v>10544.593333333332</v>
      </c>
      <c r="H1868" s="9">
        <v>2307.8534281223142</v>
      </c>
      <c r="I1868" s="8">
        <f>+F1868/(1-'P&amp;L'!$D$26)</f>
        <v>0.21886604396840792</v>
      </c>
    </row>
    <row r="1869" spans="1:9" x14ac:dyDescent="0.25">
      <c r="A1869" s="5">
        <v>43123</v>
      </c>
      <c r="B1869" s="6">
        <v>44</v>
      </c>
      <c r="C1869" s="6">
        <v>19602202.504258044</v>
      </c>
      <c r="D1869" s="6">
        <v>5029</v>
      </c>
      <c r="E1869" s="7">
        <v>17.5826801642222</v>
      </c>
      <c r="F1869" s="8">
        <f t="shared" si="29"/>
        <v>0.19847897883787802</v>
      </c>
      <c r="G1869" s="6">
        <v>11223.64</v>
      </c>
      <c r="H1869" s="9">
        <v>2227.6566060439609</v>
      </c>
      <c r="I1869" s="8">
        <f>+F1869/(1-'P&amp;L'!$D$26)</f>
        <v>0.19847897883787802</v>
      </c>
    </row>
    <row r="1870" spans="1:9" x14ac:dyDescent="0.25">
      <c r="A1870" s="5">
        <v>43124</v>
      </c>
      <c r="B1870" s="6">
        <v>44</v>
      </c>
      <c r="C1870" s="6">
        <v>19491455.597454332</v>
      </c>
      <c r="D1870" s="6">
        <v>5029</v>
      </c>
      <c r="E1870" s="7">
        <v>17.6374682700704</v>
      </c>
      <c r="F1870" s="8">
        <f t="shared" si="29"/>
        <v>0.20022868017295811</v>
      </c>
      <c r="G1870" s="6">
        <v>11282.258333333333</v>
      </c>
      <c r="H1870" s="9">
        <v>2259.0316954536916</v>
      </c>
      <c r="I1870" s="8">
        <f>+F1870/(1-'P&amp;L'!$D$26)</f>
        <v>0.20022868017295811</v>
      </c>
    </row>
    <row r="1871" spans="1:9" x14ac:dyDescent="0.25">
      <c r="A1871" s="5">
        <v>43125</v>
      </c>
      <c r="B1871" s="6">
        <v>44</v>
      </c>
      <c r="C1871" s="6">
        <v>20445148.564775608</v>
      </c>
      <c r="D1871" s="6">
        <v>5029</v>
      </c>
      <c r="E1871" s="7">
        <v>17.526451613653801</v>
      </c>
      <c r="F1871" s="8">
        <f t="shared" si="29"/>
        <v>0.18968720598804914</v>
      </c>
      <c r="G1871" s="6">
        <v>11214.44</v>
      </c>
      <c r="H1871" s="9">
        <v>2127.235790320618</v>
      </c>
      <c r="I1871" s="8">
        <f>+F1871/(1-'P&amp;L'!$D$26)</f>
        <v>0.18968720598804914</v>
      </c>
    </row>
    <row r="1872" spans="1:9" x14ac:dyDescent="0.25">
      <c r="A1872" s="5">
        <v>43126</v>
      </c>
      <c r="B1872" s="6">
        <v>44</v>
      </c>
      <c r="C1872" s="6">
        <v>20056949.54139379</v>
      </c>
      <c r="D1872" s="6">
        <v>5029</v>
      </c>
      <c r="E1872" s="7">
        <v>17.774781480067102</v>
      </c>
      <c r="F1872" s="8">
        <f t="shared" si="29"/>
        <v>0.1960982420914047</v>
      </c>
      <c r="G1872" s="6">
        <v>10969.815000000001</v>
      </c>
      <c r="H1872" s="9">
        <v>2151.1614375679228</v>
      </c>
      <c r="I1872" s="8">
        <f>+F1872/(1-'P&amp;L'!$D$26)</f>
        <v>0.1960982420914047</v>
      </c>
    </row>
    <row r="1873" spans="1:9" x14ac:dyDescent="0.25">
      <c r="A1873" s="5">
        <v>43127</v>
      </c>
      <c r="B1873" s="6">
        <v>44</v>
      </c>
      <c r="C1873" s="6">
        <v>20315748.890315004</v>
      </c>
      <c r="D1873" s="6">
        <v>5029</v>
      </c>
      <c r="E1873" s="7">
        <v>17.261726874424198</v>
      </c>
      <c r="F1873" s="8">
        <f t="shared" si="29"/>
        <v>0.18801206376822194</v>
      </c>
      <c r="G1873" s="6">
        <v>11524.776666666667</v>
      </c>
      <c r="H1873" s="9">
        <v>2166.7970455678496</v>
      </c>
      <c r="I1873" s="8">
        <f>+F1873/(1-'P&amp;L'!$D$26)</f>
        <v>0.18801206376822194</v>
      </c>
    </row>
    <row r="1874" spans="1:9" x14ac:dyDescent="0.25">
      <c r="A1874" s="5">
        <v>43128</v>
      </c>
      <c r="B1874" s="6">
        <v>44</v>
      </c>
      <c r="C1874" s="6">
        <v>20445148.564775608</v>
      </c>
      <c r="D1874" s="6">
        <v>5029</v>
      </c>
      <c r="E1874" s="7">
        <v>17.694588956530598</v>
      </c>
      <c r="F1874" s="8">
        <f t="shared" si="29"/>
        <v>0.19150694129417967</v>
      </c>
      <c r="G1874" s="6">
        <v>11765.71</v>
      </c>
      <c r="H1874" s="9">
        <v>2253.2151342543425</v>
      </c>
      <c r="I1874" s="8">
        <f>+F1874/(1-'P&amp;L'!$D$26)</f>
        <v>0.19150694129417967</v>
      </c>
    </row>
    <row r="1875" spans="1:9" x14ac:dyDescent="0.25">
      <c r="A1875" s="5">
        <v>43129</v>
      </c>
      <c r="B1875" s="6">
        <v>44</v>
      </c>
      <c r="C1875" s="6">
        <v>19151151.820169561</v>
      </c>
      <c r="D1875" s="6">
        <v>5029</v>
      </c>
      <c r="E1875" s="7">
        <v>15.8430549174233</v>
      </c>
      <c r="F1875" s="8">
        <f t="shared" si="29"/>
        <v>0.18305362793979038</v>
      </c>
      <c r="G1875" s="6">
        <v>11212.654999999999</v>
      </c>
      <c r="H1875" s="9">
        <v>2052.5171765872301</v>
      </c>
      <c r="I1875" s="8">
        <f>+F1875/(1-'P&amp;L'!$D$26)</f>
        <v>0.18305362793979038</v>
      </c>
    </row>
    <row r="1876" spans="1:9" x14ac:dyDescent="0.25">
      <c r="A1876" s="5">
        <v>43130</v>
      </c>
      <c r="B1876" s="6">
        <v>44</v>
      </c>
      <c r="C1876" s="6">
        <v>21609745.634921055</v>
      </c>
      <c r="D1876" s="6">
        <v>5029</v>
      </c>
      <c r="E1876" s="7">
        <v>15.5061034955769</v>
      </c>
      <c r="F1876" s="8">
        <f t="shared" si="29"/>
        <v>0.15877690626504262</v>
      </c>
      <c r="G1876" s="6">
        <v>10184.61666666666</v>
      </c>
      <c r="H1876" s="9">
        <v>1617.0819258287231</v>
      </c>
      <c r="I1876" s="8">
        <f>+F1876/(1-'P&amp;L'!$D$26)</f>
        <v>0.15877690626504262</v>
      </c>
    </row>
    <row r="1877" spans="1:9" x14ac:dyDescent="0.25">
      <c r="A1877" s="5">
        <v>43131</v>
      </c>
      <c r="B1877" s="6">
        <v>44</v>
      </c>
      <c r="C1877" s="6">
        <v>15139761.911890801</v>
      </c>
      <c r="D1877" s="6">
        <v>5029</v>
      </c>
      <c r="E1877" s="7">
        <v>16.3035698160819</v>
      </c>
      <c r="F1877" s="8">
        <f t="shared" si="29"/>
        <v>0.23828569667201507</v>
      </c>
      <c r="G1877" s="6">
        <v>10125.13333333334</v>
      </c>
      <c r="H1877" s="9">
        <v>2412.6744502303773</v>
      </c>
      <c r="I1877" s="8">
        <f>+F1877/(1-'P&amp;L'!$D$26)</f>
        <v>0.23828569667201507</v>
      </c>
    </row>
    <row r="1878" spans="1:9" x14ac:dyDescent="0.25">
      <c r="A1878" s="5">
        <v>43132</v>
      </c>
      <c r="B1878" s="6">
        <v>44</v>
      </c>
      <c r="C1878" s="6">
        <v>20703947.913696818</v>
      </c>
      <c r="D1878" s="6">
        <v>5029</v>
      </c>
      <c r="E1878" s="7">
        <v>17.275193221910801</v>
      </c>
      <c r="F1878" s="8">
        <f t="shared" si="29"/>
        <v>0.18463076082425231</v>
      </c>
      <c r="G1878" s="6">
        <v>9083.2583333333332</v>
      </c>
      <c r="H1878" s="9">
        <v>1677.0488968465634</v>
      </c>
      <c r="I1878" s="8">
        <f>+F1878/(1-'P&amp;L'!$D$26)</f>
        <v>0.18463076082425231</v>
      </c>
    </row>
    <row r="1879" spans="1:9" x14ac:dyDescent="0.25">
      <c r="A1879" s="5">
        <v>43133</v>
      </c>
      <c r="B1879" s="6">
        <v>44</v>
      </c>
      <c r="C1879" s="6">
        <v>21739145.309381664</v>
      </c>
      <c r="D1879" s="6">
        <v>5055</v>
      </c>
      <c r="E1879" s="7">
        <v>17.1309990789286</v>
      </c>
      <c r="F1879" s="8">
        <f t="shared" si="29"/>
        <v>0.17527261356917057</v>
      </c>
      <c r="G1879" s="6">
        <v>8901.9016666666666</v>
      </c>
      <c r="H1879" s="9">
        <v>1560.259570852422</v>
      </c>
      <c r="I1879" s="8">
        <f>+F1879/(1-'P&amp;L'!$D$26)</f>
        <v>0.17527261356917057</v>
      </c>
    </row>
    <row r="1880" spans="1:9" x14ac:dyDescent="0.25">
      <c r="A1880" s="5">
        <v>43134</v>
      </c>
      <c r="B1880" s="6">
        <v>44</v>
      </c>
      <c r="C1880" s="6">
        <v>20445148.564775608</v>
      </c>
      <c r="D1880" s="6">
        <v>5055</v>
      </c>
      <c r="E1880" s="7">
        <v>17.403079110209799</v>
      </c>
      <c r="F1880" s="8">
        <f t="shared" si="29"/>
        <v>0.18932573874086428</v>
      </c>
      <c r="G1880" s="6">
        <v>9076.6783333333333</v>
      </c>
      <c r="H1880" s="9">
        <v>1718.4488307715301</v>
      </c>
      <c r="I1880" s="8">
        <f>+F1880/(1-'P&amp;L'!$D$26)</f>
        <v>0.18932573874086428</v>
      </c>
    </row>
    <row r="1881" spans="1:9" x14ac:dyDescent="0.25">
      <c r="A1881" s="5">
        <v>43135</v>
      </c>
      <c r="B1881" s="6">
        <v>44</v>
      </c>
      <c r="C1881" s="6">
        <v>23033142.539877038</v>
      </c>
      <c r="D1881" s="6">
        <v>5055</v>
      </c>
      <c r="E1881" s="7">
        <v>16.629601517678601</v>
      </c>
      <c r="F1881" s="8">
        <f t="shared" si="29"/>
        <v>0.16058407849291328</v>
      </c>
      <c r="G1881" s="6">
        <v>8400.6483333333326</v>
      </c>
      <c r="H1881" s="9">
        <v>1349.0103713513611</v>
      </c>
      <c r="I1881" s="8">
        <f>+F1881/(1-'P&amp;L'!$D$26)</f>
        <v>0.16058407849291328</v>
      </c>
    </row>
    <row r="1882" spans="1:9" x14ac:dyDescent="0.25">
      <c r="A1882" s="5">
        <v>43136</v>
      </c>
      <c r="B1882" s="6">
        <v>44</v>
      </c>
      <c r="C1882" s="6">
        <v>23938939.775211953</v>
      </c>
      <c r="D1882" s="6">
        <v>5055</v>
      </c>
      <c r="E1882" s="7">
        <v>16.737621809197499</v>
      </c>
      <c r="F1882" s="8">
        <f t="shared" si="29"/>
        <v>0.15551155889771423</v>
      </c>
      <c r="G1882" s="6">
        <v>6838.8166666666666</v>
      </c>
      <c r="H1882" s="9">
        <v>1063.5150408490031</v>
      </c>
      <c r="I1882" s="8">
        <f>+F1882/(1-'P&amp;L'!$D$26)</f>
        <v>0.15551155889771423</v>
      </c>
    </row>
    <row r="1883" spans="1:9" x14ac:dyDescent="0.25">
      <c r="A1883" s="5">
        <v>43137</v>
      </c>
      <c r="B1883" s="6">
        <v>44</v>
      </c>
      <c r="C1883" s="6">
        <v>24293141.319320191</v>
      </c>
      <c r="D1883" s="6">
        <v>5055</v>
      </c>
      <c r="E1883" s="7">
        <v>16.687235258072299</v>
      </c>
      <c r="F1883" s="8">
        <f t="shared" si="29"/>
        <v>0.15278282941319932</v>
      </c>
      <c r="G1883" s="6">
        <v>7685.6333333333341</v>
      </c>
      <c r="H1883" s="9">
        <v>1174.2328064990652</v>
      </c>
      <c r="I1883" s="8">
        <f>+F1883/(1-'P&amp;L'!$D$26)</f>
        <v>0.15278282941319932</v>
      </c>
    </row>
    <row r="1884" spans="1:9" x14ac:dyDescent="0.25">
      <c r="A1884" s="5">
        <v>43138</v>
      </c>
      <c r="B1884" s="6">
        <v>44</v>
      </c>
      <c r="C1884" s="6">
        <v>20149017.211906746</v>
      </c>
      <c r="D1884" s="6">
        <v>5055</v>
      </c>
      <c r="E1884" s="7">
        <v>17.090433942073201</v>
      </c>
      <c r="F1884" s="8">
        <f t="shared" si="29"/>
        <v>0.18865705842712913</v>
      </c>
      <c r="G1884" s="6">
        <v>8099.958333333333</v>
      </c>
      <c r="H1884" s="9">
        <v>1528.114312548978</v>
      </c>
      <c r="I1884" s="8">
        <f>+F1884/(1-'P&amp;L'!$D$26)</f>
        <v>0.18865705842712913</v>
      </c>
    </row>
    <row r="1885" spans="1:9" x14ac:dyDescent="0.25">
      <c r="A1885" s="5">
        <v>43139</v>
      </c>
      <c r="B1885" s="6">
        <v>44</v>
      </c>
      <c r="C1885" s="6">
        <v>18720008.899005562</v>
      </c>
      <c r="D1885" s="6">
        <v>5055</v>
      </c>
      <c r="E1885" s="7">
        <v>16.8354294769277</v>
      </c>
      <c r="F1885" s="8">
        <f t="shared" si="29"/>
        <v>0.20002854936982295</v>
      </c>
      <c r="G1885" s="6">
        <v>8240.5366666666669</v>
      </c>
      <c r="H1885" s="9">
        <v>1648.3425954621696</v>
      </c>
      <c r="I1885" s="8">
        <f>+F1885/(1-'P&amp;L'!$D$26)</f>
        <v>0.20002854936982295</v>
      </c>
    </row>
    <row r="1886" spans="1:9" x14ac:dyDescent="0.25">
      <c r="A1886" s="5">
        <v>43140</v>
      </c>
      <c r="B1886" s="6">
        <v>44</v>
      </c>
      <c r="C1886" s="6">
        <v>19291612.224166036</v>
      </c>
      <c r="D1886" s="6">
        <v>5055</v>
      </c>
      <c r="E1886" s="7">
        <v>16.102067706165801</v>
      </c>
      <c r="F1886" s="8">
        <f t="shared" si="29"/>
        <v>0.18564658347833965</v>
      </c>
      <c r="G1886" s="6">
        <v>8535.5166666666682</v>
      </c>
      <c r="H1886" s="9">
        <v>1584.5895073890931</v>
      </c>
      <c r="I1886" s="8">
        <f>+F1886/(1-'P&amp;L'!$D$26)</f>
        <v>0.18564658347833965</v>
      </c>
    </row>
    <row r="1887" spans="1:9" x14ac:dyDescent="0.25">
      <c r="A1887" s="5">
        <v>43141</v>
      </c>
      <c r="B1887" s="6">
        <v>44</v>
      </c>
      <c r="C1887" s="6">
        <v>20434818.874486987</v>
      </c>
      <c r="D1887" s="6">
        <v>5055</v>
      </c>
      <c r="E1887" s="7">
        <v>15.9839643684831</v>
      </c>
      <c r="F1887" s="8">
        <f t="shared" si="29"/>
        <v>0.17397528094935283</v>
      </c>
      <c r="G1887" s="6">
        <v>8319.8765661840007</v>
      </c>
      <c r="H1887" s="9">
        <v>1447.4528630657985</v>
      </c>
      <c r="I1887" s="8">
        <f>+F1887/(1-'P&amp;L'!$D$26)</f>
        <v>0.17397528094935283</v>
      </c>
    </row>
    <row r="1888" spans="1:9" x14ac:dyDescent="0.25">
      <c r="A1888" s="5">
        <v>43142</v>
      </c>
      <c r="B1888" s="6">
        <v>44</v>
      </c>
      <c r="C1888" s="6">
        <v>21578025.524807941</v>
      </c>
      <c r="D1888" s="6">
        <v>5055</v>
      </c>
      <c r="E1888" s="7">
        <v>16.0449123567114</v>
      </c>
      <c r="F1888" s="8">
        <f t="shared" si="29"/>
        <v>0.16538628162603927</v>
      </c>
      <c r="G1888" s="6">
        <v>8343.4549999999999</v>
      </c>
      <c r="H1888" s="9">
        <v>1379.8929983641856</v>
      </c>
      <c r="I1888" s="8">
        <f>+F1888/(1-'P&amp;L'!$D$26)</f>
        <v>0.16538628162603927</v>
      </c>
    </row>
    <row r="1889" spans="1:9" x14ac:dyDescent="0.25">
      <c r="A1889" s="5">
        <v>43143</v>
      </c>
      <c r="B1889" s="6">
        <v>44</v>
      </c>
      <c r="C1889" s="6">
        <v>23721537.994159717</v>
      </c>
      <c r="D1889" s="6">
        <v>5055</v>
      </c>
      <c r="E1889" s="7">
        <v>15.666054042580599</v>
      </c>
      <c r="F1889" s="8">
        <f t="shared" si="29"/>
        <v>0.14688945299451717</v>
      </c>
      <c r="G1889" s="6">
        <v>8811.3433333333323</v>
      </c>
      <c r="H1889" s="9">
        <v>1294.2934023802188</v>
      </c>
      <c r="I1889" s="8">
        <f>+F1889/(1-'P&amp;L'!$D$26)</f>
        <v>0.14688945299451717</v>
      </c>
    </row>
    <row r="1890" spans="1:9" x14ac:dyDescent="0.25">
      <c r="A1890" s="5">
        <v>43144</v>
      </c>
      <c r="B1890" s="6">
        <v>44</v>
      </c>
      <c r="C1890" s="6">
        <v>23435736.33157948</v>
      </c>
      <c r="D1890" s="6">
        <v>5055</v>
      </c>
      <c r="E1890" s="7">
        <v>15.9016381508</v>
      </c>
      <c r="F1890" s="8">
        <f t="shared" si="29"/>
        <v>0.15091663037423181</v>
      </c>
      <c r="G1890" s="6">
        <v>8597.7674999999999</v>
      </c>
      <c r="H1890" s="9">
        <v>1297.5460998410831</v>
      </c>
      <c r="I1890" s="8">
        <f>+F1890/(1-'P&amp;L'!$D$26)</f>
        <v>0.15091663037423181</v>
      </c>
    </row>
    <row r="1891" spans="1:9" x14ac:dyDescent="0.25">
      <c r="A1891" s="5">
        <v>43145</v>
      </c>
      <c r="B1891" s="6">
        <v>44</v>
      </c>
      <c r="C1891" s="6">
        <v>25579248.800931267</v>
      </c>
      <c r="D1891" s="6">
        <v>5055</v>
      </c>
      <c r="E1891" s="7">
        <v>16.317967188993698</v>
      </c>
      <c r="F1891" s="8">
        <f t="shared" si="29"/>
        <v>0.14189010359224624</v>
      </c>
      <c r="G1891" s="6">
        <v>9334.6333333333332</v>
      </c>
      <c r="H1891" s="9">
        <v>1324.4920906623015</v>
      </c>
      <c r="I1891" s="8">
        <f>+F1891/(1-'P&amp;L'!$D$26)</f>
        <v>0.14189010359224624</v>
      </c>
    </row>
    <row r="1892" spans="1:9" x14ac:dyDescent="0.25">
      <c r="A1892" s="5">
        <v>43146</v>
      </c>
      <c r="B1892" s="6">
        <v>44</v>
      </c>
      <c r="C1892" s="6">
        <v>18720008.899005562</v>
      </c>
      <c r="D1892" s="6">
        <v>5055</v>
      </c>
      <c r="E1892" s="7">
        <v>16.5424317361677</v>
      </c>
      <c r="F1892" s="8">
        <f t="shared" si="29"/>
        <v>0.19654732466253658</v>
      </c>
      <c r="G1892" s="6">
        <v>9977.1540000000005</v>
      </c>
      <c r="H1892" s="9">
        <v>1960.9829264461255</v>
      </c>
      <c r="I1892" s="8">
        <f>+F1892/(1-'P&amp;L'!$D$26)</f>
        <v>0.19654732466253658</v>
      </c>
    </row>
    <row r="1893" spans="1:9" x14ac:dyDescent="0.25">
      <c r="A1893" s="5">
        <v>43147</v>
      </c>
      <c r="B1893" s="6">
        <v>44</v>
      </c>
      <c r="C1893" s="6">
        <v>22435430.512548652</v>
      </c>
      <c r="D1893" s="6">
        <v>5055</v>
      </c>
      <c r="E1893" s="7">
        <v>16.294995800231199</v>
      </c>
      <c r="F1893" s="8">
        <f t="shared" si="29"/>
        <v>0.16154505989355766</v>
      </c>
      <c r="G1893" s="6">
        <v>10127.161666666667</v>
      </c>
      <c r="H1893" s="9">
        <v>1635.9929379934078</v>
      </c>
      <c r="I1893" s="8">
        <f>+F1893/(1-'P&amp;L'!$D$26)</f>
        <v>0.16154505989355766</v>
      </c>
    </row>
    <row r="1894" spans="1:9" x14ac:dyDescent="0.25">
      <c r="A1894" s="5">
        <v>43148</v>
      </c>
      <c r="B1894" s="6">
        <v>44</v>
      </c>
      <c r="C1894" s="6">
        <v>21292223.862227697</v>
      </c>
      <c r="D1894" s="6">
        <v>5055</v>
      </c>
      <c r="E1894" s="7">
        <v>15.467594188424201</v>
      </c>
      <c r="F1894" s="8">
        <f t="shared" si="29"/>
        <v>0.16157552736858033</v>
      </c>
      <c r="G1894" s="6">
        <v>10841.991666666667</v>
      </c>
      <c r="H1894" s="9">
        <v>1751.80052126742</v>
      </c>
      <c r="I1894" s="8">
        <f>+F1894/(1-'P&amp;L'!$D$26)</f>
        <v>0.16157552736858033</v>
      </c>
    </row>
    <row r="1895" spans="1:9" x14ac:dyDescent="0.25">
      <c r="A1895" s="5">
        <v>43149</v>
      </c>
      <c r="B1895" s="6">
        <v>44</v>
      </c>
      <c r="C1895" s="6">
        <v>23149934.668999236</v>
      </c>
      <c r="D1895" s="6">
        <v>5055</v>
      </c>
      <c r="E1895" s="7">
        <v>14.9072201004494</v>
      </c>
      <c r="F1895" s="8">
        <f t="shared" si="29"/>
        <v>0.14322562642831385</v>
      </c>
      <c r="G1895" s="6">
        <v>10503.298333333334</v>
      </c>
      <c r="H1895" s="9">
        <v>1504.3414833551317</v>
      </c>
      <c r="I1895" s="8">
        <f>+F1895/(1-'P&amp;L'!$D$26)</f>
        <v>0.14322562642831385</v>
      </c>
    </row>
    <row r="1896" spans="1:9" x14ac:dyDescent="0.25">
      <c r="A1896" s="5">
        <v>43150</v>
      </c>
      <c r="B1896" s="6">
        <v>44</v>
      </c>
      <c r="C1896" s="6">
        <v>23149934.668999236</v>
      </c>
      <c r="D1896" s="6">
        <v>5055</v>
      </c>
      <c r="E1896" s="7">
        <v>14.3371284308556</v>
      </c>
      <c r="F1896" s="8">
        <f t="shared" si="29"/>
        <v>0.13774829826458238</v>
      </c>
      <c r="G1896" s="6">
        <v>11110.964999999998</v>
      </c>
      <c r="H1896" s="9">
        <v>1530.5165208273352</v>
      </c>
      <c r="I1896" s="8">
        <f>+F1896/(1-'P&amp;L'!$D$26)</f>
        <v>0.13774829826458238</v>
      </c>
    </row>
    <row r="1897" spans="1:9" x14ac:dyDescent="0.25">
      <c r="A1897" s="5">
        <v>43151</v>
      </c>
      <c r="B1897" s="6">
        <v>44</v>
      </c>
      <c r="C1897" s="6">
        <v>21079198.666077688</v>
      </c>
      <c r="D1897" s="6">
        <v>5055</v>
      </c>
      <c r="E1897" s="7">
        <v>14.389392981018</v>
      </c>
      <c r="F1897" s="8">
        <f t="shared" si="29"/>
        <v>0.15183161549629981</v>
      </c>
      <c r="G1897" s="6">
        <v>11390.391666666668</v>
      </c>
      <c r="H1897" s="9">
        <v>1729.4215678855912</v>
      </c>
      <c r="I1897" s="8">
        <f>+F1897/(1-'P&amp;L'!$D$26)</f>
        <v>0.15183161549629981</v>
      </c>
    </row>
    <row r="1898" spans="1:9" x14ac:dyDescent="0.25">
      <c r="A1898" s="5">
        <v>43152</v>
      </c>
      <c r="B1898" s="6">
        <v>44</v>
      </c>
      <c r="C1898" s="6">
        <v>25265138.826717231</v>
      </c>
      <c r="D1898" s="6">
        <v>5055</v>
      </c>
      <c r="E1898" s="7">
        <v>14.110580409774</v>
      </c>
      <c r="F1898" s="8">
        <f t="shared" si="29"/>
        <v>0.12422157330174954</v>
      </c>
      <c r="G1898" s="6">
        <v>10532.791666666666</v>
      </c>
      <c r="H1898" s="9">
        <v>1308.3999520928901</v>
      </c>
      <c r="I1898" s="8">
        <f>+F1898/(1-'P&amp;L'!$D$26)</f>
        <v>0.12422157330174954</v>
      </c>
    </row>
    <row r="1899" spans="1:9" x14ac:dyDescent="0.25">
      <c r="A1899" s="5">
        <v>43153</v>
      </c>
      <c r="B1899" s="6">
        <v>44</v>
      </c>
      <c r="C1899" s="6">
        <v>22275181.569117561</v>
      </c>
      <c r="D1899" s="6">
        <v>5055</v>
      </c>
      <c r="E1899" s="7">
        <v>14.1132594</v>
      </c>
      <c r="F1899" s="8">
        <f t="shared" si="29"/>
        <v>0.1409223599820181</v>
      </c>
      <c r="G1899" s="6">
        <v>9931.7166666666708</v>
      </c>
      <c r="H1899" s="9">
        <v>1399.6009513394094</v>
      </c>
      <c r="I1899" s="8">
        <f>+F1899/(1-'P&amp;L'!$D$26)</f>
        <v>0.1409223599820181</v>
      </c>
    </row>
    <row r="1900" spans="1:9" x14ac:dyDescent="0.25">
      <c r="A1900" s="5">
        <v>43154</v>
      </c>
      <c r="B1900" s="6">
        <v>44</v>
      </c>
      <c r="C1900" s="6">
        <v>22125683.706237581</v>
      </c>
      <c r="D1900" s="6">
        <v>5055</v>
      </c>
      <c r="E1900" s="7">
        <v>13.8978464820886</v>
      </c>
      <c r="F1900" s="8">
        <f t="shared" si="29"/>
        <v>0.1397090845005029</v>
      </c>
      <c r="G1900" s="6">
        <v>10162.116666666667</v>
      </c>
      <c r="H1900" s="9">
        <v>1419.7400160873021</v>
      </c>
      <c r="I1900" s="8">
        <f>+F1900/(1-'P&amp;L'!$D$26)</f>
        <v>0.1397090845005029</v>
      </c>
    </row>
    <row r="1901" spans="1:9" x14ac:dyDescent="0.25">
      <c r="A1901" s="5">
        <v>43155</v>
      </c>
      <c r="B1901" s="6">
        <v>44</v>
      </c>
      <c r="C1901" s="6">
        <v>21677190.117597632</v>
      </c>
      <c r="D1901" s="6">
        <v>5055</v>
      </c>
      <c r="E1901" s="7">
        <v>13.8416731817419</v>
      </c>
      <c r="F1901" s="8">
        <f t="shared" si="29"/>
        <v>0.14202324804928293</v>
      </c>
      <c r="G1901" s="6">
        <v>9697.9560000000001</v>
      </c>
      <c r="H1901" s="9">
        <v>1377.3352105590318</v>
      </c>
      <c r="I1901" s="8">
        <f>+F1901/(1-'P&amp;L'!$D$26)</f>
        <v>0.14202324804928293</v>
      </c>
    </row>
    <row r="1902" spans="1:9" x14ac:dyDescent="0.25">
      <c r="A1902" s="5">
        <v>43156</v>
      </c>
      <c r="B1902" s="6">
        <v>44</v>
      </c>
      <c r="C1902" s="6">
        <v>25564134.552477203</v>
      </c>
      <c r="D1902" s="6">
        <v>5055</v>
      </c>
      <c r="E1902" s="7">
        <v>13.5755306059873</v>
      </c>
      <c r="F1902" s="8">
        <f t="shared" si="29"/>
        <v>0.11811350433887872</v>
      </c>
      <c r="G1902" s="6">
        <v>9696.5933333333323</v>
      </c>
      <c r="H1902" s="9">
        <v>1145.2986187490092</v>
      </c>
      <c r="I1902" s="8">
        <f>+F1902/(1-'P&amp;L'!$D$26)</f>
        <v>0.11811350433887872</v>
      </c>
    </row>
    <row r="1903" spans="1:9" x14ac:dyDescent="0.25">
      <c r="A1903" s="5">
        <v>43157</v>
      </c>
      <c r="B1903" s="6">
        <v>44</v>
      </c>
      <c r="C1903" s="6">
        <v>21079198.666077688</v>
      </c>
      <c r="D1903" s="6">
        <v>5055</v>
      </c>
      <c r="E1903" s="7">
        <v>13.4789385689241</v>
      </c>
      <c r="F1903" s="8">
        <f t="shared" si="29"/>
        <v>0.14222483330567462</v>
      </c>
      <c r="G1903" s="6">
        <v>10348.603333333334</v>
      </c>
      <c r="H1903" s="9">
        <v>1471.8283840298823</v>
      </c>
      <c r="I1903" s="8">
        <f>+F1903/(1-'P&amp;L'!$D$26)</f>
        <v>0.14222483330567462</v>
      </c>
    </row>
    <row r="1904" spans="1:9" x14ac:dyDescent="0.25">
      <c r="A1904" s="5">
        <v>43158</v>
      </c>
      <c r="B1904" s="6">
        <v>44</v>
      </c>
      <c r="C1904" s="6">
        <v>23919658.607973859</v>
      </c>
      <c r="D1904" s="6">
        <v>5055</v>
      </c>
      <c r="E1904" s="7">
        <v>13.474151979054099</v>
      </c>
      <c r="F1904" s="8">
        <f t="shared" si="29"/>
        <v>0.12529112276636586</v>
      </c>
      <c r="G1904" s="6">
        <v>10763.883333333333</v>
      </c>
      <c r="H1904" s="9">
        <v>1348.6190281595061</v>
      </c>
      <c r="I1904" s="8">
        <f>+F1904/(1-'P&amp;L'!$D$26)</f>
        <v>0.12529112276636586</v>
      </c>
    </row>
    <row r="1905" spans="1:9" x14ac:dyDescent="0.25">
      <c r="A1905" s="5">
        <v>43159</v>
      </c>
      <c r="B1905" s="6">
        <v>44</v>
      </c>
      <c r="C1905" s="6">
        <v>23172168.746397465</v>
      </c>
      <c r="D1905" s="6">
        <v>5055</v>
      </c>
      <c r="E1905" s="7">
        <v>13.464002288383201</v>
      </c>
      <c r="F1905" s="8">
        <f t="shared" si="29"/>
        <v>0.12923535219152787</v>
      </c>
      <c r="G1905" s="6">
        <v>10370.164999999999</v>
      </c>
      <c r="H1905" s="9">
        <v>1340.1919260592556</v>
      </c>
      <c r="I1905" s="8">
        <f>+F1905/(1-'P&amp;L'!$D$26)</f>
        <v>0.12923535219152787</v>
      </c>
    </row>
    <row r="1906" spans="1:9" x14ac:dyDescent="0.25">
      <c r="A1906" s="5">
        <v>43160</v>
      </c>
      <c r="B1906" s="6">
        <v>44</v>
      </c>
      <c r="C1906" s="6">
        <v>24667147.375197303</v>
      </c>
      <c r="D1906" s="6">
        <v>4369</v>
      </c>
      <c r="E1906" s="7">
        <v>13.8972557998291</v>
      </c>
      <c r="F1906" s="8">
        <f t="shared" si="29"/>
        <v>0.10830408661774082</v>
      </c>
      <c r="G1906" s="6">
        <v>11009.381666666668</v>
      </c>
      <c r="H1906" s="9">
        <v>1192.3610256344346</v>
      </c>
      <c r="I1906" s="8">
        <f>+F1906/(1-'P&amp;L'!$D$26)</f>
        <v>0.10830408661774082</v>
      </c>
    </row>
    <row r="1907" spans="1:9" x14ac:dyDescent="0.25">
      <c r="A1907" s="5">
        <v>43161</v>
      </c>
      <c r="B1907" s="6">
        <v>44</v>
      </c>
      <c r="C1907" s="6">
        <v>23321666.609277453</v>
      </c>
      <c r="D1907" s="6">
        <v>4369</v>
      </c>
      <c r="E1907" s="7">
        <v>13.835349167812501</v>
      </c>
      <c r="F1907" s="8">
        <f t="shared" si="29"/>
        <v>0.11404211487894196</v>
      </c>
      <c r="G1907" s="6">
        <v>11055.815000000001</v>
      </c>
      <c r="H1907" s="9">
        <v>1260.8285243103298</v>
      </c>
      <c r="I1907" s="8">
        <f>+F1907/(1-'P&amp;L'!$D$26)</f>
        <v>0.11404211487894196</v>
      </c>
    </row>
    <row r="1908" spans="1:9" x14ac:dyDescent="0.25">
      <c r="A1908" s="5">
        <v>43162</v>
      </c>
      <c r="B1908" s="6">
        <v>44</v>
      </c>
      <c r="C1908" s="6">
        <v>26909615.318397056</v>
      </c>
      <c r="D1908" s="6">
        <v>4369</v>
      </c>
      <c r="E1908" s="7">
        <v>14.1311270847619</v>
      </c>
      <c r="F1908" s="8">
        <f t="shared" si="29"/>
        <v>0.10094946784353009</v>
      </c>
      <c r="G1908" s="6">
        <v>11326.948333333334</v>
      </c>
      <c r="H1908" s="9">
        <v>1143.4494065411602</v>
      </c>
      <c r="I1908" s="8">
        <f>+F1908/(1-'P&amp;L'!$D$26)</f>
        <v>0.10094946784353009</v>
      </c>
    </row>
    <row r="1909" spans="1:9" x14ac:dyDescent="0.25">
      <c r="A1909" s="5">
        <v>43163</v>
      </c>
      <c r="B1909" s="6">
        <v>44</v>
      </c>
      <c r="C1909" s="6">
        <v>22125683.706237581</v>
      </c>
      <c r="D1909" s="6">
        <v>4369</v>
      </c>
      <c r="E1909" s="7">
        <v>13.4319459027215</v>
      </c>
      <c r="F1909" s="8">
        <f t="shared" si="29"/>
        <v>0.1167016390019005</v>
      </c>
      <c r="G1909" s="6">
        <v>11430.181666666665</v>
      </c>
      <c r="H1909" s="9">
        <v>1333.9209345894747</v>
      </c>
      <c r="I1909" s="8">
        <f>+F1909/(1-'P&amp;L'!$D$26)</f>
        <v>0.1167016390019005</v>
      </c>
    </row>
    <row r="1910" spans="1:9" x14ac:dyDescent="0.25">
      <c r="A1910" s="5">
        <v>43164</v>
      </c>
      <c r="B1910" s="6">
        <v>44</v>
      </c>
      <c r="C1910" s="6">
        <v>24372959.73093687</v>
      </c>
      <c r="D1910" s="6">
        <v>4369</v>
      </c>
      <c r="E1910" s="7">
        <v>13.119108069831499</v>
      </c>
      <c r="F1910" s="8">
        <f t="shared" si="29"/>
        <v>0.10347388609151847</v>
      </c>
      <c r="G1910" s="6">
        <v>11595.54</v>
      </c>
      <c r="H1910" s="9">
        <v>1199.8355851296462</v>
      </c>
      <c r="I1910" s="8">
        <f>+F1910/(1-'P&amp;L'!$D$26)</f>
        <v>0.10347388609151847</v>
      </c>
    </row>
    <row r="1911" spans="1:9" x14ac:dyDescent="0.25">
      <c r="A1911" s="5">
        <v>43165</v>
      </c>
      <c r="B1911" s="6">
        <v>44</v>
      </c>
      <c r="C1911" s="6">
        <v>25517998.107558072</v>
      </c>
      <c r="D1911" s="6">
        <v>4369</v>
      </c>
      <c r="E1911" s="7">
        <v>13.448262701189201</v>
      </c>
      <c r="F1911" s="8">
        <f t="shared" si="29"/>
        <v>0.10131046399992073</v>
      </c>
      <c r="G1911" s="6">
        <v>10763.198333333334</v>
      </c>
      <c r="H1911" s="9">
        <v>1090.4246172731735</v>
      </c>
      <c r="I1911" s="8">
        <f>+F1911/(1-'P&amp;L'!$D$26)</f>
        <v>0.10131046399992073</v>
      </c>
    </row>
    <row r="1912" spans="1:9" x14ac:dyDescent="0.25">
      <c r="A1912" s="5">
        <v>43166</v>
      </c>
      <c r="B1912" s="6">
        <v>44</v>
      </c>
      <c r="C1912" s="6">
        <v>25681575.185039561</v>
      </c>
      <c r="D1912" s="6">
        <v>4369</v>
      </c>
      <c r="E1912" s="7">
        <v>13.461417582235301</v>
      </c>
      <c r="F1912" s="8">
        <f t="shared" si="29"/>
        <v>0.10076364287211065</v>
      </c>
      <c r="G1912" s="6">
        <v>10118.58</v>
      </c>
      <c r="H1912" s="9">
        <v>1019.5849814928813</v>
      </c>
      <c r="I1912" s="8">
        <f>+F1912/(1-'P&amp;L'!$D$26)</f>
        <v>0.10076364287211065</v>
      </c>
    </row>
    <row r="1913" spans="1:9" x14ac:dyDescent="0.25">
      <c r="A1913" s="5">
        <v>43167</v>
      </c>
      <c r="B1913" s="6">
        <v>44</v>
      </c>
      <c r="C1913" s="6">
        <v>26499459.573233377</v>
      </c>
      <c r="D1913" s="6">
        <v>4369</v>
      </c>
      <c r="E1913" s="7">
        <v>13.372990847659601</v>
      </c>
      <c r="F1913" s="8">
        <f t="shared" si="29"/>
        <v>9.7012177228979396E-2</v>
      </c>
      <c r="G1913" s="6">
        <v>9429.1116666666658</v>
      </c>
      <c r="H1913" s="9">
        <v>914.73865211850386</v>
      </c>
      <c r="I1913" s="8">
        <f>+F1913/(1-'P&amp;L'!$D$26)</f>
        <v>9.7012177228979396E-2</v>
      </c>
    </row>
    <row r="1914" spans="1:9" x14ac:dyDescent="0.25">
      <c r="A1914" s="5">
        <v>43168</v>
      </c>
      <c r="B1914" s="6">
        <v>44</v>
      </c>
      <c r="C1914" s="6">
        <v>23882228.998099219</v>
      </c>
      <c r="D1914" s="6">
        <v>4369</v>
      </c>
      <c r="E1914" s="7">
        <v>13.173177876717601</v>
      </c>
      <c r="F1914" s="8">
        <f t="shared" si="29"/>
        <v>0.10603528768232792</v>
      </c>
      <c r="G1914" s="6">
        <v>9089.2783333333336</v>
      </c>
      <c r="H1914" s="9">
        <v>963.7842428997501</v>
      </c>
      <c r="I1914" s="8">
        <f>+F1914/(1-'P&amp;L'!$D$26)</f>
        <v>0.10603528768232792</v>
      </c>
    </row>
    <row r="1915" spans="1:9" x14ac:dyDescent="0.25">
      <c r="A1915" s="5">
        <v>43169</v>
      </c>
      <c r="B1915" s="6">
        <v>44</v>
      </c>
      <c r="C1915" s="6">
        <v>22900767.532423902</v>
      </c>
      <c r="D1915" s="6">
        <v>4369</v>
      </c>
      <c r="E1915" s="7">
        <v>13.157554893407401</v>
      </c>
      <c r="F1915" s="8">
        <f t="shared" si="29"/>
        <v>0.11044851308620522</v>
      </c>
      <c r="G1915" s="6">
        <v>8746.2000000000007</v>
      </c>
      <c r="H1915" s="9">
        <v>966.00478515456814</v>
      </c>
      <c r="I1915" s="8">
        <f>+F1915/(1-'P&amp;L'!$D$26)</f>
        <v>0.11044851308620522</v>
      </c>
    </row>
    <row r="1916" spans="1:9" x14ac:dyDescent="0.25">
      <c r="A1916" s="5">
        <v>43170</v>
      </c>
      <c r="B1916" s="6">
        <v>44</v>
      </c>
      <c r="C1916" s="6">
        <v>25027267.37472041</v>
      </c>
      <c r="D1916" s="6">
        <v>4369</v>
      </c>
      <c r="E1916" s="7">
        <v>13.1127142653846</v>
      </c>
      <c r="F1916" s="8">
        <f t="shared" si="29"/>
        <v>0.10071957524482372</v>
      </c>
      <c r="G1916" s="6">
        <v>9761.3966666666656</v>
      </c>
      <c r="H1916" s="9">
        <v>983.16372606290474</v>
      </c>
      <c r="I1916" s="8">
        <f>+F1916/(1-'P&amp;L'!$D$26)</f>
        <v>0.10071957524482372</v>
      </c>
    </row>
    <row r="1917" spans="1:9" x14ac:dyDescent="0.25">
      <c r="A1917" s="5">
        <v>43171</v>
      </c>
      <c r="B1917" s="6">
        <v>44</v>
      </c>
      <c r="C1917" s="6">
        <v>26335882.662287496</v>
      </c>
      <c r="D1917" s="6">
        <v>4369</v>
      </c>
      <c r="E1917" s="7">
        <v>12.9136011711921</v>
      </c>
      <c r="F1917" s="8">
        <f t="shared" si="29"/>
        <v>9.4261470806904848E-2</v>
      </c>
      <c r="G1917" s="6">
        <v>9182.8433333333323</v>
      </c>
      <c r="H1917" s="9">
        <v>865.58831878938076</v>
      </c>
      <c r="I1917" s="8">
        <f>+F1917/(1-'P&amp;L'!$D$26)</f>
        <v>9.4261470806904848E-2</v>
      </c>
    </row>
    <row r="1918" spans="1:9" x14ac:dyDescent="0.25">
      <c r="A1918" s="5">
        <v>43172</v>
      </c>
      <c r="B1918" s="6">
        <v>44</v>
      </c>
      <c r="C1918" s="6">
        <v>25845151.929449838</v>
      </c>
      <c r="D1918" s="6">
        <v>4369</v>
      </c>
      <c r="E1918" s="7">
        <v>12.9184390760241</v>
      </c>
      <c r="F1918" s="8">
        <f t="shared" si="29"/>
        <v>9.6087229860266965E-2</v>
      </c>
      <c r="G1918" s="6">
        <v>9154.6999999999989</v>
      </c>
      <c r="H1918" s="9">
        <v>879.64976320178585</v>
      </c>
      <c r="I1918" s="8">
        <f>+F1918/(1-'P&amp;L'!$D$26)</f>
        <v>9.6087229860266965E-2</v>
      </c>
    </row>
    <row r="1919" spans="1:9" x14ac:dyDescent="0.25">
      <c r="A1919" s="5">
        <v>43173</v>
      </c>
      <c r="B1919" s="6">
        <v>44</v>
      </c>
      <c r="C1919" s="6">
        <v>23555075.176207453</v>
      </c>
      <c r="D1919" s="6">
        <v>4369</v>
      </c>
      <c r="E1919" s="7">
        <v>12.926719741829301</v>
      </c>
      <c r="F1919" s="8">
        <f t="shared" si="29"/>
        <v>0.1054966234537995</v>
      </c>
      <c r="G1919" s="6">
        <v>8151.5316666666668</v>
      </c>
      <c r="H1919" s="9">
        <v>859.95906681005602</v>
      </c>
      <c r="I1919" s="8">
        <f>+F1919/(1-'P&amp;L'!$D$26)</f>
        <v>0.1054966234537995</v>
      </c>
    </row>
    <row r="1920" spans="1:9" x14ac:dyDescent="0.25">
      <c r="A1920" s="5">
        <v>43174</v>
      </c>
      <c r="B1920" s="6">
        <v>44</v>
      </c>
      <c r="C1920" s="6">
        <v>23555075.176207453</v>
      </c>
      <c r="D1920" s="6">
        <v>4369</v>
      </c>
      <c r="E1920" s="7">
        <v>12.8541462494972</v>
      </c>
      <c r="F1920" s="8">
        <f t="shared" si="29"/>
        <v>0.10490434184282653</v>
      </c>
      <c r="G1920" s="6">
        <v>8358.121666666666</v>
      </c>
      <c r="H1920" s="9">
        <v>876.8032524839349</v>
      </c>
      <c r="I1920" s="8">
        <f>+F1920/(1-'P&amp;L'!$D$26)</f>
        <v>0.10490434184282653</v>
      </c>
    </row>
    <row r="1921" spans="1:9" x14ac:dyDescent="0.25">
      <c r="A1921" s="5">
        <v>43175</v>
      </c>
      <c r="B1921" s="6">
        <v>44</v>
      </c>
      <c r="C1921" s="6">
        <v>25517998.107558072</v>
      </c>
      <c r="D1921" s="6">
        <v>4369</v>
      </c>
      <c r="E1921" s="7">
        <v>12.9873298680153</v>
      </c>
      <c r="F1921" s="8">
        <f t="shared" si="29"/>
        <v>9.7838095840610706E-2</v>
      </c>
      <c r="G1921" s="6">
        <v>8530.402</v>
      </c>
      <c r="H1921" s="9">
        <v>834.59828843493722</v>
      </c>
      <c r="I1921" s="8">
        <f>+F1921/(1-'P&amp;L'!$D$26)</f>
        <v>9.7838095840610706E-2</v>
      </c>
    </row>
    <row r="1922" spans="1:9" x14ac:dyDescent="0.25">
      <c r="A1922" s="5">
        <v>43176</v>
      </c>
      <c r="B1922" s="6">
        <v>44</v>
      </c>
      <c r="C1922" s="6">
        <v>24372959.73093687</v>
      </c>
      <c r="D1922" s="6">
        <v>4369</v>
      </c>
      <c r="E1922" s="7">
        <v>12.8696964526752</v>
      </c>
      <c r="F1922" s="8">
        <f t="shared" si="29"/>
        <v>0.10150671049343958</v>
      </c>
      <c r="G1922" s="6">
        <v>7993.6746436416661</v>
      </c>
      <c r="H1922" s="9">
        <v>811.41161783088342</v>
      </c>
      <c r="I1922" s="8">
        <f>+F1922/(1-'P&amp;L'!$D$26)</f>
        <v>0.10150671049343958</v>
      </c>
    </row>
    <row r="1923" spans="1:9" x14ac:dyDescent="0.25">
      <c r="A1923" s="5">
        <v>43177</v>
      </c>
      <c r="B1923" s="6">
        <v>44</v>
      </c>
      <c r="C1923" s="6">
        <v>25990711.296389196</v>
      </c>
      <c r="D1923" s="6">
        <v>4369</v>
      </c>
      <c r="E1923" s="7">
        <v>12.823561837852299</v>
      </c>
      <c r="F1923" s="8">
        <f t="shared" si="29"/>
        <v>9.4847355478256956E-2</v>
      </c>
      <c r="G1923" s="6">
        <v>8171.415</v>
      </c>
      <c r="H1923" s="9">
        <v>775.03710326536111</v>
      </c>
      <c r="I1923" s="8">
        <f>+F1923/(1-'P&amp;L'!$D$26)</f>
        <v>9.4847355478256956E-2</v>
      </c>
    </row>
    <row r="1924" spans="1:9" x14ac:dyDescent="0.25">
      <c r="A1924" s="5">
        <v>43178</v>
      </c>
      <c r="B1924" s="6">
        <v>44</v>
      </c>
      <c r="C1924" s="6">
        <v>26679206.959869701</v>
      </c>
      <c r="D1924" s="6">
        <v>4369</v>
      </c>
      <c r="E1924" s="7">
        <v>12.777377395</v>
      </c>
      <c r="F1924" s="8">
        <f t="shared" ref="F1924:F1987" si="30">+(B1924/C1924)*D1924*E1924</f>
        <v>9.2066901561200537E-2</v>
      </c>
      <c r="G1924" s="6">
        <v>8412.3333333333303</v>
      </c>
      <c r="H1924" s="9">
        <v>774.49746490000575</v>
      </c>
      <c r="I1924" s="8">
        <f>+F1924/(1-'P&amp;L'!$D$26)</f>
        <v>9.2066901561200537E-2</v>
      </c>
    </row>
    <row r="1925" spans="1:9" x14ac:dyDescent="0.25">
      <c r="A1925" s="5">
        <v>43179</v>
      </c>
      <c r="B1925" s="6">
        <v>44</v>
      </c>
      <c r="C1925" s="6">
        <v>21859737.315506149</v>
      </c>
      <c r="D1925" s="6">
        <v>4369</v>
      </c>
      <c r="E1925" s="7">
        <v>12.8131090890741</v>
      </c>
      <c r="F1925" s="8">
        <f t="shared" si="30"/>
        <v>0.11267934299924207</v>
      </c>
      <c r="G1925" s="6">
        <v>8986.9483333333337</v>
      </c>
      <c r="H1925" s="9">
        <v>1012.6434337681335</v>
      </c>
      <c r="I1925" s="8">
        <f>+F1925/(1-'P&amp;L'!$D$26)</f>
        <v>0.11267934299924207</v>
      </c>
    </row>
    <row r="1926" spans="1:9" x14ac:dyDescent="0.25">
      <c r="A1926" s="5">
        <v>43180</v>
      </c>
      <c r="B1926" s="6">
        <v>44</v>
      </c>
      <c r="C1926" s="6">
        <v>26162835.212259322</v>
      </c>
      <c r="D1926" s="6">
        <v>4369</v>
      </c>
      <c r="E1926" s="7">
        <v>12.8694494753901</v>
      </c>
      <c r="F1926" s="8">
        <f t="shared" si="30"/>
        <v>9.4560527147755119E-2</v>
      </c>
      <c r="G1926" s="6">
        <v>8947.753333333334</v>
      </c>
      <c r="H1926" s="9">
        <v>846.10427198808304</v>
      </c>
      <c r="I1926" s="8">
        <f>+F1926/(1-'P&amp;L'!$D$26)</f>
        <v>9.4560527147755119E-2</v>
      </c>
    </row>
    <row r="1927" spans="1:9" x14ac:dyDescent="0.25">
      <c r="A1927" s="5">
        <v>43181</v>
      </c>
      <c r="B1927" s="6">
        <v>44</v>
      </c>
      <c r="C1927" s="6">
        <v>24613719.969428182</v>
      </c>
      <c r="D1927" s="6">
        <v>4369</v>
      </c>
      <c r="E1927" s="7">
        <v>12.7394580448521</v>
      </c>
      <c r="F1927" s="8">
        <f t="shared" si="30"/>
        <v>9.949664088776429E-2</v>
      </c>
      <c r="G1927" s="6">
        <v>8690.4083333333328</v>
      </c>
      <c r="H1927" s="9">
        <v>864.66643710970084</v>
      </c>
      <c r="I1927" s="8">
        <f>+F1927/(1-'P&amp;L'!$D$26)</f>
        <v>9.949664088776429E-2</v>
      </c>
    </row>
    <row r="1928" spans="1:9" x14ac:dyDescent="0.25">
      <c r="A1928" s="5">
        <v>43182</v>
      </c>
      <c r="B1928" s="6">
        <v>44</v>
      </c>
      <c r="C1928" s="6">
        <v>22892480.810726907</v>
      </c>
      <c r="D1928" s="6">
        <v>4369</v>
      </c>
      <c r="E1928" s="7">
        <v>12.752799822214801</v>
      </c>
      <c r="F1928" s="8">
        <f t="shared" si="30"/>
        <v>0.10708962680333639</v>
      </c>
      <c r="G1928" s="6">
        <v>8686.8266666666659</v>
      </c>
      <c r="H1928" s="9">
        <v>930.26902583860385</v>
      </c>
      <c r="I1928" s="8">
        <f>+F1928/(1-'P&amp;L'!$D$26)</f>
        <v>0.10708962680333639</v>
      </c>
    </row>
    <row r="1929" spans="1:9" x14ac:dyDescent="0.25">
      <c r="A1929" s="5">
        <v>43183</v>
      </c>
      <c r="B1929" s="6">
        <v>44</v>
      </c>
      <c r="C1929" s="6">
        <v>26851330.875739835</v>
      </c>
      <c r="D1929" s="6">
        <v>4369</v>
      </c>
      <c r="E1929" s="7">
        <v>12.9999209597297</v>
      </c>
      <c r="F1929" s="8">
        <f t="shared" si="30"/>
        <v>9.3069979182018564E-2</v>
      </c>
      <c r="G1929" s="6">
        <v>8662.378333333334</v>
      </c>
      <c r="H1929" s="9">
        <v>806.20737115010206</v>
      </c>
      <c r="I1929" s="8">
        <f>+F1929/(1-'P&amp;L'!$D$26)</f>
        <v>9.3069979182018564E-2</v>
      </c>
    </row>
    <row r="1930" spans="1:9" x14ac:dyDescent="0.25">
      <c r="A1930" s="5">
        <v>43184</v>
      </c>
      <c r="B1930" s="6">
        <v>44</v>
      </c>
      <c r="C1930" s="6">
        <v>23236728.642467164</v>
      </c>
      <c r="D1930" s="6">
        <v>4369</v>
      </c>
      <c r="E1930" s="7">
        <v>13.1627727552414</v>
      </c>
      <c r="F1930" s="8">
        <f t="shared" si="30"/>
        <v>0.10889479419887586</v>
      </c>
      <c r="G1930" s="6">
        <v>8617.2966666666671</v>
      </c>
      <c r="H1930" s="9">
        <v>938.37874706732566</v>
      </c>
      <c r="I1930" s="8">
        <f>+F1930/(1-'P&amp;L'!$D$26)</f>
        <v>0.10889479419887586</v>
      </c>
    </row>
    <row r="1931" spans="1:9" x14ac:dyDescent="0.25">
      <c r="A1931" s="5">
        <v>43185</v>
      </c>
      <c r="B1931" s="6">
        <v>44</v>
      </c>
      <c r="C1931" s="6">
        <v>25818587.380519066</v>
      </c>
      <c r="D1931" s="6">
        <v>4369</v>
      </c>
      <c r="E1931" s="7">
        <v>12.741261570643299</v>
      </c>
      <c r="F1931" s="8">
        <f t="shared" si="30"/>
        <v>9.4866892723274282E-2</v>
      </c>
      <c r="G1931" s="6">
        <v>8197.5483333333341</v>
      </c>
      <c r="H1931" s="9">
        <v>777.67593833218928</v>
      </c>
      <c r="I1931" s="8">
        <f>+F1931/(1-'P&amp;L'!$D$26)</f>
        <v>9.4866892723274282E-2</v>
      </c>
    </row>
    <row r="1932" spans="1:9" x14ac:dyDescent="0.25">
      <c r="A1932" s="5">
        <v>43186</v>
      </c>
      <c r="B1932" s="6">
        <v>44</v>
      </c>
      <c r="C1932" s="6">
        <v>26162835.212259322</v>
      </c>
      <c r="D1932" s="6">
        <v>4369</v>
      </c>
      <c r="E1932" s="7">
        <v>12.8303425564539</v>
      </c>
      <c r="F1932" s="8">
        <f t="shared" si="30"/>
        <v>9.4273182232434291E-2</v>
      </c>
      <c r="G1932" s="6">
        <v>7876.1949999999997</v>
      </c>
      <c r="H1932" s="9">
        <v>742.51396653318773</v>
      </c>
      <c r="I1932" s="8">
        <f>+F1932/(1-'P&amp;L'!$D$26)</f>
        <v>9.4273182232434291E-2</v>
      </c>
    </row>
    <row r="1933" spans="1:9" x14ac:dyDescent="0.25">
      <c r="A1933" s="5">
        <v>43187</v>
      </c>
      <c r="B1933" s="6">
        <v>44</v>
      </c>
      <c r="C1933" s="6">
        <v>23236728.642467164</v>
      </c>
      <c r="D1933" s="6">
        <v>4369</v>
      </c>
      <c r="E1933" s="7">
        <v>12.8142485189375</v>
      </c>
      <c r="F1933" s="8">
        <f t="shared" si="30"/>
        <v>0.10601147503114801</v>
      </c>
      <c r="G1933" s="6">
        <v>7960.38</v>
      </c>
      <c r="H1933" s="9">
        <v>843.89162560845</v>
      </c>
      <c r="I1933" s="8">
        <f>+F1933/(1-'P&amp;L'!$D$26)</f>
        <v>0.10601147503114801</v>
      </c>
    </row>
    <row r="1934" spans="1:9" x14ac:dyDescent="0.25">
      <c r="A1934" s="5">
        <v>43188</v>
      </c>
      <c r="B1934" s="6">
        <v>44</v>
      </c>
      <c r="C1934" s="6">
        <v>26162835.212259322</v>
      </c>
      <c r="D1934" s="6">
        <v>4369</v>
      </c>
      <c r="E1934" s="7">
        <v>12.8322364055484</v>
      </c>
      <c r="F1934" s="8">
        <f t="shared" si="30"/>
        <v>9.4287097619340066E-2</v>
      </c>
      <c r="G1934" s="6">
        <v>7172.28</v>
      </c>
      <c r="H1934" s="9">
        <v>676.25346451324037</v>
      </c>
      <c r="I1934" s="8">
        <f>+F1934/(1-'P&amp;L'!$D$26)</f>
        <v>9.4287097619340066E-2</v>
      </c>
    </row>
    <row r="1935" spans="1:9" x14ac:dyDescent="0.25">
      <c r="A1935" s="5">
        <v>43189</v>
      </c>
      <c r="B1935" s="6">
        <v>44</v>
      </c>
      <c r="C1935" s="6">
        <v>27884074.370960593</v>
      </c>
      <c r="D1935" s="6">
        <v>4369</v>
      </c>
      <c r="E1935" s="7">
        <v>12.8174069096364</v>
      </c>
      <c r="F1935" s="8">
        <f t="shared" si="30"/>
        <v>8.8364670166240861E-2</v>
      </c>
      <c r="G1935" s="6">
        <v>6882.5316666666668</v>
      </c>
      <c r="H1935" s="9">
        <v>608.17264063370794</v>
      </c>
      <c r="I1935" s="8">
        <f>+F1935/(1-'P&amp;L'!$D$26)</f>
        <v>8.8364670166240861E-2</v>
      </c>
    </row>
    <row r="1936" spans="1:9" x14ac:dyDescent="0.25">
      <c r="A1936" s="5">
        <v>43190</v>
      </c>
      <c r="B1936" s="6">
        <v>44</v>
      </c>
      <c r="C1936" s="6">
        <v>22031861.231376272</v>
      </c>
      <c r="D1936" s="6">
        <v>4369</v>
      </c>
      <c r="E1936" s="7">
        <v>12.766820703589699</v>
      </c>
      <c r="F1936" s="8">
        <f t="shared" si="30"/>
        <v>0.11139515263831204</v>
      </c>
      <c r="G1936" s="6">
        <v>6935.48</v>
      </c>
      <c r="H1936" s="9">
        <v>772.57885321996037</v>
      </c>
      <c r="I1936" s="8">
        <f>+F1936/(1-'P&amp;L'!$D$26)</f>
        <v>0.11139515263831204</v>
      </c>
    </row>
    <row r="1937" spans="1:9" x14ac:dyDescent="0.25">
      <c r="A1937" s="5">
        <v>43191</v>
      </c>
      <c r="B1937" s="6">
        <v>44</v>
      </c>
      <c r="C1937" s="6">
        <v>28274794.216831658</v>
      </c>
      <c r="D1937" s="6">
        <v>4655</v>
      </c>
      <c r="E1937" s="7">
        <v>12.710595300333299</v>
      </c>
      <c r="F1937" s="8">
        <f t="shared" si="30"/>
        <v>9.2074379373007137E-2</v>
      </c>
      <c r="G1937" s="6">
        <v>6794.1049999999996</v>
      </c>
      <c r="H1937" s="9">
        <v>625.56300127004465</v>
      </c>
      <c r="I1937" s="8">
        <f>+F1937/(1-'P&amp;L'!$D$26)</f>
        <v>9.2074379373007137E-2</v>
      </c>
    </row>
    <row r="1938" spans="1:9" x14ac:dyDescent="0.25">
      <c r="A1938" s="5">
        <v>43192</v>
      </c>
      <c r="B1938" s="6">
        <v>44</v>
      </c>
      <c r="C1938" s="6">
        <v>27227579.616208263</v>
      </c>
      <c r="D1938" s="6">
        <v>4655</v>
      </c>
      <c r="E1938" s="7">
        <v>12.7258972648649</v>
      </c>
      <c r="F1938" s="8">
        <f t="shared" si="30"/>
        <v>9.5730810983947992E-2</v>
      </c>
      <c r="G1938" s="6">
        <v>7035.8483333333324</v>
      </c>
      <c r="H1938" s="9">
        <v>673.5474669100588</v>
      </c>
      <c r="I1938" s="8">
        <f>+F1938/(1-'P&amp;L'!$D$26)</f>
        <v>9.5730810983947992E-2</v>
      </c>
    </row>
    <row r="1939" spans="1:9" x14ac:dyDescent="0.25">
      <c r="A1939" s="5">
        <v>43193</v>
      </c>
      <c r="B1939" s="6">
        <v>44</v>
      </c>
      <c r="C1939" s="6">
        <v>28449329.983602218</v>
      </c>
      <c r="D1939" s="6">
        <v>4655</v>
      </c>
      <c r="E1939" s="7">
        <v>12.798590775234899</v>
      </c>
      <c r="F1939" s="8">
        <f t="shared" si="30"/>
        <v>9.2143026359304533E-2</v>
      </c>
      <c r="G1939" s="6">
        <v>7410.4350000000004</v>
      </c>
      <c r="H1939" s="9">
        <v>682.81990753891296</v>
      </c>
      <c r="I1939" s="8">
        <f>+F1939/(1-'P&amp;L'!$D$26)</f>
        <v>9.2143026359304533E-2</v>
      </c>
    </row>
    <row r="1940" spans="1:9" x14ac:dyDescent="0.25">
      <c r="A1940" s="5">
        <v>43194</v>
      </c>
      <c r="B1940" s="6">
        <v>44</v>
      </c>
      <c r="C1940" s="6">
        <v>25656757.715273168</v>
      </c>
      <c r="D1940" s="6">
        <v>4655</v>
      </c>
      <c r="E1940" s="7">
        <v>12.7417190625</v>
      </c>
      <c r="F1940" s="8">
        <f t="shared" si="30"/>
        <v>0.10171818775166946</v>
      </c>
      <c r="G1940" s="6">
        <v>6787.7616666666663</v>
      </c>
      <c r="H1940" s="9">
        <v>690.43881562358479</v>
      </c>
      <c r="I1940" s="8">
        <f>+F1940/(1-'P&amp;L'!$D$26)</f>
        <v>0.10171818775166946</v>
      </c>
    </row>
    <row r="1941" spans="1:9" x14ac:dyDescent="0.25">
      <c r="A1941" s="5">
        <v>43195</v>
      </c>
      <c r="B1941" s="6">
        <v>44</v>
      </c>
      <c r="C1941" s="6">
        <v>27227579.616208263</v>
      </c>
      <c r="D1941" s="6">
        <v>4655</v>
      </c>
      <c r="E1941" s="7">
        <v>12.718521201146499</v>
      </c>
      <c r="F1941" s="8">
        <f t="shared" si="30"/>
        <v>9.5675324400414027E-2</v>
      </c>
      <c r="G1941" s="6">
        <v>6826.5099999999993</v>
      </c>
      <c r="H1941" s="9">
        <v>653.12855877267032</v>
      </c>
      <c r="I1941" s="8">
        <f>+F1941/(1-'P&amp;L'!$D$26)</f>
        <v>9.5675324400414027E-2</v>
      </c>
    </row>
    <row r="1942" spans="1:9" x14ac:dyDescent="0.25">
      <c r="A1942" s="5">
        <v>43196</v>
      </c>
      <c r="B1942" s="6">
        <v>44</v>
      </c>
      <c r="C1942" s="6">
        <v>24085935.814338073</v>
      </c>
      <c r="D1942" s="6">
        <v>4655</v>
      </c>
      <c r="E1942" s="7">
        <v>12.7203978634568</v>
      </c>
      <c r="F1942" s="8">
        <f t="shared" si="30"/>
        <v>0.10817067314620438</v>
      </c>
      <c r="G1942" s="6">
        <v>6603.876666666667</v>
      </c>
      <c r="H1942" s="9">
        <v>714.34578440784571</v>
      </c>
      <c r="I1942" s="8">
        <f>+F1942/(1-'P&amp;L'!$D$26)</f>
        <v>0.10817067314620438</v>
      </c>
    </row>
    <row r="1943" spans="1:9" x14ac:dyDescent="0.25">
      <c r="A1943" s="5">
        <v>43197</v>
      </c>
      <c r="B1943" s="6">
        <v>44</v>
      </c>
      <c r="C1943" s="6">
        <v>31416438.187018398</v>
      </c>
      <c r="D1943" s="6">
        <v>4655</v>
      </c>
      <c r="E1943" s="7">
        <v>12.738693415753399</v>
      </c>
      <c r="F1943" s="8">
        <f t="shared" si="30"/>
        <v>8.3050127130348442E-2</v>
      </c>
      <c r="G1943" s="6">
        <v>6927.6880000000001</v>
      </c>
      <c r="H1943" s="9">
        <v>575.34536911938937</v>
      </c>
      <c r="I1943" s="8">
        <f>+F1943/(1-'P&amp;L'!$D$26)</f>
        <v>8.3050127130348442E-2</v>
      </c>
    </row>
    <row r="1944" spans="1:9" x14ac:dyDescent="0.25">
      <c r="A1944" s="5">
        <v>43198</v>
      </c>
      <c r="B1944" s="6">
        <v>44</v>
      </c>
      <c r="C1944" s="6">
        <v>28100258.450061098</v>
      </c>
      <c r="D1944" s="6">
        <v>4655</v>
      </c>
      <c r="E1944" s="7">
        <v>12.795253566</v>
      </c>
      <c r="F1944" s="8">
        <f t="shared" si="30"/>
        <v>9.3263335639620137E-2</v>
      </c>
      <c r="G1944" s="6">
        <v>7017.6566666666668</v>
      </c>
      <c r="H1944" s="9">
        <v>654.49006910695118</v>
      </c>
      <c r="I1944" s="8">
        <f>+F1944/(1-'P&amp;L'!$D$26)</f>
        <v>9.3263335639620137E-2</v>
      </c>
    </row>
    <row r="1945" spans="1:9" x14ac:dyDescent="0.25">
      <c r="A1945" s="5">
        <v>43199</v>
      </c>
      <c r="B1945" s="6">
        <v>44</v>
      </c>
      <c r="C1945" s="6">
        <v>25656757.715273168</v>
      </c>
      <c r="D1945" s="6">
        <v>4655</v>
      </c>
      <c r="E1945" s="7">
        <v>12.7519907648366</v>
      </c>
      <c r="F1945" s="8">
        <f t="shared" si="30"/>
        <v>0.10180018759342382</v>
      </c>
      <c r="G1945" s="6">
        <v>6699.2733333333335</v>
      </c>
      <c r="H1945" s="9">
        <v>681.98728207295505</v>
      </c>
      <c r="I1945" s="8">
        <f>+F1945/(1-'P&amp;L'!$D$26)</f>
        <v>0.10180018759342382</v>
      </c>
    </row>
    <row r="1946" spans="1:9" x14ac:dyDescent="0.25">
      <c r="A1946" s="5">
        <v>43200</v>
      </c>
      <c r="B1946" s="6">
        <v>44</v>
      </c>
      <c r="C1946" s="6">
        <v>28623865.750372782</v>
      </c>
      <c r="D1946" s="6">
        <v>4655</v>
      </c>
      <c r="E1946" s="7">
        <v>12.707070586086999</v>
      </c>
      <c r="F1946" s="8">
        <f t="shared" si="30"/>
        <v>9.0926299757692355E-2</v>
      </c>
      <c r="G1946" s="6">
        <v>6787.5716666666667</v>
      </c>
      <c r="H1946" s="9">
        <v>617.16877599015288</v>
      </c>
      <c r="I1946" s="8">
        <f>+F1946/(1-'P&amp;L'!$D$26)</f>
        <v>9.0926299757692355E-2</v>
      </c>
    </row>
    <row r="1947" spans="1:9" x14ac:dyDescent="0.25">
      <c r="A1947" s="5">
        <v>43201</v>
      </c>
      <c r="B1947" s="6">
        <v>44</v>
      </c>
      <c r="C1947" s="6">
        <v>28100258.450061098</v>
      </c>
      <c r="D1947" s="6">
        <v>4655</v>
      </c>
      <c r="E1947" s="7">
        <v>12.887981464999999</v>
      </c>
      <c r="F1947" s="8">
        <f t="shared" si="30"/>
        <v>9.3939220109043528E-2</v>
      </c>
      <c r="G1947" s="6">
        <v>6926.2666666666664</v>
      </c>
      <c r="H1947" s="9">
        <v>650.64808893393115</v>
      </c>
      <c r="I1947" s="8">
        <f>+F1947/(1-'P&amp;L'!$D$26)</f>
        <v>9.3939220109043528E-2</v>
      </c>
    </row>
    <row r="1948" spans="1:9" x14ac:dyDescent="0.25">
      <c r="A1948" s="5">
        <v>43202</v>
      </c>
      <c r="B1948" s="6">
        <v>44</v>
      </c>
      <c r="C1948" s="6">
        <v>26878508.826671351</v>
      </c>
      <c r="D1948" s="6">
        <v>4655</v>
      </c>
      <c r="E1948" s="7">
        <v>12.7533121696528</v>
      </c>
      <c r="F1948" s="8">
        <f t="shared" si="30"/>
        <v>9.7182973037413634E-2</v>
      </c>
      <c r="G1948" s="6">
        <v>7847.8450000000003</v>
      </c>
      <c r="H1948" s="9">
        <v>762.67690903680148</v>
      </c>
      <c r="I1948" s="8">
        <f>+F1948/(1-'P&amp;L'!$D$26)</f>
        <v>9.7182973037413634E-2</v>
      </c>
    </row>
    <row r="1949" spans="1:9" x14ac:dyDescent="0.25">
      <c r="A1949" s="5">
        <v>43203</v>
      </c>
      <c r="B1949" s="6">
        <v>44</v>
      </c>
      <c r="C1949" s="6">
        <v>28798401.517143354</v>
      </c>
      <c r="D1949" s="6">
        <v>4655</v>
      </c>
      <c r="E1949" s="7">
        <v>12.753477100694401</v>
      </c>
      <c r="F1949" s="8">
        <f t="shared" si="30"/>
        <v>9.0705283701570535E-2</v>
      </c>
      <c r="G1949" s="6">
        <v>7895.4083333333328</v>
      </c>
      <c r="H1949" s="9">
        <v>716.15525281474413</v>
      </c>
      <c r="I1949" s="8">
        <f>+F1949/(1-'P&amp;L'!$D$26)</f>
        <v>9.0705283701570535E-2</v>
      </c>
    </row>
    <row r="1950" spans="1:9" x14ac:dyDescent="0.25">
      <c r="A1950" s="5">
        <v>43204</v>
      </c>
      <c r="B1950" s="6">
        <v>44</v>
      </c>
      <c r="C1950" s="6">
        <v>26146926.519472539</v>
      </c>
      <c r="D1950" s="6">
        <v>4655</v>
      </c>
      <c r="E1950" s="7">
        <v>12.6917899747436</v>
      </c>
      <c r="F1950" s="8">
        <f t="shared" si="30"/>
        <v>9.942019077045329E-2</v>
      </c>
      <c r="G1950" s="6">
        <v>8036.5110514083326</v>
      </c>
      <c r="H1950" s="9">
        <v>798.99146185987263</v>
      </c>
      <c r="I1950" s="8">
        <f>+F1950/(1-'P&amp;L'!$D$26)</f>
        <v>9.942019077045329E-2</v>
      </c>
    </row>
    <row r="1951" spans="1:9" x14ac:dyDescent="0.25">
      <c r="A1951" s="5">
        <v>43205</v>
      </c>
      <c r="B1951" s="6">
        <v>44</v>
      </c>
      <c r="C1951" s="6">
        <v>31109116.953824989</v>
      </c>
      <c r="D1951" s="6">
        <v>4655</v>
      </c>
      <c r="E1951" s="7">
        <v>12.6423782104027</v>
      </c>
      <c r="F1951" s="8">
        <f t="shared" si="30"/>
        <v>8.3236432229758392E-2</v>
      </c>
      <c r="G1951" s="6">
        <v>8340.748333333333</v>
      </c>
      <c r="H1951" s="9">
        <v>694.25413339297018</v>
      </c>
      <c r="I1951" s="8">
        <f>+F1951/(1-'P&amp;L'!$D$26)</f>
        <v>8.3236432229758392E-2</v>
      </c>
    </row>
    <row r="1952" spans="1:9" x14ac:dyDescent="0.25">
      <c r="A1952" s="5">
        <v>43206</v>
      </c>
      <c r="B1952" s="6">
        <v>44</v>
      </c>
      <c r="C1952" s="6">
        <v>26910340.43244984</v>
      </c>
      <c r="D1952" s="6">
        <v>4655</v>
      </c>
      <c r="E1952" s="7">
        <v>12.668323674437101</v>
      </c>
      <c r="F1952" s="8">
        <f t="shared" si="30"/>
        <v>9.6421153106980254E-2</v>
      </c>
      <c r="G1952" s="6">
        <v>8043.8033333333333</v>
      </c>
      <c r="H1952" s="9">
        <v>775.59279276577149</v>
      </c>
      <c r="I1952" s="8">
        <f>+F1952/(1-'P&amp;L'!$D$26)</f>
        <v>9.6421153106980254E-2</v>
      </c>
    </row>
    <row r="1953" spans="1:9" x14ac:dyDescent="0.25">
      <c r="A1953" s="5">
        <v>43207</v>
      </c>
      <c r="B1953" s="6">
        <v>44</v>
      </c>
      <c r="C1953" s="6">
        <v>30918263.475580666</v>
      </c>
      <c r="D1953" s="6">
        <v>4655</v>
      </c>
      <c r="E1953" s="7">
        <v>12.699146698</v>
      </c>
      <c r="F1953" s="8">
        <f t="shared" si="30"/>
        <v>8.4126303818410381E-2</v>
      </c>
      <c r="G1953" s="6">
        <v>7895.4169259560003</v>
      </c>
      <c r="H1953" s="9">
        <v>664.21224308599426</v>
      </c>
      <c r="I1953" s="8">
        <f>+F1953/(1-'P&amp;L'!$D$26)</f>
        <v>8.4126303818410381E-2</v>
      </c>
    </row>
    <row r="1954" spans="1:9" x14ac:dyDescent="0.25">
      <c r="A1954" s="5">
        <v>43208</v>
      </c>
      <c r="B1954" s="6">
        <v>44</v>
      </c>
      <c r="C1954" s="6">
        <v>30536556.51909202</v>
      </c>
      <c r="D1954" s="6">
        <v>4655</v>
      </c>
      <c r="E1954" s="7">
        <v>12.747464447401599</v>
      </c>
      <c r="F1954" s="8">
        <f t="shared" si="30"/>
        <v>8.5501967665685893E-2</v>
      </c>
      <c r="G1954" s="6">
        <v>8164.9374257650006</v>
      </c>
      <c r="H1954" s="9">
        <v>698.11821577010767</v>
      </c>
      <c r="I1954" s="8">
        <f>+F1954/(1-'P&amp;L'!$D$26)</f>
        <v>8.5501967665685893E-2</v>
      </c>
    </row>
    <row r="1955" spans="1:9" x14ac:dyDescent="0.25">
      <c r="A1955" s="5">
        <v>43209</v>
      </c>
      <c r="B1955" s="6">
        <v>44</v>
      </c>
      <c r="C1955" s="6">
        <v>33971919.127489865</v>
      </c>
      <c r="D1955" s="6">
        <v>4655</v>
      </c>
      <c r="E1955" s="7">
        <v>12.7069141940789</v>
      </c>
      <c r="F1955" s="8">
        <f t="shared" si="30"/>
        <v>7.661121985673186E-2</v>
      </c>
      <c r="G1955" s="6">
        <v>8254.625</v>
      </c>
      <c r="H1955" s="9">
        <v>632.39689070987527</v>
      </c>
      <c r="I1955" s="8">
        <f>+F1955/(1-'P&amp;L'!$D$26)</f>
        <v>7.661121985673186E-2</v>
      </c>
    </row>
    <row r="1956" spans="1:9" x14ac:dyDescent="0.25">
      <c r="A1956" s="5">
        <v>43210</v>
      </c>
      <c r="B1956" s="6">
        <v>44</v>
      </c>
      <c r="C1956" s="6">
        <v>26146926.519472539</v>
      </c>
      <c r="D1956" s="6">
        <v>4655</v>
      </c>
      <c r="E1956" s="7">
        <v>12.689210394125899</v>
      </c>
      <c r="F1956" s="8">
        <f t="shared" si="30"/>
        <v>9.939998381795645E-2</v>
      </c>
      <c r="G1956" s="6">
        <v>8852.7183333333323</v>
      </c>
      <c r="H1956" s="9">
        <v>879.96005907825963</v>
      </c>
      <c r="I1956" s="8">
        <f>+F1956/(1-'P&amp;L'!$D$26)</f>
        <v>9.939998381795645E-2</v>
      </c>
    </row>
    <row r="1957" spans="1:9" x14ac:dyDescent="0.25">
      <c r="A1957" s="5">
        <v>43211</v>
      </c>
      <c r="B1957" s="6">
        <v>44</v>
      </c>
      <c r="C1957" s="6">
        <v>30345703.4084769</v>
      </c>
      <c r="D1957" s="6">
        <v>4655</v>
      </c>
      <c r="E1957" s="7">
        <v>12.6981922854887</v>
      </c>
      <c r="F1957" s="8">
        <f t="shared" si="30"/>
        <v>8.5707149671385263E-2</v>
      </c>
      <c r="G1957" s="6">
        <v>8807.2049999999999</v>
      </c>
      <c r="H1957" s="9">
        <v>754.84043712157268</v>
      </c>
      <c r="I1957" s="8">
        <f>+F1957/(1-'P&amp;L'!$D$26)</f>
        <v>8.5707149671385263E-2</v>
      </c>
    </row>
    <row r="1958" spans="1:9" x14ac:dyDescent="0.25">
      <c r="A1958" s="5">
        <v>43212</v>
      </c>
      <c r="B1958" s="6">
        <v>44</v>
      </c>
      <c r="C1958" s="6">
        <v>30536556.51909202</v>
      </c>
      <c r="D1958" s="6">
        <v>4655</v>
      </c>
      <c r="E1958" s="7">
        <v>12.639611699359</v>
      </c>
      <c r="F1958" s="8">
        <f t="shared" si="30"/>
        <v>8.4778559319356003E-2</v>
      </c>
      <c r="G1958" s="6">
        <v>8838.5483333333341</v>
      </c>
      <c r="H1958" s="9">
        <v>749.31939417449519</v>
      </c>
      <c r="I1958" s="8">
        <f>+F1958/(1-'P&amp;L'!$D$26)</f>
        <v>8.4778559319356003E-2</v>
      </c>
    </row>
    <row r="1959" spans="1:9" x14ac:dyDescent="0.25">
      <c r="A1959" s="5">
        <v>43213</v>
      </c>
      <c r="B1959" s="6">
        <v>44</v>
      </c>
      <c r="C1959" s="6">
        <v>29200582.171381738</v>
      </c>
      <c r="D1959" s="6">
        <v>4655</v>
      </c>
      <c r="E1959" s="7">
        <v>12.6528339246667</v>
      </c>
      <c r="F1959" s="8">
        <f t="shared" si="30"/>
        <v>8.8750060846050735E-2</v>
      </c>
      <c r="G1959" s="6">
        <v>8933.8616666666658</v>
      </c>
      <c r="H1959" s="9">
        <v>792.88076650686685</v>
      </c>
      <c r="I1959" s="8">
        <f>+F1959/(1-'P&amp;L'!$D$26)</f>
        <v>8.8750060846050735E-2</v>
      </c>
    </row>
    <row r="1960" spans="1:9" x14ac:dyDescent="0.25">
      <c r="A1960" s="5">
        <v>43214</v>
      </c>
      <c r="B1960" s="6">
        <v>44</v>
      </c>
      <c r="C1960" s="6">
        <v>30345703.4084769</v>
      </c>
      <c r="D1960" s="6">
        <v>4655</v>
      </c>
      <c r="E1960" s="7">
        <v>12.6772072105333</v>
      </c>
      <c r="F1960" s="8">
        <f t="shared" si="30"/>
        <v>8.5565509749762472E-2</v>
      </c>
      <c r="G1960" s="6">
        <v>9555.5419999999995</v>
      </c>
      <c r="H1960" s="9">
        <v>817.62482216526473</v>
      </c>
      <c r="I1960" s="8">
        <f>+F1960/(1-'P&amp;L'!$D$26)</f>
        <v>8.5565509749762472E-2</v>
      </c>
    </row>
    <row r="1961" spans="1:9" x14ac:dyDescent="0.25">
      <c r="A1961" s="5">
        <v>43215</v>
      </c>
      <c r="B1961" s="6">
        <v>44</v>
      </c>
      <c r="C1961" s="6">
        <v>23474977.824051991</v>
      </c>
      <c r="D1961" s="6">
        <v>4655</v>
      </c>
      <c r="E1961" s="7">
        <v>12.681315148552599</v>
      </c>
      <c r="F1961" s="8">
        <f t="shared" si="30"/>
        <v>0.11064491682140433</v>
      </c>
      <c r="G1961" s="6">
        <v>8995.5066666666662</v>
      </c>
      <c r="H1961" s="9">
        <v>995.30708689972141</v>
      </c>
      <c r="I1961" s="8">
        <f>+F1961/(1-'P&amp;L'!$D$26)</f>
        <v>0.11064491682140433</v>
      </c>
    </row>
    <row r="1962" spans="1:9" x14ac:dyDescent="0.25">
      <c r="A1962" s="5">
        <v>43216</v>
      </c>
      <c r="B1962" s="6">
        <v>44</v>
      </c>
      <c r="C1962" s="6">
        <v>26910340.43244984</v>
      </c>
      <c r="D1962" s="6">
        <v>4655</v>
      </c>
      <c r="E1962" s="7">
        <v>12.681795501333299</v>
      </c>
      <c r="F1962" s="8">
        <f t="shared" si="30"/>
        <v>9.6523689884313327E-2</v>
      </c>
      <c r="G1962" s="6">
        <v>9258.3983333333326</v>
      </c>
      <c r="H1962" s="9">
        <v>893.65476955211</v>
      </c>
      <c r="I1962" s="8">
        <f>+F1962/(1-'P&amp;L'!$D$26)</f>
        <v>9.6523689884313327E-2</v>
      </c>
    </row>
    <row r="1963" spans="1:9" x14ac:dyDescent="0.25">
      <c r="A1963" s="5">
        <v>43217</v>
      </c>
      <c r="B1963" s="6">
        <v>44</v>
      </c>
      <c r="C1963" s="6">
        <v>28391145.889285427</v>
      </c>
      <c r="D1963" s="6">
        <v>4655</v>
      </c>
      <c r="E1963" s="7">
        <v>12.676190140328901</v>
      </c>
      <c r="F1963" s="8">
        <f t="shared" si="30"/>
        <v>9.1448836713631923E-2</v>
      </c>
      <c r="G1963" s="6">
        <v>9010.32</v>
      </c>
      <c r="H1963" s="9">
        <v>823.98328241757201</v>
      </c>
      <c r="I1963" s="8">
        <f>+F1963/(1-'P&amp;L'!$D$26)</f>
        <v>9.1448836713631923E-2</v>
      </c>
    </row>
    <row r="1964" spans="1:9" x14ac:dyDescent="0.25">
      <c r="A1964" s="5">
        <v>43218</v>
      </c>
      <c r="B1964" s="6">
        <v>44</v>
      </c>
      <c r="C1964" s="6">
        <v>25592018.82977841</v>
      </c>
      <c r="D1964" s="6">
        <v>4655</v>
      </c>
      <c r="E1964" s="7">
        <v>12.6593048603086</v>
      </c>
      <c r="F1964" s="8">
        <f t="shared" si="30"/>
        <v>0.10131591566630846</v>
      </c>
      <c r="G1964" s="6">
        <v>9326.1733333333341</v>
      </c>
      <c r="H1964" s="9">
        <v>944.88979092937495</v>
      </c>
      <c r="I1964" s="8">
        <f>+F1964/(1-'P&amp;L'!$D$26)</f>
        <v>0.10131591566630846</v>
      </c>
    </row>
    <row r="1965" spans="1:9" x14ac:dyDescent="0.25">
      <c r="A1965" s="5">
        <v>43219</v>
      </c>
      <c r="B1965" s="6">
        <v>44</v>
      </c>
      <c r="C1965" s="6">
        <v>31590148.24300772</v>
      </c>
      <c r="D1965" s="6">
        <v>4655</v>
      </c>
      <c r="E1965" s="7">
        <v>12.65722861875</v>
      </c>
      <c r="F1965" s="8">
        <f t="shared" si="30"/>
        <v>8.2065254830394729E-2</v>
      </c>
      <c r="G1965" s="6">
        <v>9334.2816666666677</v>
      </c>
      <c r="H1965" s="9">
        <v>766.02020363368172</v>
      </c>
      <c r="I1965" s="8">
        <f>+F1965/(1-'P&amp;L'!$D$26)</f>
        <v>8.2065254830394729E-2</v>
      </c>
    </row>
    <row r="1966" spans="1:9" x14ac:dyDescent="0.25">
      <c r="A1966" s="5">
        <v>43220</v>
      </c>
      <c r="B1966" s="6">
        <v>44</v>
      </c>
      <c r="C1966" s="6">
        <v>30990335.301684793</v>
      </c>
      <c r="D1966" s="6">
        <v>4655</v>
      </c>
      <c r="E1966" s="7">
        <v>12.6122046967901</v>
      </c>
      <c r="F1966" s="8">
        <f t="shared" si="30"/>
        <v>8.3356044419955352E-2</v>
      </c>
      <c r="G1966" s="6">
        <v>9259.57</v>
      </c>
      <c r="H1966" s="9">
        <v>771.84112822968598</v>
      </c>
      <c r="I1966" s="8">
        <f>+F1966/(1-'P&amp;L'!$D$26)</f>
        <v>8.3356044419955352E-2</v>
      </c>
    </row>
    <row r="1967" spans="1:9" x14ac:dyDescent="0.25">
      <c r="A1967" s="5">
        <v>43221</v>
      </c>
      <c r="B1967" s="6">
        <v>44</v>
      </c>
      <c r="C1967" s="6">
        <v>31590148.24300772</v>
      </c>
      <c r="D1967" s="6">
        <v>4610</v>
      </c>
      <c r="E1967" s="7">
        <v>12.6367986678205</v>
      </c>
      <c r="F1967" s="8">
        <f t="shared" si="30"/>
        <v>8.114074749073294E-2</v>
      </c>
      <c r="G1967" s="6">
        <v>9075.1366666666672</v>
      </c>
      <c r="H1967" s="9">
        <v>736.36337271389186</v>
      </c>
      <c r="I1967" s="8">
        <f>+F1967/(1-'P&amp;L'!$D$26)</f>
        <v>8.114074749073294E-2</v>
      </c>
    </row>
    <row r="1968" spans="1:9" x14ac:dyDescent="0.25">
      <c r="A1968" s="5">
        <v>43222</v>
      </c>
      <c r="B1968" s="6">
        <v>44</v>
      </c>
      <c r="C1968" s="6">
        <v>27991270.595070139</v>
      </c>
      <c r="D1968" s="6">
        <v>4610</v>
      </c>
      <c r="E1968" s="7">
        <v>12.653625506196301</v>
      </c>
      <c r="F1968" s="8">
        <f t="shared" si="30"/>
        <v>9.1695065751281099E-2</v>
      </c>
      <c r="G1968" s="6">
        <v>9221.4259999999995</v>
      </c>
      <c r="H1968" s="9">
        <v>845.55926339057305</v>
      </c>
      <c r="I1968" s="8">
        <f>+F1968/(1-'P&amp;L'!$D$26)</f>
        <v>9.1695065751281099E-2</v>
      </c>
    </row>
    <row r="1969" spans="1:9" x14ac:dyDescent="0.25">
      <c r="A1969" s="5">
        <v>43223</v>
      </c>
      <c r="B1969" s="6">
        <v>44</v>
      </c>
      <c r="C1969" s="6">
        <v>30190584.713254225</v>
      </c>
      <c r="D1969" s="6">
        <v>4610</v>
      </c>
      <c r="E1969" s="7">
        <v>12.6690019388435</v>
      </c>
      <c r="F1969" s="8">
        <f t="shared" si="30"/>
        <v>8.5118601633006274E-2</v>
      </c>
      <c r="G1969" s="6">
        <v>9639.2683333333334</v>
      </c>
      <c r="H1969" s="9">
        <v>820.48104129865237</v>
      </c>
      <c r="I1969" s="8">
        <f>+F1969/(1-'P&amp;L'!$D$26)</f>
        <v>8.5118601633006274E-2</v>
      </c>
    </row>
    <row r="1970" spans="1:9" x14ac:dyDescent="0.25">
      <c r="A1970" s="5">
        <v>43224</v>
      </c>
      <c r="B1970" s="6">
        <v>44</v>
      </c>
      <c r="C1970" s="6">
        <v>27591395.300854851</v>
      </c>
      <c r="D1970" s="6">
        <v>4610</v>
      </c>
      <c r="E1970" s="7">
        <v>12.6565305573718</v>
      </c>
      <c r="F1970" s="8">
        <f t="shared" si="30"/>
        <v>9.3045336426960473E-2</v>
      </c>
      <c r="G1970" s="6">
        <v>9710.7300000000014</v>
      </c>
      <c r="H1970" s="9">
        <v>903.53813980137795</v>
      </c>
      <c r="I1970" s="8">
        <f>+F1970/(1-'P&amp;L'!$D$26)</f>
        <v>9.3045336426960473E-2</v>
      </c>
    </row>
    <row r="1971" spans="1:9" x14ac:dyDescent="0.25">
      <c r="A1971" s="5">
        <v>43225</v>
      </c>
      <c r="B1971" s="6">
        <v>44</v>
      </c>
      <c r="C1971" s="6">
        <v>32189961.184330661</v>
      </c>
      <c r="D1971" s="6">
        <v>4610</v>
      </c>
      <c r="E1971" s="7">
        <v>12.7513495861594</v>
      </c>
      <c r="F1971" s="8">
        <f t="shared" si="30"/>
        <v>8.0350632771673355E-2</v>
      </c>
      <c r="G1971" s="6">
        <v>9803.3066666666655</v>
      </c>
      <c r="H1971" s="9">
        <v>787.7018939214305</v>
      </c>
      <c r="I1971" s="8">
        <f>+F1971/(1-'P&amp;L'!$D$26)</f>
        <v>8.0350632771673355E-2</v>
      </c>
    </row>
    <row r="1972" spans="1:9" x14ac:dyDescent="0.25">
      <c r="A1972" s="5">
        <v>43226</v>
      </c>
      <c r="B1972" s="6">
        <v>44</v>
      </c>
      <c r="C1972" s="6">
        <v>27391457.653747212</v>
      </c>
      <c r="D1972" s="6">
        <v>4610</v>
      </c>
      <c r="E1972" s="7">
        <v>12.650829323722199</v>
      </c>
      <c r="F1972" s="8">
        <f t="shared" si="30"/>
        <v>9.3682280529264333E-2</v>
      </c>
      <c r="G1972" s="6">
        <v>9630.1362766833336</v>
      </c>
      <c r="H1972" s="9">
        <v>902.17312820729319</v>
      </c>
      <c r="I1972" s="8">
        <f>+F1972/(1-'P&amp;L'!$D$26)</f>
        <v>9.3682280529264333E-2</v>
      </c>
    </row>
    <row r="1973" spans="1:9" x14ac:dyDescent="0.25">
      <c r="A1973" s="5">
        <v>43227</v>
      </c>
      <c r="B1973" s="6">
        <v>44</v>
      </c>
      <c r="C1973" s="6">
        <v>29990647.661465749</v>
      </c>
      <c r="D1973" s="6">
        <v>4610</v>
      </c>
      <c r="E1973" s="7">
        <v>12.6304611634162</v>
      </c>
      <c r="F1973" s="8">
        <f t="shared" si="30"/>
        <v>8.5425388984818273E-2</v>
      </c>
      <c r="G1973" s="6">
        <v>9345.6899999999987</v>
      </c>
      <c r="H1973" s="9">
        <v>798.35920358152623</v>
      </c>
      <c r="I1973" s="8">
        <f>+F1973/(1-'P&amp;L'!$D$26)</f>
        <v>8.5425388984818273E-2</v>
      </c>
    </row>
    <row r="1974" spans="1:9" x14ac:dyDescent="0.25">
      <c r="A1974" s="5">
        <v>43228</v>
      </c>
      <c r="B1974" s="6">
        <v>44</v>
      </c>
      <c r="C1974" s="6">
        <v>27791332.947962496</v>
      </c>
      <c r="D1974" s="6">
        <v>4610</v>
      </c>
      <c r="E1974" s="7">
        <v>12.65222339</v>
      </c>
      <c r="F1974" s="8">
        <f t="shared" si="30"/>
        <v>9.2344508888183879E-2</v>
      </c>
      <c r="G1974" s="6">
        <v>9228.6083333333336</v>
      </c>
      <c r="H1974" s="9">
        <v>852.21130426306786</v>
      </c>
      <c r="I1974" s="8">
        <f>+F1974/(1-'P&amp;L'!$D$26)</f>
        <v>9.2344508888183879E-2</v>
      </c>
    </row>
    <row r="1975" spans="1:9" x14ac:dyDescent="0.25">
      <c r="A1975" s="5">
        <v>43229</v>
      </c>
      <c r="B1975" s="6">
        <v>44</v>
      </c>
      <c r="C1975" s="6">
        <v>31990023.537223015</v>
      </c>
      <c r="D1975" s="6">
        <v>4610</v>
      </c>
      <c r="E1975" s="7">
        <v>12.6405800629268</v>
      </c>
      <c r="F1975" s="8">
        <f t="shared" si="30"/>
        <v>8.0150464940440883E-2</v>
      </c>
      <c r="G1975" s="6">
        <v>9322.4166666666606</v>
      </c>
      <c r="H1975" s="9">
        <v>747.19603020184798</v>
      </c>
      <c r="I1975" s="8">
        <f>+F1975/(1-'P&amp;L'!$D$26)</f>
        <v>8.0150464940440883E-2</v>
      </c>
    </row>
    <row r="1976" spans="1:9" x14ac:dyDescent="0.25">
      <c r="A1976" s="5">
        <v>43230</v>
      </c>
      <c r="B1976" s="6">
        <v>44</v>
      </c>
      <c r="C1976" s="6">
        <v>30790397.654577151</v>
      </c>
      <c r="D1976" s="6">
        <v>4610</v>
      </c>
      <c r="E1976" s="7">
        <v>12.6408026479503</v>
      </c>
      <c r="F1976" s="8">
        <f t="shared" si="30"/>
        <v>8.3274676666252101E-2</v>
      </c>
      <c r="G1976" s="6">
        <v>9101.4833333333336</v>
      </c>
      <c r="H1976" s="9">
        <v>757.92308176661572</v>
      </c>
      <c r="I1976" s="8">
        <f>+F1976/(1-'P&amp;L'!$D$26)</f>
        <v>8.3274676666252101E-2</v>
      </c>
    </row>
    <row r="1977" spans="1:9" x14ac:dyDescent="0.25">
      <c r="A1977" s="5">
        <v>43231</v>
      </c>
      <c r="B1977" s="6">
        <v>44</v>
      </c>
      <c r="C1977" s="6">
        <v>26161151.169139847</v>
      </c>
      <c r="D1977" s="6">
        <v>4610</v>
      </c>
      <c r="E1977" s="7">
        <v>12.7340002444805</v>
      </c>
      <c r="F1977" s="8">
        <f t="shared" si="30"/>
        <v>9.8732834533571109E-2</v>
      </c>
      <c r="G1977" s="6">
        <v>8468.7880000000005</v>
      </c>
      <c r="H1977" s="9">
        <v>836.1474443038926</v>
      </c>
      <c r="I1977" s="8">
        <f>+F1977/(1-'P&amp;L'!$D$26)</f>
        <v>9.8732834533571109E-2</v>
      </c>
    </row>
    <row r="1978" spans="1:9" x14ac:dyDescent="0.25">
      <c r="A1978" s="5">
        <v>43232</v>
      </c>
      <c r="B1978" s="6">
        <v>44</v>
      </c>
      <c r="C1978" s="6">
        <v>33988897.188252553</v>
      </c>
      <c r="D1978" s="6">
        <v>4610</v>
      </c>
      <c r="E1978" s="7">
        <v>12.7187378330909</v>
      </c>
      <c r="F1978" s="8">
        <f t="shared" si="30"/>
        <v>7.5903280055695008E-2</v>
      </c>
      <c r="G1978" s="6">
        <v>8484.3466666666664</v>
      </c>
      <c r="H1978" s="9">
        <v>643.98974112960241</v>
      </c>
      <c r="I1978" s="8">
        <f>+F1978/(1-'P&amp;L'!$D$26)</f>
        <v>7.5903280055695008E-2</v>
      </c>
    </row>
    <row r="1979" spans="1:9" x14ac:dyDescent="0.25">
      <c r="A1979" s="5">
        <v>43233</v>
      </c>
      <c r="B1979" s="6">
        <v>44</v>
      </c>
      <c r="C1979" s="6">
        <v>30487010.811281078</v>
      </c>
      <c r="D1979" s="6">
        <v>4610</v>
      </c>
      <c r="E1979" s="7">
        <v>12.675588649708001</v>
      </c>
      <c r="F1979" s="8">
        <f t="shared" si="30"/>
        <v>8.4334814509114911E-2</v>
      </c>
      <c r="G1979" s="6">
        <v>8727.6516666666666</v>
      </c>
      <c r="H1979" s="9">
        <v>736.04488440850093</v>
      </c>
      <c r="I1979" s="8">
        <f>+F1979/(1-'P&amp;L'!$D$26)</f>
        <v>8.4334814509114911E-2</v>
      </c>
    </row>
    <row r="1980" spans="1:9" x14ac:dyDescent="0.25">
      <c r="A1980" s="5">
        <v>43234</v>
      </c>
      <c r="B1980" s="6">
        <v>44</v>
      </c>
      <c r="C1980" s="6">
        <v>27191117.750602044</v>
      </c>
      <c r="D1980" s="6">
        <v>4610</v>
      </c>
      <c r="E1980" s="7">
        <v>12.648017923312899</v>
      </c>
      <c r="F1980" s="8">
        <f t="shared" si="30"/>
        <v>9.4351544467420237E-2</v>
      </c>
      <c r="G1980" s="6">
        <v>8652.3833333333205</v>
      </c>
      <c r="H1980" s="9">
        <v>816.36573082416453</v>
      </c>
      <c r="I1980" s="8">
        <f>+F1980/(1-'P&amp;L'!$D$26)</f>
        <v>9.4351544467420237E-2</v>
      </c>
    </row>
    <row r="1981" spans="1:9" x14ac:dyDescent="0.25">
      <c r="A1981" s="5">
        <v>43235</v>
      </c>
      <c r="B1981" s="6">
        <v>44</v>
      </c>
      <c r="C1981" s="6">
        <v>30075024.178696197</v>
      </c>
      <c r="D1981" s="6">
        <v>4610</v>
      </c>
      <c r="E1981" s="7">
        <v>12.681586944255301</v>
      </c>
      <c r="F1981" s="8">
        <f t="shared" si="30"/>
        <v>8.5530541238762206E-2</v>
      </c>
      <c r="G1981" s="6">
        <v>8511.4580000000005</v>
      </c>
      <c r="H1981" s="9">
        <v>727.98960947099249</v>
      </c>
      <c r="I1981" s="8">
        <f>+F1981/(1-'P&amp;L'!$D$26)</f>
        <v>8.5530541238762206E-2</v>
      </c>
    </row>
    <row r="1982" spans="1:9" x14ac:dyDescent="0.25">
      <c r="A1982" s="5">
        <v>43236</v>
      </c>
      <c r="B1982" s="6">
        <v>44</v>
      </c>
      <c r="C1982" s="6">
        <v>36872803.616346709</v>
      </c>
      <c r="D1982" s="6">
        <v>4610</v>
      </c>
      <c r="E1982" s="7">
        <v>12.661937198395099</v>
      </c>
      <c r="F1982" s="8">
        <f t="shared" si="30"/>
        <v>6.9654246203937814E-2</v>
      </c>
      <c r="G1982" s="6">
        <v>8340.7033333333329</v>
      </c>
      <c r="H1982" s="9">
        <v>580.96540349400482</v>
      </c>
      <c r="I1982" s="8">
        <f>+F1982/(1-'P&amp;L'!$D$26)</f>
        <v>6.9654246203937814E-2</v>
      </c>
    </row>
    <row r="1983" spans="1:9" x14ac:dyDescent="0.25">
      <c r="A1983" s="5">
        <v>43237</v>
      </c>
      <c r="B1983" s="6">
        <v>44</v>
      </c>
      <c r="C1983" s="6">
        <v>27191117.750602044</v>
      </c>
      <c r="D1983" s="6">
        <v>4610</v>
      </c>
      <c r="E1983" s="7">
        <v>12.656701023249999</v>
      </c>
      <c r="F1983" s="8">
        <f t="shared" si="30"/>
        <v>9.4416318560467671E-2</v>
      </c>
      <c r="G1983" s="6">
        <v>8106.1183333333329</v>
      </c>
      <c r="H1983" s="9">
        <v>765.34985084884727</v>
      </c>
      <c r="I1983" s="8">
        <f>+F1983/(1-'P&amp;L'!$D$26)</f>
        <v>9.4416318560467671E-2</v>
      </c>
    </row>
    <row r="1984" spans="1:9" x14ac:dyDescent="0.25">
      <c r="A1984" s="5">
        <v>43238</v>
      </c>
      <c r="B1984" s="6">
        <v>44</v>
      </c>
      <c r="C1984" s="6">
        <v>30487010.811281078</v>
      </c>
      <c r="D1984" s="6">
        <v>4610</v>
      </c>
      <c r="E1984" s="7">
        <v>12.656242111853899</v>
      </c>
      <c r="F1984" s="8">
        <f t="shared" si="30"/>
        <v>8.4206095699566233E-2</v>
      </c>
      <c r="G1984" s="6">
        <v>8240.5499999999993</v>
      </c>
      <c r="H1984" s="9">
        <v>693.90454191706044</v>
      </c>
      <c r="I1984" s="8">
        <f>+F1984/(1-'P&amp;L'!$D$26)</f>
        <v>8.4206095699566233E-2</v>
      </c>
    </row>
    <row r="1985" spans="1:9" x14ac:dyDescent="0.25">
      <c r="A1985" s="5">
        <v>43239</v>
      </c>
      <c r="B1985" s="6">
        <v>44</v>
      </c>
      <c r="C1985" s="6">
        <v>31722970.709035713</v>
      </c>
      <c r="D1985" s="6">
        <v>4610</v>
      </c>
      <c r="E1985" s="7">
        <v>12.7125247762774</v>
      </c>
      <c r="F1985" s="8">
        <f t="shared" si="30"/>
        <v>8.1285215980281378E-2</v>
      </c>
      <c r="G1985" s="6">
        <v>8223.2883333333339</v>
      </c>
      <c r="H1985" s="9">
        <v>668.43176824312809</v>
      </c>
      <c r="I1985" s="8">
        <f>+F1985/(1-'P&amp;L'!$D$26)</f>
        <v>8.1285215980281378E-2</v>
      </c>
    </row>
    <row r="1986" spans="1:9" x14ac:dyDescent="0.25">
      <c r="A1986" s="5">
        <v>43240</v>
      </c>
      <c r="B1986" s="6">
        <v>44</v>
      </c>
      <c r="C1986" s="6">
        <v>29663037.546111319</v>
      </c>
      <c r="D1986" s="6">
        <v>4610</v>
      </c>
      <c r="E1986" s="7">
        <v>12.6807837077987</v>
      </c>
      <c r="F1986" s="8">
        <f t="shared" si="30"/>
        <v>8.6712972779387096E-2</v>
      </c>
      <c r="G1986" s="6">
        <v>8507.4066666666677</v>
      </c>
      <c r="H1986" s="9">
        <v>737.70252270984304</v>
      </c>
      <c r="I1986" s="8">
        <f>+F1986/(1-'P&amp;L'!$D$26)</f>
        <v>8.6712972779387096E-2</v>
      </c>
    </row>
    <row r="1987" spans="1:9" x14ac:dyDescent="0.25">
      <c r="A1987" s="5">
        <v>43241</v>
      </c>
      <c r="B1987" s="6">
        <v>44</v>
      </c>
      <c r="C1987" s="6">
        <v>32340950.657913037</v>
      </c>
      <c r="D1987" s="6">
        <v>4610</v>
      </c>
      <c r="E1987" s="7">
        <v>12.6332140689375</v>
      </c>
      <c r="F1987" s="8">
        <f t="shared" si="30"/>
        <v>7.9234564526206849E-2</v>
      </c>
      <c r="G1987" s="6">
        <v>8385.5561869283338</v>
      </c>
      <c r="H1987" s="9">
        <v>664.42589278130617</v>
      </c>
      <c r="I1987" s="8">
        <f>+F1987/(1-'P&amp;L'!$D$26)</f>
        <v>7.9234564526206849E-2</v>
      </c>
    </row>
    <row r="1988" spans="1:9" x14ac:dyDescent="0.25">
      <c r="A1988" s="5">
        <v>43242</v>
      </c>
      <c r="B1988" s="6">
        <v>44</v>
      </c>
      <c r="C1988" s="6">
        <v>31104990.760158394</v>
      </c>
      <c r="D1988" s="6">
        <v>4610</v>
      </c>
      <c r="E1988" s="7">
        <v>12.6907329460784</v>
      </c>
      <c r="F1988" s="8">
        <f t="shared" ref="F1988:F2051" si="31">+(B1988/C1988)*D1988*E1988</f>
        <v>8.2758046470142538E-2</v>
      </c>
      <c r="G1988" s="6">
        <v>8015.5800000000008</v>
      </c>
      <c r="H1988" s="9">
        <v>663.35374212514523</v>
      </c>
      <c r="I1988" s="8">
        <f>+F1988/(1-'P&amp;L'!$D$26)</f>
        <v>8.2758046470142538E-2</v>
      </c>
    </row>
    <row r="1989" spans="1:9" x14ac:dyDescent="0.25">
      <c r="A1989" s="5">
        <v>43243</v>
      </c>
      <c r="B1989" s="6">
        <v>44</v>
      </c>
      <c r="C1989" s="6">
        <v>33370917.23937523</v>
      </c>
      <c r="D1989" s="6">
        <v>4610</v>
      </c>
      <c r="E1989" s="7">
        <v>12.9140873195597</v>
      </c>
      <c r="F1989" s="8">
        <f t="shared" si="31"/>
        <v>7.8496298232062972E-2</v>
      </c>
      <c r="G1989" s="6">
        <v>7555.7400000000007</v>
      </c>
      <c r="H1989" s="9">
        <v>593.09762040392752</v>
      </c>
      <c r="I1989" s="8">
        <f>+F1989/(1-'P&amp;L'!$D$26)</f>
        <v>7.8496298232062972E-2</v>
      </c>
    </row>
    <row r="1990" spans="1:9" x14ac:dyDescent="0.25">
      <c r="A1990" s="5">
        <v>43244</v>
      </c>
      <c r="B1990" s="6">
        <v>44</v>
      </c>
      <c r="C1990" s="6">
        <v>30616246.318345398</v>
      </c>
      <c r="D1990" s="6">
        <v>4610</v>
      </c>
      <c r="E1990" s="7">
        <v>13.251371778455299</v>
      </c>
      <c r="F1990" s="8">
        <f t="shared" si="31"/>
        <v>8.7793527122600454E-2</v>
      </c>
      <c r="G1990" s="6">
        <v>7566.1933333333336</v>
      </c>
      <c r="H1990" s="9">
        <v>664.26279962483875</v>
      </c>
      <c r="I1990" s="8">
        <f>+F1990/(1-'P&amp;L'!$D$26)</f>
        <v>8.7793527122600454E-2</v>
      </c>
    </row>
    <row r="1991" spans="1:9" x14ac:dyDescent="0.25">
      <c r="A1991" s="5">
        <v>43245</v>
      </c>
      <c r="B1991" s="6">
        <v>44</v>
      </c>
      <c r="C1991" s="6">
        <v>37681533.93027126</v>
      </c>
      <c r="D1991" s="6">
        <v>4610</v>
      </c>
      <c r="E1991" s="7">
        <v>12.9778966365957</v>
      </c>
      <c r="F1991" s="8">
        <f t="shared" si="31"/>
        <v>6.9860121900513134E-2</v>
      </c>
      <c r="G1991" s="6">
        <v>7445.2383333333337</v>
      </c>
      <c r="H1991" s="9">
        <v>520.12525754503997</v>
      </c>
      <c r="I1991" s="8">
        <f>+F1991/(1-'P&amp;L'!$D$26)</f>
        <v>6.9860121900513134E-2</v>
      </c>
    </row>
    <row r="1992" spans="1:9" x14ac:dyDescent="0.25">
      <c r="A1992" s="5">
        <v>43246</v>
      </c>
      <c r="B1992" s="6">
        <v>44</v>
      </c>
      <c r="C1992" s="6">
        <v>34684139.18581786</v>
      </c>
      <c r="D1992" s="6">
        <v>4610</v>
      </c>
      <c r="E1992" s="7">
        <v>12.8915027683099</v>
      </c>
      <c r="F1992" s="8">
        <f t="shared" si="31"/>
        <v>7.5392167224181905E-2</v>
      </c>
      <c r="G1992" s="6">
        <v>7342.9083333333328</v>
      </c>
      <c r="H1992" s="9">
        <v>553.59777297850553</v>
      </c>
      <c r="I1992" s="8">
        <f>+F1992/(1-'P&amp;L'!$D$26)</f>
        <v>7.5392167224181905E-2</v>
      </c>
    </row>
    <row r="1993" spans="1:9" x14ac:dyDescent="0.25">
      <c r="A1993" s="5">
        <v>43247</v>
      </c>
      <c r="B1993" s="6">
        <v>44</v>
      </c>
      <c r="C1993" s="6">
        <v>35112338.435025491</v>
      </c>
      <c r="D1993" s="6">
        <v>4610</v>
      </c>
      <c r="E1993" s="7">
        <v>12.820618098593799</v>
      </c>
      <c r="F1993" s="8">
        <f t="shared" si="31"/>
        <v>7.406325784683894E-2</v>
      </c>
      <c r="G1993" s="6">
        <v>7361.831666666666</v>
      </c>
      <c r="H1993" s="9">
        <v>545.24123695335732</v>
      </c>
      <c r="I1993" s="8">
        <f>+F1993/(1-'P&amp;L'!$D$26)</f>
        <v>7.406325784683894E-2</v>
      </c>
    </row>
    <row r="1994" spans="1:9" x14ac:dyDescent="0.25">
      <c r="A1994" s="5">
        <v>43248</v>
      </c>
      <c r="B1994" s="6">
        <v>44</v>
      </c>
      <c r="C1994" s="6">
        <v>33399541.438194983</v>
      </c>
      <c r="D1994" s="6">
        <v>4610</v>
      </c>
      <c r="E1994" s="7">
        <v>12.7211884627215</v>
      </c>
      <c r="F1994" s="8">
        <f t="shared" si="31"/>
        <v>7.7257523806227454E-2</v>
      </c>
      <c r="G1994" s="6">
        <v>7130.541666666667</v>
      </c>
      <c r="H1994" s="9">
        <v>550.88799256379684</v>
      </c>
      <c r="I1994" s="8">
        <f>+F1994/(1-'P&amp;L'!$D$26)</f>
        <v>7.7257523806227454E-2</v>
      </c>
    </row>
    <row r="1995" spans="1:9" x14ac:dyDescent="0.25">
      <c r="A1995" s="5">
        <v>43249</v>
      </c>
      <c r="B1995" s="6">
        <v>44</v>
      </c>
      <c r="C1995" s="6">
        <v>29759847.819930144</v>
      </c>
      <c r="D1995" s="6">
        <v>4610</v>
      </c>
      <c r="E1995" s="7">
        <v>12.7373694030968</v>
      </c>
      <c r="F1995" s="8">
        <f t="shared" si="31"/>
        <v>8.6816573302296529E-2</v>
      </c>
      <c r="G1995" s="6">
        <v>7459.876666666667</v>
      </c>
      <c r="H1995" s="9">
        <v>647.64092945775815</v>
      </c>
      <c r="I1995" s="8">
        <f>+F1995/(1-'P&amp;L'!$D$26)</f>
        <v>8.6816573302296529E-2</v>
      </c>
    </row>
    <row r="1996" spans="1:9" x14ac:dyDescent="0.25">
      <c r="A1996" s="5">
        <v>43250</v>
      </c>
      <c r="B1996" s="6">
        <v>44</v>
      </c>
      <c r="C1996" s="6">
        <v>37253334.68106363</v>
      </c>
      <c r="D1996" s="6">
        <v>4610</v>
      </c>
      <c r="E1996" s="7">
        <v>12.700344534557001</v>
      </c>
      <c r="F1996" s="8">
        <f t="shared" si="31"/>
        <v>6.9151873448231926E-2</v>
      </c>
      <c r="G1996" s="6">
        <v>7385.3950000000004</v>
      </c>
      <c r="H1996" s="9">
        <v>510.71390040520487</v>
      </c>
      <c r="I1996" s="8">
        <f>+F1996/(1-'P&amp;L'!$D$26)</f>
        <v>6.9151873448231926E-2</v>
      </c>
    </row>
    <row r="1997" spans="1:9" x14ac:dyDescent="0.25">
      <c r="A1997" s="5">
        <v>43251</v>
      </c>
      <c r="B1997" s="6">
        <v>44</v>
      </c>
      <c r="C1997" s="6">
        <v>36396936.182648376</v>
      </c>
      <c r="D1997" s="6">
        <v>4610</v>
      </c>
      <c r="E1997" s="7">
        <v>12.7780730602143</v>
      </c>
      <c r="F1997" s="8">
        <f t="shared" si="31"/>
        <v>7.1212157158698303E-2</v>
      </c>
      <c r="G1997" s="6">
        <v>7491.4339999999993</v>
      </c>
      <c r="H1997" s="9">
        <v>533.48117535201584</v>
      </c>
      <c r="I1997" s="8">
        <f>+F1997/(1-'P&amp;L'!$D$26)</f>
        <v>7.1212157158698303E-2</v>
      </c>
    </row>
    <row r="1998" spans="1:9" x14ac:dyDescent="0.25">
      <c r="A1998" s="5">
        <v>43252</v>
      </c>
      <c r="B1998" s="6">
        <v>44</v>
      </c>
      <c r="C1998" s="6">
        <v>35540537.684233114</v>
      </c>
      <c r="D1998" s="6">
        <v>4717</v>
      </c>
      <c r="E1998" s="7">
        <v>12.759706493642399</v>
      </c>
      <c r="F1998" s="8">
        <f t="shared" si="31"/>
        <v>7.4513548074916697E-2</v>
      </c>
      <c r="G1998" s="6">
        <v>7535.1466666666665</v>
      </c>
      <c r="H1998" s="9">
        <v>561.47051339821496</v>
      </c>
      <c r="I1998" s="8">
        <f>+F1998/(1-'P&amp;L'!$D$26)</f>
        <v>7.4513548074916697E-2</v>
      </c>
    </row>
    <row r="1999" spans="1:9" x14ac:dyDescent="0.25">
      <c r="A1999" s="5">
        <v>43253</v>
      </c>
      <c r="B1999" s="6">
        <v>44</v>
      </c>
      <c r="C1999" s="6">
        <v>32543142.939779725</v>
      </c>
      <c r="D1999" s="6">
        <v>4717</v>
      </c>
      <c r="E1999" s="7">
        <v>12.7889444536957</v>
      </c>
      <c r="F1999" s="8">
        <f t="shared" si="31"/>
        <v>8.1563106808318672E-2</v>
      </c>
      <c r="G1999" s="6">
        <v>7645.1466666666665</v>
      </c>
      <c r="H1999" s="9">
        <v>623.56191413859483</v>
      </c>
      <c r="I1999" s="8">
        <f>+F1999/(1-'P&amp;L'!$D$26)</f>
        <v>8.1563106808318672E-2</v>
      </c>
    </row>
    <row r="2000" spans="1:9" x14ac:dyDescent="0.25">
      <c r="A2000" s="5">
        <v>43254</v>
      </c>
      <c r="B2000" s="6">
        <v>44</v>
      </c>
      <c r="C2000" s="6">
        <v>34898238.810421668</v>
      </c>
      <c r="D2000" s="6">
        <v>4717</v>
      </c>
      <c r="E2000" s="7">
        <v>12.696510799130399</v>
      </c>
      <c r="F2000" s="8">
        <f t="shared" si="31"/>
        <v>7.550912347333083E-2</v>
      </c>
      <c r="G2000" s="6">
        <v>7699.8860000000004</v>
      </c>
      <c r="H2000" s="9">
        <v>581.41164270457148</v>
      </c>
      <c r="I2000" s="8">
        <f>+F2000/(1-'P&amp;L'!$D$26)</f>
        <v>7.550912347333083E-2</v>
      </c>
    </row>
    <row r="2001" spans="1:9" x14ac:dyDescent="0.25">
      <c r="A2001" s="5">
        <v>43255</v>
      </c>
      <c r="B2001" s="6">
        <v>44</v>
      </c>
      <c r="C2001" s="6">
        <v>39180231.302497961</v>
      </c>
      <c r="D2001" s="6">
        <v>4717</v>
      </c>
      <c r="E2001" s="7">
        <v>12.7302844213139</v>
      </c>
      <c r="F2001" s="8">
        <f t="shared" si="31"/>
        <v>6.7435668020326509E-2</v>
      </c>
      <c r="G2001" s="6">
        <v>7500.2733333333335</v>
      </c>
      <c r="H2001" s="9">
        <v>505.78594256837437</v>
      </c>
      <c r="I2001" s="8">
        <f>+F2001/(1-'P&amp;L'!$D$26)</f>
        <v>6.7435668020326509E-2</v>
      </c>
    </row>
    <row r="2002" spans="1:9" x14ac:dyDescent="0.25">
      <c r="A2002" s="5">
        <v>43256</v>
      </c>
      <c r="B2002" s="6">
        <v>44</v>
      </c>
      <c r="C2002" s="6">
        <v>42980660.103443541</v>
      </c>
      <c r="D2002" s="6">
        <v>4717</v>
      </c>
      <c r="E2002" s="7">
        <v>12.7377440757333</v>
      </c>
      <c r="F2002" s="8">
        <f t="shared" si="31"/>
        <v>6.1508904262233197E-2</v>
      </c>
      <c r="G2002" s="6">
        <v>7615.7221420966671</v>
      </c>
      <c r="H2002" s="9">
        <v>468.4347241259934</v>
      </c>
      <c r="I2002" s="8">
        <f>+F2002/(1-'P&amp;L'!$D$26)</f>
        <v>6.1508904262233197E-2</v>
      </c>
    </row>
    <row r="2003" spans="1:9" x14ac:dyDescent="0.25">
      <c r="A2003" s="5">
        <v>43257</v>
      </c>
      <c r="B2003" s="6">
        <v>44</v>
      </c>
      <c r="C2003" s="6">
        <v>36103754.486892566</v>
      </c>
      <c r="D2003" s="6">
        <v>4717</v>
      </c>
      <c r="E2003" s="7">
        <v>12.7487484751799</v>
      </c>
      <c r="F2003" s="8">
        <f t="shared" si="31"/>
        <v>7.3288146513605879E-2</v>
      </c>
      <c r="G2003" s="6">
        <v>7655.6133333333337</v>
      </c>
      <c r="H2003" s="9">
        <v>561.06571162484806</v>
      </c>
      <c r="I2003" s="8">
        <f>+F2003/(1-'P&amp;L'!$D$26)</f>
        <v>7.3288146513605879E-2</v>
      </c>
    </row>
    <row r="2004" spans="1:9" x14ac:dyDescent="0.25">
      <c r="A2004" s="5">
        <v>43258</v>
      </c>
      <c r="B2004" s="6">
        <v>44</v>
      </c>
      <c r="C2004" s="6">
        <v>35121339.398813859</v>
      </c>
      <c r="D2004" s="6">
        <v>4717</v>
      </c>
      <c r="E2004" s="7">
        <v>12.6896199166875</v>
      </c>
      <c r="F2004" s="8">
        <f t="shared" si="31"/>
        <v>7.4988746999711642E-2</v>
      </c>
      <c r="G2004" s="6">
        <v>7676.2716666666665</v>
      </c>
      <c r="H2004" s="9">
        <v>575.63399391272151</v>
      </c>
      <c r="I2004" s="8">
        <f>+F2004/(1-'P&amp;L'!$D$26)</f>
        <v>7.4988746999711642E-2</v>
      </c>
    </row>
    <row r="2005" spans="1:9" x14ac:dyDescent="0.25">
      <c r="A2005" s="5">
        <v>43259</v>
      </c>
      <c r="B2005" s="6">
        <v>44</v>
      </c>
      <c r="C2005" s="6">
        <v>35612546.942853212</v>
      </c>
      <c r="D2005" s="6">
        <v>4717</v>
      </c>
      <c r="E2005" s="7">
        <v>12.6739217851948</v>
      </c>
      <c r="F2005" s="8">
        <f t="shared" si="31"/>
        <v>7.3862931592470468E-2</v>
      </c>
      <c r="G2005" s="6">
        <v>7620.1533333333327</v>
      </c>
      <c r="H2005" s="9">
        <v>562.84686438413576</v>
      </c>
      <c r="I2005" s="8">
        <f>+F2005/(1-'P&amp;L'!$D$26)</f>
        <v>7.3862931592470468E-2</v>
      </c>
    </row>
    <row r="2006" spans="1:9" x14ac:dyDescent="0.25">
      <c r="A2006" s="5">
        <v>43260</v>
      </c>
      <c r="B2006" s="6">
        <v>44</v>
      </c>
      <c r="C2006" s="6">
        <v>35121339.398813859</v>
      </c>
      <c r="D2006" s="6">
        <v>4717</v>
      </c>
      <c r="E2006" s="7">
        <v>12.803832410472401</v>
      </c>
      <c r="F2006" s="8">
        <f t="shared" si="31"/>
        <v>7.5663680674390041E-2</v>
      </c>
      <c r="G2006" s="6">
        <v>7564.4083333333328</v>
      </c>
      <c r="H2006" s="9">
        <v>572.35097662402825</v>
      </c>
      <c r="I2006" s="8">
        <f>+F2006/(1-'P&amp;L'!$D$26)</f>
        <v>7.5663680674390041E-2</v>
      </c>
    </row>
    <row r="2007" spans="1:9" x14ac:dyDescent="0.25">
      <c r="A2007" s="5">
        <v>43261</v>
      </c>
      <c r="B2007" s="6">
        <v>44</v>
      </c>
      <c r="C2007" s="6">
        <v>31191679.464990199</v>
      </c>
      <c r="D2007" s="6">
        <v>4717</v>
      </c>
      <c r="E2007" s="7">
        <v>12.6735095964848</v>
      </c>
      <c r="F2007" s="8">
        <f t="shared" si="31"/>
        <v>8.4328949734289463E-2</v>
      </c>
      <c r="G2007" s="6">
        <v>6776.8883333333333</v>
      </c>
      <c r="H2007" s="9">
        <v>571.48787561655934</v>
      </c>
      <c r="I2007" s="8">
        <f>+F2007/(1-'P&amp;L'!$D$26)</f>
        <v>8.4328949734289463E-2</v>
      </c>
    </row>
    <row r="2008" spans="1:9" x14ac:dyDescent="0.25">
      <c r="A2008" s="5">
        <v>43262</v>
      </c>
      <c r="B2008" s="6">
        <v>44</v>
      </c>
      <c r="C2008" s="6">
        <v>34384528.827548198</v>
      </c>
      <c r="D2008" s="6">
        <v>4717</v>
      </c>
      <c r="E2008" s="7">
        <v>12.6565981348649</v>
      </c>
      <c r="F2008" s="8">
        <f t="shared" si="31"/>
        <v>7.6396324721203071E-2</v>
      </c>
      <c r="G2008" s="6">
        <v>6875.6783333333333</v>
      </c>
      <c r="H2008" s="9">
        <v>525.27655463187364</v>
      </c>
      <c r="I2008" s="8">
        <f>+F2008/(1-'P&amp;L'!$D$26)</f>
        <v>7.6396324721203071E-2</v>
      </c>
    </row>
    <row r="2009" spans="1:9" x14ac:dyDescent="0.25">
      <c r="A2009" s="5">
        <v>43263</v>
      </c>
      <c r="B2009" s="6">
        <v>44</v>
      </c>
      <c r="C2009" s="6">
        <v>35612546.942853212</v>
      </c>
      <c r="D2009" s="6">
        <v>4717</v>
      </c>
      <c r="E2009" s="7">
        <v>12.7658716789394</v>
      </c>
      <c r="F2009" s="8">
        <f t="shared" si="31"/>
        <v>7.4398810606614782E-2</v>
      </c>
      <c r="G2009" s="6">
        <v>6535.8166666666602</v>
      </c>
      <c r="H2009" s="9">
        <v>486.25698634288921</v>
      </c>
      <c r="I2009" s="8">
        <f>+F2009/(1-'P&amp;L'!$D$26)</f>
        <v>7.4398810606614782E-2</v>
      </c>
    </row>
    <row r="2010" spans="1:9" x14ac:dyDescent="0.25">
      <c r="A2010" s="5">
        <v>43264</v>
      </c>
      <c r="B2010" s="6">
        <v>44</v>
      </c>
      <c r="C2010" s="6">
        <v>35121339.398813859</v>
      </c>
      <c r="D2010" s="6">
        <v>4717</v>
      </c>
      <c r="E2010" s="7">
        <v>12.7585375886301</v>
      </c>
      <c r="F2010" s="8">
        <f t="shared" si="31"/>
        <v>7.5396012930373332E-2</v>
      </c>
      <c r="G2010" s="6">
        <v>6315.7</v>
      </c>
      <c r="H2010" s="9">
        <v>476.17859886435883</v>
      </c>
      <c r="I2010" s="8">
        <f>+F2010/(1-'P&amp;L'!$D$26)</f>
        <v>7.5396012930373332E-2</v>
      </c>
    </row>
    <row r="2011" spans="1:9" x14ac:dyDescent="0.25">
      <c r="A2011" s="5">
        <v>43265</v>
      </c>
      <c r="B2011" s="6">
        <v>44</v>
      </c>
      <c r="C2011" s="6">
        <v>37577377.119010627</v>
      </c>
      <c r="D2011" s="6">
        <v>4717</v>
      </c>
      <c r="E2011" s="7">
        <v>12.682710088938499</v>
      </c>
      <c r="F2011" s="8">
        <f t="shared" si="31"/>
        <v>7.0049357229015466E-2</v>
      </c>
      <c r="G2011" s="6">
        <v>6647.1333333333296</v>
      </c>
      <c r="H2011" s="9">
        <v>465.62741741556272</v>
      </c>
      <c r="I2011" s="8">
        <f>+F2011/(1-'P&amp;L'!$D$26)</f>
        <v>7.0049357229015466E-2</v>
      </c>
    </row>
    <row r="2012" spans="1:9" x14ac:dyDescent="0.25">
      <c r="A2012" s="5">
        <v>43266</v>
      </c>
      <c r="B2012" s="6">
        <v>44</v>
      </c>
      <c r="C2012" s="6">
        <v>37577377.119010627</v>
      </c>
      <c r="D2012" s="6">
        <v>4717</v>
      </c>
      <c r="E2012" s="7">
        <v>12.9153945931818</v>
      </c>
      <c r="F2012" s="8">
        <f t="shared" si="31"/>
        <v>7.1334524188213816E-2</v>
      </c>
      <c r="G2012" s="6">
        <v>6434.8800000000101</v>
      </c>
      <c r="H2012" s="9">
        <v>459.02910300825403</v>
      </c>
      <c r="I2012" s="8">
        <f>+F2012/(1-'P&amp;L'!$D$26)</f>
        <v>7.1334524188213816E-2</v>
      </c>
    </row>
    <row r="2013" spans="1:9" x14ac:dyDescent="0.25">
      <c r="A2013" s="5">
        <v>43267</v>
      </c>
      <c r="B2013" s="6">
        <v>44</v>
      </c>
      <c r="C2013" s="6">
        <v>40770226.155266427</v>
      </c>
      <c r="D2013" s="6">
        <v>4717</v>
      </c>
      <c r="E2013" s="7">
        <v>12.968775509121601</v>
      </c>
      <c r="F2013" s="8">
        <f t="shared" si="31"/>
        <v>6.6019830479146877E-2</v>
      </c>
      <c r="G2013" s="6">
        <v>6509.4266666666663</v>
      </c>
      <c r="H2013" s="9">
        <v>429.75124504977146</v>
      </c>
      <c r="I2013" s="8">
        <f>+F2013/(1-'P&amp;L'!$D$26)</f>
        <v>6.6019830479146877E-2</v>
      </c>
    </row>
    <row r="2014" spans="1:9" x14ac:dyDescent="0.25">
      <c r="A2014" s="5">
        <v>43268</v>
      </c>
      <c r="B2014" s="6">
        <v>44</v>
      </c>
      <c r="C2014" s="6">
        <v>38559792.207089335</v>
      </c>
      <c r="D2014" s="6">
        <v>4717</v>
      </c>
      <c r="E2014" s="7">
        <v>12.7034820942857</v>
      </c>
      <c r="F2014" s="8">
        <f t="shared" si="31"/>
        <v>6.8376465504398257E-2</v>
      </c>
      <c r="G2014" s="6">
        <v>6464.4116666666669</v>
      </c>
      <c r="H2014" s="9">
        <v>442.013621332063</v>
      </c>
      <c r="I2014" s="8">
        <f>+F2014/(1-'P&amp;L'!$D$26)</f>
        <v>6.8376465504398257E-2</v>
      </c>
    </row>
    <row r="2015" spans="1:9" x14ac:dyDescent="0.25">
      <c r="A2015" s="5">
        <v>43269</v>
      </c>
      <c r="B2015" s="6">
        <v>44</v>
      </c>
      <c r="C2015" s="6">
        <v>40279018.611227073</v>
      </c>
      <c r="D2015" s="6">
        <v>4717</v>
      </c>
      <c r="E2015" s="7">
        <v>12.6722266825</v>
      </c>
      <c r="F2015" s="8">
        <f t="shared" si="31"/>
        <v>6.5296906284762771E-2</v>
      </c>
      <c r="G2015" s="6">
        <v>6713.4880000000003</v>
      </c>
      <c r="H2015" s="9">
        <v>438.36999677987944</v>
      </c>
      <c r="I2015" s="8">
        <f>+F2015/(1-'P&amp;L'!$D$26)</f>
        <v>6.5296906284762771E-2</v>
      </c>
    </row>
    <row r="2016" spans="1:9" x14ac:dyDescent="0.25">
      <c r="A2016" s="5">
        <v>43270</v>
      </c>
      <c r="B2016" s="6">
        <v>44</v>
      </c>
      <c r="C2016" s="6">
        <v>39122596.140542984</v>
      </c>
      <c r="D2016" s="6">
        <v>4717</v>
      </c>
      <c r="E2016" s="7">
        <v>12.699493568726099</v>
      </c>
      <c r="F2016" s="8">
        <f t="shared" si="31"/>
        <v>6.7371666280360065E-2</v>
      </c>
      <c r="G2016" s="6">
        <v>6737</v>
      </c>
      <c r="H2016" s="9">
        <v>453.88291573078578</v>
      </c>
      <c r="I2016" s="8">
        <f>+F2016/(1-'P&amp;L'!$D$26)</f>
        <v>6.7371666280360065E-2</v>
      </c>
    </row>
    <row r="2017" spans="1:9" x14ac:dyDescent="0.25">
      <c r="A2017" s="5">
        <v>43271</v>
      </c>
      <c r="B2017" s="6">
        <v>44</v>
      </c>
      <c r="C2017" s="6">
        <v>39122596.140542984</v>
      </c>
      <c r="D2017" s="6">
        <v>4717</v>
      </c>
      <c r="E2017" s="7">
        <v>12.676889903245</v>
      </c>
      <c r="F2017" s="8">
        <f t="shared" si="31"/>
        <v>6.7251752316920155E-2</v>
      </c>
      <c r="G2017" s="6">
        <v>6714.7183333333332</v>
      </c>
      <c r="H2017" s="9">
        <v>451.57657423121623</v>
      </c>
      <c r="I2017" s="8">
        <f>+F2017/(1-'P&amp;L'!$D$26)</f>
        <v>6.7251752316920155E-2</v>
      </c>
    </row>
    <row r="2018" spans="1:9" x14ac:dyDescent="0.25">
      <c r="A2018" s="5">
        <v>43272</v>
      </c>
      <c r="B2018" s="6">
        <v>44</v>
      </c>
      <c r="C2018" s="6">
        <v>42908653.831563279</v>
      </c>
      <c r="D2018" s="6">
        <v>4717</v>
      </c>
      <c r="E2018" s="7">
        <v>12.690558666234599</v>
      </c>
      <c r="F2018" s="8">
        <f t="shared" si="31"/>
        <v>6.1383889608817833E-2</v>
      </c>
      <c r="G2018" s="6">
        <v>6733.9016666666676</v>
      </c>
      <c r="H2018" s="9">
        <v>413.35307654330114</v>
      </c>
      <c r="I2018" s="8">
        <f>+F2018/(1-'P&amp;L'!$D$26)</f>
        <v>6.1383889608817833E-2</v>
      </c>
    </row>
    <row r="2019" spans="1:9" x14ac:dyDescent="0.25">
      <c r="A2019" s="5">
        <v>43273</v>
      </c>
      <c r="B2019" s="6">
        <v>44</v>
      </c>
      <c r="C2019" s="6">
        <v>38112980.756270915</v>
      </c>
      <c r="D2019" s="6">
        <v>4717</v>
      </c>
      <c r="E2019" s="7">
        <v>12.7064881964336</v>
      </c>
      <c r="F2019" s="8">
        <f t="shared" si="31"/>
        <v>6.9194436117660227E-2</v>
      </c>
      <c r="G2019" s="6">
        <v>6332.5733333333337</v>
      </c>
      <c r="H2019" s="9">
        <v>438.17884097373206</v>
      </c>
      <c r="I2019" s="8">
        <f>+F2019/(1-'P&amp;L'!$D$26)</f>
        <v>6.9194436117660227E-2</v>
      </c>
    </row>
    <row r="2020" spans="1:9" x14ac:dyDescent="0.25">
      <c r="A2020" s="5">
        <v>43274</v>
      </c>
      <c r="B2020" s="6">
        <v>44</v>
      </c>
      <c r="C2020" s="6">
        <v>40384615.370883085</v>
      </c>
      <c r="D2020" s="6">
        <v>4717</v>
      </c>
      <c r="E2020" s="7">
        <v>12.673253192329501</v>
      </c>
      <c r="F2020" s="8">
        <f t="shared" si="31"/>
        <v>6.5131444967482091E-2</v>
      </c>
      <c r="G2020" s="6">
        <v>6141.605833333334</v>
      </c>
      <c r="H2020" s="9">
        <v>400.01166234571701</v>
      </c>
      <c r="I2020" s="8">
        <f>+F2020/(1-'P&amp;L'!$D$26)</f>
        <v>6.5131444967482091E-2</v>
      </c>
    </row>
    <row r="2021" spans="1:9" x14ac:dyDescent="0.25">
      <c r="A2021" s="5">
        <v>43275</v>
      </c>
      <c r="B2021" s="6">
        <v>44</v>
      </c>
      <c r="C2021" s="6">
        <v>43161057.677631304</v>
      </c>
      <c r="D2021" s="6">
        <v>4717</v>
      </c>
      <c r="E2021" s="7">
        <v>12.6383911135802</v>
      </c>
      <c r="F2021" s="8">
        <f t="shared" si="31"/>
        <v>6.0774062082375228E-2</v>
      </c>
      <c r="G2021" s="6">
        <v>6037.8333333334003</v>
      </c>
      <c r="H2021" s="9">
        <v>366.94365784303864</v>
      </c>
      <c r="I2021" s="8">
        <f>+F2021/(1-'P&amp;L'!$D$26)</f>
        <v>6.0774062082375228E-2</v>
      </c>
    </row>
    <row r="2022" spans="1:9" x14ac:dyDescent="0.25">
      <c r="A2022" s="5">
        <v>43276</v>
      </c>
      <c r="B2022" s="6">
        <v>44</v>
      </c>
      <c r="C2022" s="6">
        <v>39627403.832679033</v>
      </c>
      <c r="D2022" s="6">
        <v>4717</v>
      </c>
      <c r="E2022" s="7">
        <v>12.617983679756099</v>
      </c>
      <c r="F2022" s="8">
        <f t="shared" si="31"/>
        <v>6.6086521535038731E-2</v>
      </c>
      <c r="G2022" s="6">
        <v>6211.4474999999993</v>
      </c>
      <c r="H2022" s="9">
        <v>410.49295897251244</v>
      </c>
      <c r="I2022" s="8">
        <f>+F2022/(1-'P&amp;L'!$D$26)</f>
        <v>6.6086521535038731E-2</v>
      </c>
    </row>
    <row r="2023" spans="1:9" x14ac:dyDescent="0.25">
      <c r="A2023" s="5">
        <v>43277</v>
      </c>
      <c r="B2023" s="6">
        <v>44</v>
      </c>
      <c r="C2023" s="6">
        <v>36850961.525930807</v>
      </c>
      <c r="D2023" s="6">
        <v>4717</v>
      </c>
      <c r="E2023" s="7">
        <v>12.6940303760256</v>
      </c>
      <c r="F2023" s="8">
        <f t="shared" si="31"/>
        <v>7.1493944998679768E-2</v>
      </c>
      <c r="G2023" s="6">
        <v>6218.5950000000003</v>
      </c>
      <c r="H2023" s="9">
        <v>444.59188889906505</v>
      </c>
      <c r="I2023" s="8">
        <f>+F2023/(1-'P&amp;L'!$D$26)</f>
        <v>7.1493944998679768E-2</v>
      </c>
    </row>
    <row r="2024" spans="1:9" x14ac:dyDescent="0.25">
      <c r="A2024" s="5">
        <v>43278</v>
      </c>
      <c r="B2024" s="6">
        <v>44</v>
      </c>
      <c r="C2024" s="6">
        <v>30540865.37423034</v>
      </c>
      <c r="D2024" s="6">
        <v>4717</v>
      </c>
      <c r="E2024" s="7">
        <v>12.6993939298561</v>
      </c>
      <c r="F2024" s="8">
        <f t="shared" si="31"/>
        <v>8.6301870593940136E-2</v>
      </c>
      <c r="G2024" s="6">
        <v>6105.295000000001</v>
      </c>
      <c r="H2024" s="9">
        <v>526.89837902782983</v>
      </c>
      <c r="I2024" s="8">
        <f>+F2024/(1-'P&amp;L'!$D$26)</f>
        <v>8.6301870593940136E-2</v>
      </c>
    </row>
    <row r="2025" spans="1:9" x14ac:dyDescent="0.25">
      <c r="A2025" s="5">
        <v>43279</v>
      </c>
      <c r="B2025" s="6">
        <v>44</v>
      </c>
      <c r="C2025" s="6">
        <v>39627403.832679033</v>
      </c>
      <c r="D2025" s="6">
        <v>4717</v>
      </c>
      <c r="E2025" s="7">
        <v>12.6305262262069</v>
      </c>
      <c r="F2025" s="8">
        <f t="shared" si="31"/>
        <v>6.6152212955091438E-2</v>
      </c>
      <c r="G2025" s="6">
        <v>6107.8961538461535</v>
      </c>
      <c r="H2025" s="9">
        <v>404.0508470768147</v>
      </c>
      <c r="I2025" s="8">
        <f>+F2025/(1-'P&amp;L'!$D$26)</f>
        <v>6.6152212955091438E-2</v>
      </c>
    </row>
    <row r="2026" spans="1:9" x14ac:dyDescent="0.25">
      <c r="A2026" s="5">
        <v>43280</v>
      </c>
      <c r="B2026" s="6">
        <v>44</v>
      </c>
      <c r="C2026" s="6">
        <v>38112980.756270915</v>
      </c>
      <c r="D2026" s="6">
        <v>4717</v>
      </c>
      <c r="E2026" s="7">
        <v>12.6270276801765</v>
      </c>
      <c r="F2026" s="8">
        <f t="shared" si="31"/>
        <v>6.8761726030417442E-2</v>
      </c>
      <c r="G2026" s="6">
        <v>5908.7024999999994</v>
      </c>
      <c r="H2026" s="9">
        <v>406.29258250024259</v>
      </c>
      <c r="I2026" s="8">
        <f>+F2026/(1-'P&amp;L'!$D$26)</f>
        <v>6.8761726030417442E-2</v>
      </c>
    </row>
    <row r="2027" spans="1:9" x14ac:dyDescent="0.25">
      <c r="A2027" s="5">
        <v>43281</v>
      </c>
      <c r="B2027" s="6">
        <v>44</v>
      </c>
      <c r="C2027" s="6">
        <v>35588942.295590721</v>
      </c>
      <c r="D2027" s="6">
        <v>4717</v>
      </c>
      <c r="E2027" s="7">
        <v>12.621360348313299</v>
      </c>
      <c r="F2027" s="8">
        <f t="shared" si="31"/>
        <v>7.360539337793906E-2</v>
      </c>
      <c r="G2027" s="6">
        <v>6381.3908333333338</v>
      </c>
      <c r="H2027" s="9">
        <v>469.7047825858744</v>
      </c>
      <c r="I2027" s="8">
        <f>+F2027/(1-'P&amp;L'!$D$26)</f>
        <v>7.360539337793906E-2</v>
      </c>
    </row>
    <row r="2028" spans="1:9" x14ac:dyDescent="0.25">
      <c r="A2028" s="5">
        <v>43282</v>
      </c>
      <c r="B2028" s="6">
        <v>44</v>
      </c>
      <c r="C2028" s="6">
        <v>37103365.371998839</v>
      </c>
      <c r="D2028" s="6">
        <v>4600</v>
      </c>
      <c r="E2028" s="7">
        <v>12.607872237105299</v>
      </c>
      <c r="F2028" s="8">
        <f t="shared" si="31"/>
        <v>6.877633107415991E-2</v>
      </c>
      <c r="G2028" s="6">
        <v>6374.7541666666666</v>
      </c>
      <c r="H2028" s="9">
        <v>438.432203083047</v>
      </c>
      <c r="I2028" s="8">
        <f>+F2028/(1-'P&amp;L'!$D$26)</f>
        <v>6.877633107415991E-2</v>
      </c>
    </row>
    <row r="2029" spans="1:9" x14ac:dyDescent="0.25">
      <c r="A2029" s="5">
        <v>43283</v>
      </c>
      <c r="B2029" s="6">
        <v>44</v>
      </c>
      <c r="C2029" s="6">
        <v>37594816.256286912</v>
      </c>
      <c r="D2029" s="6">
        <v>4600</v>
      </c>
      <c r="E2029" s="7">
        <v>12.5938693180368</v>
      </c>
      <c r="F2029" s="8">
        <f t="shared" si="31"/>
        <v>6.7801878125801018E-2</v>
      </c>
      <c r="G2029" s="6">
        <v>6466.6916666666702</v>
      </c>
      <c r="H2029" s="9">
        <v>438.45384026046662</v>
      </c>
      <c r="I2029" s="8">
        <f>+F2029/(1-'P&amp;L'!$D$26)</f>
        <v>6.7801878125801018E-2</v>
      </c>
    </row>
    <row r="2030" spans="1:9" x14ac:dyDescent="0.25">
      <c r="A2030" s="5">
        <v>43284</v>
      </c>
      <c r="B2030" s="6">
        <v>44</v>
      </c>
      <c r="C2030" s="6">
        <v>30929068.693115484</v>
      </c>
      <c r="D2030" s="6">
        <v>4600</v>
      </c>
      <c r="E2030" s="7">
        <v>12.612674305573799</v>
      </c>
      <c r="F2030" s="8">
        <f t="shared" si="31"/>
        <v>8.2537411804331731E-2</v>
      </c>
      <c r="G2030" s="6">
        <v>6613.685833333333</v>
      </c>
      <c r="H2030" s="9">
        <v>545.87651117030816</v>
      </c>
      <c r="I2030" s="8">
        <f>+F2030/(1-'P&amp;L'!$D$26)</f>
        <v>8.2537411804331731E-2</v>
      </c>
    </row>
    <row r="2031" spans="1:9" x14ac:dyDescent="0.25">
      <c r="A2031" s="5">
        <v>43285</v>
      </c>
      <c r="B2031" s="6">
        <v>44</v>
      </c>
      <c r="C2031" s="6">
        <v>35728406.938598908</v>
      </c>
      <c r="D2031" s="6">
        <v>4600</v>
      </c>
      <c r="E2031" s="7">
        <v>12.606282541371399</v>
      </c>
      <c r="F2031" s="8">
        <f t="shared" si="31"/>
        <v>7.1414087696618389E-2</v>
      </c>
      <c r="G2031" s="6">
        <v>6593.2891666666665</v>
      </c>
      <c r="H2031" s="9">
        <v>470.85373075749732</v>
      </c>
      <c r="I2031" s="8">
        <f>+F2031/(1-'P&amp;L'!$D$26)</f>
        <v>7.1414087696618389E-2</v>
      </c>
    </row>
    <row r="2032" spans="1:9" x14ac:dyDescent="0.25">
      <c r="A2032" s="5">
        <v>43286</v>
      </c>
      <c r="B2032" s="6">
        <v>44</v>
      </c>
      <c r="C2032" s="6">
        <v>36528296.646179475</v>
      </c>
      <c r="D2032" s="6">
        <v>4600</v>
      </c>
      <c r="E2032" s="7">
        <v>12.6326530436054</v>
      </c>
      <c r="F2032" s="8">
        <f t="shared" si="31"/>
        <v>6.9996392133799545E-2</v>
      </c>
      <c r="G2032" s="6">
        <v>6603.376666666667</v>
      </c>
      <c r="H2032" s="9">
        <v>462.21254256718214</v>
      </c>
      <c r="I2032" s="8">
        <f>+F2032/(1-'P&amp;L'!$D$26)</f>
        <v>6.9996392133799545E-2</v>
      </c>
    </row>
    <row r="2033" spans="1:9" x14ac:dyDescent="0.25">
      <c r="A2033" s="5">
        <v>43287</v>
      </c>
      <c r="B2033" s="6">
        <v>44</v>
      </c>
      <c r="C2033" s="6">
        <v>42660784.404297203</v>
      </c>
      <c r="D2033" s="6">
        <v>4600</v>
      </c>
      <c r="E2033" s="7">
        <v>12.6444680994406</v>
      </c>
      <c r="F2033" s="8">
        <f t="shared" si="31"/>
        <v>5.9990466163791077E-2</v>
      </c>
      <c r="G2033" s="6">
        <v>6569.4961538461539</v>
      </c>
      <c r="H2033" s="9">
        <v>394.10713673046331</v>
      </c>
      <c r="I2033" s="8">
        <f>+F2033/(1-'P&amp;L'!$D$26)</f>
        <v>5.9990466163791077E-2</v>
      </c>
    </row>
    <row r="2034" spans="1:9" x14ac:dyDescent="0.25">
      <c r="A2034" s="5">
        <v>43288</v>
      </c>
      <c r="B2034" s="6">
        <v>44</v>
      </c>
      <c r="C2034" s="6">
        <v>41594264.794189773</v>
      </c>
      <c r="D2034" s="6">
        <v>4600</v>
      </c>
      <c r="E2034" s="7">
        <v>12.5803048833103</v>
      </c>
      <c r="F2034" s="8">
        <f t="shared" si="31"/>
        <v>6.1216461475662044E-2</v>
      </c>
      <c r="G2034" s="6">
        <v>6594.2816666666668</v>
      </c>
      <c r="H2034" s="9">
        <v>403.6785896071645</v>
      </c>
      <c r="I2034" s="8">
        <f>+F2034/(1-'P&amp;L'!$D$26)</f>
        <v>6.1216461475662044E-2</v>
      </c>
    </row>
    <row r="2035" spans="1:9" x14ac:dyDescent="0.25">
      <c r="A2035" s="5">
        <v>43289</v>
      </c>
      <c r="B2035" s="6">
        <v>44</v>
      </c>
      <c r="C2035" s="6">
        <v>42127524.599243477</v>
      </c>
      <c r="D2035" s="6">
        <v>4600</v>
      </c>
      <c r="E2035" s="7">
        <v>12.631129931118901</v>
      </c>
      <c r="F2035" s="8">
        <f t="shared" si="31"/>
        <v>6.0685756459195703E-2</v>
      </c>
      <c r="G2035" s="6">
        <v>6753.559166666666</v>
      </c>
      <c r="H2035" s="9">
        <v>409.84484682110195</v>
      </c>
      <c r="I2035" s="8">
        <f>+F2035/(1-'P&amp;L'!$D$26)</f>
        <v>6.0685756459195703E-2</v>
      </c>
    </row>
    <row r="2036" spans="1:9" x14ac:dyDescent="0.25">
      <c r="A2036" s="5">
        <v>43290</v>
      </c>
      <c r="B2036" s="6">
        <v>44</v>
      </c>
      <c r="C2036" s="6">
        <v>36261666.743652627</v>
      </c>
      <c r="D2036" s="6">
        <v>4600</v>
      </c>
      <c r="E2036" s="7">
        <v>12.631210416535399</v>
      </c>
      <c r="F2036" s="8">
        <f t="shared" si="31"/>
        <v>7.0503019245641091E-2</v>
      </c>
      <c r="G2036" s="6">
        <v>6723.8725000000004</v>
      </c>
      <c r="H2036" s="9">
        <v>474.05331227273689</v>
      </c>
      <c r="I2036" s="8">
        <f>+F2036/(1-'P&amp;L'!$D$26)</f>
        <v>7.0503019245641091E-2</v>
      </c>
    </row>
    <row r="2037" spans="1:9" x14ac:dyDescent="0.25">
      <c r="A2037" s="5">
        <v>43291</v>
      </c>
      <c r="B2037" s="6">
        <v>44</v>
      </c>
      <c r="C2037" s="6">
        <v>39727855.47650177</v>
      </c>
      <c r="D2037" s="6">
        <v>4600</v>
      </c>
      <c r="E2037" s="7">
        <v>12.677168277928599</v>
      </c>
      <c r="F2037" s="8">
        <f t="shared" si="31"/>
        <v>6.4585888885203044E-2</v>
      </c>
      <c r="G2037" s="6">
        <v>6510.791666666667</v>
      </c>
      <c r="H2037" s="9">
        <v>420.5052671380393</v>
      </c>
      <c r="I2037" s="8">
        <f>+F2037/(1-'P&amp;L'!$D$26)</f>
        <v>6.4585888885203044E-2</v>
      </c>
    </row>
    <row r="2038" spans="1:9" x14ac:dyDescent="0.25">
      <c r="A2038" s="5">
        <v>43292</v>
      </c>
      <c r="B2038" s="6">
        <v>44</v>
      </c>
      <c r="C2038" s="6">
        <v>35995036.841125764</v>
      </c>
      <c r="D2038" s="6">
        <v>4600</v>
      </c>
      <c r="E2038" s="7">
        <v>12.6500391336552</v>
      </c>
      <c r="F2038" s="8">
        <f t="shared" si="31"/>
        <v>7.1131137660803562E-2</v>
      </c>
      <c r="G2038" s="6">
        <v>6377.3633333333337</v>
      </c>
      <c r="H2038" s="9">
        <v>453.62910917629443</v>
      </c>
      <c r="I2038" s="8">
        <f>+F2038/(1-'P&amp;L'!$D$26)</f>
        <v>7.1131137660803562E-2</v>
      </c>
    </row>
    <row r="2039" spans="1:9" x14ac:dyDescent="0.25">
      <c r="A2039" s="5">
        <v>43293</v>
      </c>
      <c r="B2039" s="6">
        <v>44</v>
      </c>
      <c r="C2039" s="6">
        <v>37594816.256286912</v>
      </c>
      <c r="D2039" s="6">
        <v>4600</v>
      </c>
      <c r="E2039" s="7">
        <v>12.763064971958</v>
      </c>
      <c r="F2039" s="8">
        <f t="shared" si="31"/>
        <v>6.871278031295891E-2</v>
      </c>
      <c r="G2039" s="6">
        <v>6233.5950000000003</v>
      </c>
      <c r="H2039" s="9">
        <v>428.3276437949591</v>
      </c>
      <c r="I2039" s="8">
        <f>+F2039/(1-'P&amp;L'!$D$26)</f>
        <v>6.871278031295891E-2</v>
      </c>
    </row>
    <row r="2040" spans="1:9" x14ac:dyDescent="0.25">
      <c r="A2040" s="5">
        <v>43294</v>
      </c>
      <c r="B2040" s="6">
        <v>44</v>
      </c>
      <c r="C2040" s="6">
        <v>38128076.613406301</v>
      </c>
      <c r="D2040" s="6">
        <v>4600</v>
      </c>
      <c r="E2040" s="7">
        <v>12.683217460130701</v>
      </c>
      <c r="F2040" s="8">
        <f t="shared" si="31"/>
        <v>6.7327896971016779E-2</v>
      </c>
      <c r="G2040" s="6">
        <v>6244.3574999999992</v>
      </c>
      <c r="H2040" s="9">
        <v>420.41945841019583</v>
      </c>
      <c r="I2040" s="8">
        <f>+F2040/(1-'P&amp;L'!$D$26)</f>
        <v>6.7327896971016779E-2</v>
      </c>
    </row>
    <row r="2041" spans="1:9" x14ac:dyDescent="0.25">
      <c r="A2041" s="5">
        <v>43295</v>
      </c>
      <c r="B2041" s="6">
        <v>44</v>
      </c>
      <c r="C2041" s="6">
        <v>35461777.3607205</v>
      </c>
      <c r="D2041" s="6">
        <v>4600</v>
      </c>
      <c r="E2041" s="7">
        <v>12.6510068348366</v>
      </c>
      <c r="F2041" s="8">
        <f t="shared" si="31"/>
        <v>7.2206301374142509E-2</v>
      </c>
      <c r="G2041" s="6">
        <v>6241</v>
      </c>
      <c r="H2041" s="9">
        <v>450.63952687602341</v>
      </c>
      <c r="I2041" s="8">
        <f>+F2041/(1-'P&amp;L'!$D$26)</f>
        <v>7.2206301374142509E-2</v>
      </c>
    </row>
    <row r="2042" spans="1:9" x14ac:dyDescent="0.25">
      <c r="A2042" s="5">
        <v>43296</v>
      </c>
      <c r="B2042" s="6">
        <v>44</v>
      </c>
      <c r="C2042" s="6">
        <v>35461777.3607205</v>
      </c>
      <c r="D2042" s="6">
        <v>4600</v>
      </c>
      <c r="E2042" s="7">
        <v>12.598319663493999</v>
      </c>
      <c r="F2042" s="8">
        <f t="shared" si="31"/>
        <v>7.1905586512299335E-2</v>
      </c>
      <c r="G2042" s="6">
        <v>6316.8816666666671</v>
      </c>
      <c r="H2042" s="9">
        <v>454.21908117045763</v>
      </c>
      <c r="I2042" s="8">
        <f>+F2042/(1-'P&amp;L'!$D$26)</f>
        <v>7.1905586512299335E-2</v>
      </c>
    </row>
    <row r="2043" spans="1:9" x14ac:dyDescent="0.25">
      <c r="A2043" s="5">
        <v>43297</v>
      </c>
      <c r="B2043" s="6">
        <v>44</v>
      </c>
      <c r="C2043" s="6">
        <v>31995588.30322291</v>
      </c>
      <c r="D2043" s="6">
        <v>4600</v>
      </c>
      <c r="E2043" s="7">
        <v>12.6500482070064</v>
      </c>
      <c r="F2043" s="8">
        <f t="shared" si="31"/>
        <v>8.0022587265263373E-2</v>
      </c>
      <c r="G2043" s="6">
        <v>6514.3908333333338</v>
      </c>
      <c r="H2043" s="9">
        <v>521.29840894044844</v>
      </c>
      <c r="I2043" s="8">
        <f>+F2043/(1-'P&amp;L'!$D$26)</f>
        <v>8.0022587265263373E-2</v>
      </c>
    </row>
    <row r="2044" spans="1:9" x14ac:dyDescent="0.25">
      <c r="A2044" s="5">
        <v>43298</v>
      </c>
      <c r="B2044" s="6">
        <v>44</v>
      </c>
      <c r="C2044" s="6">
        <v>40931868.491510309</v>
      </c>
      <c r="D2044" s="6">
        <v>4600</v>
      </c>
      <c r="E2044" s="7">
        <v>12.606289904085401</v>
      </c>
      <c r="F2044" s="8">
        <f t="shared" si="31"/>
        <v>6.2335612094426993E-2</v>
      </c>
      <c r="G2044" s="6">
        <v>6869.9108333333324</v>
      </c>
      <c r="H2044" s="9">
        <v>428.24009682996831</v>
      </c>
      <c r="I2044" s="8">
        <f>+F2044/(1-'P&amp;L'!$D$26)</f>
        <v>6.2335612094426993E-2</v>
      </c>
    </row>
    <row r="2045" spans="1:9" x14ac:dyDescent="0.25">
      <c r="A2045" s="5">
        <v>43299</v>
      </c>
      <c r="B2045" s="6">
        <v>44</v>
      </c>
      <c r="C2045" s="6">
        <v>44793365.519011274</v>
      </c>
      <c r="D2045" s="6">
        <v>4600</v>
      </c>
      <c r="E2045" s="7">
        <v>13.047122232903201</v>
      </c>
      <c r="F2045" s="8">
        <f t="shared" si="31"/>
        <v>5.8953764901162012E-2</v>
      </c>
      <c r="G2045" s="6">
        <v>7398.6616666666669</v>
      </c>
      <c r="H2045" s="9">
        <v>436.17896047990615</v>
      </c>
      <c r="I2045" s="8">
        <f>+F2045/(1-'P&amp;L'!$D$26)</f>
        <v>5.8953764901162012E-2</v>
      </c>
    </row>
    <row r="2046" spans="1:9" x14ac:dyDescent="0.25">
      <c r="A2046" s="5">
        <v>43300</v>
      </c>
      <c r="B2046" s="6">
        <v>44</v>
      </c>
      <c r="C2046" s="6">
        <v>44021066.113511078</v>
      </c>
      <c r="D2046" s="6">
        <v>4600</v>
      </c>
      <c r="E2046" s="7">
        <v>13.8075485691613</v>
      </c>
      <c r="F2046" s="8">
        <f t="shared" si="31"/>
        <v>6.3484328689179692E-2</v>
      </c>
      <c r="G2046" s="6">
        <v>7396.4016666666657</v>
      </c>
      <c r="H2046" s="9">
        <v>469.55559452386308</v>
      </c>
      <c r="I2046" s="8">
        <f>+F2046/(1-'P&amp;L'!$D$26)</f>
        <v>6.3484328689179692E-2</v>
      </c>
    </row>
    <row r="2047" spans="1:9" x14ac:dyDescent="0.25">
      <c r="A2047" s="5">
        <v>43301</v>
      </c>
      <c r="B2047" s="6">
        <v>44</v>
      </c>
      <c r="C2047" s="6">
        <v>39644702.815676652</v>
      </c>
      <c r="D2047" s="6">
        <v>4600</v>
      </c>
      <c r="E2047" s="7">
        <v>12.9296728262941</v>
      </c>
      <c r="F2047" s="8">
        <f t="shared" si="31"/>
        <v>6.6010477924609443E-2</v>
      </c>
      <c r="G2047" s="6">
        <v>7428.4500000000098</v>
      </c>
      <c r="H2047" s="9">
        <v>490.35553473906566</v>
      </c>
      <c r="I2047" s="8">
        <f>+F2047/(1-'P&amp;L'!$D$26)</f>
        <v>6.6010477924609443E-2</v>
      </c>
    </row>
    <row r="2048" spans="1:9" x14ac:dyDescent="0.25">
      <c r="A2048" s="5">
        <v>43302</v>
      </c>
      <c r="B2048" s="6">
        <v>44</v>
      </c>
      <c r="C2048" s="6">
        <v>35268339.517842211</v>
      </c>
      <c r="D2048" s="6">
        <v>4600</v>
      </c>
      <c r="E2048" s="7">
        <v>12.9616840381457</v>
      </c>
      <c r="F2048" s="8">
        <f t="shared" si="31"/>
        <v>7.4385266933065908E-2</v>
      </c>
      <c r="G2048" s="6">
        <v>7352.4953846153849</v>
      </c>
      <c r="H2048" s="9">
        <v>546.91733180875053</v>
      </c>
      <c r="I2048" s="8">
        <f>+F2048/(1-'P&amp;L'!$D$26)</f>
        <v>7.4385266933065908E-2</v>
      </c>
    </row>
    <row r="2049" spans="1:9" x14ac:dyDescent="0.25">
      <c r="A2049" s="5">
        <v>43303</v>
      </c>
      <c r="B2049" s="6">
        <v>44</v>
      </c>
      <c r="C2049" s="6">
        <v>46852830.600345112</v>
      </c>
      <c r="D2049" s="6">
        <v>4600</v>
      </c>
      <c r="E2049" s="7">
        <v>12.694853877875</v>
      </c>
      <c r="F2049" s="8">
        <f t="shared" si="31"/>
        <v>5.484062311622584E-2</v>
      </c>
      <c r="G2049" s="6">
        <v>7451.2891666666665</v>
      </c>
      <c r="H2049" s="9">
        <v>408.63334091918318</v>
      </c>
      <c r="I2049" s="8">
        <f>+F2049/(1-'P&amp;L'!$D$26)</f>
        <v>5.484062311622584E-2</v>
      </c>
    </row>
    <row r="2050" spans="1:9" x14ac:dyDescent="0.25">
      <c r="A2050" s="5">
        <v>43304</v>
      </c>
      <c r="B2050" s="6">
        <v>44</v>
      </c>
      <c r="C2050" s="6">
        <v>42733900.437677421</v>
      </c>
      <c r="D2050" s="6">
        <v>4600</v>
      </c>
      <c r="E2050" s="7">
        <v>12.6608957202924</v>
      </c>
      <c r="F2050" s="8">
        <f t="shared" si="31"/>
        <v>5.9965630741438972E-2</v>
      </c>
      <c r="G2050" s="6">
        <v>7689.8841666666667</v>
      </c>
      <c r="H2050" s="9">
        <v>461.12875438277149</v>
      </c>
      <c r="I2050" s="8">
        <f>+F2050/(1-'P&amp;L'!$D$26)</f>
        <v>5.9965630741438972E-2</v>
      </c>
    </row>
    <row r="2051" spans="1:9" x14ac:dyDescent="0.25">
      <c r="A2051" s="5">
        <v>43305</v>
      </c>
      <c r="B2051" s="6">
        <v>44</v>
      </c>
      <c r="C2051" s="6">
        <v>40931868.491510309</v>
      </c>
      <c r="D2051" s="6">
        <v>4600</v>
      </c>
      <c r="E2051" s="7">
        <v>12.7183302446497</v>
      </c>
      <c r="F2051" s="8">
        <f t="shared" si="31"/>
        <v>6.2889629435094394E-2</v>
      </c>
      <c r="G2051" s="6">
        <v>8112.93</v>
      </c>
      <c r="H2051" s="9">
        <v>510.21916133286038</v>
      </c>
      <c r="I2051" s="8">
        <f>+F2051/(1-'P&amp;L'!$D$26)</f>
        <v>6.2889629435094394E-2</v>
      </c>
    </row>
    <row r="2052" spans="1:9" x14ac:dyDescent="0.25">
      <c r="A2052" s="5">
        <v>43306</v>
      </c>
      <c r="B2052" s="6">
        <v>44</v>
      </c>
      <c r="C2052" s="6">
        <v>45565664.92451147</v>
      </c>
      <c r="D2052" s="6">
        <v>4600</v>
      </c>
      <c r="E2052" s="7">
        <v>12.7210454721918</v>
      </c>
      <c r="F2052" s="8">
        <f t="shared" ref="F2052:F2115" si="32">+(B2052/C2052)*D2052*E2052</f>
        <v>5.6506134780150478E-2</v>
      </c>
      <c r="G2052" s="6">
        <v>8251.1649999999991</v>
      </c>
      <c r="H2052" s="9">
        <v>466.24144158326027</v>
      </c>
      <c r="I2052" s="8">
        <f>+F2052/(1-'P&amp;L'!$D$26)</f>
        <v>5.6506134780150478E-2</v>
      </c>
    </row>
    <row r="2053" spans="1:9" x14ac:dyDescent="0.25">
      <c r="A2053" s="5">
        <v>43307</v>
      </c>
      <c r="B2053" s="6">
        <v>44</v>
      </c>
      <c r="C2053" s="6">
        <v>42476467.302510686</v>
      </c>
      <c r="D2053" s="6">
        <v>4600</v>
      </c>
      <c r="E2053" s="7">
        <v>12.767103239256199</v>
      </c>
      <c r="F2053" s="8">
        <f t="shared" si="32"/>
        <v>6.0835136717518806E-2</v>
      </c>
      <c r="G2053" s="6">
        <v>8187.3241666666663</v>
      </c>
      <c r="H2053" s="9">
        <v>498.07698502981236</v>
      </c>
      <c r="I2053" s="8">
        <f>+F2053/(1-'P&amp;L'!$D$26)</f>
        <v>6.0835136717518806E-2</v>
      </c>
    </row>
    <row r="2054" spans="1:9" x14ac:dyDescent="0.25">
      <c r="A2054" s="5">
        <v>43308</v>
      </c>
      <c r="B2054" s="6">
        <v>44</v>
      </c>
      <c r="C2054" s="6">
        <v>42991333.572844148</v>
      </c>
      <c r="D2054" s="6">
        <v>4600</v>
      </c>
      <c r="E2054" s="7">
        <v>12.6749211198089</v>
      </c>
      <c r="F2054" s="8">
        <f t="shared" si="32"/>
        <v>5.9672585645721435E-2</v>
      </c>
      <c r="G2054" s="6">
        <v>8025.2574999999997</v>
      </c>
      <c r="H2054" s="9">
        <v>478.88786549771828</v>
      </c>
      <c r="I2054" s="8">
        <f>+F2054/(1-'P&amp;L'!$D$26)</f>
        <v>5.9672585645721435E-2</v>
      </c>
    </row>
    <row r="2055" spans="1:9" x14ac:dyDescent="0.25">
      <c r="A2055" s="5">
        <v>43309</v>
      </c>
      <c r="B2055" s="6">
        <v>44</v>
      </c>
      <c r="C2055" s="6">
        <v>37327804.599176064</v>
      </c>
      <c r="D2055" s="6">
        <v>4600</v>
      </c>
      <c r="E2055" s="7">
        <v>12.680177029470199</v>
      </c>
      <c r="F2055" s="8">
        <f t="shared" si="32"/>
        <v>6.8754856020153354E-2</v>
      </c>
      <c r="G2055" s="6">
        <v>8182.251666666667</v>
      </c>
      <c r="H2055" s="9">
        <v>562.56953526232655</v>
      </c>
      <c r="I2055" s="8">
        <f>+F2055/(1-'P&amp;L'!$D$26)</f>
        <v>6.8754856020153354E-2</v>
      </c>
    </row>
    <row r="2056" spans="1:9" x14ac:dyDescent="0.25">
      <c r="A2056" s="5">
        <v>43310</v>
      </c>
      <c r="B2056" s="6">
        <v>44</v>
      </c>
      <c r="C2056" s="6">
        <v>50277183.10083732</v>
      </c>
      <c r="D2056" s="6">
        <v>4600</v>
      </c>
      <c r="E2056" s="7">
        <v>12.6666968589362</v>
      </c>
      <c r="F2056" s="8">
        <f t="shared" si="32"/>
        <v>5.0992105884428325E-2</v>
      </c>
      <c r="G2056" s="6">
        <v>8206.3416666666672</v>
      </c>
      <c r="H2056" s="9">
        <v>418.45864319046268</v>
      </c>
      <c r="I2056" s="8">
        <f>+F2056/(1-'P&amp;L'!$D$26)</f>
        <v>5.0992105884428325E-2</v>
      </c>
    </row>
    <row r="2057" spans="1:9" x14ac:dyDescent="0.25">
      <c r="A2057" s="5">
        <v>43311</v>
      </c>
      <c r="B2057" s="6">
        <v>44</v>
      </c>
      <c r="C2057" s="6">
        <v>39630250.208895296</v>
      </c>
      <c r="D2057" s="6">
        <v>4600</v>
      </c>
      <c r="E2057" s="7">
        <v>12.613351366258501</v>
      </c>
      <c r="F2057" s="8">
        <f t="shared" si="32"/>
        <v>6.4419030994603568E-2</v>
      </c>
      <c r="G2057" s="6">
        <v>8143.1483333333335</v>
      </c>
      <c r="H2057" s="9">
        <v>524.57372487865439</v>
      </c>
      <c r="I2057" s="8">
        <f>+F2057/(1-'P&amp;L'!$D$26)</f>
        <v>6.4419030994603568E-2</v>
      </c>
    </row>
    <row r="2058" spans="1:9" x14ac:dyDescent="0.25">
      <c r="A2058" s="5">
        <v>43312</v>
      </c>
      <c r="B2058" s="6">
        <v>44</v>
      </c>
      <c r="C2058" s="6">
        <v>43474975.975429922</v>
      </c>
      <c r="D2058" s="6">
        <v>4600</v>
      </c>
      <c r="E2058" s="7">
        <v>12.6681395152482</v>
      </c>
      <c r="F2058" s="8">
        <f t="shared" si="32"/>
        <v>5.8977178948536046E-2</v>
      </c>
      <c r="G2058" s="6">
        <v>7916.8008333333337</v>
      </c>
      <c r="H2058" s="9">
        <v>466.91057944741931</v>
      </c>
      <c r="I2058" s="8">
        <f>+F2058/(1-'P&amp;L'!$D$26)</f>
        <v>5.8977178948536046E-2</v>
      </c>
    </row>
    <row r="2059" spans="1:9" x14ac:dyDescent="0.25">
      <c r="A2059" s="5">
        <v>43313</v>
      </c>
      <c r="B2059" s="6">
        <v>44</v>
      </c>
      <c r="C2059" s="6">
        <v>44362220.383091755</v>
      </c>
      <c r="D2059" s="6">
        <v>4646</v>
      </c>
      <c r="E2059" s="7">
        <v>12.7409885039655</v>
      </c>
      <c r="F2059" s="8">
        <f t="shared" si="32"/>
        <v>5.871130460655094E-2</v>
      </c>
      <c r="G2059" s="6">
        <v>7570.8691666666664</v>
      </c>
      <c r="H2059" s="9">
        <v>444.49560578051114</v>
      </c>
      <c r="I2059" s="8">
        <f>+F2059/(1-'P&amp;L'!$D$26)</f>
        <v>5.871130460655094E-2</v>
      </c>
    </row>
    <row r="2060" spans="1:9" x14ac:dyDescent="0.25">
      <c r="A2060" s="5">
        <v>43314</v>
      </c>
      <c r="B2060" s="6">
        <v>44</v>
      </c>
      <c r="C2060" s="6">
        <v>45249464.790753596</v>
      </c>
      <c r="D2060" s="6">
        <v>4646</v>
      </c>
      <c r="E2060" s="7">
        <v>12.659291566865701</v>
      </c>
      <c r="F2060" s="8">
        <f t="shared" si="32"/>
        <v>5.7191019412759225E-2</v>
      </c>
      <c r="G2060" s="6">
        <v>7593.149166666667</v>
      </c>
      <c r="H2060" s="9">
        <v>434.25994139480991</v>
      </c>
      <c r="I2060" s="8">
        <f>+F2060/(1-'P&amp;L'!$D$26)</f>
        <v>5.7191019412759225E-2</v>
      </c>
    </row>
    <row r="2061" spans="1:9" x14ac:dyDescent="0.25">
      <c r="A2061" s="5">
        <v>43315</v>
      </c>
      <c r="B2061" s="6">
        <v>44</v>
      </c>
      <c r="C2061" s="6">
        <v>49094190.557288215</v>
      </c>
      <c r="D2061" s="6">
        <v>4646</v>
      </c>
      <c r="E2061" s="7">
        <v>12.644043970510999</v>
      </c>
      <c r="F2061" s="8">
        <f t="shared" si="32"/>
        <v>5.2648714955623711E-2</v>
      </c>
      <c r="G2061" s="6">
        <v>7394.4991666666674</v>
      </c>
      <c r="H2061" s="9">
        <v>389.31087886543042</v>
      </c>
      <c r="I2061" s="8">
        <f>+F2061/(1-'P&amp;L'!$D$26)</f>
        <v>5.2648714955623711E-2</v>
      </c>
    </row>
    <row r="2062" spans="1:9" x14ac:dyDescent="0.25">
      <c r="A2062" s="5">
        <v>43316</v>
      </c>
      <c r="B2062" s="6">
        <v>44</v>
      </c>
      <c r="C2062" s="6">
        <v>52051671.916161008</v>
      </c>
      <c r="D2062" s="6">
        <v>4646</v>
      </c>
      <c r="E2062" s="7">
        <v>12.6359984506875</v>
      </c>
      <c r="F2062" s="8">
        <f t="shared" si="32"/>
        <v>4.9625713299736293E-2</v>
      </c>
      <c r="G2062" s="6">
        <v>7247.769166666666</v>
      </c>
      <c r="H2062" s="9">
        <v>359.67571472766861</v>
      </c>
      <c r="I2062" s="8">
        <f>+F2062/(1-'P&amp;L'!$D$26)</f>
        <v>4.9625713299736293E-2</v>
      </c>
    </row>
    <row r="2063" spans="1:9" x14ac:dyDescent="0.25">
      <c r="A2063" s="5">
        <v>43317</v>
      </c>
      <c r="B2063" s="6">
        <v>44</v>
      </c>
      <c r="C2063" s="6">
        <v>47319701.741964556</v>
      </c>
      <c r="D2063" s="6">
        <v>4646</v>
      </c>
      <c r="E2063" s="7">
        <v>12.6055570610256</v>
      </c>
      <c r="F2063" s="8">
        <f t="shared" si="32"/>
        <v>5.4456775968176538E-2</v>
      </c>
      <c r="G2063" s="6">
        <v>6998.7183333333332</v>
      </c>
      <c r="H2063" s="9">
        <v>381.12763634270323</v>
      </c>
      <c r="I2063" s="8">
        <f>+F2063/(1-'P&amp;L'!$D$26)</f>
        <v>5.4456775968176538E-2</v>
      </c>
    </row>
    <row r="2064" spans="1:9" x14ac:dyDescent="0.25">
      <c r="A2064" s="5">
        <v>43318</v>
      </c>
      <c r="B2064" s="6">
        <v>44</v>
      </c>
      <c r="C2064" s="6">
        <v>38743005.80123347</v>
      </c>
      <c r="D2064" s="6">
        <v>4646</v>
      </c>
      <c r="E2064" s="7">
        <v>12.5991988326582</v>
      </c>
      <c r="F2064" s="8">
        <f t="shared" si="32"/>
        <v>6.6478544163068531E-2</v>
      </c>
      <c r="G2064" s="6">
        <v>6988.7916666666597</v>
      </c>
      <c r="H2064" s="9">
        <v>464.60469545898485</v>
      </c>
      <c r="I2064" s="8">
        <f>+F2064/(1-'P&amp;L'!$D$26)</f>
        <v>6.6478544163068531E-2</v>
      </c>
    </row>
    <row r="2065" spans="1:9" x14ac:dyDescent="0.25">
      <c r="A2065" s="5">
        <v>43319</v>
      </c>
      <c r="B2065" s="6">
        <v>44</v>
      </c>
      <c r="C2065" s="6">
        <v>44657968.518979043</v>
      </c>
      <c r="D2065" s="6">
        <v>4646</v>
      </c>
      <c r="E2065" s="7">
        <v>12.647457858088201</v>
      </c>
      <c r="F2065" s="8">
        <f t="shared" si="32"/>
        <v>5.7894346987213331E-2</v>
      </c>
      <c r="G2065" s="6">
        <v>6993.5133333333333</v>
      </c>
      <c r="H2065" s="9">
        <v>404.88488757970293</v>
      </c>
      <c r="I2065" s="8">
        <f>+F2065/(1-'P&amp;L'!$D$26)</f>
        <v>5.7894346987213331E-2</v>
      </c>
    </row>
    <row r="2066" spans="1:9" x14ac:dyDescent="0.25">
      <c r="A2066" s="5">
        <v>43320</v>
      </c>
      <c r="B2066" s="6">
        <v>44</v>
      </c>
      <c r="C2066" s="6">
        <v>46432457.334302709</v>
      </c>
      <c r="D2066" s="6">
        <v>4646</v>
      </c>
      <c r="E2066" s="7">
        <v>12.6527526930872</v>
      </c>
      <c r="F2066" s="8">
        <f t="shared" si="32"/>
        <v>5.5705135265818051E-2</v>
      </c>
      <c r="G2066" s="6">
        <v>6450.3669230769219</v>
      </c>
      <c r="H2066" s="9">
        <v>359.3185619641585</v>
      </c>
      <c r="I2066" s="8">
        <f>+F2066/(1-'P&amp;L'!$D$26)</f>
        <v>5.5705135265818051E-2</v>
      </c>
    </row>
    <row r="2067" spans="1:9" x14ac:dyDescent="0.25">
      <c r="A2067" s="5">
        <v>43321</v>
      </c>
      <c r="B2067" s="6">
        <v>44</v>
      </c>
      <c r="C2067" s="6">
        <v>44066472.247204475</v>
      </c>
      <c r="D2067" s="6">
        <v>4646</v>
      </c>
      <c r="E2067" s="7">
        <v>12.651593914592601</v>
      </c>
      <c r="F2067" s="8">
        <f t="shared" si="32"/>
        <v>5.8690639447788989E-2</v>
      </c>
      <c r="G2067" s="6">
        <v>6396.7725</v>
      </c>
      <c r="H2067" s="9">
        <v>375.43066842703178</v>
      </c>
      <c r="I2067" s="8">
        <f>+F2067/(1-'P&amp;L'!$D$26)</f>
        <v>5.8690639447788989E-2</v>
      </c>
    </row>
    <row r="2068" spans="1:9" x14ac:dyDescent="0.25">
      <c r="A2068" s="5">
        <v>43322</v>
      </c>
      <c r="B2068" s="6">
        <v>44</v>
      </c>
      <c r="C2068" s="6">
        <v>52051671.916161008</v>
      </c>
      <c r="D2068" s="6">
        <v>4646</v>
      </c>
      <c r="E2068" s="7">
        <v>12.6333854507092</v>
      </c>
      <c r="F2068" s="8">
        <f t="shared" si="32"/>
        <v>4.9615451191183386E-2</v>
      </c>
      <c r="G2068" s="6">
        <v>6396.4946666666665</v>
      </c>
      <c r="H2068" s="9">
        <v>317.36496892866484</v>
      </c>
      <c r="I2068" s="8">
        <f>+F2068/(1-'P&amp;L'!$D$26)</f>
        <v>4.9615451191183386E-2</v>
      </c>
    </row>
    <row r="2069" spans="1:9" x14ac:dyDescent="0.25">
      <c r="A2069" s="5">
        <v>43323</v>
      </c>
      <c r="B2069" s="6">
        <v>44</v>
      </c>
      <c r="C2069" s="6">
        <v>53994493.548410401</v>
      </c>
      <c r="D2069" s="6">
        <v>4646</v>
      </c>
      <c r="E2069" s="7">
        <v>12.635267217412601</v>
      </c>
      <c r="F2069" s="8">
        <f t="shared" si="32"/>
        <v>4.7837319991464122E-2</v>
      </c>
      <c r="G2069" s="6">
        <v>6195.6533333333346</v>
      </c>
      <c r="H2069" s="9">
        <v>296.38345106284805</v>
      </c>
      <c r="I2069" s="8">
        <f>+F2069/(1-'P&amp;L'!$D$26)</f>
        <v>4.7837319991464122E-2</v>
      </c>
    </row>
    <row r="2070" spans="1:9" x14ac:dyDescent="0.25">
      <c r="A2070" s="5">
        <v>43324</v>
      </c>
      <c r="B2070" s="6">
        <v>44</v>
      </c>
      <c r="C2070" s="6">
        <v>49230273.794138759</v>
      </c>
      <c r="D2070" s="6">
        <v>4646</v>
      </c>
      <c r="E2070" s="7">
        <v>12.6129432249624</v>
      </c>
      <c r="F2070" s="8">
        <f t="shared" si="32"/>
        <v>5.2374039531071843E-2</v>
      </c>
      <c r="G2070" s="6">
        <v>6311.1316666666671</v>
      </c>
      <c r="H2070" s="9">
        <v>330.53945939579933</v>
      </c>
      <c r="I2070" s="8">
        <f>+F2070/(1-'P&amp;L'!$D$26)</f>
        <v>5.2374039531071843E-2</v>
      </c>
    </row>
    <row r="2071" spans="1:9" x14ac:dyDescent="0.25">
      <c r="A2071" s="5">
        <v>43325</v>
      </c>
      <c r="B2071" s="6">
        <v>44</v>
      </c>
      <c r="C2071" s="6">
        <v>47642199.754271492</v>
      </c>
      <c r="D2071" s="6">
        <v>4646</v>
      </c>
      <c r="E2071" s="7">
        <v>12.6149797176692</v>
      </c>
      <c r="F2071" s="8">
        <f t="shared" si="32"/>
        <v>5.4128579853695749E-2</v>
      </c>
      <c r="G2071" s="6">
        <v>6347.7</v>
      </c>
      <c r="H2071" s="9">
        <v>343.59198633730449</v>
      </c>
      <c r="I2071" s="8">
        <f>+F2071/(1-'P&amp;L'!$D$26)</f>
        <v>5.4128579853695749E-2</v>
      </c>
    </row>
    <row r="2072" spans="1:9" x14ac:dyDescent="0.25">
      <c r="A2072" s="5">
        <v>43326</v>
      </c>
      <c r="B2072" s="6">
        <v>44</v>
      </c>
      <c r="C2072" s="6">
        <v>43195594.443872824</v>
      </c>
      <c r="D2072" s="6">
        <v>4646</v>
      </c>
      <c r="E2072" s="7">
        <v>12.6972295584167</v>
      </c>
      <c r="F2072" s="8">
        <f t="shared" si="32"/>
        <v>6.0089888533018124E-2</v>
      </c>
      <c r="G2072" s="6">
        <v>6050.942500000001</v>
      </c>
      <c r="H2072" s="9">
        <v>363.60046034470207</v>
      </c>
      <c r="I2072" s="8">
        <f>+F2072/(1-'P&amp;L'!$D$26)</f>
        <v>6.0089888533018124E-2</v>
      </c>
    </row>
    <row r="2073" spans="1:9" x14ac:dyDescent="0.25">
      <c r="A2073" s="5">
        <v>43327</v>
      </c>
      <c r="B2073" s="6">
        <v>44</v>
      </c>
      <c r="C2073" s="6">
        <v>51135961.695847496</v>
      </c>
      <c r="D2073" s="6">
        <v>4646</v>
      </c>
      <c r="E2073" s="7">
        <v>12.6567138831447</v>
      </c>
      <c r="F2073" s="8">
        <f t="shared" si="32"/>
        <v>5.0597192133341205E-2</v>
      </c>
      <c r="G2073" s="6">
        <v>6362.6769230769232</v>
      </c>
      <c r="H2073" s="9">
        <v>321.93358675929932</v>
      </c>
      <c r="I2073" s="8">
        <f>+F2073/(1-'P&amp;L'!$D$26)</f>
        <v>5.0597192133341205E-2</v>
      </c>
    </row>
    <row r="2074" spans="1:9" x14ac:dyDescent="0.25">
      <c r="A2074" s="5">
        <v>43328</v>
      </c>
      <c r="B2074" s="6">
        <v>44</v>
      </c>
      <c r="C2074" s="6">
        <v>50183117.744993202</v>
      </c>
      <c r="D2074" s="6">
        <v>4646</v>
      </c>
      <c r="E2074" s="7">
        <v>12.682490771092001</v>
      </c>
      <c r="F2074" s="8">
        <f t="shared" si="32"/>
        <v>5.1662901985566181E-2</v>
      </c>
      <c r="G2074" s="6">
        <v>6342.6292307692311</v>
      </c>
      <c r="H2074" s="9">
        <v>327.67863228001784</v>
      </c>
      <c r="I2074" s="8">
        <f>+F2074/(1-'P&amp;L'!$D$26)</f>
        <v>5.1662901985566181E-2</v>
      </c>
    </row>
    <row r="2075" spans="1:9" x14ac:dyDescent="0.25">
      <c r="A2075" s="5">
        <v>43329</v>
      </c>
      <c r="B2075" s="6">
        <v>44</v>
      </c>
      <c r="C2075" s="6">
        <v>48277429.843284599</v>
      </c>
      <c r="D2075" s="6">
        <v>4646</v>
      </c>
      <c r="E2075" s="7">
        <v>12.668249399532201</v>
      </c>
      <c r="F2075" s="8">
        <f t="shared" si="32"/>
        <v>5.3641923848400504E-2</v>
      </c>
      <c r="G2075" s="6">
        <v>6476.9000000000005</v>
      </c>
      <c r="H2075" s="9">
        <v>347.43337657370523</v>
      </c>
      <c r="I2075" s="8">
        <f>+F2075/(1-'P&amp;L'!$D$26)</f>
        <v>5.3641923848400504E-2</v>
      </c>
    </row>
    <row r="2076" spans="1:9" x14ac:dyDescent="0.25">
      <c r="A2076" s="5">
        <v>43330</v>
      </c>
      <c r="B2076" s="6">
        <v>44</v>
      </c>
      <c r="C2076" s="6">
        <v>50818346.404556274</v>
      </c>
      <c r="D2076" s="6">
        <v>4646</v>
      </c>
      <c r="E2076" s="7">
        <v>12.6508960213636</v>
      </c>
      <c r="F2076" s="8">
        <f t="shared" si="32"/>
        <v>5.0890022034234546E-2</v>
      </c>
      <c r="G2076" s="6">
        <v>6436.7208333333338</v>
      </c>
      <c r="H2076" s="9">
        <v>327.56486503654992</v>
      </c>
      <c r="I2076" s="8">
        <f>+F2076/(1-'P&amp;L'!$D$26)</f>
        <v>5.0890022034234546E-2</v>
      </c>
    </row>
    <row r="2077" spans="1:9" x14ac:dyDescent="0.25">
      <c r="A2077" s="5">
        <v>43331</v>
      </c>
      <c r="B2077" s="6">
        <v>44</v>
      </c>
      <c r="C2077" s="6">
        <v>46054126.429129116</v>
      </c>
      <c r="D2077" s="6">
        <v>4646</v>
      </c>
      <c r="E2077" s="7">
        <v>12.6270418332847</v>
      </c>
      <c r="F2077" s="8">
        <f t="shared" si="32"/>
        <v>5.6048623649383664E-2</v>
      </c>
      <c r="G2077" s="6">
        <v>6404.6333333333396</v>
      </c>
      <c r="H2077" s="9">
        <v>358.97088331229793</v>
      </c>
      <c r="I2077" s="8">
        <f>+F2077/(1-'P&amp;L'!$D$26)</f>
        <v>5.6048623649383664E-2</v>
      </c>
    </row>
    <row r="2078" spans="1:9" x14ac:dyDescent="0.25">
      <c r="A2078" s="5">
        <v>43332</v>
      </c>
      <c r="B2078" s="6">
        <v>44</v>
      </c>
      <c r="C2078" s="6">
        <v>47642199.754271492</v>
      </c>
      <c r="D2078" s="6">
        <v>4646</v>
      </c>
      <c r="E2078" s="7">
        <v>12.5802599545604</v>
      </c>
      <c r="F2078" s="8">
        <f t="shared" si="32"/>
        <v>5.3979603675216148E-2</v>
      </c>
      <c r="G2078" s="6">
        <v>6434.5591666666669</v>
      </c>
      <c r="H2078" s="9">
        <v>347.33495364139577</v>
      </c>
      <c r="I2078" s="8">
        <f>+F2078/(1-'P&amp;L'!$D$26)</f>
        <v>5.3979603675216148E-2</v>
      </c>
    </row>
    <row r="2079" spans="1:9" x14ac:dyDescent="0.25">
      <c r="A2079" s="5">
        <v>43333</v>
      </c>
      <c r="B2079" s="6">
        <v>44</v>
      </c>
      <c r="C2079" s="6">
        <v>47006970.424214557</v>
      </c>
      <c r="D2079" s="6">
        <v>4646</v>
      </c>
      <c r="E2079" s="7">
        <v>12.657586472771101</v>
      </c>
      <c r="F2079" s="8">
        <f t="shared" si="32"/>
        <v>5.5045335484476599E-2</v>
      </c>
      <c r="G2079" s="6">
        <v>6401.2461538461539</v>
      </c>
      <c r="H2079" s="9">
        <v>352.35874205717704</v>
      </c>
      <c r="I2079" s="8">
        <f>+F2079/(1-'P&amp;L'!$D$26)</f>
        <v>5.5045335484476599E-2</v>
      </c>
    </row>
    <row r="2080" spans="1:9" x14ac:dyDescent="0.25">
      <c r="A2080" s="5">
        <v>43334</v>
      </c>
      <c r="B2080" s="6">
        <v>44</v>
      </c>
      <c r="C2080" s="6">
        <v>50818346.404556274</v>
      </c>
      <c r="D2080" s="6">
        <v>4646</v>
      </c>
      <c r="E2080" s="7">
        <v>12.687271990817599</v>
      </c>
      <c r="F2080" s="8">
        <f t="shared" si="32"/>
        <v>5.1036349526287647E-2</v>
      </c>
      <c r="G2080" s="6">
        <v>6575.229166666667</v>
      </c>
      <c r="H2080" s="9">
        <v>335.57569396544108</v>
      </c>
      <c r="I2080" s="8">
        <f>+F2080/(1-'P&amp;L'!$D$26)</f>
        <v>5.1036349526287647E-2</v>
      </c>
    </row>
    <row r="2081" spans="1:9" x14ac:dyDescent="0.25">
      <c r="A2081" s="5">
        <v>43335</v>
      </c>
      <c r="B2081" s="6">
        <v>44</v>
      </c>
      <c r="C2081" s="6">
        <v>47324585.892430298</v>
      </c>
      <c r="D2081" s="6">
        <v>4646</v>
      </c>
      <c r="E2081" s="7">
        <v>12.650837972824901</v>
      </c>
      <c r="F2081" s="8">
        <f t="shared" si="32"/>
        <v>5.4646751851882919E-2</v>
      </c>
      <c r="G2081" s="6">
        <v>6434.8816666666671</v>
      </c>
      <c r="H2081" s="9">
        <v>351.64538163456416</v>
      </c>
      <c r="I2081" s="8">
        <f>+F2081/(1-'P&amp;L'!$D$26)</f>
        <v>5.4646751851882919E-2</v>
      </c>
    </row>
    <row r="2082" spans="1:9" x14ac:dyDescent="0.25">
      <c r="A2082" s="5">
        <v>43336</v>
      </c>
      <c r="B2082" s="6">
        <v>44</v>
      </c>
      <c r="C2082" s="6">
        <v>48824180.260420904</v>
      </c>
      <c r="D2082" s="6">
        <v>4646</v>
      </c>
      <c r="E2082" s="7">
        <v>12.644596493697</v>
      </c>
      <c r="F2082" s="8">
        <f t="shared" si="32"/>
        <v>5.2942189297193784E-2</v>
      </c>
      <c r="G2082" s="6">
        <v>6543.6457142857153</v>
      </c>
      <c r="H2082" s="9">
        <v>346.43493009948514</v>
      </c>
      <c r="I2082" s="8">
        <f>+F2082/(1-'P&amp;L'!$D$26)</f>
        <v>5.2942189297193784E-2</v>
      </c>
    </row>
    <row r="2083" spans="1:9" x14ac:dyDescent="0.25">
      <c r="A2083" s="5">
        <v>43337</v>
      </c>
      <c r="B2083" s="6">
        <v>44</v>
      </c>
      <c r="C2083" s="6">
        <v>45145645.914490983</v>
      </c>
      <c r="D2083" s="6">
        <v>4646</v>
      </c>
      <c r="E2083" s="7">
        <v>12.624197478503</v>
      </c>
      <c r="F2083" s="8">
        <f t="shared" si="32"/>
        <v>5.7163628807825745E-2</v>
      </c>
      <c r="G2083" s="6">
        <v>6719.4292307692313</v>
      </c>
      <c r="H2083" s="9">
        <v>384.10695834814641</v>
      </c>
      <c r="I2083" s="8">
        <f>+F2083/(1-'P&amp;L'!$D$26)</f>
        <v>5.7163628807825745E-2</v>
      </c>
    </row>
    <row r="2084" spans="1:9" x14ac:dyDescent="0.25">
      <c r="A2084" s="5">
        <v>43338</v>
      </c>
      <c r="B2084" s="6">
        <v>44</v>
      </c>
      <c r="C2084" s="6">
        <v>57853309.208940297</v>
      </c>
      <c r="D2084" s="6">
        <v>4646</v>
      </c>
      <c r="E2084" s="7">
        <v>12.6154419</v>
      </c>
      <c r="F2084" s="8">
        <f t="shared" si="32"/>
        <v>4.4576518270575828E-2</v>
      </c>
      <c r="G2084" s="6">
        <v>6673.2741666666661</v>
      </c>
      <c r="H2084" s="9">
        <v>297.47132781497834</v>
      </c>
      <c r="I2084" s="8">
        <f>+F2084/(1-'P&amp;L'!$D$26)</f>
        <v>4.4576518270575828E-2</v>
      </c>
    </row>
    <row r="2085" spans="1:9" x14ac:dyDescent="0.25">
      <c r="A2085" s="5">
        <v>43339</v>
      </c>
      <c r="B2085" s="6">
        <v>44</v>
      </c>
      <c r="C2085" s="6">
        <v>61866255.512450606</v>
      </c>
      <c r="D2085" s="6">
        <v>4646</v>
      </c>
      <c r="E2085" s="7">
        <v>12.5936400796471</v>
      </c>
      <c r="F2085" s="8">
        <f t="shared" si="32"/>
        <v>4.1613028917253145E-2</v>
      </c>
      <c r="G2085" s="6">
        <v>6719.2661538461534</v>
      </c>
      <c r="H2085" s="9">
        <v>279.60901676272027</v>
      </c>
      <c r="I2085" s="8">
        <f>+F2085/(1-'P&amp;L'!$D$26)</f>
        <v>4.1613028917253145E-2</v>
      </c>
    </row>
    <row r="2086" spans="1:9" x14ac:dyDescent="0.25">
      <c r="A2086" s="5">
        <v>43340</v>
      </c>
      <c r="B2086" s="6">
        <v>44</v>
      </c>
      <c r="C2086" s="6">
        <v>51165065.369756438</v>
      </c>
      <c r="D2086" s="6">
        <v>4646</v>
      </c>
      <c r="E2086" s="7">
        <v>12.6819622452239</v>
      </c>
      <c r="F2086" s="8">
        <f t="shared" si="32"/>
        <v>5.0669288337312872E-2</v>
      </c>
      <c r="G2086" s="6">
        <v>7000.4000000000196</v>
      </c>
      <c r="H2086" s="9">
        <v>354.70528607652602</v>
      </c>
      <c r="I2086" s="8">
        <f>+F2086/(1-'P&amp;L'!$D$26)</f>
        <v>5.0669288337312872E-2</v>
      </c>
    </row>
    <row r="2087" spans="1:9" x14ac:dyDescent="0.25">
      <c r="A2087" s="5">
        <v>43341</v>
      </c>
      <c r="B2087" s="6">
        <v>44</v>
      </c>
      <c r="C2087" s="6">
        <v>46483294.682327755</v>
      </c>
      <c r="D2087" s="6">
        <v>4646</v>
      </c>
      <c r="E2087" s="7">
        <v>12.6745829829252</v>
      </c>
      <c r="F2087" s="8">
        <f t="shared" si="32"/>
        <v>5.5740217413774586E-2</v>
      </c>
      <c r="G2087" s="6">
        <v>7054.2764285714293</v>
      </c>
      <c r="H2087" s="9">
        <v>393.20690182543677</v>
      </c>
      <c r="I2087" s="8">
        <f>+F2087/(1-'P&amp;L'!$D$26)</f>
        <v>5.5740217413774586E-2</v>
      </c>
    </row>
    <row r="2088" spans="1:9" x14ac:dyDescent="0.25">
      <c r="A2088" s="5">
        <v>43342</v>
      </c>
      <c r="B2088" s="6">
        <v>44</v>
      </c>
      <c r="C2088" s="6">
        <v>51499477.56171564</v>
      </c>
      <c r="D2088" s="6">
        <v>4646</v>
      </c>
      <c r="E2088" s="7">
        <v>12.641269215199999</v>
      </c>
      <c r="F2088" s="8">
        <f t="shared" si="32"/>
        <v>5.0178738511497165E-2</v>
      </c>
      <c r="G2088" s="6">
        <v>6932.6624999999995</v>
      </c>
      <c r="H2088" s="9">
        <v>347.87225877596217</v>
      </c>
      <c r="I2088" s="8">
        <f>+F2088/(1-'P&amp;L'!$D$26)</f>
        <v>5.0178738511497165E-2</v>
      </c>
    </row>
    <row r="2089" spans="1:9" x14ac:dyDescent="0.25">
      <c r="A2089" s="5">
        <v>43343</v>
      </c>
      <c r="B2089" s="6">
        <v>44</v>
      </c>
      <c r="C2089" s="6">
        <v>51833889.75367482</v>
      </c>
      <c r="D2089" s="6">
        <v>4646</v>
      </c>
      <c r="E2089" s="7">
        <v>12.6647516687582</v>
      </c>
      <c r="F2089" s="8">
        <f t="shared" si="32"/>
        <v>4.9947615497073078E-2</v>
      </c>
      <c r="G2089" s="6">
        <v>6981.9461538461555</v>
      </c>
      <c r="H2089" s="9">
        <v>348.731561913576</v>
      </c>
      <c r="I2089" s="8">
        <f>+F2089/(1-'P&amp;L'!$D$26)</f>
        <v>4.9947615497073078E-2</v>
      </c>
    </row>
    <row r="2090" spans="1:9" x14ac:dyDescent="0.25">
      <c r="A2090" s="5">
        <v>43344</v>
      </c>
      <c r="B2090" s="6">
        <v>44</v>
      </c>
      <c r="C2090" s="6">
        <v>50496240.985838056</v>
      </c>
      <c r="D2090" s="6">
        <v>4803</v>
      </c>
      <c r="E2090" s="7">
        <v>12.640365514216899</v>
      </c>
      <c r="F2090" s="8">
        <f t="shared" si="32"/>
        <v>5.2901239234810965E-2</v>
      </c>
      <c r="G2090" s="6">
        <v>7100.9466666666667</v>
      </c>
      <c r="H2090" s="9">
        <v>375.64887840696679</v>
      </c>
      <c r="I2090" s="8">
        <f>+F2090/(1-'P&amp;L'!$D$26)</f>
        <v>5.2901239234810965E-2</v>
      </c>
    </row>
    <row r="2091" spans="1:9" x14ac:dyDescent="0.25">
      <c r="A2091" s="5">
        <v>43345</v>
      </c>
      <c r="B2091" s="6">
        <v>44</v>
      </c>
      <c r="C2091" s="6">
        <v>48155355.642123714</v>
      </c>
      <c r="D2091" s="6">
        <v>4803</v>
      </c>
      <c r="E2091" s="7">
        <v>12.5978431026136</v>
      </c>
      <c r="F2091" s="8">
        <f t="shared" si="32"/>
        <v>5.5286215687973789E-2</v>
      </c>
      <c r="G2091" s="6">
        <v>7247.9353846153845</v>
      </c>
      <c r="H2091" s="9">
        <v>400.7109189663434</v>
      </c>
      <c r="I2091" s="8">
        <f>+F2091/(1-'P&amp;L'!$D$26)</f>
        <v>5.5286215687973789E-2</v>
      </c>
    </row>
    <row r="2092" spans="1:9" x14ac:dyDescent="0.25">
      <c r="A2092" s="5">
        <v>43346</v>
      </c>
      <c r="B2092" s="6">
        <v>44</v>
      </c>
      <c r="C2092" s="6">
        <v>48155355.642123714</v>
      </c>
      <c r="D2092" s="6">
        <v>4803</v>
      </c>
      <c r="E2092" s="7">
        <v>12.5839248994375</v>
      </c>
      <c r="F2092" s="8">
        <f t="shared" si="32"/>
        <v>5.522513501118529E-2</v>
      </c>
      <c r="G2092" s="6">
        <v>7260.9492307692308</v>
      </c>
      <c r="H2092" s="9">
        <v>400.98690157859272</v>
      </c>
      <c r="I2092" s="8">
        <f>+F2092/(1-'P&amp;L'!$D$26)</f>
        <v>5.522513501118529E-2</v>
      </c>
    </row>
    <row r="2093" spans="1:9" x14ac:dyDescent="0.25">
      <c r="A2093" s="5">
        <v>43347</v>
      </c>
      <c r="B2093" s="6">
        <v>44</v>
      </c>
      <c r="C2093" s="6">
        <v>42135936.186858244</v>
      </c>
      <c r="D2093" s="6">
        <v>4803</v>
      </c>
      <c r="E2093" s="7">
        <v>12.6371334067939</v>
      </c>
      <c r="F2093" s="8">
        <f t="shared" si="32"/>
        <v>6.3381306286426131E-2</v>
      </c>
      <c r="G2093" s="6">
        <v>7326.8525</v>
      </c>
      <c r="H2093" s="9">
        <v>464.38548241796701</v>
      </c>
      <c r="I2093" s="8">
        <f>+F2093/(1-'P&amp;L'!$D$26)</f>
        <v>6.3381306286426131E-2</v>
      </c>
    </row>
    <row r="2094" spans="1:9" x14ac:dyDescent="0.25">
      <c r="A2094" s="5">
        <v>43348</v>
      </c>
      <c r="B2094" s="6">
        <v>44</v>
      </c>
      <c r="C2094" s="6">
        <v>44142409.338613406</v>
      </c>
      <c r="D2094" s="6">
        <v>4803</v>
      </c>
      <c r="E2094" s="7">
        <v>12.623428647417199</v>
      </c>
      <c r="F2094" s="8">
        <f t="shared" si="32"/>
        <v>6.0434726216504468E-2</v>
      </c>
      <c r="G2094" s="6">
        <v>7113.6923076923104</v>
      </c>
      <c r="H2094" s="9">
        <v>429.91404700383862</v>
      </c>
      <c r="I2094" s="8">
        <f>+F2094/(1-'P&amp;L'!$D$26)</f>
        <v>6.0434726216504468E-2</v>
      </c>
    </row>
    <row r="2095" spans="1:9" x14ac:dyDescent="0.25">
      <c r="A2095" s="5">
        <v>43349</v>
      </c>
      <c r="B2095" s="6">
        <v>44</v>
      </c>
      <c r="C2095" s="6">
        <v>50161828.793878868</v>
      </c>
      <c r="D2095" s="6">
        <v>4803</v>
      </c>
      <c r="E2095" s="7">
        <v>12.63101524</v>
      </c>
      <c r="F2095" s="8">
        <f t="shared" si="32"/>
        <v>5.3214521417636454E-2</v>
      </c>
      <c r="G2095" s="6">
        <v>6433.2716666666665</v>
      </c>
      <c r="H2095" s="9">
        <v>342.3434728913071</v>
      </c>
      <c r="I2095" s="8">
        <f>+F2095/(1-'P&amp;L'!$D$26)</f>
        <v>5.3214521417636454E-2</v>
      </c>
    </row>
    <row r="2096" spans="1:9" x14ac:dyDescent="0.25">
      <c r="A2096" s="5">
        <v>43350</v>
      </c>
      <c r="B2096" s="6">
        <v>44</v>
      </c>
      <c r="C2096" s="6">
        <v>53036795.527616449</v>
      </c>
      <c r="D2096" s="6">
        <v>4803</v>
      </c>
      <c r="E2096" s="7">
        <v>12.639070355906</v>
      </c>
      <c r="F2096" s="8">
        <f t="shared" si="32"/>
        <v>5.0362017348191915E-2</v>
      </c>
      <c r="G2096" s="6">
        <v>6444.8041666666677</v>
      </c>
      <c r="H2096" s="9">
        <v>324.57333924736628</v>
      </c>
      <c r="I2096" s="8">
        <f>+F2096/(1-'P&amp;L'!$D$26)</f>
        <v>5.0362017348191915E-2</v>
      </c>
    </row>
    <row r="2097" spans="1:9" x14ac:dyDescent="0.25">
      <c r="A2097" s="5">
        <v>43351</v>
      </c>
      <c r="B2097" s="6">
        <v>44</v>
      </c>
      <c r="C2097" s="6">
        <v>52338942.954884648</v>
      </c>
      <c r="D2097" s="6">
        <v>4803</v>
      </c>
      <c r="E2097" s="7">
        <v>12.616509551249999</v>
      </c>
      <c r="F2097" s="8">
        <f t="shared" si="32"/>
        <v>5.0942415837153032E-2</v>
      </c>
      <c r="G2097" s="6">
        <v>6366.107500000001</v>
      </c>
      <c r="H2097" s="9">
        <v>324.30489552901872</v>
      </c>
      <c r="I2097" s="8">
        <f>+F2097/(1-'P&amp;L'!$D$26)</f>
        <v>5.0942415837153032E-2</v>
      </c>
    </row>
    <row r="2098" spans="1:9" x14ac:dyDescent="0.25">
      <c r="A2098" s="5">
        <v>43352</v>
      </c>
      <c r="B2098" s="6">
        <v>44</v>
      </c>
      <c r="C2098" s="6">
        <v>56874984.67764131</v>
      </c>
      <c r="D2098" s="6">
        <v>4803</v>
      </c>
      <c r="E2098" s="7">
        <v>12.590326870176501</v>
      </c>
      <c r="F2098" s="8">
        <f t="shared" si="32"/>
        <v>4.6782236042942266E-2</v>
      </c>
      <c r="G2098" s="6">
        <v>6286.4258333333337</v>
      </c>
      <c r="H2098" s="9">
        <v>294.09305720145005</v>
      </c>
      <c r="I2098" s="8">
        <f>+F2098/(1-'P&amp;L'!$D$26)</f>
        <v>4.6782236042942266E-2</v>
      </c>
    </row>
    <row r="2099" spans="1:9" x14ac:dyDescent="0.25">
      <c r="A2099" s="5">
        <v>43353</v>
      </c>
      <c r="B2099" s="6">
        <v>44</v>
      </c>
      <c r="C2099" s="6">
        <v>47105048.659396194</v>
      </c>
      <c r="D2099" s="6">
        <v>4803</v>
      </c>
      <c r="E2099" s="7">
        <v>12.5827785102581</v>
      </c>
      <c r="F2099" s="8">
        <f t="shared" si="32"/>
        <v>5.6451353385863386E-2</v>
      </c>
      <c r="G2099" s="6">
        <v>6297.877692307693</v>
      </c>
      <c r="H2099" s="9">
        <v>355.52371918940736</v>
      </c>
      <c r="I2099" s="8">
        <f>+F2099/(1-'P&amp;L'!$D$26)</f>
        <v>5.6451353385863386E-2</v>
      </c>
    </row>
    <row r="2100" spans="1:9" x14ac:dyDescent="0.25">
      <c r="A2100" s="5">
        <v>43354</v>
      </c>
      <c r="B2100" s="6">
        <v>44</v>
      </c>
      <c r="C2100" s="6">
        <v>49198606.377591565</v>
      </c>
      <c r="D2100" s="6">
        <v>4803</v>
      </c>
      <c r="E2100" s="7">
        <v>12.632205561333301</v>
      </c>
      <c r="F2100" s="8">
        <f t="shared" si="32"/>
        <v>5.4261481416750128E-2</v>
      </c>
      <c r="G2100" s="6">
        <v>6296.3208333333341</v>
      </c>
      <c r="H2100" s="9">
        <v>341.64769589181338</v>
      </c>
      <c r="I2100" s="8">
        <f>+F2100/(1-'P&amp;L'!$D$26)</f>
        <v>5.4261481416750128E-2</v>
      </c>
    </row>
    <row r="2101" spans="1:9" x14ac:dyDescent="0.25">
      <c r="A2101" s="5">
        <v>43355</v>
      </c>
      <c r="B2101" s="6">
        <v>44</v>
      </c>
      <c r="C2101" s="6">
        <v>58619616.1094708</v>
      </c>
      <c r="D2101" s="6">
        <v>4803</v>
      </c>
      <c r="E2101" s="7">
        <v>12.6956393860294</v>
      </c>
      <c r="F2101" s="8">
        <f t="shared" si="32"/>
        <v>4.5769574091340567E-2</v>
      </c>
      <c r="G2101" s="6">
        <v>6273.1374999999998</v>
      </c>
      <c r="H2101" s="9">
        <v>287.11883159141695</v>
      </c>
      <c r="I2101" s="8">
        <f>+F2101/(1-'P&amp;L'!$D$26)</f>
        <v>4.5769574091340567E-2</v>
      </c>
    </row>
    <row r="2102" spans="1:9" x14ac:dyDescent="0.25">
      <c r="A2102" s="5">
        <v>43356</v>
      </c>
      <c r="B2102" s="6">
        <v>44</v>
      </c>
      <c r="C2102" s="6">
        <v>51641090.382152863</v>
      </c>
      <c r="D2102" s="6">
        <v>4803</v>
      </c>
      <c r="E2102" s="7">
        <v>12.6376282230435</v>
      </c>
      <c r="F2102" s="8">
        <f t="shared" si="32"/>
        <v>5.1717251279326852E-2</v>
      </c>
      <c r="G2102" s="6">
        <v>6450.1792307692313</v>
      </c>
      <c r="H2102" s="9">
        <v>333.5855400743875</v>
      </c>
      <c r="I2102" s="8">
        <f>+F2102/(1-'P&amp;L'!$D$26)</f>
        <v>5.1717251279326852E-2</v>
      </c>
    </row>
    <row r="2103" spans="1:9" x14ac:dyDescent="0.25">
      <c r="A2103" s="5">
        <v>43357</v>
      </c>
      <c r="B2103" s="6">
        <v>44</v>
      </c>
      <c r="C2103" s="6">
        <v>46058269.80029849</v>
      </c>
      <c r="D2103" s="6">
        <v>4803</v>
      </c>
      <c r="E2103" s="7">
        <v>12.6518557424051</v>
      </c>
      <c r="F2103" s="8">
        <f t="shared" si="32"/>
        <v>5.8051290014733185E-2</v>
      </c>
      <c r="G2103" s="6">
        <v>6499.625</v>
      </c>
      <c r="H2103" s="9">
        <v>377.31161586201017</v>
      </c>
      <c r="I2103" s="8">
        <f>+F2103/(1-'P&amp;L'!$D$26)</f>
        <v>5.8051290014733185E-2</v>
      </c>
    </row>
    <row r="2104" spans="1:9" x14ac:dyDescent="0.25">
      <c r="A2104" s="5">
        <v>43358</v>
      </c>
      <c r="B2104" s="6">
        <v>44</v>
      </c>
      <c r="C2104" s="6">
        <v>48849680.912256703</v>
      </c>
      <c r="D2104" s="6">
        <v>4803</v>
      </c>
      <c r="E2104" s="7">
        <v>12.6638254157895</v>
      </c>
      <c r="F2104" s="8">
        <f t="shared" si="32"/>
        <v>5.4785855358537923E-2</v>
      </c>
      <c r="G2104" s="6">
        <v>6518.6550000000016</v>
      </c>
      <c r="H2104" s="9">
        <v>357.13008996221009</v>
      </c>
      <c r="I2104" s="8">
        <f>+F2104/(1-'P&amp;L'!$D$26)</f>
        <v>5.4785855358537923E-2</v>
      </c>
    </row>
    <row r="2105" spans="1:9" x14ac:dyDescent="0.25">
      <c r="A2105" s="5">
        <v>43359</v>
      </c>
      <c r="B2105" s="6">
        <v>44</v>
      </c>
      <c r="C2105" s="6">
        <v>48500753.804859772</v>
      </c>
      <c r="D2105" s="6">
        <v>4803</v>
      </c>
      <c r="E2105" s="7">
        <v>12.6033047591875</v>
      </c>
      <c r="F2105" s="8">
        <f t="shared" si="32"/>
        <v>5.491629289072477E-2</v>
      </c>
      <c r="G2105" s="6">
        <v>6480.6441666666678</v>
      </c>
      <c r="H2105" s="9">
        <v>355.89295317723366</v>
      </c>
      <c r="I2105" s="8">
        <f>+F2105/(1-'P&amp;L'!$D$26)</f>
        <v>5.491629289072477E-2</v>
      </c>
    </row>
    <row r="2106" spans="1:9" x14ac:dyDescent="0.25">
      <c r="A2106" s="5">
        <v>43360</v>
      </c>
      <c r="B2106" s="6">
        <v>44</v>
      </c>
      <c r="C2106" s="6">
        <v>47105048.659396194</v>
      </c>
      <c r="D2106" s="6">
        <v>4803</v>
      </c>
      <c r="E2106" s="7">
        <v>12.615981048413801</v>
      </c>
      <c r="F2106" s="8">
        <f t="shared" si="32"/>
        <v>5.6600313189392237E-2</v>
      </c>
      <c r="G2106" s="6">
        <v>6400.6008333333339</v>
      </c>
      <c r="H2106" s="9">
        <v>362.27601176695163</v>
      </c>
      <c r="I2106" s="8">
        <f>+F2106/(1-'P&amp;L'!$D$26)</f>
        <v>5.6600313189392237E-2</v>
      </c>
    </row>
    <row r="2107" spans="1:9" x14ac:dyDescent="0.25">
      <c r="A2107" s="5">
        <v>43361</v>
      </c>
      <c r="B2107" s="6">
        <v>44</v>
      </c>
      <c r="C2107" s="6">
        <v>49547532.663957462</v>
      </c>
      <c r="D2107" s="6">
        <v>4803</v>
      </c>
      <c r="E2107" s="7">
        <v>12.694585142733301</v>
      </c>
      <c r="F2107" s="8">
        <f t="shared" si="32"/>
        <v>5.414542204511532E-2</v>
      </c>
      <c r="G2107" s="6">
        <v>6296.6316666666671</v>
      </c>
      <c r="H2107" s="9">
        <v>340.93377905430458</v>
      </c>
      <c r="I2107" s="8">
        <f>+F2107/(1-'P&amp;L'!$D$26)</f>
        <v>5.414542204511532E-2</v>
      </c>
    </row>
    <row r="2108" spans="1:9" x14ac:dyDescent="0.25">
      <c r="A2108" s="5">
        <v>43362</v>
      </c>
      <c r="B2108" s="6">
        <v>44</v>
      </c>
      <c r="C2108" s="6">
        <v>54432500.673080042</v>
      </c>
      <c r="D2108" s="6">
        <v>4803</v>
      </c>
      <c r="E2108" s="7">
        <v>12.668350470067599</v>
      </c>
      <c r="F2108" s="8">
        <f t="shared" si="32"/>
        <v>4.9184362438530534E-2</v>
      </c>
      <c r="G2108" s="6">
        <v>6335.826666666665</v>
      </c>
      <c r="H2108" s="9">
        <v>311.62359512104001</v>
      </c>
      <c r="I2108" s="8">
        <f>+F2108/(1-'P&amp;L'!$D$26)</f>
        <v>4.9184362438530534E-2</v>
      </c>
    </row>
    <row r="2109" spans="1:9" x14ac:dyDescent="0.25">
      <c r="A2109" s="5">
        <v>43363</v>
      </c>
      <c r="B2109" s="6">
        <v>44</v>
      </c>
      <c r="C2109" s="6">
        <v>54756137.202709846</v>
      </c>
      <c r="D2109" s="6">
        <v>4803</v>
      </c>
      <c r="E2109" s="7">
        <v>12.650205248124999</v>
      </c>
      <c r="F2109" s="8">
        <f t="shared" si="32"/>
        <v>4.882362621014924E-2</v>
      </c>
      <c r="G2109" s="6">
        <v>6418.5626666666676</v>
      </c>
      <c r="H2109" s="9">
        <v>313.37750444375212</v>
      </c>
      <c r="I2109" s="8">
        <f>+F2109/(1-'P&amp;L'!$D$26)</f>
        <v>4.882362621014924E-2</v>
      </c>
    </row>
    <row r="2110" spans="1:9" x14ac:dyDescent="0.25">
      <c r="A2110" s="5">
        <v>43364</v>
      </c>
      <c r="B2110" s="6">
        <v>44</v>
      </c>
      <c r="C2110" s="6">
        <v>51200543.877858549</v>
      </c>
      <c r="D2110" s="6">
        <v>4803</v>
      </c>
      <c r="E2110" s="7">
        <v>12.6298326590604</v>
      </c>
      <c r="F2110" s="8">
        <f t="shared" si="32"/>
        <v>5.2130067248343973E-2</v>
      </c>
      <c r="G2110" s="6">
        <v>6669.9908333333333</v>
      </c>
      <c r="H2110" s="9">
        <v>347.70707068750454</v>
      </c>
      <c r="I2110" s="8">
        <f>+F2110/(1-'P&amp;L'!$D$26)</f>
        <v>5.2130067248343973E-2</v>
      </c>
    </row>
    <row r="2111" spans="1:9" x14ac:dyDescent="0.25">
      <c r="A2111" s="5">
        <v>43365</v>
      </c>
      <c r="B2111" s="6">
        <v>44</v>
      </c>
      <c r="C2111" s="6">
        <v>55111696.535194963</v>
      </c>
      <c r="D2111" s="6">
        <v>4803</v>
      </c>
      <c r="E2111" s="7">
        <v>12.6320468845206</v>
      </c>
      <c r="F2111" s="8">
        <f t="shared" si="32"/>
        <v>4.8439004785394299E-2</v>
      </c>
      <c r="G2111" s="6">
        <v>6709.3125000000009</v>
      </c>
      <c r="H2111" s="9">
        <v>324.99242029420583</v>
      </c>
      <c r="I2111" s="8">
        <f>+F2111/(1-'P&amp;L'!$D$26)</f>
        <v>4.8439004785394299E-2</v>
      </c>
    </row>
    <row r="2112" spans="1:9" x14ac:dyDescent="0.25">
      <c r="A2112" s="5">
        <v>43366</v>
      </c>
      <c r="B2112" s="6">
        <v>44</v>
      </c>
      <c r="C2112" s="6">
        <v>53333899.872769319</v>
      </c>
      <c r="D2112" s="6">
        <v>4803</v>
      </c>
      <c r="E2112" s="7">
        <v>12.6556029771111</v>
      </c>
      <c r="F2112" s="8">
        <f t="shared" si="32"/>
        <v>5.0146977714719473E-2</v>
      </c>
      <c r="G2112" s="6">
        <v>6710.4450000000006</v>
      </c>
      <c r="H2112" s="9">
        <v>336.50853587085072</v>
      </c>
      <c r="I2112" s="8">
        <f>+F2112/(1-'P&amp;L'!$D$26)</f>
        <v>5.0146977714719473E-2</v>
      </c>
    </row>
    <row r="2113" spans="1:9" x14ac:dyDescent="0.25">
      <c r="A2113" s="5">
        <v>43367</v>
      </c>
      <c r="B2113" s="6">
        <v>44</v>
      </c>
      <c r="C2113" s="6">
        <v>52622781.207799062</v>
      </c>
      <c r="D2113" s="6">
        <v>4803</v>
      </c>
      <c r="E2113" s="7">
        <v>12.659728172948</v>
      </c>
      <c r="F2113" s="8">
        <f t="shared" si="32"/>
        <v>5.0841206276815584E-2</v>
      </c>
      <c r="G2113" s="6">
        <v>6639.3041666666659</v>
      </c>
      <c r="H2113" s="9">
        <v>337.55023267202114</v>
      </c>
      <c r="I2113" s="8">
        <f>+F2113/(1-'P&amp;L'!$D$26)</f>
        <v>5.0841206276815584E-2</v>
      </c>
    </row>
    <row r="2114" spans="1:9" x14ac:dyDescent="0.25">
      <c r="A2114" s="5">
        <v>43368</v>
      </c>
      <c r="B2114" s="6">
        <v>44</v>
      </c>
      <c r="C2114" s="6">
        <v>60089527.189986758</v>
      </c>
      <c r="D2114" s="6">
        <v>4803</v>
      </c>
      <c r="E2114" s="7">
        <v>12.677602240324299</v>
      </c>
      <c r="F2114" s="8">
        <f t="shared" si="32"/>
        <v>4.4586522176840664E-2</v>
      </c>
      <c r="G2114" s="6">
        <v>6412.4591666666674</v>
      </c>
      <c r="H2114" s="9">
        <v>285.90925284266859</v>
      </c>
      <c r="I2114" s="8">
        <f>+F2114/(1-'P&amp;L'!$D$26)</f>
        <v>4.4586522176840664E-2</v>
      </c>
    </row>
    <row r="2115" spans="1:9" x14ac:dyDescent="0.25">
      <c r="A2115" s="5">
        <v>43369</v>
      </c>
      <c r="B2115" s="6">
        <v>44</v>
      </c>
      <c r="C2115" s="6">
        <v>49422747.215432912</v>
      </c>
      <c r="D2115" s="6">
        <v>4803</v>
      </c>
      <c r="E2115" s="7">
        <v>12.7953470621569</v>
      </c>
      <c r="F2115" s="8">
        <f t="shared" si="32"/>
        <v>5.4712990225993782E-2</v>
      </c>
      <c r="G2115" s="6">
        <v>6468.631666666668</v>
      </c>
      <c r="H2115" s="9">
        <v>353.9181811538873</v>
      </c>
      <c r="I2115" s="8">
        <f>+F2115/(1-'P&amp;L'!$D$26)</f>
        <v>5.4712990225993782E-2</v>
      </c>
    </row>
    <row r="2116" spans="1:9" x14ac:dyDescent="0.25">
      <c r="A2116" s="5">
        <v>43370</v>
      </c>
      <c r="B2116" s="6">
        <v>44</v>
      </c>
      <c r="C2116" s="6">
        <v>50844984.545373417</v>
      </c>
      <c r="D2116" s="6">
        <v>4803</v>
      </c>
      <c r="E2116" s="7">
        <v>12.6709313573381</v>
      </c>
      <c r="F2116" s="8">
        <f t="shared" ref="F2116:F2179" si="33">+(B2116/C2116)*D2116*E2116</f>
        <v>5.266543572688797E-2</v>
      </c>
      <c r="G2116" s="6">
        <v>6535.4766666666665</v>
      </c>
      <c r="H2116" s="9">
        <v>344.19372633290936</v>
      </c>
      <c r="I2116" s="8">
        <f>+F2116/(1-'P&amp;L'!$D$26)</f>
        <v>5.266543572688797E-2</v>
      </c>
    </row>
    <row r="2117" spans="1:9" x14ac:dyDescent="0.25">
      <c r="A2117" s="5">
        <v>43371</v>
      </c>
      <c r="B2117" s="6">
        <v>44</v>
      </c>
      <c r="C2117" s="6">
        <v>54756137.202709846</v>
      </c>
      <c r="D2117" s="6">
        <v>4803</v>
      </c>
      <c r="E2117" s="7">
        <v>12.6559366880519</v>
      </c>
      <c r="F2117" s="8">
        <f t="shared" si="33"/>
        <v>4.8845746774610316E-2</v>
      </c>
      <c r="G2117" s="6">
        <v>6677.3425000000016</v>
      </c>
      <c r="H2117" s="9">
        <v>326.15978088234345</v>
      </c>
      <c r="I2117" s="8">
        <f>+F2117/(1-'P&amp;L'!$D$26)</f>
        <v>4.8845746774610316E-2</v>
      </c>
    </row>
    <row r="2118" spans="1:9" x14ac:dyDescent="0.25">
      <c r="A2118" s="5">
        <v>43372</v>
      </c>
      <c r="B2118" s="6">
        <v>44</v>
      </c>
      <c r="C2118" s="6">
        <v>54045018.537739575</v>
      </c>
      <c r="D2118" s="6">
        <v>4803</v>
      </c>
      <c r="E2118" s="7">
        <v>12.6628909234839</v>
      </c>
      <c r="F2118" s="8">
        <f t="shared" si="33"/>
        <v>4.9515647085457096E-2</v>
      </c>
      <c r="G2118" s="6">
        <v>6550.4741666666669</v>
      </c>
      <c r="H2118" s="9">
        <v>324.35096707907036</v>
      </c>
      <c r="I2118" s="8">
        <f>+F2118/(1-'P&amp;L'!$D$26)</f>
        <v>4.9515647085457096E-2</v>
      </c>
    </row>
    <row r="2119" spans="1:9" x14ac:dyDescent="0.25">
      <c r="A2119" s="5">
        <v>43373</v>
      </c>
      <c r="B2119" s="6">
        <v>44</v>
      </c>
      <c r="C2119" s="6">
        <v>57956171.195075989</v>
      </c>
      <c r="D2119" s="6">
        <v>4803</v>
      </c>
      <c r="E2119" s="7">
        <v>12.627015839735099</v>
      </c>
      <c r="F2119" s="8">
        <f t="shared" si="33"/>
        <v>4.6043285062102514E-2</v>
      </c>
      <c r="G2119" s="6">
        <v>6593.1350000000011</v>
      </c>
      <c r="H2119" s="9">
        <v>303.5695942579253</v>
      </c>
      <c r="I2119" s="8">
        <f>+F2119/(1-'P&amp;L'!$D$26)</f>
        <v>4.6043285062102514E-2</v>
      </c>
    </row>
    <row r="2120" spans="1:9" x14ac:dyDescent="0.25">
      <c r="A2120" s="5">
        <v>43374</v>
      </c>
      <c r="B2120" s="6">
        <v>44</v>
      </c>
      <c r="C2120" s="6">
        <v>56178374.532650344</v>
      </c>
      <c r="D2120" s="6">
        <v>4419</v>
      </c>
      <c r="E2120" s="7">
        <v>12.613281347916701</v>
      </c>
      <c r="F2120" s="8">
        <f t="shared" si="33"/>
        <v>4.3655160772552715E-2</v>
      </c>
      <c r="G2120" s="6">
        <v>6590.9683333333342</v>
      </c>
      <c r="H2120" s="9">
        <v>287.72978223847053</v>
      </c>
      <c r="I2120" s="8">
        <f>+F2120/(1-'P&amp;L'!$D$26)</f>
        <v>4.3655160772552715E-2</v>
      </c>
    </row>
    <row r="2121" spans="1:9" x14ac:dyDescent="0.25">
      <c r="A2121" s="5">
        <v>43375</v>
      </c>
      <c r="B2121" s="6">
        <v>44</v>
      </c>
      <c r="C2121" s="6">
        <v>48711628.550462656</v>
      </c>
      <c r="D2121" s="6">
        <v>4419</v>
      </c>
      <c r="E2121" s="7">
        <v>12.637620355486099</v>
      </c>
      <c r="F2121" s="8">
        <f t="shared" si="33"/>
        <v>5.0443978667101187E-2</v>
      </c>
      <c r="G2121" s="6">
        <v>6562.6416666666664</v>
      </c>
      <c r="H2121" s="9">
        <v>331.04575623316271</v>
      </c>
      <c r="I2121" s="8">
        <f>+F2121/(1-'P&amp;L'!$D$26)</f>
        <v>5.0443978667101187E-2</v>
      </c>
    </row>
    <row r="2122" spans="1:9" x14ac:dyDescent="0.25">
      <c r="A2122" s="5">
        <v>43376</v>
      </c>
      <c r="B2122" s="6">
        <v>44</v>
      </c>
      <c r="C2122" s="6">
        <v>51556103.210343681</v>
      </c>
      <c r="D2122" s="6">
        <v>4419</v>
      </c>
      <c r="E2122" s="7">
        <v>12.694496777698401</v>
      </c>
      <c r="F2122" s="8">
        <f t="shared" si="33"/>
        <v>4.7875363376442284E-2</v>
      </c>
      <c r="G2122" s="6">
        <v>6470.4025000000011</v>
      </c>
      <c r="H2122" s="9">
        <v>309.77287087934064</v>
      </c>
      <c r="I2122" s="8">
        <f>+F2122/(1-'P&amp;L'!$D$26)</f>
        <v>4.7875363376442284E-2</v>
      </c>
    </row>
    <row r="2123" spans="1:9" x14ac:dyDescent="0.25">
      <c r="A2123" s="5">
        <v>43377</v>
      </c>
      <c r="B2123" s="6">
        <v>44</v>
      </c>
      <c r="C2123" s="6">
        <v>55588275.237838395</v>
      </c>
      <c r="D2123" s="6">
        <v>4419</v>
      </c>
      <c r="E2123" s="7">
        <v>12.739282206666701</v>
      </c>
      <c r="F2123" s="8">
        <f t="shared" si="33"/>
        <v>4.4559307957254157E-2</v>
      </c>
      <c r="G2123" s="6">
        <v>6563.6283333333331</v>
      </c>
      <c r="H2123" s="9">
        <v>292.47073622195882</v>
      </c>
      <c r="I2123" s="8">
        <f>+F2123/(1-'P&amp;L'!$D$26)</f>
        <v>4.4559307957254157E-2</v>
      </c>
    </row>
    <row r="2124" spans="1:9" x14ac:dyDescent="0.25">
      <c r="A2124" s="5">
        <v>43378</v>
      </c>
      <c r="B2124" s="6">
        <v>44</v>
      </c>
      <c r="C2124" s="6">
        <v>48176505.206126601</v>
      </c>
      <c r="D2124" s="6">
        <v>4419</v>
      </c>
      <c r="E2124" s="7">
        <v>12.7079305724</v>
      </c>
      <c r="F2124" s="8">
        <f t="shared" si="33"/>
        <v>5.1288053755732893E-2</v>
      </c>
      <c r="G2124" s="6">
        <v>6568.5491666666667</v>
      </c>
      <c r="H2124" s="9">
        <v>336.88810275717452</v>
      </c>
      <c r="I2124" s="8">
        <f>+F2124/(1-'P&amp;L'!$D$26)</f>
        <v>5.1288053755732893E-2</v>
      </c>
    </row>
    <row r="2125" spans="1:9" x14ac:dyDescent="0.25">
      <c r="A2125" s="5">
        <v>43379</v>
      </c>
      <c r="B2125" s="6">
        <v>44</v>
      </c>
      <c r="C2125" s="6">
        <v>46323562.698198661</v>
      </c>
      <c r="D2125" s="6">
        <v>4419</v>
      </c>
      <c r="E2125" s="7">
        <v>12.6827792333553</v>
      </c>
      <c r="F2125" s="8">
        <f t="shared" si="33"/>
        <v>5.3234007044811418E-2</v>
      </c>
      <c r="G2125" s="6">
        <v>6581.4866666666667</v>
      </c>
      <c r="H2125" s="9">
        <v>350.35890757866576</v>
      </c>
      <c r="I2125" s="8">
        <f>+F2125/(1-'P&amp;L'!$D$26)</f>
        <v>5.3234007044811418E-2</v>
      </c>
    </row>
    <row r="2126" spans="1:9" x14ac:dyDescent="0.25">
      <c r="A2126" s="5">
        <v>43380</v>
      </c>
      <c r="B2126" s="6">
        <v>44</v>
      </c>
      <c r="C2126" s="6">
        <v>52623567.225153662</v>
      </c>
      <c r="D2126" s="6">
        <v>4419</v>
      </c>
      <c r="E2126" s="7">
        <v>12.627486170733301</v>
      </c>
      <c r="F2126" s="8">
        <f t="shared" si="33"/>
        <v>4.6656622318813748E-2</v>
      </c>
      <c r="G2126" s="6">
        <v>6558.5374999999995</v>
      </c>
      <c r="H2126" s="9">
        <v>305.99920710127691</v>
      </c>
      <c r="I2126" s="8">
        <f>+F2126/(1-'P&amp;L'!$D$26)</f>
        <v>4.6656622318813748E-2</v>
      </c>
    </row>
    <row r="2127" spans="1:9" x14ac:dyDescent="0.25">
      <c r="A2127" s="5">
        <v>43381</v>
      </c>
      <c r="B2127" s="6">
        <v>44</v>
      </c>
      <c r="C2127" s="6">
        <v>50029447.714054555</v>
      </c>
      <c r="D2127" s="6">
        <v>4419</v>
      </c>
      <c r="E2127" s="7">
        <v>12.612163803190199</v>
      </c>
      <c r="F2127" s="8">
        <f t="shared" si="33"/>
        <v>4.9016305261914521E-2</v>
      </c>
      <c r="G2127" s="6">
        <v>6618.5676923076926</v>
      </c>
      <c r="H2127" s="9">
        <v>324.417734402799</v>
      </c>
      <c r="I2127" s="8">
        <f>+F2127/(1-'P&amp;L'!$D$26)</f>
        <v>4.9016305261914521E-2</v>
      </c>
    </row>
    <row r="2128" spans="1:9" x14ac:dyDescent="0.25">
      <c r="A2128" s="5">
        <v>43382</v>
      </c>
      <c r="B2128" s="6">
        <v>44</v>
      </c>
      <c r="C2128" s="6">
        <v>48176505.206126601</v>
      </c>
      <c r="D2128" s="6">
        <v>4419</v>
      </c>
      <c r="E2128" s="7">
        <v>12.647820647777801</v>
      </c>
      <c r="F2128" s="8">
        <f t="shared" si="33"/>
        <v>5.1045455558669073E-2</v>
      </c>
      <c r="G2128" s="6">
        <v>6621.711666666667</v>
      </c>
      <c r="H2128" s="9">
        <v>338.00828860315386</v>
      </c>
      <c r="I2128" s="8">
        <f>+F2128/(1-'P&amp;L'!$D$26)</f>
        <v>5.1045455558669073E-2</v>
      </c>
    </row>
    <row r="2129" spans="1:9" x14ac:dyDescent="0.25">
      <c r="A2129" s="5">
        <v>43383</v>
      </c>
      <c r="B2129" s="6">
        <v>44</v>
      </c>
      <c r="C2129" s="6">
        <v>53364744.22832486</v>
      </c>
      <c r="D2129" s="6">
        <v>4419</v>
      </c>
      <c r="E2129" s="7">
        <v>12.6643698057447</v>
      </c>
      <c r="F2129" s="8">
        <f t="shared" si="33"/>
        <v>4.6143000274004545E-2</v>
      </c>
      <c r="G2129" s="6">
        <v>6563.9166666666997</v>
      </c>
      <c r="H2129" s="9">
        <v>302.8788085485445</v>
      </c>
      <c r="I2129" s="8">
        <f>+F2129/(1-'P&amp;L'!$D$26)</f>
        <v>4.6143000274004545E-2</v>
      </c>
    </row>
    <row r="2130" spans="1:9" x14ac:dyDescent="0.25">
      <c r="A2130" s="5">
        <v>43384</v>
      </c>
      <c r="B2130" s="6">
        <v>44</v>
      </c>
      <c r="C2130" s="6">
        <v>58923571.752108686</v>
      </c>
      <c r="D2130" s="6">
        <v>4419</v>
      </c>
      <c r="E2130" s="7">
        <v>12.642261505178601</v>
      </c>
      <c r="F2130" s="8">
        <f t="shared" si="33"/>
        <v>4.1716934071175653E-2</v>
      </c>
      <c r="G2130" s="6">
        <v>6248.6358333333337</v>
      </c>
      <c r="H2130" s="9">
        <v>260.67392909395244</v>
      </c>
      <c r="I2130" s="8">
        <f>+F2130/(1-'P&amp;L'!$D$26)</f>
        <v>4.1716934071175653E-2</v>
      </c>
    </row>
    <row r="2131" spans="1:9" x14ac:dyDescent="0.25">
      <c r="A2131" s="5">
        <v>43385</v>
      </c>
      <c r="B2131" s="6">
        <v>44</v>
      </c>
      <c r="C2131" s="6">
        <v>48917682.209297784</v>
      </c>
      <c r="D2131" s="6">
        <v>4419</v>
      </c>
      <c r="E2131" s="7">
        <v>12.6372754499324</v>
      </c>
      <c r="F2131" s="8">
        <f t="shared" si="33"/>
        <v>5.023012494480017E-2</v>
      </c>
      <c r="G2131" s="6">
        <v>6260.5308333333332</v>
      </c>
      <c r="H2131" s="9">
        <v>314.46724597910725</v>
      </c>
      <c r="I2131" s="8">
        <f>+F2131/(1-'P&amp;L'!$D$26)</f>
        <v>5.023012494480017E-2</v>
      </c>
    </row>
    <row r="2132" spans="1:9" x14ac:dyDescent="0.25">
      <c r="A2132" s="5">
        <v>43386</v>
      </c>
      <c r="B2132" s="6">
        <v>44</v>
      </c>
      <c r="C2132" s="6">
        <v>52252978.723568074</v>
      </c>
      <c r="D2132" s="6">
        <v>4419</v>
      </c>
      <c r="E2132" s="7">
        <v>12.6610396039394</v>
      </c>
      <c r="F2132" s="8">
        <f t="shared" si="33"/>
        <v>4.7112374386442647E-2</v>
      </c>
      <c r="G2132" s="6">
        <v>6260.6458333333348</v>
      </c>
      <c r="H2132" s="9">
        <v>294.95389040092226</v>
      </c>
      <c r="I2132" s="8">
        <f>+F2132/(1-'P&amp;L'!$D$26)</f>
        <v>4.7112374386442647E-2</v>
      </c>
    </row>
    <row r="2133" spans="1:9" x14ac:dyDescent="0.25">
      <c r="A2133" s="5">
        <v>43387</v>
      </c>
      <c r="B2133" s="6">
        <v>44</v>
      </c>
      <c r="C2133" s="6">
        <v>42247089.18075718</v>
      </c>
      <c r="D2133" s="6">
        <v>4419</v>
      </c>
      <c r="E2133" s="7">
        <v>12.6119508044286</v>
      </c>
      <c r="F2133" s="8">
        <f t="shared" si="33"/>
        <v>5.8044644356866654E-2</v>
      </c>
      <c r="G2133" s="6">
        <v>6299.3991666666661</v>
      </c>
      <c r="H2133" s="9">
        <v>365.6463842911088</v>
      </c>
      <c r="I2133" s="8">
        <f>+F2133/(1-'P&amp;L'!$D$26)</f>
        <v>5.8044644356866654E-2</v>
      </c>
    </row>
    <row r="2134" spans="1:9" x14ac:dyDescent="0.25">
      <c r="A2134" s="5">
        <v>43388</v>
      </c>
      <c r="B2134" s="6">
        <v>44</v>
      </c>
      <c r="C2134" s="6">
        <v>60035337.256865457</v>
      </c>
      <c r="D2134" s="6">
        <v>4419</v>
      </c>
      <c r="E2134" s="7">
        <v>12.594722099568299</v>
      </c>
      <c r="F2134" s="8">
        <f t="shared" si="33"/>
        <v>4.079043273587369E-2</v>
      </c>
      <c r="G2134" s="6">
        <v>6452.5716666666667</v>
      </c>
      <c r="H2134" s="9">
        <v>263.20319054257106</v>
      </c>
      <c r="I2134" s="8">
        <f>+F2134/(1-'P&amp;L'!$D$26)</f>
        <v>4.079043273587369E-2</v>
      </c>
    </row>
    <row r="2135" spans="1:9" x14ac:dyDescent="0.25">
      <c r="A2135" s="5">
        <v>43389</v>
      </c>
      <c r="B2135" s="6">
        <v>44</v>
      </c>
      <c r="C2135" s="6">
        <v>50029447.714054555</v>
      </c>
      <c r="D2135" s="6">
        <v>4419</v>
      </c>
      <c r="E2135" s="7">
        <v>12.628395708444399</v>
      </c>
      <c r="F2135" s="8">
        <f t="shared" si="33"/>
        <v>4.9079389442816222E-2</v>
      </c>
      <c r="G2135" s="6">
        <v>6596.6183333333329</v>
      </c>
      <c r="H2135" s="9">
        <v>323.75800018728791</v>
      </c>
      <c r="I2135" s="8">
        <f>+F2135/(1-'P&amp;L'!$D$26)</f>
        <v>4.9079389442816222E-2</v>
      </c>
    </row>
    <row r="2136" spans="1:9" x14ac:dyDescent="0.25">
      <c r="A2136" s="5">
        <v>43390</v>
      </c>
      <c r="B2136" s="6">
        <v>44</v>
      </c>
      <c r="C2136" s="6">
        <v>51141213.218811318</v>
      </c>
      <c r="D2136" s="6">
        <v>4419</v>
      </c>
      <c r="E2136" s="7">
        <v>12.6338054315493</v>
      </c>
      <c r="F2136" s="8">
        <f t="shared" si="33"/>
        <v>4.8033013655318514E-2</v>
      </c>
      <c r="G2136" s="6">
        <v>6596.2761538461546</v>
      </c>
      <c r="H2136" s="9">
        <v>316.83902257194421</v>
      </c>
      <c r="I2136" s="8">
        <f>+F2136/(1-'P&amp;L'!$D$26)</f>
        <v>4.8033013655318514E-2</v>
      </c>
    </row>
    <row r="2137" spans="1:9" x14ac:dyDescent="0.25">
      <c r="A2137" s="5">
        <v>43391</v>
      </c>
      <c r="B2137" s="6">
        <v>44</v>
      </c>
      <c r="C2137" s="6">
        <v>49274490.482522056</v>
      </c>
      <c r="D2137" s="6">
        <v>4419</v>
      </c>
      <c r="E2137" s="7">
        <v>12.6096688810256</v>
      </c>
      <c r="F2137" s="8">
        <f t="shared" si="33"/>
        <v>4.9757461813242934E-2</v>
      </c>
      <c r="G2137" s="6">
        <v>6568.40769230769</v>
      </c>
      <c r="H2137" s="9">
        <v>326.82729492381105</v>
      </c>
      <c r="I2137" s="8">
        <f>+F2137/(1-'P&amp;L'!$D$26)</f>
        <v>4.9757461813242934E-2</v>
      </c>
    </row>
    <row r="2138" spans="1:9" x14ac:dyDescent="0.25">
      <c r="A2138" s="5">
        <v>43392</v>
      </c>
      <c r="B2138" s="6">
        <v>44</v>
      </c>
      <c r="C2138" s="6">
        <v>50702736.583464719</v>
      </c>
      <c r="D2138" s="6">
        <v>4419</v>
      </c>
      <c r="E2138" s="7">
        <v>12.6193789952597</v>
      </c>
      <c r="F2138" s="8">
        <f t="shared" si="33"/>
        <v>4.8393079736104579E-2</v>
      </c>
      <c r="G2138" s="6">
        <v>6487.4441666666671</v>
      </c>
      <c r="H2138" s="9">
        <v>313.94740284102653</v>
      </c>
      <c r="I2138" s="8">
        <f>+F2138/(1-'P&amp;L'!$D$26)</f>
        <v>4.8393079736104579E-2</v>
      </c>
    </row>
    <row r="2139" spans="1:9" x14ac:dyDescent="0.25">
      <c r="A2139" s="5">
        <v>43393</v>
      </c>
      <c r="B2139" s="6">
        <v>44</v>
      </c>
      <c r="C2139" s="6">
        <v>51059798.108700395</v>
      </c>
      <c r="D2139" s="6">
        <v>4419</v>
      </c>
      <c r="E2139" s="7">
        <v>12.6768254448611</v>
      </c>
      <c r="F2139" s="8">
        <f t="shared" si="33"/>
        <v>4.8273422996104931E-2</v>
      </c>
      <c r="G2139" s="6">
        <v>6488.8258333333333</v>
      </c>
      <c r="H2139" s="9">
        <v>313.2378342005531</v>
      </c>
      <c r="I2139" s="8">
        <f>+F2139/(1-'P&amp;L'!$D$26)</f>
        <v>4.8273422996104931E-2</v>
      </c>
    </row>
    <row r="2140" spans="1:9" x14ac:dyDescent="0.25">
      <c r="A2140" s="5">
        <v>43394</v>
      </c>
      <c r="B2140" s="6">
        <v>44</v>
      </c>
      <c r="C2140" s="6">
        <v>49274490.482522056</v>
      </c>
      <c r="D2140" s="6">
        <v>4419</v>
      </c>
      <c r="E2140" s="7">
        <v>12.620841688967699</v>
      </c>
      <c r="F2140" s="8">
        <f t="shared" si="33"/>
        <v>4.9801549455017746E-2</v>
      </c>
      <c r="G2140" s="6">
        <v>6531.6016666666665</v>
      </c>
      <c r="H2140" s="9">
        <v>325.28388342297632</v>
      </c>
      <c r="I2140" s="8">
        <f>+F2140/(1-'P&amp;L'!$D$26)</f>
        <v>4.9801549455017746E-2</v>
      </c>
    </row>
    <row r="2141" spans="1:9" x14ac:dyDescent="0.25">
      <c r="A2141" s="5">
        <v>43395</v>
      </c>
      <c r="B2141" s="6">
        <v>44</v>
      </c>
      <c r="C2141" s="6">
        <v>55344536.411528386</v>
      </c>
      <c r="D2141" s="6">
        <v>4419</v>
      </c>
      <c r="E2141" s="7">
        <v>12.5969636374</v>
      </c>
      <c r="F2141" s="8">
        <f t="shared" si="33"/>
        <v>4.4255555843653455E-2</v>
      </c>
      <c r="G2141" s="6">
        <v>6498.4858333333332</v>
      </c>
      <c r="H2141" s="9">
        <v>287.59410269627421</v>
      </c>
      <c r="I2141" s="8">
        <f>+F2141/(1-'P&amp;L'!$D$26)</f>
        <v>4.4255555843653455E-2</v>
      </c>
    </row>
    <row r="2142" spans="1:9" x14ac:dyDescent="0.25">
      <c r="A2142" s="5">
        <v>43396</v>
      </c>
      <c r="B2142" s="6">
        <v>44</v>
      </c>
      <c r="C2142" s="6">
        <v>54987474.886292733</v>
      </c>
      <c r="D2142" s="6">
        <v>4419</v>
      </c>
      <c r="E2142" s="7">
        <v>12.604541294526999</v>
      </c>
      <c r="F2142" s="8">
        <f t="shared" si="33"/>
        <v>4.4569724218297954E-2</v>
      </c>
      <c r="G2142" s="6">
        <v>6481.4259999999986</v>
      </c>
      <c r="H2142" s="9">
        <v>288.87536936130596</v>
      </c>
      <c r="I2142" s="8">
        <f>+F2142/(1-'P&amp;L'!$D$26)</f>
        <v>4.4569724218297954E-2</v>
      </c>
    </row>
    <row r="2143" spans="1:9" x14ac:dyDescent="0.25">
      <c r="A2143" s="5">
        <v>43397</v>
      </c>
      <c r="B2143" s="6">
        <v>44</v>
      </c>
      <c r="C2143" s="6">
        <v>40347952.351630382</v>
      </c>
      <c r="D2143" s="6">
        <v>4419</v>
      </c>
      <c r="E2143" s="7">
        <v>12.619847171360901</v>
      </c>
      <c r="F2143" s="8">
        <f t="shared" si="33"/>
        <v>6.0814798808782093E-2</v>
      </c>
      <c r="G2143" s="6">
        <v>6508.31</v>
      </c>
      <c r="H2143" s="9">
        <v>395.80156323518463</v>
      </c>
      <c r="I2143" s="8">
        <f>+F2143/(1-'P&amp;L'!$D$26)</f>
        <v>6.0814798808782093E-2</v>
      </c>
    </row>
    <row r="2144" spans="1:9" x14ac:dyDescent="0.25">
      <c r="A2144" s="5">
        <v>43398</v>
      </c>
      <c r="B2144" s="6">
        <v>44</v>
      </c>
      <c r="C2144" s="6">
        <v>48917428.957286395</v>
      </c>
      <c r="D2144" s="6">
        <v>4419</v>
      </c>
      <c r="E2144" s="7">
        <v>12.645403320719399</v>
      </c>
      <c r="F2144" s="8">
        <f t="shared" si="33"/>
        <v>5.0262691488023585E-2</v>
      </c>
      <c r="G2144" s="6">
        <v>6478.8249999999998</v>
      </c>
      <c r="H2144" s="9">
        <v>325.64318217989438</v>
      </c>
      <c r="I2144" s="8">
        <f>+F2144/(1-'P&amp;L'!$D$26)</f>
        <v>5.0262691488023585E-2</v>
      </c>
    </row>
    <row r="2145" spans="1:9" x14ac:dyDescent="0.25">
      <c r="A2145" s="5">
        <v>43399</v>
      </c>
      <c r="B2145" s="6">
        <v>44</v>
      </c>
      <c r="C2145" s="6">
        <v>51059798.108700395</v>
      </c>
      <c r="D2145" s="6">
        <v>4419</v>
      </c>
      <c r="E2145" s="7">
        <v>12.6657432307692</v>
      </c>
      <c r="F2145" s="8">
        <f t="shared" si="33"/>
        <v>4.8231221862160271E-2</v>
      </c>
      <c r="G2145" s="6">
        <v>6473.753333333334</v>
      </c>
      <c r="H2145" s="9">
        <v>312.23703330089961</v>
      </c>
      <c r="I2145" s="8">
        <f>+F2145/(1-'P&amp;L'!$D$26)</f>
        <v>4.8231221862160271E-2</v>
      </c>
    </row>
    <row r="2146" spans="1:9" x14ac:dyDescent="0.25">
      <c r="A2146" s="5">
        <v>43400</v>
      </c>
      <c r="B2146" s="6">
        <v>44</v>
      </c>
      <c r="C2146" s="6">
        <v>48560367.43205072</v>
      </c>
      <c r="D2146" s="6">
        <v>4419</v>
      </c>
      <c r="E2146" s="7">
        <v>12.687030702337699</v>
      </c>
      <c r="F2146" s="8">
        <f t="shared" si="33"/>
        <v>5.0798946385475448E-2</v>
      </c>
      <c r="G2146" s="6">
        <v>6465.9175000000005</v>
      </c>
      <c r="H2146" s="9">
        <v>328.46179641540749</v>
      </c>
      <c r="I2146" s="8">
        <f>+F2146/(1-'P&amp;L'!$D$26)</f>
        <v>5.0798946385475448E-2</v>
      </c>
    </row>
    <row r="2147" spans="1:9" x14ac:dyDescent="0.25">
      <c r="A2147" s="5">
        <v>43401</v>
      </c>
      <c r="B2147" s="6">
        <v>44</v>
      </c>
      <c r="C2147" s="6">
        <v>49988613.532993384</v>
      </c>
      <c r="D2147" s="6">
        <v>4419</v>
      </c>
      <c r="E2147" s="7">
        <v>12.626374586447399</v>
      </c>
      <c r="F2147" s="8">
        <f t="shared" si="33"/>
        <v>4.9111619538520071E-2</v>
      </c>
      <c r="G2147" s="6">
        <v>6448.2216666666673</v>
      </c>
      <c r="H2147" s="9">
        <v>316.68260919337513</v>
      </c>
      <c r="I2147" s="8">
        <f>+F2147/(1-'P&amp;L'!$D$26)</f>
        <v>4.9111619538520071E-2</v>
      </c>
    </row>
    <row r="2148" spans="1:9" x14ac:dyDescent="0.25">
      <c r="A2148" s="5">
        <v>43402</v>
      </c>
      <c r="B2148" s="6">
        <v>44</v>
      </c>
      <c r="C2148" s="6">
        <v>52130982.684407398</v>
      </c>
      <c r="D2148" s="6">
        <v>4419</v>
      </c>
      <c r="E2148" s="7">
        <v>12.593982867116599</v>
      </c>
      <c r="F2148" s="8">
        <f t="shared" si="33"/>
        <v>4.6972520498507829E-2</v>
      </c>
      <c r="G2148" s="6">
        <v>6382.6683333333322</v>
      </c>
      <c r="H2148" s="9">
        <v>299.81001912267675</v>
      </c>
      <c r="I2148" s="8">
        <f>+F2148/(1-'P&amp;L'!$D$26)</f>
        <v>4.6972520498507829E-2</v>
      </c>
    </row>
    <row r="2149" spans="1:9" x14ac:dyDescent="0.25">
      <c r="A2149" s="5">
        <v>43403</v>
      </c>
      <c r="B2149" s="6">
        <v>44</v>
      </c>
      <c r="C2149" s="6">
        <v>54987474.886292733</v>
      </c>
      <c r="D2149" s="6">
        <v>4419</v>
      </c>
      <c r="E2149" s="7">
        <v>12.638803005</v>
      </c>
      <c r="F2149" s="8">
        <f t="shared" si="33"/>
        <v>4.4690873806477877E-2</v>
      </c>
      <c r="G2149" s="6">
        <v>6309.4528571428555</v>
      </c>
      <c r="H2149" s="9">
        <v>281.97496142649265</v>
      </c>
      <c r="I2149" s="8">
        <f>+F2149/(1-'P&amp;L'!$D$26)</f>
        <v>4.4690873806477877E-2</v>
      </c>
    </row>
    <row r="2150" spans="1:9" x14ac:dyDescent="0.25">
      <c r="A2150" s="5">
        <v>43404</v>
      </c>
      <c r="B2150" s="6">
        <v>44</v>
      </c>
      <c r="C2150" s="6">
        <v>58201028.613413736</v>
      </c>
      <c r="D2150" s="6">
        <v>4419</v>
      </c>
      <c r="E2150" s="7">
        <v>12.686972894087599</v>
      </c>
      <c r="F2150" s="8">
        <f t="shared" si="33"/>
        <v>4.2384203860381366E-2</v>
      </c>
      <c r="G2150" s="6">
        <v>6310.2841666666673</v>
      </c>
      <c r="H2150" s="9">
        <v>267.45637053693679</v>
      </c>
      <c r="I2150" s="8">
        <f>+F2150/(1-'P&amp;L'!$D$26)</f>
        <v>4.2384203860381366E-2</v>
      </c>
    </row>
    <row r="2151" spans="1:9" x14ac:dyDescent="0.25">
      <c r="A2151" s="5">
        <v>43405</v>
      </c>
      <c r="B2151" s="6">
        <v>44</v>
      </c>
      <c r="C2151" s="6">
        <v>54999360.851837017</v>
      </c>
      <c r="D2151" s="6">
        <v>4379</v>
      </c>
      <c r="E2151" s="7">
        <v>12.646872793793101</v>
      </c>
      <c r="F2151" s="8">
        <f t="shared" si="33"/>
        <v>4.430503963457405E-2</v>
      </c>
      <c r="G2151" s="6">
        <v>6342.2808333333342</v>
      </c>
      <c r="H2151" s="9">
        <v>280.99500369443268</v>
      </c>
      <c r="I2151" s="8">
        <f>+F2151/(1-'P&amp;L'!$D$26)</f>
        <v>4.430503963457405E-2</v>
      </c>
    </row>
    <row r="2152" spans="1:9" x14ac:dyDescent="0.25">
      <c r="A2152" s="5">
        <v>43406</v>
      </c>
      <c r="B2152" s="6">
        <v>44</v>
      </c>
      <c r="C2152" s="6">
        <v>51070835.767058097</v>
      </c>
      <c r="D2152" s="6">
        <v>4379</v>
      </c>
      <c r="E2152" s="7">
        <v>12.626350882466699</v>
      </c>
      <c r="F2152" s="8">
        <f t="shared" si="33"/>
        <v>4.763569552153999E-2</v>
      </c>
      <c r="G2152" s="6">
        <v>6387.6741666666667</v>
      </c>
      <c r="H2152" s="9">
        <v>304.28130169414004</v>
      </c>
      <c r="I2152" s="8">
        <f>+F2152/(1-'P&amp;L'!$D$26)</f>
        <v>4.763569552153999E-2</v>
      </c>
    </row>
    <row r="2153" spans="1:9" x14ac:dyDescent="0.25">
      <c r="A2153" s="5">
        <v>43407</v>
      </c>
      <c r="B2153" s="6">
        <v>44</v>
      </c>
      <c r="C2153" s="6">
        <v>57499331.799647793</v>
      </c>
      <c r="D2153" s="6">
        <v>4379</v>
      </c>
      <c r="E2153" s="7">
        <v>12.662541664769201</v>
      </c>
      <c r="F2153" s="8">
        <f t="shared" si="33"/>
        <v>4.2431238789039545E-2</v>
      </c>
      <c r="G2153" s="6">
        <v>6363.7958333333336</v>
      </c>
      <c r="H2153" s="9">
        <v>270.0237406088616</v>
      </c>
      <c r="I2153" s="8">
        <f>+F2153/(1-'P&amp;L'!$D$26)</f>
        <v>4.2431238789039545E-2</v>
      </c>
    </row>
    <row r="2154" spans="1:9" x14ac:dyDescent="0.25">
      <c r="A2154" s="5">
        <v>43408</v>
      </c>
      <c r="B2154" s="6">
        <v>44</v>
      </c>
      <c r="C2154" s="6">
        <v>43928060.940103598</v>
      </c>
      <c r="D2154" s="6">
        <v>4379</v>
      </c>
      <c r="E2154" s="7">
        <v>12.64055101944</v>
      </c>
      <c r="F2154" s="8">
        <f t="shared" si="33"/>
        <v>5.5443622051574167E-2</v>
      </c>
      <c r="G2154" s="6">
        <v>6391.873333333333</v>
      </c>
      <c r="H2154" s="9">
        <v>354.38860929486884</v>
      </c>
      <c r="I2154" s="8">
        <f>+F2154/(1-'P&amp;L'!$D$26)</f>
        <v>5.5443622051574167E-2</v>
      </c>
    </row>
    <row r="2155" spans="1:9" x14ac:dyDescent="0.25">
      <c r="A2155" s="5">
        <v>43409</v>
      </c>
      <c r="B2155" s="6">
        <v>44</v>
      </c>
      <c r="C2155" s="6">
        <v>51427973.78353592</v>
      </c>
      <c r="D2155" s="6">
        <v>4379</v>
      </c>
      <c r="E2155" s="7">
        <v>12.5928150926761</v>
      </c>
      <c r="F2155" s="8">
        <f t="shared" si="33"/>
        <v>4.7179250168576992E-2</v>
      </c>
      <c r="G2155" s="6">
        <v>6436.9650000000001</v>
      </c>
      <c r="H2155" s="9">
        <v>303.69118206137421</v>
      </c>
      <c r="I2155" s="8">
        <f>+F2155/(1-'P&amp;L'!$D$26)</f>
        <v>4.7179250168576992E-2</v>
      </c>
    </row>
    <row r="2156" spans="1:9" x14ac:dyDescent="0.25">
      <c r="A2156" s="5">
        <v>43410</v>
      </c>
      <c r="B2156" s="6">
        <v>44</v>
      </c>
      <c r="C2156" s="6">
        <v>45713754.474254146</v>
      </c>
      <c r="D2156" s="6">
        <v>4379</v>
      </c>
      <c r="E2156" s="7">
        <v>12.624583071185199</v>
      </c>
      <c r="F2156" s="8">
        <f t="shared" si="33"/>
        <v>5.3210553274368008E-2</v>
      </c>
      <c r="G2156" s="6">
        <v>6445.354166666667</v>
      </c>
      <c r="H2156" s="9">
        <v>342.96086125758649</v>
      </c>
      <c r="I2156" s="8">
        <f>+F2156/(1-'P&amp;L'!$D$26)</f>
        <v>5.3210553274368008E-2</v>
      </c>
    </row>
    <row r="2157" spans="1:9" x14ac:dyDescent="0.25">
      <c r="A2157" s="5">
        <v>43411</v>
      </c>
      <c r="B2157" s="6">
        <v>44</v>
      </c>
      <c r="C2157" s="6">
        <v>46428031.887914367</v>
      </c>
      <c r="D2157" s="6">
        <v>4379</v>
      </c>
      <c r="E2157" s="7">
        <v>12.6266950724615</v>
      </c>
      <c r="F2157" s="8">
        <f t="shared" si="33"/>
        <v>5.2400694168018083E-2</v>
      </c>
      <c r="G2157" s="6">
        <v>6538.79</v>
      </c>
      <c r="H2157" s="9">
        <v>342.63713501889498</v>
      </c>
      <c r="I2157" s="8">
        <f>+F2157/(1-'P&amp;L'!$D$26)</f>
        <v>5.2400694168018083E-2</v>
      </c>
    </row>
    <row r="2158" spans="1:9" x14ac:dyDescent="0.25">
      <c r="A2158" s="5">
        <v>43412</v>
      </c>
      <c r="B2158" s="6">
        <v>44</v>
      </c>
      <c r="C2158" s="6">
        <v>43213783.526443377</v>
      </c>
      <c r="D2158" s="6">
        <v>4379</v>
      </c>
      <c r="E2158" s="7">
        <v>12.6091414173611</v>
      </c>
      <c r="F2158" s="8">
        <f t="shared" si="33"/>
        <v>5.6220000506200081E-2</v>
      </c>
      <c r="G2158" s="6">
        <v>6486.251666666667</v>
      </c>
      <c r="H2158" s="9">
        <v>364.65707198334115</v>
      </c>
      <c r="I2158" s="8">
        <f>+F2158/(1-'P&amp;L'!$D$26)</f>
        <v>5.6220000506200081E-2</v>
      </c>
    </row>
    <row r="2159" spans="1:9" x14ac:dyDescent="0.25">
      <c r="A2159" s="5">
        <v>43413</v>
      </c>
      <c r="B2159" s="6">
        <v>44</v>
      </c>
      <c r="C2159" s="6">
        <v>45356615.76742404</v>
      </c>
      <c r="D2159" s="6">
        <v>4379</v>
      </c>
      <c r="E2159" s="7">
        <v>12.615807559245299</v>
      </c>
      <c r="F2159" s="8">
        <f t="shared" si="33"/>
        <v>5.3592255421996589E-2</v>
      </c>
      <c r="G2159" s="6">
        <v>6411.2808333333332</v>
      </c>
      <c r="H2159" s="9">
        <v>343.59500000215115</v>
      </c>
      <c r="I2159" s="8">
        <f>+F2159/(1-'P&amp;L'!$D$26)</f>
        <v>5.3592255421996589E-2</v>
      </c>
    </row>
    <row r="2160" spans="1:9" x14ac:dyDescent="0.25">
      <c r="A2160" s="5">
        <v>43414</v>
      </c>
      <c r="B2160" s="6">
        <v>44</v>
      </c>
      <c r="C2160" s="6">
        <v>46785170.594744474</v>
      </c>
      <c r="D2160" s="6">
        <v>4379</v>
      </c>
      <c r="E2160" s="7">
        <v>12.6410370255303</v>
      </c>
      <c r="F2160" s="8">
        <f t="shared" si="33"/>
        <v>5.2059753528069373E-2</v>
      </c>
      <c r="G2160" s="6">
        <v>6399.3333333333303</v>
      </c>
      <c r="H2160" s="9">
        <v>333.14771607729176</v>
      </c>
      <c r="I2160" s="8">
        <f>+F2160/(1-'P&amp;L'!$D$26)</f>
        <v>5.2059753528069373E-2</v>
      </c>
    </row>
    <row r="2161" spans="1:9" x14ac:dyDescent="0.25">
      <c r="A2161" s="5">
        <v>43415</v>
      </c>
      <c r="B2161" s="6">
        <v>44</v>
      </c>
      <c r="C2161" s="6">
        <v>52142251.197196133</v>
      </c>
      <c r="D2161" s="6">
        <v>4379</v>
      </c>
      <c r="E2161" s="7">
        <v>12.592496862269501</v>
      </c>
      <c r="F2161" s="8">
        <f t="shared" si="33"/>
        <v>4.6531783145663405E-2</v>
      </c>
      <c r="G2161" s="6">
        <v>6378.2683333333334</v>
      </c>
      <c r="H2161" s="9">
        <v>296.79219893151861</v>
      </c>
      <c r="I2161" s="8">
        <f>+F2161/(1-'P&amp;L'!$D$26)</f>
        <v>4.6531783145663405E-2</v>
      </c>
    </row>
    <row r="2162" spans="1:9" x14ac:dyDescent="0.25">
      <c r="A2162" s="5">
        <v>43416</v>
      </c>
      <c r="B2162" s="6">
        <v>44</v>
      </c>
      <c r="C2162" s="6">
        <v>49999418.956215471</v>
      </c>
      <c r="D2162" s="6">
        <v>4379</v>
      </c>
      <c r="E2162" s="7">
        <v>12.6091978384211</v>
      </c>
      <c r="F2162" s="8">
        <f t="shared" si="33"/>
        <v>4.8590360716854124E-2</v>
      </c>
      <c r="G2162" s="6">
        <v>6401.9366666666674</v>
      </c>
      <c r="H2162" s="9">
        <v>311.07241191978807</v>
      </c>
      <c r="I2162" s="8">
        <f>+F2162/(1-'P&amp;L'!$D$26)</f>
        <v>4.8590360716854124E-2</v>
      </c>
    </row>
    <row r="2163" spans="1:9" x14ac:dyDescent="0.25">
      <c r="A2163" s="5">
        <v>43417</v>
      </c>
      <c r="B2163" s="6">
        <v>44</v>
      </c>
      <c r="C2163" s="6">
        <v>42856644.819613263</v>
      </c>
      <c r="D2163" s="6">
        <v>4379</v>
      </c>
      <c r="E2163" s="7">
        <v>12.642893887036999</v>
      </c>
      <c r="F2163" s="8">
        <f t="shared" si="33"/>
        <v>5.6840245726933775E-2</v>
      </c>
      <c r="G2163" s="6">
        <v>6372.6333333333296</v>
      </c>
      <c r="H2163" s="9">
        <v>362.22204459431555</v>
      </c>
      <c r="I2163" s="8">
        <f>+F2163/(1-'P&amp;L'!$D$26)</f>
        <v>5.6840245726933775E-2</v>
      </c>
    </row>
    <row r="2164" spans="1:9" x14ac:dyDescent="0.25">
      <c r="A2164" s="5">
        <v>43418</v>
      </c>
      <c r="B2164" s="6">
        <v>44</v>
      </c>
      <c r="C2164" s="6">
        <v>48213725.422064923</v>
      </c>
      <c r="D2164" s="6">
        <v>4379</v>
      </c>
      <c r="E2164" s="7">
        <v>12.643283735407399</v>
      </c>
      <c r="F2164" s="8">
        <f t="shared" si="33"/>
        <v>5.0526220815297111E-2</v>
      </c>
      <c r="G2164" s="6">
        <v>6176.1549999999997</v>
      </c>
      <c r="H2164" s="9">
        <v>312.05777131950134</v>
      </c>
      <c r="I2164" s="8">
        <f>+F2164/(1-'P&amp;L'!$D$26)</f>
        <v>5.0526220815297111E-2</v>
      </c>
    </row>
    <row r="2165" spans="1:9" x14ac:dyDescent="0.25">
      <c r="A2165" s="5">
        <v>43419</v>
      </c>
      <c r="B2165" s="6">
        <v>44</v>
      </c>
      <c r="C2165" s="6">
        <v>45356615.76742404</v>
      </c>
      <c r="D2165" s="6">
        <v>4379</v>
      </c>
      <c r="E2165" s="7">
        <v>12.6363172116667</v>
      </c>
      <c r="F2165" s="8">
        <f t="shared" si="33"/>
        <v>5.3679380921178653E-2</v>
      </c>
      <c r="G2165" s="6">
        <v>5615.1799999999994</v>
      </c>
      <c r="H2165" s="9">
        <v>301.41938616098389</v>
      </c>
      <c r="I2165" s="8">
        <f>+F2165/(1-'P&amp;L'!$D$26)</f>
        <v>5.3679380921178653E-2</v>
      </c>
    </row>
    <row r="2166" spans="1:9" x14ac:dyDescent="0.25">
      <c r="A2166" s="5">
        <v>43420</v>
      </c>
      <c r="B2166" s="6">
        <v>44</v>
      </c>
      <c r="C2166" s="6">
        <v>41672924.12894994</v>
      </c>
      <c r="D2166" s="6">
        <v>4379</v>
      </c>
      <c r="E2166" s="7">
        <v>12.631709846449301</v>
      </c>
      <c r="F2166" s="8">
        <f t="shared" si="33"/>
        <v>5.840308491056187E-2</v>
      </c>
      <c r="G2166" s="6">
        <v>5596.1925000000001</v>
      </c>
      <c r="H2166" s="9">
        <v>326.83490575334952</v>
      </c>
      <c r="I2166" s="8">
        <f>+F2166/(1-'P&amp;L'!$D$26)</f>
        <v>5.840308491056187E-2</v>
      </c>
    </row>
    <row r="2167" spans="1:9" x14ac:dyDescent="0.25">
      <c r="A2167" s="5">
        <v>43421</v>
      </c>
      <c r="B2167" s="6">
        <v>44</v>
      </c>
      <c r="C2167" s="6">
        <v>47956936.497601137</v>
      </c>
      <c r="D2167" s="6">
        <v>4379</v>
      </c>
      <c r="E2167" s="7">
        <v>12.6241081533803</v>
      </c>
      <c r="F2167" s="8">
        <f t="shared" si="33"/>
        <v>5.0719725658088535E-2</v>
      </c>
      <c r="G2167" s="6">
        <v>5558.2433333333329</v>
      </c>
      <c r="H2167" s="9">
        <v>281.9125770075662</v>
      </c>
      <c r="I2167" s="8">
        <f>+F2167/(1-'P&amp;L'!$D$26)</f>
        <v>5.0719725658088535E-2</v>
      </c>
    </row>
    <row r="2168" spans="1:9" x14ac:dyDescent="0.25">
      <c r="A2168" s="5">
        <v>43422</v>
      </c>
      <c r="B2168" s="6">
        <v>44</v>
      </c>
      <c r="C2168" s="6">
        <v>40680711.649689198</v>
      </c>
      <c r="D2168" s="6">
        <v>4379</v>
      </c>
      <c r="E2168" s="7">
        <v>12.599739195034999</v>
      </c>
      <c r="F2168" s="8">
        <f t="shared" si="33"/>
        <v>5.9676127842790846E-2</v>
      </c>
      <c r="G2168" s="6">
        <v>5606.0441666666602</v>
      </c>
      <c r="H2168" s="9">
        <v>334.54700838233151</v>
      </c>
      <c r="I2168" s="8">
        <f>+F2168/(1-'P&amp;L'!$D$26)</f>
        <v>5.9676127842790846E-2</v>
      </c>
    </row>
    <row r="2169" spans="1:9" x14ac:dyDescent="0.25">
      <c r="A2169" s="5">
        <v>43423</v>
      </c>
      <c r="B2169" s="6">
        <v>44</v>
      </c>
      <c r="C2169" s="6">
        <v>41672924.128949903</v>
      </c>
      <c r="D2169" s="6">
        <v>4379</v>
      </c>
      <c r="E2169" s="7">
        <v>12.589674788260901</v>
      </c>
      <c r="F2169" s="8">
        <f t="shared" si="33"/>
        <v>5.8208734573003483E-2</v>
      </c>
      <c r="G2169" s="6">
        <v>5303.9425000000001</v>
      </c>
      <c r="H2169" s="9">
        <v>308.73578117297251</v>
      </c>
      <c r="I2169" s="8">
        <f>+F2169/(1-'P&amp;L'!$D$26)</f>
        <v>5.8208734573003483E-2</v>
      </c>
    </row>
    <row r="2170" spans="1:9" x14ac:dyDescent="0.25">
      <c r="A2170" s="5">
        <v>43424</v>
      </c>
      <c r="B2170" s="6">
        <v>44</v>
      </c>
      <c r="C2170" s="6">
        <v>43657349.087471299</v>
      </c>
      <c r="D2170" s="6">
        <v>4379</v>
      </c>
      <c r="E2170" s="7">
        <v>12.608427365225801</v>
      </c>
      <c r="F2170" s="8">
        <f t="shared" si="33"/>
        <v>5.5645645047179788E-2</v>
      </c>
      <c r="G2170" s="6">
        <v>4671.97</v>
      </c>
      <c r="H2170" s="9">
        <v>259.97478429107258</v>
      </c>
      <c r="I2170" s="8">
        <f>+F2170/(1-'P&amp;L'!$D$26)</f>
        <v>5.5645645047179788E-2</v>
      </c>
    </row>
    <row r="2171" spans="1:9" x14ac:dyDescent="0.25">
      <c r="A2171" s="5">
        <v>43425</v>
      </c>
      <c r="B2171" s="6">
        <v>44</v>
      </c>
      <c r="C2171" s="6">
        <v>34727436.774124898</v>
      </c>
      <c r="D2171" s="6">
        <v>4379</v>
      </c>
      <c r="E2171" s="7">
        <v>12.608200019026</v>
      </c>
      <c r="F2171" s="8">
        <f t="shared" si="33"/>
        <v>6.995326383189622E-2</v>
      </c>
      <c r="G2171" s="6">
        <v>4533.6808333333302</v>
      </c>
      <c r="H2171" s="9">
        <v>317.14577146377758</v>
      </c>
      <c r="I2171" s="8">
        <f>+F2171/(1-'P&amp;L'!$D$26)</f>
        <v>6.995326383189622E-2</v>
      </c>
    </row>
    <row r="2172" spans="1:9" x14ac:dyDescent="0.25">
      <c r="A2172" s="5">
        <v>43426</v>
      </c>
      <c r="B2172" s="6">
        <v>44</v>
      </c>
      <c r="C2172" s="6">
        <v>40349974.156602301</v>
      </c>
      <c r="D2172" s="6">
        <v>4379</v>
      </c>
      <c r="E2172" s="7">
        <v>12.648707895840699</v>
      </c>
      <c r="F2172" s="8">
        <f t="shared" si="33"/>
        <v>6.0399107892370962E-2</v>
      </c>
      <c r="G2172" s="6">
        <v>4548.7974999999997</v>
      </c>
      <c r="H2172" s="9">
        <v>274.74331098304731</v>
      </c>
      <c r="I2172" s="8">
        <f>+F2172/(1-'P&amp;L'!$D$26)</f>
        <v>6.0399107892370962E-2</v>
      </c>
    </row>
    <row r="2173" spans="1:9" x14ac:dyDescent="0.25">
      <c r="A2173" s="5">
        <v>43427</v>
      </c>
      <c r="B2173" s="6">
        <v>44</v>
      </c>
      <c r="C2173" s="6">
        <v>41342186.635862999</v>
      </c>
      <c r="D2173" s="6">
        <v>4379</v>
      </c>
      <c r="E2173" s="7">
        <v>12.6288808428467</v>
      </c>
      <c r="F2173" s="8">
        <f t="shared" si="33"/>
        <v>5.8857124967974905E-2</v>
      </c>
      <c r="G2173" s="6">
        <v>4309.3374999999996</v>
      </c>
      <c r="H2173" s="9">
        <v>253.63521576668055</v>
      </c>
      <c r="I2173" s="8">
        <f>+F2173/(1-'P&amp;L'!$D$26)</f>
        <v>5.8857124967974905E-2</v>
      </c>
    </row>
    <row r="2174" spans="1:9" x14ac:dyDescent="0.25">
      <c r="A2174" s="5">
        <v>43428</v>
      </c>
      <c r="B2174" s="6">
        <v>44</v>
      </c>
      <c r="C2174" s="6">
        <v>47295461.511427298</v>
      </c>
      <c r="D2174" s="6">
        <v>4379</v>
      </c>
      <c r="E2174" s="7">
        <v>12.6247695004196</v>
      </c>
      <c r="F2174" s="8">
        <f t="shared" si="33"/>
        <v>5.1431786698500036E-2</v>
      </c>
      <c r="G2174" s="6">
        <v>4293.84083333333</v>
      </c>
      <c r="H2174" s="9">
        <v>220.83990585730947</v>
      </c>
      <c r="I2174" s="8">
        <f>+F2174/(1-'P&amp;L'!$D$26)</f>
        <v>5.1431786698500036E-2</v>
      </c>
    </row>
    <row r="2175" spans="1:9" x14ac:dyDescent="0.25">
      <c r="A2175" s="5">
        <v>43429</v>
      </c>
      <c r="B2175" s="6">
        <v>44</v>
      </c>
      <c r="C2175" s="6">
        <v>42003661.6220368</v>
      </c>
      <c r="D2175" s="6">
        <v>4379</v>
      </c>
      <c r="E2175" s="7">
        <v>12.5961687080882</v>
      </c>
      <c r="F2175" s="8">
        <f t="shared" si="33"/>
        <v>5.7780186495129553E-2</v>
      </c>
      <c r="G2175" s="6">
        <v>3823.5116666666599</v>
      </c>
      <c r="H2175" s="9">
        <v>220.92321716630323</v>
      </c>
      <c r="I2175" s="8">
        <f>+F2175/(1-'P&amp;L'!$D$26)</f>
        <v>5.7780186495129553E-2</v>
      </c>
    </row>
    <row r="2176" spans="1:9" x14ac:dyDescent="0.25">
      <c r="A2176" s="5">
        <v>43430</v>
      </c>
      <c r="B2176" s="6">
        <v>44</v>
      </c>
      <c r="C2176" s="6">
        <v>36711861.732646301</v>
      </c>
      <c r="D2176" s="6">
        <v>4379</v>
      </c>
      <c r="E2176" s="7">
        <v>12.6179371023571</v>
      </c>
      <c r="F2176" s="8">
        <f t="shared" si="33"/>
        <v>6.622310976323538E-2</v>
      </c>
      <c r="G2176" s="6">
        <v>3920.53666666666</v>
      </c>
      <c r="H2176" s="9">
        <v>259.63013000745519</v>
      </c>
      <c r="I2176" s="8">
        <f>+F2176/(1-'P&amp;L'!$D$26)</f>
        <v>6.622310976323538E-2</v>
      </c>
    </row>
    <row r="2177" spans="1:9" x14ac:dyDescent="0.25">
      <c r="A2177" s="5">
        <v>43431</v>
      </c>
      <c r="B2177" s="6">
        <v>44</v>
      </c>
      <c r="C2177" s="6">
        <v>43326611.594384402</v>
      </c>
      <c r="D2177" s="6">
        <v>4379</v>
      </c>
      <c r="E2177" s="7">
        <v>12.6347198086301</v>
      </c>
      <c r="F2177" s="8">
        <f t="shared" si="33"/>
        <v>5.6187345011838835E-2</v>
      </c>
      <c r="G2177" s="6">
        <v>3751.6683333333299</v>
      </c>
      <c r="H2177" s="9">
        <v>210.79628301499019</v>
      </c>
      <c r="I2177" s="8">
        <f>+F2177/(1-'P&amp;L'!$D$26)</f>
        <v>5.6187345011838835E-2</v>
      </c>
    </row>
    <row r="2178" spans="1:9" x14ac:dyDescent="0.25">
      <c r="A2178" s="5">
        <v>43432</v>
      </c>
      <c r="B2178" s="6">
        <v>44</v>
      </c>
      <c r="C2178" s="6">
        <v>39027024.184254698</v>
      </c>
      <c r="D2178" s="6">
        <v>4379</v>
      </c>
      <c r="E2178" s="7">
        <v>12.621775962013</v>
      </c>
      <c r="F2178" s="8">
        <f t="shared" si="33"/>
        <v>6.2313572609975297E-2</v>
      </c>
      <c r="G2178" s="6">
        <v>4103.4538461538395</v>
      </c>
      <c r="H2178" s="9">
        <v>255.70086919398969</v>
      </c>
      <c r="I2178" s="8">
        <f>+F2178/(1-'P&amp;L'!$D$26)</f>
        <v>6.2313572609975297E-2</v>
      </c>
    </row>
    <row r="2179" spans="1:9" x14ac:dyDescent="0.25">
      <c r="A2179" s="5">
        <v>43433</v>
      </c>
      <c r="B2179" s="6">
        <v>44</v>
      </c>
      <c r="C2179" s="6">
        <v>34727436.774124898</v>
      </c>
      <c r="D2179" s="6">
        <v>4379</v>
      </c>
      <c r="E2179" s="7">
        <v>12.601976155092</v>
      </c>
      <c r="F2179" s="8">
        <f t="shared" si="33"/>
        <v>6.99187323686285E-2</v>
      </c>
      <c r="G2179" s="6">
        <v>4263.7833333333301</v>
      </c>
      <c r="H2179" s="9">
        <v>298.11832576115182</v>
      </c>
      <c r="I2179" s="8">
        <f>+F2179/(1-'P&amp;L'!$D$26)</f>
        <v>6.99187323686285E-2</v>
      </c>
    </row>
    <row r="2180" spans="1:9" x14ac:dyDescent="0.25">
      <c r="A2180" s="5">
        <v>43434</v>
      </c>
      <c r="B2180" s="6">
        <v>44</v>
      </c>
      <c r="C2180" s="6">
        <v>33404486.801777299</v>
      </c>
      <c r="D2180" s="6">
        <v>4379</v>
      </c>
      <c r="E2180" s="7">
        <v>12.6132519448701</v>
      </c>
      <c r="F2180" s="8">
        <f t="shared" ref="F2180:F2243" si="34">+(B2180/C2180)*D2180*E2180</f>
        <v>7.2752829467222585E-2</v>
      </c>
      <c r="G2180" s="6">
        <v>4106.8716666666596</v>
      </c>
      <c r="H2180" s="9">
        <v>298.78653400876766</v>
      </c>
      <c r="I2180" s="8">
        <f>+F2180/(1-'P&amp;L'!$D$26)</f>
        <v>7.2752829467222585E-2</v>
      </c>
    </row>
    <row r="2181" spans="1:9" x14ac:dyDescent="0.25">
      <c r="A2181" s="5">
        <v>43435</v>
      </c>
      <c r="B2181" s="6">
        <v>44</v>
      </c>
      <c r="C2181" s="6">
        <v>41011449.142776102</v>
      </c>
      <c r="D2181" s="6">
        <v>3870</v>
      </c>
      <c r="E2181" s="7">
        <v>12.6285973745455</v>
      </c>
      <c r="F2181" s="8">
        <f t="shared" si="34"/>
        <v>5.2434078919066575E-2</v>
      </c>
      <c r="G2181" s="6">
        <v>4116.7774999999901</v>
      </c>
      <c r="H2181" s="9">
        <v>215.85943632723709</v>
      </c>
      <c r="I2181" s="8">
        <f>+F2181/(1-'P&amp;L'!$D$26)</f>
        <v>5.2434078919066575E-2</v>
      </c>
    </row>
    <row r="2182" spans="1:9" x14ac:dyDescent="0.25">
      <c r="A2182" s="5">
        <v>43436</v>
      </c>
      <c r="B2182" s="6">
        <v>44</v>
      </c>
      <c r="C2182">
        <v>37704074.211906999</v>
      </c>
      <c r="D2182" s="6">
        <v>3870</v>
      </c>
      <c r="E2182" s="7">
        <v>12.5839341628571</v>
      </c>
      <c r="F2182" s="8">
        <f t="shared" si="34"/>
        <v>5.6831850510590448E-2</v>
      </c>
      <c r="G2182">
        <v>4167.5466666666598</v>
      </c>
      <c r="H2182" s="9">
        <v>236.84938915590914</v>
      </c>
      <c r="I2182" s="8">
        <f>+F2182/(1-'P&amp;L'!$D$26)</f>
        <v>5.6831850510590448E-2</v>
      </c>
    </row>
    <row r="2183" spans="1:9" x14ac:dyDescent="0.25">
      <c r="A2183" s="5">
        <v>43437</v>
      </c>
      <c r="B2183" s="6">
        <v>44</v>
      </c>
      <c r="C2183">
        <v>31998005.400318898</v>
      </c>
      <c r="D2183" s="6">
        <v>3870</v>
      </c>
      <c r="E2183" s="7">
        <v>12.6058369592683</v>
      </c>
      <c r="F2183" s="8">
        <f t="shared" si="34"/>
        <v>6.7082991285538476E-2</v>
      </c>
      <c r="G2183">
        <v>3967.5241666666602</v>
      </c>
      <c r="H2183" s="9">
        <v>266.15338909766285</v>
      </c>
      <c r="I2183" s="8">
        <f>+F2183/(1-'P&amp;L'!$D$26)</f>
        <v>6.7082991285538476E-2</v>
      </c>
    </row>
    <row r="2184" spans="1:9" x14ac:dyDescent="0.25">
      <c r="A2184" s="5">
        <v>43438</v>
      </c>
      <c r="B2184" s="6">
        <v>44</v>
      </c>
      <c r="C2184">
        <v>38734427.589859702</v>
      </c>
      <c r="D2184" s="6">
        <v>3870</v>
      </c>
      <c r="E2184" s="7">
        <v>12.6287778528472</v>
      </c>
      <c r="F2184" s="8">
        <f t="shared" si="34"/>
        <v>5.5517234320658526E-2</v>
      </c>
      <c r="G2184">
        <v>3961.4933333333302</v>
      </c>
      <c r="H2184" s="9">
        <v>219.93115364639311</v>
      </c>
      <c r="I2184" s="8">
        <f>+F2184/(1-'P&amp;L'!$D$26)</f>
        <v>5.5517234320658526E-2</v>
      </c>
    </row>
    <row r="2185" spans="1:9" x14ac:dyDescent="0.25">
      <c r="A2185" s="5">
        <v>43439</v>
      </c>
      <c r="B2185" s="6">
        <v>44</v>
      </c>
      <c r="C2185">
        <v>36488953.526679397</v>
      </c>
      <c r="D2185" s="6">
        <v>3870</v>
      </c>
      <c r="E2185" s="7">
        <v>12.650658866484401</v>
      </c>
      <c r="F2185" s="8">
        <f t="shared" si="34"/>
        <v>5.9035789837324999E-2</v>
      </c>
      <c r="G2185">
        <v>3858.34916666666</v>
      </c>
      <c r="H2185" s="9">
        <v>227.78069052235099</v>
      </c>
      <c r="I2185" s="8">
        <f>+F2185/(1-'P&amp;L'!$D$26)</f>
        <v>5.9035789837324999E-2</v>
      </c>
    </row>
    <row r="2186" spans="1:9" x14ac:dyDescent="0.25">
      <c r="A2186" s="5">
        <v>43440</v>
      </c>
      <c r="B2186" s="6">
        <v>44</v>
      </c>
      <c r="C2186">
        <v>37892374.816167101</v>
      </c>
      <c r="D2186" s="6">
        <v>3870</v>
      </c>
      <c r="E2186" s="7">
        <v>12.656635670384601</v>
      </c>
      <c r="F2186" s="8">
        <f t="shared" si="34"/>
        <v>5.6876137545054779E-2</v>
      </c>
      <c r="G2186">
        <v>3742.94333333333</v>
      </c>
      <c r="H2186" s="9">
        <v>212.88415985001228</v>
      </c>
      <c r="I2186" s="8">
        <f>+F2186/(1-'P&amp;L'!$D$26)</f>
        <v>5.6876137545054779E-2</v>
      </c>
    </row>
    <row r="2187" spans="1:9" x14ac:dyDescent="0.25">
      <c r="A2187" s="5">
        <v>43441</v>
      </c>
      <c r="B2187" s="6">
        <v>44</v>
      </c>
      <c r="C2187">
        <v>31998005.400318898</v>
      </c>
      <c r="D2187" s="6">
        <v>3870</v>
      </c>
      <c r="E2187" s="7">
        <v>12.6733693467769</v>
      </c>
      <c r="F2187" s="8">
        <f t="shared" si="34"/>
        <v>6.7442370403114654E-2</v>
      </c>
      <c r="G2187">
        <v>3405.6433333333298</v>
      </c>
      <c r="H2187" s="9">
        <v>229.6846591475645</v>
      </c>
      <c r="I2187" s="8">
        <f>+F2187/(1-'P&amp;L'!$D$26)</f>
        <v>6.7442370403114654E-2</v>
      </c>
    </row>
    <row r="2188" spans="1:9" x14ac:dyDescent="0.25">
      <c r="A2188" s="5">
        <v>43442</v>
      </c>
      <c r="B2188" s="6">
        <v>44</v>
      </c>
      <c r="C2188">
        <v>35646900.752986804</v>
      </c>
      <c r="D2188" s="6">
        <v>3870</v>
      </c>
      <c r="E2188" s="7">
        <v>12.6764182314173</v>
      </c>
      <c r="F2188" s="8">
        <f t="shared" si="34"/>
        <v>6.0553384750142034E-2</v>
      </c>
      <c r="G2188">
        <v>3435.34</v>
      </c>
      <c r="H2188" s="9">
        <v>208.02146476755294</v>
      </c>
      <c r="I2188" s="8">
        <f>+F2188/(1-'P&amp;L'!$D$26)</f>
        <v>6.0553384750142034E-2</v>
      </c>
    </row>
    <row r="2189" spans="1:9" x14ac:dyDescent="0.25">
      <c r="A2189" s="5">
        <v>43443</v>
      </c>
      <c r="B2189" s="6">
        <v>44</v>
      </c>
      <c r="C2189">
        <v>35927585.010884397</v>
      </c>
      <c r="D2189" s="6">
        <v>3870</v>
      </c>
      <c r="E2189" s="7">
        <v>12.6267119469466</v>
      </c>
      <c r="F2189" s="8">
        <f t="shared" si="34"/>
        <v>5.9844726821318299E-2</v>
      </c>
      <c r="G2189">
        <v>3528.8033333333301</v>
      </c>
      <c r="H2189" s="9">
        <v>211.18027148949056</v>
      </c>
      <c r="I2189" s="8">
        <f>+F2189/(1-'P&amp;L'!$D$26)</f>
        <v>5.9844726821318299E-2</v>
      </c>
    </row>
    <row r="2190" spans="1:9" x14ac:dyDescent="0.25">
      <c r="A2190" s="5">
        <v>43444</v>
      </c>
      <c r="B2190" s="6">
        <v>44</v>
      </c>
      <c r="C2190">
        <v>34804847.979294203</v>
      </c>
      <c r="D2190" s="6">
        <v>3870</v>
      </c>
      <c r="E2190" s="7">
        <v>12.5971292288356</v>
      </c>
      <c r="F2190" s="8">
        <f t="shared" si="34"/>
        <v>6.1630470742530877E-2</v>
      </c>
      <c r="G2190">
        <v>3523.96</v>
      </c>
      <c r="H2190" s="9">
        <v>217.1833136778491</v>
      </c>
      <c r="I2190" s="8">
        <f>+F2190/(1-'P&amp;L'!$D$26)</f>
        <v>6.1630470742530877E-2</v>
      </c>
    </row>
    <row r="2191" spans="1:9" x14ac:dyDescent="0.25">
      <c r="A2191" s="5">
        <v>43445</v>
      </c>
      <c r="B2191" s="6">
        <v>44</v>
      </c>
      <c r="C2191">
        <v>35085532.237191796</v>
      </c>
      <c r="D2191" s="6">
        <v>3870</v>
      </c>
      <c r="E2191" s="7">
        <v>12.636531997000001</v>
      </c>
      <c r="F2191" s="8">
        <f t="shared" si="34"/>
        <v>6.132865974221241E-2</v>
      </c>
      <c r="G2191">
        <v>3426.19</v>
      </c>
      <c r="H2191" s="9">
        <v>210.12364072217073</v>
      </c>
      <c r="I2191" s="8">
        <f>+F2191/(1-'P&amp;L'!$D$26)</f>
        <v>6.132865974221241E-2</v>
      </c>
    </row>
    <row r="2192" spans="1:9" x14ac:dyDescent="0.25">
      <c r="A2192" s="5">
        <v>43446</v>
      </c>
      <c r="B2192" s="6">
        <v>44</v>
      </c>
      <c r="C2192">
        <v>33682110.947704099</v>
      </c>
      <c r="D2192" s="6">
        <v>3870</v>
      </c>
      <c r="E2192" s="7">
        <v>12.6503101653333</v>
      </c>
      <c r="F2192" s="8">
        <f t="shared" si="34"/>
        <v>6.3953676130853843E-2</v>
      </c>
      <c r="G2192">
        <v>3462.03999999999</v>
      </c>
      <c r="H2192" s="9">
        <v>221.4101849120606</v>
      </c>
      <c r="I2192" s="8">
        <f>+F2192/(1-'P&amp;L'!$D$26)</f>
        <v>6.3953676130853843E-2</v>
      </c>
    </row>
    <row r="2193" spans="1:9" x14ac:dyDescent="0.25">
      <c r="A2193" s="5">
        <v>43447</v>
      </c>
      <c r="B2193" s="6">
        <v>44</v>
      </c>
      <c r="C2193">
        <v>36769637.784576997</v>
      </c>
      <c r="D2193" s="6">
        <v>3870</v>
      </c>
      <c r="E2193" s="7">
        <v>12.692052285999999</v>
      </c>
      <c r="F2193" s="8">
        <f t="shared" si="34"/>
        <v>5.8776827662049884E-2</v>
      </c>
      <c r="G2193">
        <v>3406.7624999999998</v>
      </c>
      <c r="H2193" s="9">
        <v>200.23869234803422</v>
      </c>
      <c r="I2193" s="8">
        <f>+F2193/(1-'P&amp;L'!$D$26)</f>
        <v>5.8776827662049884E-2</v>
      </c>
    </row>
    <row r="2194" spans="1:9" x14ac:dyDescent="0.25">
      <c r="A2194" s="5">
        <v>43448</v>
      </c>
      <c r="B2194" s="6">
        <v>44</v>
      </c>
      <c r="C2194">
        <v>40979901.653039999</v>
      </c>
      <c r="D2194" s="6">
        <v>3870</v>
      </c>
      <c r="E2194" s="7">
        <v>12.807542472362201</v>
      </c>
      <c r="F2194" s="8">
        <f t="shared" si="34"/>
        <v>5.3217998194782221E-2</v>
      </c>
      <c r="G2194">
        <v>3278.3741666666601</v>
      </c>
      <c r="H2194" s="9">
        <v>174.46851048348699</v>
      </c>
      <c r="I2194" s="8">
        <f>+F2194/(1-'P&amp;L'!$D$26)</f>
        <v>5.3217998194782221E-2</v>
      </c>
    </row>
    <row r="2195" spans="1:9" x14ac:dyDescent="0.25">
      <c r="A2195" s="5">
        <v>43449</v>
      </c>
      <c r="B2195" s="6">
        <v>44</v>
      </c>
      <c r="C2195">
        <v>41821954.4267326</v>
      </c>
      <c r="D2195" s="6">
        <v>3870</v>
      </c>
      <c r="E2195" s="7">
        <v>12.790533817936501</v>
      </c>
      <c r="F2195" s="8">
        <f t="shared" si="34"/>
        <v>5.2077243361110519E-2</v>
      </c>
      <c r="G2195">
        <v>3225.2991666666599</v>
      </c>
      <c r="H2195" s="9">
        <v>167.96468961488659</v>
      </c>
      <c r="I2195" s="8">
        <f>+F2195/(1-'P&amp;L'!$D$26)</f>
        <v>5.2077243361110519E-2</v>
      </c>
    </row>
    <row r="2196" spans="1:9" x14ac:dyDescent="0.25">
      <c r="A2196" s="5">
        <v>43450</v>
      </c>
      <c r="B2196" s="6">
        <v>44</v>
      </c>
      <c r="C2196">
        <v>32278689.658216398</v>
      </c>
      <c r="D2196" s="6">
        <v>3870</v>
      </c>
      <c r="E2196" s="7">
        <v>12.6474761213103</v>
      </c>
      <c r="F2196" s="8">
        <f t="shared" si="34"/>
        <v>6.6719320292746936E-2</v>
      </c>
      <c r="G2196">
        <v>3271.23833333333</v>
      </c>
      <c r="H2196" s="9">
        <v>218.25479811557813</v>
      </c>
      <c r="I2196" s="8">
        <f>+F2196/(1-'P&amp;L'!$D$26)</f>
        <v>6.6719320292746936E-2</v>
      </c>
    </row>
    <row r="2197" spans="1:9" x14ac:dyDescent="0.25">
      <c r="A2197" s="5">
        <v>43451</v>
      </c>
      <c r="B2197" s="6">
        <v>44</v>
      </c>
      <c r="C2197">
        <v>44909481.263605401</v>
      </c>
      <c r="D2197" s="6">
        <v>3870</v>
      </c>
      <c r="E2197" s="7">
        <v>12.6466331509756</v>
      </c>
      <c r="F2197" s="8">
        <f t="shared" si="34"/>
        <v>4.7951315231362826E-2</v>
      </c>
      <c r="G2197">
        <v>3392.4050000000002</v>
      </c>
      <c r="H2197" s="9">
        <v>162.67028154745142</v>
      </c>
      <c r="I2197" s="8">
        <f>+F2197/(1-'P&amp;L'!$D$26)</f>
        <v>4.7951315231362826E-2</v>
      </c>
    </row>
    <row r="2198" spans="1:9" x14ac:dyDescent="0.25">
      <c r="A2198" s="5">
        <v>43452</v>
      </c>
      <c r="B2198" s="6">
        <v>44</v>
      </c>
      <c r="C2198">
        <v>32491732.5347482</v>
      </c>
      <c r="D2198" s="6">
        <v>3870</v>
      </c>
      <c r="E2198" s="7">
        <v>12.822907671507901</v>
      </c>
      <c r="F2198" s="8">
        <f t="shared" si="34"/>
        <v>6.7201240068354109E-2</v>
      </c>
      <c r="G2198">
        <v>3567.47</v>
      </c>
      <c r="H2198" s="9">
        <v>239.73840790665122</v>
      </c>
      <c r="I2198" s="8">
        <f>+F2198/(1-'P&amp;L'!$D$26)</f>
        <v>6.7201240068354109E-2</v>
      </c>
    </row>
    <row r="2199" spans="1:9" x14ac:dyDescent="0.25">
      <c r="A2199" s="5">
        <v>43453</v>
      </c>
      <c r="B2199" s="6">
        <v>44</v>
      </c>
      <c r="C2199">
        <v>37822407.403730303</v>
      </c>
      <c r="D2199" s="6">
        <v>3870</v>
      </c>
      <c r="E2199" s="7">
        <v>13.0243033999242</v>
      </c>
      <c r="F2199" s="8">
        <f t="shared" si="34"/>
        <v>5.8636626676501824E-2</v>
      </c>
      <c r="G2199">
        <v>3808.04249999999</v>
      </c>
      <c r="H2199" s="9">
        <v>223.29076644075212</v>
      </c>
      <c r="I2199" s="8">
        <f>+F2199/(1-'P&amp;L'!$D$26)</f>
        <v>5.8636626676501824E-2</v>
      </c>
    </row>
    <row r="2200" spans="1:9" x14ac:dyDescent="0.25">
      <c r="A2200" s="5">
        <v>43454</v>
      </c>
      <c r="B2200" s="6">
        <v>44</v>
      </c>
      <c r="C2200">
        <v>34268624.157742299</v>
      </c>
      <c r="D2200" s="6">
        <v>3870</v>
      </c>
      <c r="E2200" s="7">
        <v>12.974242535142899</v>
      </c>
      <c r="F2200" s="8">
        <f t="shared" si="34"/>
        <v>6.4468710757534062E-2</v>
      </c>
      <c r="G2200">
        <v>3982.8508333333298</v>
      </c>
      <c r="H2200" s="9">
        <v>256.76925836456996</v>
      </c>
      <c r="I2200" s="8">
        <f>+F2200/(1-'P&amp;L'!$D$26)</f>
        <v>6.4468710757534062E-2</v>
      </c>
    </row>
    <row r="2201" spans="1:9" x14ac:dyDescent="0.25">
      <c r="A2201" s="5">
        <v>43455</v>
      </c>
      <c r="B2201" s="6">
        <v>44</v>
      </c>
      <c r="C2201">
        <v>35537832.459880903</v>
      </c>
      <c r="D2201" s="6">
        <v>3870</v>
      </c>
      <c r="E2201" s="7">
        <v>12.8188107036885</v>
      </c>
      <c r="F2201" s="8">
        <f t="shared" si="34"/>
        <v>6.1421503100625316E-2</v>
      </c>
      <c r="G2201">
        <v>4015.6091666666598</v>
      </c>
      <c r="H2201" s="9">
        <v>246.64475088131567</v>
      </c>
      <c r="I2201" s="8">
        <f>+F2201/(1-'P&amp;L'!$D$26)</f>
        <v>6.1421503100625316E-2</v>
      </c>
    </row>
    <row r="2202" spans="1:9" x14ac:dyDescent="0.25">
      <c r="A2202" s="5">
        <v>43456</v>
      </c>
      <c r="B2202" s="6">
        <v>44</v>
      </c>
      <c r="C2202">
        <v>44422290.574851103</v>
      </c>
      <c r="D2202" s="6">
        <v>3870</v>
      </c>
      <c r="E2202" s="7">
        <v>12.79704937424</v>
      </c>
      <c r="F2202" s="8">
        <f t="shared" si="34"/>
        <v>4.9053786719391632E-2</v>
      </c>
      <c r="G2202">
        <v>3910.9733333333302</v>
      </c>
      <c r="H2202" s="9">
        <v>191.84805175856133</v>
      </c>
      <c r="I2202" s="8">
        <f>+F2202/(1-'P&amp;L'!$D$26)</f>
        <v>4.9053786719391632E-2</v>
      </c>
    </row>
    <row r="2203" spans="1:9" x14ac:dyDescent="0.25">
      <c r="A2203" s="5">
        <v>43457</v>
      </c>
      <c r="B2203" s="6">
        <v>44</v>
      </c>
      <c r="C2203">
        <v>44676132.2352788</v>
      </c>
      <c r="D2203" s="6">
        <v>3870</v>
      </c>
      <c r="E2203" s="7">
        <v>12.7177117237063</v>
      </c>
      <c r="F2203" s="8">
        <f t="shared" si="34"/>
        <v>4.8472682033174092E-2</v>
      </c>
      <c r="G2203">
        <v>4027.4783333333298</v>
      </c>
      <c r="H2203" s="9">
        <v>195.22267664716443</v>
      </c>
      <c r="I2203" s="8">
        <f>+F2203/(1-'P&amp;L'!$D$26)</f>
        <v>4.8472682033174092E-2</v>
      </c>
    </row>
    <row r="2204" spans="1:9" x14ac:dyDescent="0.25">
      <c r="A2204" s="5">
        <v>43458</v>
      </c>
      <c r="B2204" s="6">
        <v>44</v>
      </c>
      <c r="C2204">
        <v>38583932.385013498</v>
      </c>
      <c r="D2204" s="6">
        <v>3870</v>
      </c>
      <c r="E2204" s="7">
        <v>12.7528176648031</v>
      </c>
      <c r="F2204" s="8">
        <f t="shared" si="34"/>
        <v>5.6281194210420354E-2</v>
      </c>
      <c r="G2204">
        <v>4178.59083333333</v>
      </c>
      <c r="H2204" s="9">
        <v>235.17608221671537</v>
      </c>
      <c r="I2204" s="8">
        <f>+F2204/(1-'P&amp;L'!$D$26)</f>
        <v>5.6281194210420354E-2</v>
      </c>
    </row>
    <row r="2205" spans="1:9" x14ac:dyDescent="0.25">
      <c r="A2205" s="5">
        <v>43459</v>
      </c>
      <c r="B2205" s="6">
        <v>44</v>
      </c>
      <c r="C2205">
        <v>40360824.008007601</v>
      </c>
      <c r="D2205" s="6">
        <v>3870</v>
      </c>
      <c r="E2205" s="7">
        <v>12.8443315923423</v>
      </c>
      <c r="F2205" s="8">
        <f t="shared" si="34"/>
        <v>5.4189497793952844E-2</v>
      </c>
      <c r="G2205">
        <v>3813.8799999999901</v>
      </c>
      <c r="H2205" s="9">
        <v>206.67224184640034</v>
      </c>
      <c r="I2205" s="8">
        <f>+F2205/(1-'P&amp;L'!$D$26)</f>
        <v>5.4189497793952844E-2</v>
      </c>
    </row>
    <row r="2206" spans="1:9" x14ac:dyDescent="0.25">
      <c r="A2206" s="5">
        <v>43460</v>
      </c>
      <c r="B2206" s="6">
        <v>44</v>
      </c>
      <c r="C2206">
        <v>39853140.687152103</v>
      </c>
      <c r="D2206" s="6">
        <v>3870</v>
      </c>
      <c r="E2206" s="7">
        <v>12.7839499534351</v>
      </c>
      <c r="F2206" s="8">
        <f t="shared" si="34"/>
        <v>5.4621818018289948E-2</v>
      </c>
      <c r="G2206">
        <v>3825.3791666666598</v>
      </c>
      <c r="H2206" s="9">
        <v>208.94916469262395</v>
      </c>
      <c r="I2206" s="8">
        <f>+F2206/(1-'P&amp;L'!$D$26)</f>
        <v>5.4621818018289948E-2</v>
      </c>
    </row>
    <row r="2207" spans="1:9" x14ac:dyDescent="0.25">
      <c r="A2207" s="5">
        <v>43461</v>
      </c>
      <c r="B2207" s="6">
        <v>44</v>
      </c>
      <c r="C2207">
        <v>44168448.914423399</v>
      </c>
      <c r="D2207" s="6">
        <v>3870</v>
      </c>
      <c r="E2207" s="7">
        <v>12.8306621018644</v>
      </c>
      <c r="F2207" s="8">
        <f t="shared" si="34"/>
        <v>4.9465290187992374E-2</v>
      </c>
      <c r="G2207">
        <v>3747.8391666666598</v>
      </c>
      <c r="H2207" s="9">
        <v>185.38795195708985</v>
      </c>
      <c r="I2207" s="8">
        <f>+F2207/(1-'P&amp;L'!$D$26)</f>
        <v>4.9465290187992374E-2</v>
      </c>
    </row>
    <row r="2208" spans="1:9" x14ac:dyDescent="0.25">
      <c r="A2208" s="5">
        <v>43462</v>
      </c>
      <c r="B2208" s="6">
        <v>44</v>
      </c>
      <c r="C2208">
        <v>42391557.291429304</v>
      </c>
      <c r="D2208" s="6">
        <v>3870</v>
      </c>
      <c r="E2208" s="7">
        <v>12.9318387748571</v>
      </c>
      <c r="F2208" s="8">
        <f t="shared" si="34"/>
        <v>5.194509584642866E-2</v>
      </c>
      <c r="G2208">
        <v>3743.9050000000002</v>
      </c>
      <c r="H2208" s="9">
        <v>194.47750406492349</v>
      </c>
      <c r="I2208" s="8">
        <f>+F2208/(1-'P&amp;L'!$D$26)</f>
        <v>5.194509584642866E-2</v>
      </c>
    </row>
    <row r="2209" spans="1:9" x14ac:dyDescent="0.25">
      <c r="A2209" s="5">
        <v>43463</v>
      </c>
      <c r="B2209" s="6">
        <v>44</v>
      </c>
      <c r="C2209">
        <v>35030149.139025398</v>
      </c>
      <c r="D2209" s="6">
        <v>3870</v>
      </c>
      <c r="E2209" s="7">
        <v>12.8993548537624</v>
      </c>
      <c r="F2209" s="8">
        <f t="shared" si="34"/>
        <v>6.2703191350437185E-2</v>
      </c>
      <c r="G2209">
        <v>3912.2858333333302</v>
      </c>
      <c r="H2209" s="9">
        <v>245.31280722510439</v>
      </c>
      <c r="I2209" s="8">
        <f>+F2209/(1-'P&amp;L'!$D$26)</f>
        <v>6.2703191350437185E-2</v>
      </c>
    </row>
    <row r="2210" spans="1:9" x14ac:dyDescent="0.25">
      <c r="A2210" s="5">
        <v>43464</v>
      </c>
      <c r="B2210" s="6">
        <v>44</v>
      </c>
      <c r="C2210">
        <v>44676132.2352788</v>
      </c>
      <c r="D2210" s="6">
        <v>3870</v>
      </c>
      <c r="E2210" s="7">
        <v>12.7503245650806</v>
      </c>
      <c r="F2210" s="8">
        <f t="shared" si="34"/>
        <v>4.8596983631172104E-2</v>
      </c>
      <c r="G2210">
        <v>3832.9216666666598</v>
      </c>
      <c r="H2210" s="9">
        <v>186.26843149456457</v>
      </c>
      <c r="I2210" s="8">
        <f>+F2210/(1-'P&amp;L'!$D$26)</f>
        <v>4.8596983631172104E-2</v>
      </c>
    </row>
    <row r="2211" spans="1:9" x14ac:dyDescent="0.25">
      <c r="A2211" s="5">
        <v>43465</v>
      </c>
      <c r="B2211" s="6">
        <v>44</v>
      </c>
      <c r="C2211">
        <v>43291796.760891996</v>
      </c>
      <c r="D2211" s="6">
        <v>3870</v>
      </c>
      <c r="E2211" s="7">
        <v>12.7033424792105</v>
      </c>
      <c r="F2211" s="8">
        <f t="shared" si="34"/>
        <v>4.9966167246586569E-2</v>
      </c>
      <c r="G2211">
        <v>3791.5458333333299</v>
      </c>
      <c r="H2211" s="9">
        <v>189.44901323143162</v>
      </c>
      <c r="I2211" s="8">
        <f>+F2211/(1-'P&amp;L'!$D$26)</f>
        <v>4.9966167246586569E-2</v>
      </c>
    </row>
    <row r="2212" spans="1:9" x14ac:dyDescent="0.25">
      <c r="A2212" s="5">
        <v>43466</v>
      </c>
      <c r="B2212" s="6">
        <v>44</v>
      </c>
      <c r="C2212">
        <v>41615985.273373596</v>
      </c>
      <c r="D2212" s="6">
        <v>4525</v>
      </c>
      <c r="E2212" s="7">
        <v>12.775421826666699</v>
      </c>
      <c r="F2212" s="8">
        <f t="shared" si="34"/>
        <v>6.1120419689228322E-2</v>
      </c>
      <c r="G2212">
        <v>3752.2716666666602</v>
      </c>
      <c r="H2212" s="9">
        <v>229.23905312359264</v>
      </c>
      <c r="I2212" s="8">
        <f>+F2212/(1-'P&amp;L'!$D$26)</f>
        <v>6.1120419689228322E-2</v>
      </c>
    </row>
    <row r="2213" spans="1:9" x14ac:dyDescent="0.25">
      <c r="A2213" s="5">
        <v>43467</v>
      </c>
      <c r="B2213" s="6">
        <v>44</v>
      </c>
      <c r="C2213">
        <v>42174589.102546401</v>
      </c>
      <c r="D2213" s="6">
        <v>4525</v>
      </c>
      <c r="E2213" s="7">
        <v>12.726506972173899</v>
      </c>
      <c r="F2213" s="8">
        <f t="shared" si="34"/>
        <v>6.0079957910172871E-2</v>
      </c>
      <c r="G2213">
        <v>3867.1383333333301</v>
      </c>
      <c r="H2213" s="9">
        <v>232.23481768807946</v>
      </c>
      <c r="I2213" s="8">
        <f>+F2213/(1-'P&amp;L'!$D$26)</f>
        <v>6.0079957910172871E-2</v>
      </c>
    </row>
    <row r="2214" spans="1:9" x14ac:dyDescent="0.25">
      <c r="A2214" s="5">
        <v>43468</v>
      </c>
      <c r="B2214" s="6">
        <v>44</v>
      </c>
      <c r="C2214">
        <v>43291796.760891996</v>
      </c>
      <c r="D2214" s="6">
        <v>4525</v>
      </c>
      <c r="E2214" s="7">
        <v>12.7033909532308</v>
      </c>
      <c r="F2214" s="8">
        <f t="shared" si="34"/>
        <v>5.8423196264126113E-2</v>
      </c>
      <c r="G2214">
        <v>3865.7975000000001</v>
      </c>
      <c r="H2214" s="9">
        <v>225.75242186271456</v>
      </c>
      <c r="I2214" s="8">
        <f>+F2214/(1-'P&amp;L'!$D$26)</f>
        <v>5.8423196264126113E-2</v>
      </c>
    </row>
    <row r="2215" spans="1:9" x14ac:dyDescent="0.25">
      <c r="A2215" s="5">
        <v>43469</v>
      </c>
      <c r="B2215" s="6">
        <v>44</v>
      </c>
      <c r="C2215">
        <v>41615985.100000001</v>
      </c>
      <c r="D2215" s="6">
        <v>4525</v>
      </c>
      <c r="E2215" s="7">
        <v>12.7110316986667</v>
      </c>
      <c r="F2215" s="8">
        <f t="shared" si="34"/>
        <v>6.0812363449364554E-2</v>
      </c>
      <c r="G2215" s="6">
        <v>3823</v>
      </c>
      <c r="H2215" s="9">
        <v>232.38290937168668</v>
      </c>
      <c r="I2215" s="8">
        <f>+F2215/(1-'P&amp;L'!$D$26)</f>
        <v>6.0812363449364554E-2</v>
      </c>
    </row>
    <row r="2216" spans="1:9" x14ac:dyDescent="0.25">
      <c r="A2216" s="5">
        <v>43470</v>
      </c>
      <c r="B2216" s="6">
        <v>44</v>
      </c>
      <c r="C2216">
        <v>45526212</v>
      </c>
      <c r="D2216" s="6">
        <v>4525</v>
      </c>
      <c r="E2216" s="7">
        <v>12.773626728684199</v>
      </c>
      <c r="F2216" s="8">
        <f t="shared" si="34"/>
        <v>5.5862962674799829E-2</v>
      </c>
      <c r="G2216" s="6">
        <v>3868</v>
      </c>
      <c r="H2216" s="9">
        <v>215.98243556441253</v>
      </c>
      <c r="I2216" s="8">
        <f>+F2216/(1-'P&amp;L'!$D$26)</f>
        <v>5.5862962674799829E-2</v>
      </c>
    </row>
    <row r="2217" spans="1:9" x14ac:dyDescent="0.25">
      <c r="A2217" s="5">
        <v>43471</v>
      </c>
      <c r="B2217" s="6">
        <v>44</v>
      </c>
      <c r="C2217">
        <v>39381570</v>
      </c>
      <c r="D2217" s="6">
        <v>4525</v>
      </c>
      <c r="E2217" s="7">
        <v>12.6553350831496</v>
      </c>
      <c r="F2217" s="8">
        <f t="shared" si="34"/>
        <v>6.3981126579135503E-2</v>
      </c>
      <c r="G2217" s="6">
        <v>3869</v>
      </c>
      <c r="H2217" s="9">
        <v>247.43356747335611</v>
      </c>
      <c r="I2217" s="8">
        <f>+F2217/(1-'P&amp;L'!$D$26)</f>
        <v>6.3981126579135503E-2</v>
      </c>
    </row>
    <row r="2218" spans="1:9" x14ac:dyDescent="0.25">
      <c r="A2218" s="5">
        <v>43472</v>
      </c>
      <c r="B2218" s="6">
        <v>44</v>
      </c>
      <c r="C2218">
        <v>39381570</v>
      </c>
      <c r="D2218" s="6">
        <v>4525</v>
      </c>
      <c r="E2218" s="7">
        <v>12.630957033125</v>
      </c>
      <c r="F2218" s="8">
        <f t="shared" si="34"/>
        <v>6.3857879340391652E-2</v>
      </c>
      <c r="G2218" s="6">
        <v>3870</v>
      </c>
      <c r="H2218" s="9">
        <v>247.02076432110692</v>
      </c>
      <c r="I2218" s="8">
        <f>+F2218/(1-'P&amp;L'!$D$26)</f>
        <v>6.3857879340391652E-2</v>
      </c>
    </row>
    <row r="2219" spans="1:9" x14ac:dyDescent="0.25">
      <c r="A2219" s="5">
        <v>43473</v>
      </c>
      <c r="B2219" s="6">
        <v>44</v>
      </c>
      <c r="C2219">
        <v>47202023.565101601</v>
      </c>
      <c r="D2219" s="6">
        <v>4525</v>
      </c>
      <c r="E2219" s="7">
        <v>12.684705222096801</v>
      </c>
      <c r="F2219" s="8">
        <f t="shared" si="34"/>
        <v>5.3504587705572385E-2</v>
      </c>
      <c r="G2219" s="6">
        <v>4035.85</v>
      </c>
      <c r="H2219" s="9">
        <v>215.84104874886398</v>
      </c>
      <c r="I2219" s="8">
        <f>+F2219/(1-'P&amp;L'!$D$26)</f>
        <v>5.3504587705572385E-2</v>
      </c>
    </row>
    <row r="2220" spans="1:9" x14ac:dyDescent="0.25">
      <c r="A2220" s="5">
        <v>43474</v>
      </c>
      <c r="B2220" s="6">
        <v>44</v>
      </c>
      <c r="C2220">
        <v>45805513.992169604</v>
      </c>
      <c r="D2220" s="6">
        <v>4525</v>
      </c>
      <c r="E2220" s="7">
        <v>12.646845446585401</v>
      </c>
      <c r="F2220" s="8">
        <f t="shared" si="34"/>
        <v>5.4971262386567687E-2</v>
      </c>
      <c r="G2220" s="6">
        <v>4034.13</v>
      </c>
      <c r="H2220" s="9">
        <v>221.66320272324518</v>
      </c>
      <c r="I2220" s="8">
        <f>+F2220/(1-'P&amp;L'!$D$26)</f>
        <v>5.4971262386567687E-2</v>
      </c>
    </row>
    <row r="2221" spans="1:9" x14ac:dyDescent="0.25">
      <c r="A2221" s="5">
        <v>43475</v>
      </c>
      <c r="B2221" s="6">
        <v>44</v>
      </c>
      <c r="C2221">
        <v>43571098.675478399</v>
      </c>
      <c r="D2221" s="6">
        <v>4525</v>
      </c>
      <c r="E2221" s="7">
        <v>12.6660185657692</v>
      </c>
      <c r="F2221" s="8">
        <f t="shared" si="34"/>
        <v>5.7877913871928761E-2</v>
      </c>
      <c r="G2221" s="6">
        <v>3812.58</v>
      </c>
      <c r="H2221" s="9">
        <v>220.56664574193988</v>
      </c>
      <c r="I2221" s="8">
        <f>+F2221/(1-'P&amp;L'!$D$26)</f>
        <v>5.7877913871928761E-2</v>
      </c>
    </row>
    <row r="2222" spans="1:9" x14ac:dyDescent="0.25">
      <c r="A2222" s="5">
        <v>43476</v>
      </c>
      <c r="B2222" s="6">
        <v>44</v>
      </c>
      <c r="C2222">
        <v>41336683.350000001</v>
      </c>
      <c r="D2222" s="6">
        <v>4525</v>
      </c>
      <c r="E2222" s="7">
        <v>12.6636532726351</v>
      </c>
      <c r="F2222" s="8">
        <f t="shared" si="34"/>
        <v>6.0995057228790672E-2</v>
      </c>
      <c r="G2222" s="6">
        <v>3656.73</v>
      </c>
      <c r="H2222" s="9">
        <v>222.94387331940908</v>
      </c>
      <c r="I2222" s="8">
        <f>+F2222/(1-'P&amp;L'!$D$26)</f>
        <v>6.0995057228790672E-2</v>
      </c>
    </row>
    <row r="2223" spans="1:9" x14ac:dyDescent="0.25">
      <c r="A2223" s="5">
        <v>43477</v>
      </c>
      <c r="B2223" s="6">
        <v>44</v>
      </c>
      <c r="C2223">
        <v>38543664.210000001</v>
      </c>
      <c r="D2223" s="6">
        <v>4525</v>
      </c>
      <c r="E2223" s="7">
        <v>12.626445400724601</v>
      </c>
      <c r="F2223" s="8">
        <f t="shared" si="34"/>
        <v>6.5222789031875186E-2</v>
      </c>
      <c r="G2223" s="6">
        <v>3646.34</v>
      </c>
      <c r="H2223" s="9">
        <v>237.71934877304756</v>
      </c>
      <c r="I2223" s="8">
        <f>+F2223/(1-'P&amp;L'!$D$26)</f>
        <v>6.5222789031875186E-2</v>
      </c>
    </row>
    <row r="2224" spans="1:9" x14ac:dyDescent="0.25">
      <c r="A2224" s="5">
        <v>43478</v>
      </c>
      <c r="B2224" s="6">
        <v>44</v>
      </c>
      <c r="C2224">
        <v>38264362.289999999</v>
      </c>
      <c r="D2224" s="6">
        <v>4525</v>
      </c>
      <c r="E2224" s="7">
        <v>12.6013915260584</v>
      </c>
      <c r="F2224" s="8">
        <f t="shared" si="34"/>
        <v>6.5568505593360235E-2</v>
      </c>
      <c r="G2224" s="6">
        <v>3599.84</v>
      </c>
      <c r="H2224" s="9">
        <v>235.93180381424054</v>
      </c>
      <c r="I2224" s="8">
        <f>+F2224/(1-'P&amp;L'!$D$26)</f>
        <v>6.5568505593360235E-2</v>
      </c>
    </row>
    <row r="2225" spans="1:9" x14ac:dyDescent="0.25">
      <c r="A2225" s="5">
        <v>43479</v>
      </c>
      <c r="B2225" s="6">
        <v>44</v>
      </c>
      <c r="C2225">
        <v>43581703.049999997</v>
      </c>
      <c r="D2225" s="6">
        <v>4525</v>
      </c>
      <c r="E2225" s="7">
        <v>12.635083938791899</v>
      </c>
      <c r="F2225" s="8">
        <f t="shared" si="34"/>
        <v>5.7722508212387703E-2</v>
      </c>
      <c r="G2225" s="6">
        <v>3604.11</v>
      </c>
      <c r="H2225" s="9">
        <v>207.94631845718362</v>
      </c>
      <c r="I2225" s="8">
        <f>+F2225/(1-'P&amp;L'!$D$26)</f>
        <v>5.7722508212387703E-2</v>
      </c>
    </row>
    <row r="2226" spans="1:9" x14ac:dyDescent="0.25">
      <c r="A2226" s="5">
        <v>43480</v>
      </c>
      <c r="B2226" s="6">
        <v>44</v>
      </c>
      <c r="C2226">
        <v>38609293.979999997</v>
      </c>
      <c r="D2226" s="6">
        <v>4525</v>
      </c>
      <c r="E2226" s="7">
        <v>12.660918467954501</v>
      </c>
      <c r="F2226" s="8">
        <f t="shared" si="34"/>
        <v>6.5289690826139821E-2</v>
      </c>
      <c r="G2226" s="6">
        <v>3656.78</v>
      </c>
      <c r="H2226" s="9">
        <v>238.64451074158981</v>
      </c>
      <c r="I2226" s="8">
        <f>+F2226/(1-'P&amp;L'!$D$26)</f>
        <v>6.5289690826139821E-2</v>
      </c>
    </row>
    <row r="2227" spans="1:9" x14ac:dyDescent="0.25">
      <c r="A2227" s="5">
        <v>43481</v>
      </c>
      <c r="B2227" s="6">
        <v>44</v>
      </c>
      <c r="C2227">
        <v>38901788.630000003</v>
      </c>
      <c r="D2227" s="6">
        <v>4525</v>
      </c>
      <c r="E2227" s="7">
        <v>12.6887132554135</v>
      </c>
      <c r="F2227" s="8">
        <f t="shared" si="34"/>
        <v>6.494104508101195E-2</v>
      </c>
      <c r="G2227" s="6">
        <v>3621.27</v>
      </c>
      <c r="H2227" s="9">
        <v>235.06511619529161</v>
      </c>
      <c r="I2227" s="8">
        <f>+F2227/(1-'P&amp;L'!$D$26)</f>
        <v>6.494104508101195E-2</v>
      </c>
    </row>
    <row r="2228" spans="1:9" x14ac:dyDescent="0.25">
      <c r="A2228" s="5">
        <v>43482</v>
      </c>
      <c r="B2228" s="6">
        <v>44</v>
      </c>
      <c r="C2228">
        <v>37146820.719999999</v>
      </c>
      <c r="D2228" s="6">
        <v>4525</v>
      </c>
      <c r="E2228" s="7">
        <v>12.6848906746457</v>
      </c>
      <c r="F2228" s="8">
        <f t="shared" si="34"/>
        <v>6.7988637637626581E-2</v>
      </c>
      <c r="G2228" s="6">
        <v>3619.96</v>
      </c>
      <c r="H2228" s="9">
        <v>246.00736808449159</v>
      </c>
      <c r="I2228" s="8">
        <f>+F2228/(1-'P&amp;L'!$D$26)</f>
        <v>6.7988637637626581E-2</v>
      </c>
    </row>
    <row r="2229" spans="1:9" x14ac:dyDescent="0.25">
      <c r="A2229" s="5">
        <v>43483</v>
      </c>
      <c r="B2229" s="6">
        <v>44</v>
      </c>
      <c r="C2229">
        <v>40364261.890000001</v>
      </c>
      <c r="D2229" s="6">
        <v>4525</v>
      </c>
      <c r="E2229" s="7">
        <v>12.650578648985499</v>
      </c>
      <c r="F2229" s="8">
        <f t="shared" si="34"/>
        <v>6.2400006616670306E-2</v>
      </c>
      <c r="G2229" s="6">
        <v>3632.39</v>
      </c>
      <c r="H2229" s="9">
        <v>226.5609783061351</v>
      </c>
      <c r="I2229" s="8">
        <f>+F2229/(1-'P&amp;L'!$D$26)</f>
        <v>6.2400006616670306E-2</v>
      </c>
    </row>
    <row r="2230" spans="1:9" x14ac:dyDescent="0.25">
      <c r="A2230" s="5">
        <v>43484</v>
      </c>
      <c r="B2230" s="6">
        <v>44</v>
      </c>
      <c r="C2230">
        <v>38901788.630000003</v>
      </c>
      <c r="D2230" s="6">
        <v>4525</v>
      </c>
      <c r="E2230" s="7">
        <v>12.631645580827101</v>
      </c>
      <c r="F2230" s="8">
        <f t="shared" si="34"/>
        <v>6.4648971775123132E-2</v>
      </c>
      <c r="G2230" s="6">
        <v>3690.52</v>
      </c>
      <c r="H2230" s="9">
        <v>238.482869912957</v>
      </c>
      <c r="I2230" s="8">
        <f>+F2230/(1-'P&amp;L'!$D$26)</f>
        <v>6.4648971775123132E-2</v>
      </c>
    </row>
    <row r="2231" spans="1:9" x14ac:dyDescent="0.25">
      <c r="A2231" s="5">
        <v>43485</v>
      </c>
      <c r="B2231" s="6">
        <v>44</v>
      </c>
      <c r="C2231">
        <v>45921660.259999998</v>
      </c>
      <c r="D2231" s="6">
        <v>4525</v>
      </c>
      <c r="E2231" s="7">
        <v>12.5919404461147</v>
      </c>
      <c r="F2231" s="8">
        <f t="shared" si="34"/>
        <v>5.4594179056831796E-2</v>
      </c>
      <c r="G2231" s="6">
        <v>3620.12</v>
      </c>
      <c r="H2231" s="9">
        <v>197.55012590512408</v>
      </c>
      <c r="I2231" s="8">
        <f>+F2231/(1-'P&amp;L'!$D$26)</f>
        <v>5.4594179056831796E-2</v>
      </c>
    </row>
    <row r="2232" spans="1:9" x14ac:dyDescent="0.25">
      <c r="A2232" s="5">
        <v>43486</v>
      </c>
      <c r="B2232" s="6">
        <v>44</v>
      </c>
      <c r="C2232">
        <v>43874197.710000001</v>
      </c>
      <c r="D2232" s="6">
        <v>4525</v>
      </c>
      <c r="E2232" s="7">
        <v>12.6349182816667</v>
      </c>
      <c r="F2232" s="8">
        <f t="shared" si="34"/>
        <v>5.7336939731811219E-2</v>
      </c>
      <c r="G2232" s="6">
        <v>3548.42</v>
      </c>
      <c r="H2232" s="9">
        <v>203.36561858097318</v>
      </c>
      <c r="I2232" s="8">
        <f>+F2232/(1-'P&amp;L'!$D$26)</f>
        <v>5.7336939731811219E-2</v>
      </c>
    </row>
    <row r="2233" spans="1:9" x14ac:dyDescent="0.25">
      <c r="A2233" s="5">
        <v>43487</v>
      </c>
      <c r="B2233" s="6">
        <v>44</v>
      </c>
      <c r="C2233">
        <v>38024304.68</v>
      </c>
      <c r="D2233" s="6">
        <v>4525</v>
      </c>
      <c r="E2233" s="7">
        <v>12.658925102615401</v>
      </c>
      <c r="F2233" s="8">
        <f t="shared" si="34"/>
        <v>6.6283710093886353E-2</v>
      </c>
      <c r="G2233" s="6">
        <v>3558.92</v>
      </c>
      <c r="H2233" s="9">
        <v>235.79415703163136</v>
      </c>
      <c r="I2233" s="8">
        <f>+F2233/(1-'P&amp;L'!$D$26)</f>
        <v>6.6283710093886353E-2</v>
      </c>
    </row>
    <row r="2234" spans="1:9" x14ac:dyDescent="0.25">
      <c r="A2234" s="5">
        <v>43488</v>
      </c>
      <c r="B2234" s="6">
        <v>44</v>
      </c>
      <c r="C2234">
        <v>42704219.104457498</v>
      </c>
      <c r="D2234" s="6">
        <v>4525</v>
      </c>
      <c r="E2234" s="7">
        <v>12.65564129</v>
      </c>
      <c r="F2234" s="8">
        <f t="shared" si="34"/>
        <v>5.9004431732507384E-2</v>
      </c>
      <c r="G2234" s="6">
        <v>3579.89</v>
      </c>
      <c r="H2234" s="9">
        <f>F2234*G2234</f>
        <v>211.22937511488584</v>
      </c>
      <c r="I2234" s="8">
        <f>+F2234/(1-'P&amp;L'!$D$26)</f>
        <v>5.9004431732507384E-2</v>
      </c>
    </row>
    <row r="2235" spans="1:9" x14ac:dyDescent="0.25">
      <c r="A2235" s="5">
        <v>43489</v>
      </c>
      <c r="B2235" s="6">
        <v>44</v>
      </c>
      <c r="C2235">
        <v>47384133.520000003</v>
      </c>
      <c r="D2235" s="6">
        <v>4525</v>
      </c>
      <c r="E2235" s="7">
        <v>12.64135226</v>
      </c>
      <c r="F2235" s="8">
        <f t="shared" si="34"/>
        <v>5.311679349172152E-2</v>
      </c>
      <c r="G2235" s="6">
        <v>3567.29</v>
      </c>
      <c r="H2235" s="9">
        <f t="shared" ref="H2235:H2260" si="35">F2235*G2235</f>
        <v>189.48300625508327</v>
      </c>
      <c r="I2235" s="8">
        <f>+F2235/(1-'P&amp;L'!$D$26)</f>
        <v>5.311679349172152E-2</v>
      </c>
    </row>
    <row r="2236" spans="1:9" x14ac:dyDescent="0.25">
      <c r="A2236" s="5">
        <v>43490</v>
      </c>
      <c r="B2236" s="6">
        <v>44</v>
      </c>
      <c r="C2236">
        <v>40364261.890000001</v>
      </c>
      <c r="D2236" s="6">
        <v>4525</v>
      </c>
      <c r="E2236" s="7">
        <v>12.680667769999999</v>
      </c>
      <c r="F2236" s="8">
        <f t="shared" si="34"/>
        <v>6.2548423649795126E-2</v>
      </c>
      <c r="G2236" s="6">
        <v>3572.73</v>
      </c>
      <c r="H2236" s="9">
        <f t="shared" si="35"/>
        <v>223.46862962633253</v>
      </c>
      <c r="I2236" s="8">
        <f>+F2236/(1-'P&amp;L'!$D$26)</f>
        <v>6.2548423649795126E-2</v>
      </c>
    </row>
    <row r="2237" spans="1:9" x14ac:dyDescent="0.25">
      <c r="A2237" s="5">
        <v>43491</v>
      </c>
      <c r="B2237" s="6">
        <v>44</v>
      </c>
      <c r="C2237">
        <v>43874197.710000001</v>
      </c>
      <c r="D2237" s="6">
        <v>4525</v>
      </c>
      <c r="E2237" s="7">
        <v>12.632107639999999</v>
      </c>
      <c r="F2237" s="8">
        <f t="shared" si="34"/>
        <v>5.7324185110985124E-2</v>
      </c>
      <c r="G2237" s="6">
        <v>3589.26</v>
      </c>
      <c r="H2237" s="9">
        <f t="shared" si="35"/>
        <v>205.75140465145446</v>
      </c>
      <c r="I2237" s="8">
        <f>+F2237/(1-'P&amp;L'!$D$26)</f>
        <v>5.7324185110985124E-2</v>
      </c>
    </row>
    <row r="2238" spans="1:9" x14ac:dyDescent="0.25">
      <c r="A2238" s="5">
        <v>43492</v>
      </c>
      <c r="B2238" s="6">
        <v>44</v>
      </c>
      <c r="C2238">
        <v>40071767.240000002</v>
      </c>
      <c r="D2238" s="6">
        <v>4525</v>
      </c>
      <c r="E2238" s="7">
        <v>12.61545695</v>
      </c>
      <c r="F2238" s="8">
        <f t="shared" si="34"/>
        <v>6.2680975952509543E-2</v>
      </c>
      <c r="G2238" s="6">
        <v>3567.76</v>
      </c>
      <c r="H2238" s="9">
        <f t="shared" si="35"/>
        <v>223.63067876432547</v>
      </c>
      <c r="I2238" s="8">
        <f>+F2238/(1-'P&amp;L'!$D$26)</f>
        <v>6.2680975952509543E-2</v>
      </c>
    </row>
    <row r="2239" spans="1:9" x14ac:dyDescent="0.25">
      <c r="A2239" s="5">
        <v>43493</v>
      </c>
      <c r="B2239" s="6">
        <v>44</v>
      </c>
      <c r="C2239">
        <v>41912019.829999998</v>
      </c>
      <c r="D2239" s="6">
        <v>4525</v>
      </c>
      <c r="E2239" s="7">
        <v>12.667913448</v>
      </c>
      <c r="F2239" s="8">
        <f t="shared" si="34"/>
        <v>6.0178000910647123E-2</v>
      </c>
      <c r="G2239" s="6">
        <v>3458.06</v>
      </c>
      <c r="H2239" s="9">
        <f t="shared" si="35"/>
        <v>208.09913782907239</v>
      </c>
      <c r="I2239" s="8">
        <f>+F2239/(1-'P&amp;L'!$D$26)</f>
        <v>6.0178000910647123E-2</v>
      </c>
    </row>
    <row r="2240" spans="1:9" x14ac:dyDescent="0.25">
      <c r="A2240" s="5">
        <v>43494</v>
      </c>
      <c r="B2240" s="6">
        <v>44</v>
      </c>
      <c r="C2240">
        <v>42201068.240000002</v>
      </c>
      <c r="D2240" s="6">
        <v>4525</v>
      </c>
      <c r="E2240" s="7">
        <v>12.6572108989726</v>
      </c>
      <c r="F2240" s="8">
        <f t="shared" si="34"/>
        <v>5.9715329376350511E-2</v>
      </c>
      <c r="G2240" s="6">
        <v>3417.16</v>
      </c>
      <c r="H2240" s="9">
        <f t="shared" si="35"/>
        <v>204.05683493168991</v>
      </c>
      <c r="I2240" s="8">
        <f>+F2240/(1-'P&amp;L'!$D$26)</f>
        <v>5.9715329376350511E-2</v>
      </c>
    </row>
    <row r="2241" spans="1:9" x14ac:dyDescent="0.25">
      <c r="A2241" s="5">
        <v>43495</v>
      </c>
      <c r="B2241" s="6">
        <v>44</v>
      </c>
      <c r="C2241">
        <v>39310584.109999999</v>
      </c>
      <c r="D2241" s="6">
        <v>4525</v>
      </c>
      <c r="E2241" s="7">
        <v>12.656968890367599</v>
      </c>
      <c r="F2241" s="8">
        <f t="shared" si="34"/>
        <v>6.4104936701541909E-2</v>
      </c>
      <c r="G2241" s="6">
        <v>3452.22</v>
      </c>
      <c r="H2241" s="9">
        <f t="shared" si="35"/>
        <v>221.304344579797</v>
      </c>
      <c r="I2241" s="8">
        <f>+F2241/(1-'P&amp;L'!$D$26)</f>
        <v>6.4104936701541909E-2</v>
      </c>
    </row>
    <row r="2242" spans="1:9" x14ac:dyDescent="0.25">
      <c r="A2242" s="5">
        <v>43496</v>
      </c>
      <c r="B2242" s="6">
        <v>44</v>
      </c>
      <c r="C2242">
        <v>44802503.950000003</v>
      </c>
      <c r="D2242" s="6">
        <v>4525</v>
      </c>
      <c r="E2242" s="7">
        <v>12.6922537040645</v>
      </c>
      <c r="F2242" s="8">
        <f t="shared" si="34"/>
        <v>5.6403716080231307E-2</v>
      </c>
      <c r="G2242" s="6">
        <v>3454</v>
      </c>
      <c r="H2242" s="9">
        <f t="shared" si="35"/>
        <v>194.81843534111894</v>
      </c>
      <c r="I2242" s="8">
        <f>+F2242/(1-'P&amp;L'!$D$26)</f>
        <v>5.6403716080231307E-2</v>
      </c>
    </row>
    <row r="2243" spans="1:9" x14ac:dyDescent="0.25">
      <c r="A2243" s="5">
        <v>43497</v>
      </c>
      <c r="B2243" s="6">
        <v>44</v>
      </c>
      <c r="C2243">
        <v>45669649.189999998</v>
      </c>
      <c r="D2243" s="6">
        <v>4172</v>
      </c>
      <c r="E2243" s="7">
        <v>12.7040652777848</v>
      </c>
      <c r="F2243" s="8">
        <f t="shared" si="34"/>
        <v>5.1063669116666585E-2</v>
      </c>
      <c r="G2243" s="6">
        <v>3454.19</v>
      </c>
      <c r="H2243" s="9">
        <f t="shared" si="35"/>
        <v>176.38361522609856</v>
      </c>
      <c r="I2243" s="8">
        <f>+F2243/(1-'P&amp;L'!$D$26)</f>
        <v>5.1063669116666585E-2</v>
      </c>
    </row>
    <row r="2244" spans="1:9" x14ac:dyDescent="0.25">
      <c r="A2244" s="5">
        <v>43498</v>
      </c>
      <c r="B2244" s="6">
        <v>44</v>
      </c>
      <c r="C2244">
        <v>41622971.409999996</v>
      </c>
      <c r="D2244" s="6">
        <v>4172</v>
      </c>
      <c r="E2244" s="7">
        <v>12.6322298347222</v>
      </c>
      <c r="F2244" s="8">
        <f t="shared" ref="F2244:F2261" si="36">+(B2244/C2244)*D2244*E2244</f>
        <v>5.5711379744098975E-2</v>
      </c>
      <c r="G2244" s="6">
        <v>3470.07</v>
      </c>
      <c r="H2244" s="9">
        <f t="shared" si="35"/>
        <v>193.32238750860554</v>
      </c>
      <c r="I2244" s="8">
        <f>+F2244/(1-'P&amp;L'!$D$26)</f>
        <v>5.5711379744098975E-2</v>
      </c>
    </row>
    <row r="2245" spans="1:9" x14ac:dyDescent="0.25">
      <c r="A2245" s="5">
        <v>43499</v>
      </c>
      <c r="B2245" s="6">
        <v>44</v>
      </c>
      <c r="C2245">
        <v>39888680.939999998</v>
      </c>
      <c r="D2245" s="6">
        <v>4172</v>
      </c>
      <c r="E2245" s="7">
        <v>12.607528687681199</v>
      </c>
      <c r="F2245" s="8">
        <f t="shared" si="36"/>
        <v>5.80199387796618E-2</v>
      </c>
      <c r="G2245" s="6">
        <v>3468.3</v>
      </c>
      <c r="H2245" s="9">
        <f t="shared" si="35"/>
        <v>201.23055366950103</v>
      </c>
      <c r="I2245" s="8">
        <f>+F2245/(1-'P&amp;L'!$D$26)</f>
        <v>5.80199387796618E-2</v>
      </c>
    </row>
    <row r="2246" spans="1:9" x14ac:dyDescent="0.25">
      <c r="A2246" s="5">
        <v>43500</v>
      </c>
      <c r="B2246" s="6">
        <v>44</v>
      </c>
      <c r="C2246">
        <v>42490116.649999999</v>
      </c>
      <c r="D2246" s="6">
        <v>4172</v>
      </c>
      <c r="E2246" s="7">
        <v>12.6155955026531</v>
      </c>
      <c r="F2246" s="8">
        <f t="shared" si="36"/>
        <v>5.4502548305689923E-2</v>
      </c>
      <c r="G2246" s="6">
        <v>3452.33</v>
      </c>
      <c r="H2246" s="9">
        <f t="shared" si="35"/>
        <v>188.1607825921825</v>
      </c>
      <c r="I2246" s="8">
        <f>+F2246/(1-'P&amp;L'!$D$26)</f>
        <v>5.4502548305689923E-2</v>
      </c>
    </row>
    <row r="2247" spans="1:9" x14ac:dyDescent="0.25">
      <c r="A2247" s="5">
        <v>43501</v>
      </c>
      <c r="B2247" s="6">
        <v>44</v>
      </c>
      <c r="C2247">
        <v>42490116.649999999</v>
      </c>
      <c r="D2247" s="6">
        <v>4172</v>
      </c>
      <c r="E2247" s="7">
        <v>12.616743844557799</v>
      </c>
      <c r="F2247" s="8">
        <f t="shared" si="36"/>
        <v>5.4507509431791272E-2</v>
      </c>
      <c r="G2247" s="6">
        <v>3458.7</v>
      </c>
      <c r="H2247" s="9">
        <f t="shared" si="35"/>
        <v>188.52512287173647</v>
      </c>
      <c r="I2247" s="8">
        <f>+F2247/(1-'P&amp;L'!$D$26)</f>
        <v>5.4507509431791272E-2</v>
      </c>
    </row>
    <row r="2248" spans="1:9" x14ac:dyDescent="0.25">
      <c r="A2248" s="5">
        <v>43502</v>
      </c>
      <c r="B2248" s="6">
        <v>44</v>
      </c>
      <c r="C2248">
        <v>47403939.670000002</v>
      </c>
      <c r="D2248" s="6">
        <v>4172</v>
      </c>
      <c r="E2248" s="7">
        <v>12.6329258647561</v>
      </c>
      <c r="F2248" s="8">
        <f t="shared" si="36"/>
        <v>4.8920004355864709E-2</v>
      </c>
      <c r="G2248" s="6">
        <v>3406.82</v>
      </c>
      <c r="H2248" s="9">
        <f t="shared" si="35"/>
        <v>166.66164923964701</v>
      </c>
      <c r="I2248" s="8">
        <f>+F2248/(1-'P&amp;L'!$D$26)</f>
        <v>4.8920004355864709E-2</v>
      </c>
    </row>
    <row r="2249" spans="1:9" x14ac:dyDescent="0.25">
      <c r="A2249" s="5">
        <v>43503</v>
      </c>
      <c r="B2249" s="6">
        <v>44</v>
      </c>
      <c r="C2249">
        <v>50294423.789999999</v>
      </c>
      <c r="D2249" s="6">
        <v>4172</v>
      </c>
      <c r="E2249" s="7">
        <v>12.595761160919499</v>
      </c>
      <c r="F2249" s="8">
        <f t="shared" si="36"/>
        <v>4.5972863600982329E-2</v>
      </c>
      <c r="G2249" s="6">
        <v>3403.96</v>
      </c>
      <c r="H2249" s="9">
        <f t="shared" si="35"/>
        <v>156.4897887831998</v>
      </c>
      <c r="I2249" s="8">
        <f>+F2249/(1-'P&amp;L'!$D$26)</f>
        <v>4.5972863600982329E-2</v>
      </c>
    </row>
    <row r="2250" spans="1:9" x14ac:dyDescent="0.25">
      <c r="A2250" s="5">
        <v>43504</v>
      </c>
      <c r="B2250" s="6">
        <v>44</v>
      </c>
      <c r="C2250">
        <v>47114891.259999998</v>
      </c>
      <c r="D2250" s="6">
        <v>4172</v>
      </c>
      <c r="E2250" s="7">
        <v>12.628239589447899</v>
      </c>
      <c r="F2250" s="8">
        <f t="shared" si="36"/>
        <v>4.9201868516755905E-2</v>
      </c>
      <c r="G2250" s="6">
        <v>3498.86</v>
      </c>
      <c r="H2250" s="9">
        <f t="shared" si="35"/>
        <v>172.15044967853657</v>
      </c>
      <c r="I2250" s="8">
        <f>+F2250/(1-'P&amp;L'!$D$26)</f>
        <v>4.9201868516755905E-2</v>
      </c>
    </row>
    <row r="2251" spans="1:9" x14ac:dyDescent="0.25">
      <c r="A2251" s="5">
        <v>43505</v>
      </c>
      <c r="B2251" s="6">
        <v>44</v>
      </c>
      <c r="C2251">
        <v>43357261.890000001</v>
      </c>
      <c r="D2251" s="6">
        <v>4172</v>
      </c>
      <c r="E2251" s="7">
        <v>12.618559487400001</v>
      </c>
      <c r="F2251" s="8">
        <f t="shared" si="36"/>
        <v>5.3425046393838202E-2</v>
      </c>
      <c r="G2251" s="6">
        <v>3652.21</v>
      </c>
      <c r="H2251" s="9">
        <f t="shared" si="35"/>
        <v>195.11948869003982</v>
      </c>
      <c r="I2251" s="8">
        <f>+F2251/(1-'P&amp;L'!$D$26)</f>
        <v>5.3425046393838202E-2</v>
      </c>
    </row>
    <row r="2252" spans="1:9" x14ac:dyDescent="0.25">
      <c r="A2252" s="5">
        <v>43506</v>
      </c>
      <c r="B2252" s="6">
        <v>44</v>
      </c>
      <c r="C2252">
        <v>42184762.960000001</v>
      </c>
      <c r="D2252" s="6">
        <v>4172</v>
      </c>
      <c r="E2252" s="7">
        <v>12.5973911772143</v>
      </c>
      <c r="F2252" s="8">
        <f t="shared" si="36"/>
        <v>5.481784752024299E-2</v>
      </c>
      <c r="G2252" s="6">
        <v>3645.27</v>
      </c>
      <c r="H2252" s="9">
        <f t="shared" si="35"/>
        <v>199.82585503011617</v>
      </c>
      <c r="I2252" s="8">
        <f>+F2252/(1-'P&amp;L'!$D$26)</f>
        <v>5.481784752024299E-2</v>
      </c>
    </row>
    <row r="2253" spans="1:9" x14ac:dyDescent="0.25">
      <c r="A2253" s="5">
        <v>43507</v>
      </c>
      <c r="B2253" s="6">
        <v>44</v>
      </c>
      <c r="C2253">
        <v>43691361.640000001</v>
      </c>
      <c r="D2253" s="6">
        <v>4172</v>
      </c>
      <c r="E2253" s="7">
        <v>12.6595141397241</v>
      </c>
      <c r="F2253" s="8">
        <f t="shared" si="36"/>
        <v>5.318858475386426E-2</v>
      </c>
      <c r="G2253" s="6">
        <v>3634.77</v>
      </c>
      <c r="H2253" s="9">
        <f t="shared" si="35"/>
        <v>193.32827220580319</v>
      </c>
      <c r="I2253" s="8">
        <f>+F2253/(1-'P&amp;L'!$D$26)</f>
        <v>5.318858475386426E-2</v>
      </c>
    </row>
    <row r="2254" spans="1:9" x14ac:dyDescent="0.25">
      <c r="A2254" s="5">
        <v>43508</v>
      </c>
      <c r="B2254" s="6">
        <v>44</v>
      </c>
      <c r="C2254">
        <v>38568926.130000003</v>
      </c>
      <c r="D2254" s="6">
        <v>4172</v>
      </c>
      <c r="E2254" s="7">
        <v>12.7702048490625</v>
      </c>
      <c r="F2254" s="8">
        <f t="shared" si="36"/>
        <v>6.0779523801916778E-2</v>
      </c>
      <c r="G2254" s="6">
        <v>3624.15</v>
      </c>
      <c r="H2254" s="9">
        <f t="shared" si="35"/>
        <v>220.27411118671671</v>
      </c>
      <c r="I2254" s="8">
        <f>+F2254/(1-'P&amp;L'!$D$26)</f>
        <v>6.0779523801916778E-2</v>
      </c>
    </row>
    <row r="2255" spans="1:9" x14ac:dyDescent="0.25">
      <c r="A2255" s="5">
        <v>43509</v>
      </c>
      <c r="B2255" s="6">
        <v>44</v>
      </c>
      <c r="C2255">
        <v>46101919.520000003</v>
      </c>
      <c r="D2255" s="6">
        <v>4172</v>
      </c>
      <c r="E2255" s="7">
        <v>12.732741472156899</v>
      </c>
      <c r="F2255" s="8">
        <f t="shared" si="36"/>
        <v>5.0699057889485845E-2</v>
      </c>
      <c r="G2255" s="6">
        <v>3623.07</v>
      </c>
      <c r="H2255" s="9">
        <f t="shared" si="35"/>
        <v>183.68623566765947</v>
      </c>
      <c r="I2255" s="8">
        <f>+F2255/(1-'P&amp;L'!$D$26)</f>
        <v>5.0699057889485845E-2</v>
      </c>
    </row>
    <row r="2256" spans="1:9" x14ac:dyDescent="0.25">
      <c r="A2256" s="5">
        <v>43510</v>
      </c>
      <c r="B2256" s="6">
        <v>44</v>
      </c>
      <c r="C2256">
        <v>42486082.689999998</v>
      </c>
      <c r="D2256" s="6">
        <v>4172</v>
      </c>
      <c r="E2256" s="7">
        <v>12.6857527356738</v>
      </c>
      <c r="F2256" s="8">
        <f t="shared" si="36"/>
        <v>5.4810848888412041E-2</v>
      </c>
      <c r="G2256" s="6">
        <v>3609.86</v>
      </c>
      <c r="H2256" s="9">
        <f t="shared" si="35"/>
        <v>197.85949096832309</v>
      </c>
      <c r="I2256" s="8">
        <f>+F2256/(1-'P&amp;L'!$D$26)</f>
        <v>5.4810848888412041E-2</v>
      </c>
    </row>
    <row r="2257" spans="1:9" x14ac:dyDescent="0.25">
      <c r="A2257" s="5">
        <v>43511</v>
      </c>
      <c r="B2257" s="6">
        <v>44</v>
      </c>
      <c r="C2257">
        <v>38267606.399999999</v>
      </c>
      <c r="D2257" s="6">
        <v>4172</v>
      </c>
      <c r="E2257" s="7">
        <v>12.7074190602362</v>
      </c>
      <c r="F2257" s="8">
        <f t="shared" si="36"/>
        <v>6.0956922094020469E-2</v>
      </c>
      <c r="G2257" s="6">
        <v>3610.79</v>
      </c>
      <c r="H2257" s="9">
        <f t="shared" si="35"/>
        <v>220.10264472786815</v>
      </c>
      <c r="I2257" s="8">
        <f>+F2257/(1-'P&amp;L'!$D$26)</f>
        <v>6.0956922094020469E-2</v>
      </c>
    </row>
    <row r="2258" spans="1:9" x14ac:dyDescent="0.25">
      <c r="A2258" s="5">
        <v>43512</v>
      </c>
      <c r="B2258" s="6">
        <v>44</v>
      </c>
      <c r="C2258">
        <v>45197960.310000002</v>
      </c>
      <c r="D2258" s="6">
        <v>4172</v>
      </c>
      <c r="E2258" s="7">
        <v>12.648746165266701</v>
      </c>
      <c r="F2258" s="8">
        <f t="shared" si="36"/>
        <v>5.1371898646319192E-2</v>
      </c>
      <c r="G2258" s="6">
        <v>3630.4</v>
      </c>
      <c r="H2258" s="9">
        <f t="shared" si="35"/>
        <v>186.50054084559719</v>
      </c>
      <c r="I2258" s="8">
        <f>+F2258/(1-'P&amp;L'!$D$26)</f>
        <v>5.1371898646319192E-2</v>
      </c>
    </row>
    <row r="2259" spans="1:9" x14ac:dyDescent="0.25">
      <c r="A2259" s="5">
        <v>43513</v>
      </c>
      <c r="B2259" s="6">
        <v>44</v>
      </c>
      <c r="C2259">
        <v>47909837.93</v>
      </c>
      <c r="D2259" s="6">
        <v>4172</v>
      </c>
      <c r="E2259" s="7">
        <v>12.619928521006299</v>
      </c>
      <c r="F2259" s="8">
        <f t="shared" si="36"/>
        <v>4.8353639645553365E-2</v>
      </c>
      <c r="G2259" s="6">
        <v>3631.55</v>
      </c>
      <c r="H2259" s="9">
        <f t="shared" si="35"/>
        <v>175.59866005480933</v>
      </c>
      <c r="I2259" s="8">
        <f>+F2259/(1-'P&amp;L'!$D$26)</f>
        <v>4.8353639645553365E-2</v>
      </c>
    </row>
    <row r="2260" spans="1:9" x14ac:dyDescent="0.25">
      <c r="A2260" s="5">
        <v>43514</v>
      </c>
      <c r="B2260" s="6">
        <v>44</v>
      </c>
      <c r="C2260">
        <v>46704558.990000002</v>
      </c>
      <c r="D2260" s="6">
        <v>4172</v>
      </c>
      <c r="E2260" s="7">
        <v>12.6914700620645</v>
      </c>
      <c r="F2260" s="8">
        <f t="shared" si="36"/>
        <v>4.9882662993389636E-2</v>
      </c>
      <c r="G2260" s="6">
        <v>3810.78</v>
      </c>
      <c r="H2260" s="9">
        <f t="shared" si="35"/>
        <v>190.09185448194935</v>
      </c>
      <c r="I2260" s="8">
        <f>+F2260/(1-'P&amp;L'!$D$26)</f>
        <v>4.9882662993389636E-2</v>
      </c>
    </row>
    <row r="2261" spans="1:9" x14ac:dyDescent="0.25">
      <c r="A2261" s="5">
        <v>43515</v>
      </c>
      <c r="B2261" s="6">
        <v>44</v>
      </c>
      <c r="C2261">
        <v>47005878.729999997</v>
      </c>
      <c r="D2261" s="6">
        <v>4172</v>
      </c>
      <c r="E2261" s="7">
        <v>12.7342474517308</v>
      </c>
      <c r="F2261" s="8">
        <f t="shared" si="36"/>
        <v>4.9729957175067577E-2</v>
      </c>
      <c r="G2261" s="6">
        <v>3933.14</v>
      </c>
      <c r="H2261" s="9">
        <f t="shared" ref="H2261" si="37">F2261*G2261</f>
        <v>195.59488376354528</v>
      </c>
      <c r="I2261" s="8">
        <f>+F2261/(1-'P&amp;L'!$D$26)</f>
        <v>4.9729957175067577E-2</v>
      </c>
    </row>
    <row r="2262" spans="1:9" x14ac:dyDescent="0.25">
      <c r="A2262" s="5">
        <v>43516</v>
      </c>
      <c r="B2262" s="6">
        <v>44</v>
      </c>
      <c r="D2262" s="6">
        <v>4172</v>
      </c>
      <c r="E2262" s="7"/>
      <c r="I2262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2CDA0-ECBA-47C2-8C6A-DCF20F3FAFD4}">
  <sheetPr codeName="Hoja7"/>
  <dimension ref="A1"/>
  <sheetViews>
    <sheetView topLeftCell="A5" workbookViewId="0">
      <selection activeCell="A15" sqref="A1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74697-3E4A-4E7A-AF29-A92E8F1FB3FE}">
  <sheetPr codeName="Hoja8"/>
  <dimension ref="A1:B4"/>
  <sheetViews>
    <sheetView workbookViewId="0">
      <selection activeCell="A5" sqref="A5"/>
    </sheetView>
  </sheetViews>
  <sheetFormatPr baseColWidth="10" defaultRowHeight="15" x14ac:dyDescent="0.25"/>
  <cols>
    <col min="1" max="1" width="32.7109375" customWidth="1"/>
  </cols>
  <sheetData>
    <row r="1" spans="1:2" x14ac:dyDescent="0.25">
      <c r="B1" s="2" t="s">
        <v>15</v>
      </c>
    </row>
    <row r="2" spans="1:2" x14ac:dyDescent="0.25">
      <c r="A2" s="1" t="s">
        <v>107</v>
      </c>
      <c r="B2" s="22">
        <v>0.5</v>
      </c>
    </row>
    <row r="3" spans="1:2" x14ac:dyDescent="0.25">
      <c r="A3" s="1" t="s">
        <v>108</v>
      </c>
      <c r="B3" s="22">
        <v>2</v>
      </c>
    </row>
    <row r="4" spans="1:2" x14ac:dyDescent="0.25">
      <c r="A4" s="1" t="s">
        <v>109</v>
      </c>
      <c r="B4" s="2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D9BE-429F-4E06-ACF6-3494DADF8EE0}">
  <sheetPr codeName="Hoja5"/>
  <dimension ref="A1:H3735"/>
  <sheetViews>
    <sheetView topLeftCell="A3717" workbookViewId="0">
      <selection activeCell="I3732" sqref="I3732"/>
    </sheetView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20.140625" bestFit="1" customWidth="1"/>
    <col min="4" max="4" width="16" bestFit="1" customWidth="1"/>
    <col min="5" max="5" width="21.28515625" bestFit="1" customWidth="1"/>
    <col min="6" max="6" width="24.140625" bestFit="1" customWidth="1"/>
    <col min="7" max="7" width="14.85546875" bestFit="1" customWidth="1"/>
    <col min="8" max="9" width="20.140625" bestFit="1" customWidth="1"/>
    <col min="10" max="10" width="13.28515625" bestFit="1" customWidth="1"/>
  </cols>
  <sheetData>
    <row r="1" spans="1:8" x14ac:dyDescent="0.25">
      <c r="A1" t="s">
        <v>162</v>
      </c>
      <c r="B1" t="s">
        <v>163</v>
      </c>
      <c r="C1" t="s">
        <v>164</v>
      </c>
      <c r="D1" t="s">
        <v>165</v>
      </c>
      <c r="E1" t="s">
        <v>169</v>
      </c>
      <c r="F1" t="s">
        <v>166</v>
      </c>
      <c r="G1" t="s">
        <v>167</v>
      </c>
      <c r="H1" t="s">
        <v>168</v>
      </c>
    </row>
    <row r="2" spans="1:8" x14ac:dyDescent="0.25">
      <c r="A2">
        <v>0</v>
      </c>
      <c r="B2" s="5">
        <v>39822</v>
      </c>
      <c r="C2">
        <v>9.9999997473787516E-5</v>
      </c>
      <c r="D2">
        <v>6.9999998686398612E-7</v>
      </c>
      <c r="E2">
        <v>700</v>
      </c>
      <c r="F2">
        <v>100000</v>
      </c>
      <c r="G2">
        <v>0</v>
      </c>
      <c r="H2">
        <v>0</v>
      </c>
    </row>
    <row r="3" spans="1:8" x14ac:dyDescent="0.25">
      <c r="A3">
        <v>1</v>
      </c>
      <c r="B3" s="5">
        <v>39823</v>
      </c>
      <c r="C3">
        <v>9.9999997473787516E-5</v>
      </c>
      <c r="D3">
        <v>6.9999998686398612E-7</v>
      </c>
      <c r="E3">
        <v>3050</v>
      </c>
      <c r="F3">
        <v>435714</v>
      </c>
      <c r="G3">
        <v>0</v>
      </c>
      <c r="H3">
        <v>0</v>
      </c>
    </row>
    <row r="4" spans="1:8" x14ac:dyDescent="0.25">
      <c r="A4">
        <v>2</v>
      </c>
      <c r="B4" s="5">
        <v>39824</v>
      </c>
      <c r="C4">
        <v>9.9999997473787516E-5</v>
      </c>
      <c r="D4">
        <v>5.2700002015626524E-6</v>
      </c>
      <c r="E4">
        <v>4650</v>
      </c>
      <c r="F4">
        <v>88235.296875</v>
      </c>
      <c r="G4">
        <v>0</v>
      </c>
      <c r="H4">
        <v>0</v>
      </c>
    </row>
    <row r="5" spans="1:8" x14ac:dyDescent="0.25">
      <c r="A5">
        <v>3</v>
      </c>
      <c r="B5" s="5">
        <v>39825</v>
      </c>
      <c r="C5">
        <v>9.9999997473787516E-5</v>
      </c>
      <c r="D5">
        <v>5.2700002015626524E-6</v>
      </c>
      <c r="E5">
        <v>4700</v>
      </c>
      <c r="F5">
        <v>89184.1015625</v>
      </c>
      <c r="G5">
        <v>0</v>
      </c>
      <c r="H5">
        <v>0</v>
      </c>
    </row>
    <row r="6" spans="1:8" x14ac:dyDescent="0.25">
      <c r="A6">
        <v>4</v>
      </c>
      <c r="B6" s="5">
        <v>39826</v>
      </c>
      <c r="C6">
        <v>9.9999997473787516E-5</v>
      </c>
      <c r="D6">
        <v>5.7199999901058618E-6</v>
      </c>
      <c r="E6">
        <v>6150</v>
      </c>
      <c r="F6">
        <v>107517</v>
      </c>
      <c r="G6">
        <v>0</v>
      </c>
      <c r="H6">
        <v>0</v>
      </c>
    </row>
    <row r="7" spans="1:8" x14ac:dyDescent="0.25">
      <c r="A7">
        <v>5</v>
      </c>
      <c r="B7" s="5">
        <v>39827</v>
      </c>
      <c r="C7">
        <v>9.9999997473787516E-5</v>
      </c>
      <c r="D7">
        <v>5.7199999901058618E-6</v>
      </c>
      <c r="E7">
        <v>6450</v>
      </c>
      <c r="F7">
        <v>112762</v>
      </c>
      <c r="G7">
        <v>0</v>
      </c>
      <c r="H7">
        <v>0</v>
      </c>
    </row>
    <row r="8" spans="1:8" x14ac:dyDescent="0.25">
      <c r="A8">
        <v>6</v>
      </c>
      <c r="B8" s="5">
        <v>39828</v>
      </c>
      <c r="C8">
        <v>9.9999997473787516E-5</v>
      </c>
      <c r="D8">
        <v>6.3100001170823816E-6</v>
      </c>
      <c r="E8">
        <v>6300</v>
      </c>
      <c r="F8">
        <v>99841.5</v>
      </c>
      <c r="G8">
        <v>0</v>
      </c>
      <c r="H8">
        <v>0</v>
      </c>
    </row>
    <row r="9" spans="1:8" x14ac:dyDescent="0.25">
      <c r="A9">
        <v>7</v>
      </c>
      <c r="B9" s="5">
        <v>39829</v>
      </c>
      <c r="C9">
        <v>9.9999997473787516E-5</v>
      </c>
      <c r="D9">
        <v>6.3100001170823816E-6</v>
      </c>
      <c r="E9">
        <v>5400</v>
      </c>
      <c r="F9">
        <v>85578.3984375</v>
      </c>
      <c r="G9">
        <v>0</v>
      </c>
      <c r="H9">
        <v>0</v>
      </c>
    </row>
    <row r="10" spans="1:8" x14ac:dyDescent="0.25">
      <c r="A10">
        <v>8</v>
      </c>
      <c r="B10" s="5">
        <v>39830</v>
      </c>
      <c r="C10">
        <v>9.9999997473787516E-5</v>
      </c>
      <c r="D10">
        <v>5.3700000535172876E-6</v>
      </c>
      <c r="E10">
        <v>5450</v>
      </c>
      <c r="F10">
        <v>101490</v>
      </c>
      <c r="G10">
        <v>0</v>
      </c>
      <c r="H10">
        <v>0</v>
      </c>
    </row>
    <row r="11" spans="1:8" x14ac:dyDescent="0.25">
      <c r="A11">
        <v>9</v>
      </c>
      <c r="B11" s="5">
        <v>39831</v>
      </c>
      <c r="C11">
        <v>9.9999997473787516E-5</v>
      </c>
      <c r="D11">
        <v>5.3700000535172876E-6</v>
      </c>
      <c r="E11">
        <v>5350</v>
      </c>
      <c r="F11">
        <v>99627.6015625</v>
      </c>
      <c r="G11">
        <v>0</v>
      </c>
      <c r="H11">
        <v>0</v>
      </c>
    </row>
    <row r="12" spans="1:8" x14ac:dyDescent="0.25">
      <c r="A12">
        <v>10</v>
      </c>
      <c r="B12" s="5">
        <v>39832</v>
      </c>
      <c r="C12">
        <v>9.9999997473787516E-5</v>
      </c>
      <c r="D12">
        <v>5.9200001487624831E-6</v>
      </c>
      <c r="E12">
        <v>5750</v>
      </c>
      <c r="F12">
        <v>97128.3984375</v>
      </c>
      <c r="G12">
        <v>0</v>
      </c>
      <c r="H12">
        <v>0</v>
      </c>
    </row>
    <row r="13" spans="1:8" x14ac:dyDescent="0.25">
      <c r="A13">
        <v>11</v>
      </c>
      <c r="B13" s="5">
        <v>39833</v>
      </c>
      <c r="C13">
        <v>9.9999997473787516E-5</v>
      </c>
      <c r="D13">
        <v>5.9200001487624831E-6</v>
      </c>
      <c r="E13">
        <v>5700</v>
      </c>
      <c r="F13">
        <v>96283.796875</v>
      </c>
      <c r="G13">
        <v>0</v>
      </c>
      <c r="H13">
        <v>0</v>
      </c>
    </row>
    <row r="14" spans="1:8" x14ac:dyDescent="0.25">
      <c r="A14">
        <v>12</v>
      </c>
      <c r="B14" s="5">
        <v>39834</v>
      </c>
      <c r="C14">
        <v>9.9999997473787516E-5</v>
      </c>
      <c r="D14">
        <v>5.6200001381512266E-6</v>
      </c>
      <c r="E14">
        <v>5100</v>
      </c>
      <c r="F14">
        <v>90747.296875</v>
      </c>
      <c r="G14">
        <v>0</v>
      </c>
      <c r="H14">
        <v>0</v>
      </c>
    </row>
    <row r="15" spans="1:8" x14ac:dyDescent="0.25">
      <c r="A15">
        <v>13</v>
      </c>
      <c r="B15" s="5">
        <v>39835</v>
      </c>
      <c r="C15">
        <v>9.9999997473787516E-5</v>
      </c>
      <c r="D15">
        <v>5.6200001381512266E-6</v>
      </c>
      <c r="E15">
        <v>4550</v>
      </c>
      <c r="F15">
        <v>80960.8984375</v>
      </c>
      <c r="G15">
        <v>0</v>
      </c>
      <c r="H15">
        <v>0</v>
      </c>
    </row>
    <row r="16" spans="1:8" x14ac:dyDescent="0.25">
      <c r="A16">
        <v>14</v>
      </c>
      <c r="B16" s="5">
        <v>39836</v>
      </c>
      <c r="C16">
        <v>9.9999997473787516E-5</v>
      </c>
      <c r="D16">
        <v>3.3300000268354779E-6</v>
      </c>
      <c r="E16">
        <v>4200</v>
      </c>
      <c r="F16">
        <v>126126</v>
      </c>
      <c r="G16">
        <v>0</v>
      </c>
      <c r="H16">
        <v>0</v>
      </c>
    </row>
    <row r="17" spans="1:8" x14ac:dyDescent="0.25">
      <c r="A17">
        <v>15</v>
      </c>
      <c r="B17" s="5">
        <v>39837</v>
      </c>
      <c r="C17">
        <v>9.9999997473787516E-5</v>
      </c>
      <c r="D17">
        <v>3.3300000268354779E-6</v>
      </c>
      <c r="E17">
        <v>10050</v>
      </c>
      <c r="F17">
        <v>301802</v>
      </c>
      <c r="G17">
        <v>0</v>
      </c>
      <c r="H17">
        <v>0</v>
      </c>
    </row>
    <row r="18" spans="1:8" x14ac:dyDescent="0.25">
      <c r="A18">
        <v>16</v>
      </c>
      <c r="B18" s="5">
        <v>39838</v>
      </c>
      <c r="C18">
        <v>9.9999997473787516E-5</v>
      </c>
      <c r="D18">
        <v>9.6399999165441841E-6</v>
      </c>
      <c r="E18">
        <v>9550</v>
      </c>
      <c r="F18">
        <v>99066.3984375</v>
      </c>
      <c r="G18">
        <v>0</v>
      </c>
      <c r="H18">
        <v>0</v>
      </c>
    </row>
    <row r="19" spans="1:8" x14ac:dyDescent="0.25">
      <c r="A19">
        <v>17</v>
      </c>
      <c r="B19" s="5">
        <v>39839</v>
      </c>
      <c r="C19">
        <v>9.9999997473787516E-5</v>
      </c>
      <c r="D19">
        <v>9.6399999165441841E-6</v>
      </c>
      <c r="E19">
        <v>4800</v>
      </c>
      <c r="F19">
        <v>49792.5</v>
      </c>
      <c r="G19">
        <v>0</v>
      </c>
      <c r="H19">
        <v>0</v>
      </c>
    </row>
    <row r="20" spans="1:8" x14ac:dyDescent="0.25">
      <c r="A20">
        <v>18</v>
      </c>
      <c r="B20" s="5">
        <v>39840</v>
      </c>
      <c r="C20">
        <v>9.9999997473787516E-5</v>
      </c>
      <c r="D20">
        <v>5.1199999688833486E-6</v>
      </c>
      <c r="E20">
        <v>4850</v>
      </c>
      <c r="F20">
        <v>94726.6015625</v>
      </c>
      <c r="G20">
        <v>0</v>
      </c>
      <c r="H20">
        <v>0</v>
      </c>
    </row>
    <row r="21" spans="1:8" x14ac:dyDescent="0.25">
      <c r="A21">
        <v>19</v>
      </c>
      <c r="B21" s="5">
        <v>39841</v>
      </c>
      <c r="C21">
        <v>9.9999997473787516E-5</v>
      </c>
      <c r="D21">
        <v>5.1199999688833486E-6</v>
      </c>
      <c r="E21">
        <v>5600</v>
      </c>
      <c r="F21">
        <v>109375</v>
      </c>
      <c r="G21">
        <v>0</v>
      </c>
      <c r="H21">
        <v>0</v>
      </c>
    </row>
    <row r="22" spans="1:8" x14ac:dyDescent="0.25">
      <c r="A22">
        <v>20</v>
      </c>
      <c r="B22" s="5">
        <v>39842</v>
      </c>
      <c r="C22">
        <v>9.9999997473787516E-5</v>
      </c>
      <c r="D22">
        <v>6.0600000324484427E-6</v>
      </c>
      <c r="E22">
        <v>6050</v>
      </c>
      <c r="F22">
        <v>99835</v>
      </c>
      <c r="G22">
        <v>0</v>
      </c>
      <c r="H22">
        <v>0</v>
      </c>
    </row>
    <row r="23" spans="1:8" x14ac:dyDescent="0.25">
      <c r="A23">
        <v>21</v>
      </c>
      <c r="B23" s="5">
        <v>39843</v>
      </c>
      <c r="C23">
        <v>9.9999997473787516E-5</v>
      </c>
      <c r="D23">
        <v>6.0600000324484427E-6</v>
      </c>
      <c r="E23">
        <v>5850</v>
      </c>
      <c r="F23">
        <v>96534.703125</v>
      </c>
      <c r="G23">
        <v>0</v>
      </c>
      <c r="H23">
        <v>0</v>
      </c>
    </row>
    <row r="24" spans="1:8" x14ac:dyDescent="0.25">
      <c r="A24">
        <v>22</v>
      </c>
      <c r="B24" s="5">
        <v>39844</v>
      </c>
      <c r="C24">
        <v>9.9999997473787516E-5</v>
      </c>
      <c r="D24">
        <v>6.4099999690370169E-6</v>
      </c>
      <c r="E24">
        <v>6900</v>
      </c>
      <c r="F24">
        <v>107644</v>
      </c>
      <c r="G24">
        <v>0</v>
      </c>
      <c r="H24">
        <v>0</v>
      </c>
    </row>
    <row r="25" spans="1:8" x14ac:dyDescent="0.25">
      <c r="A25">
        <v>23</v>
      </c>
      <c r="B25" s="5">
        <v>39845</v>
      </c>
      <c r="C25">
        <v>9.9999997473787516E-5</v>
      </c>
      <c r="D25">
        <v>6.4099999690370169E-6</v>
      </c>
      <c r="E25">
        <v>5650</v>
      </c>
      <c r="F25">
        <v>88143.5</v>
      </c>
      <c r="G25">
        <v>0</v>
      </c>
      <c r="H25">
        <v>0</v>
      </c>
    </row>
    <row r="26" spans="1:8" x14ac:dyDescent="0.25">
      <c r="A26">
        <v>24</v>
      </c>
      <c r="B26" s="5">
        <v>39846</v>
      </c>
      <c r="C26">
        <v>9.9999997473787516E-5</v>
      </c>
      <c r="D26">
        <v>6.3100001170823816E-6</v>
      </c>
      <c r="E26">
        <v>6400</v>
      </c>
      <c r="F26">
        <v>101426</v>
      </c>
      <c r="G26">
        <v>0</v>
      </c>
      <c r="H26">
        <v>0</v>
      </c>
    </row>
    <row r="27" spans="1:8" x14ac:dyDescent="0.25">
      <c r="A27">
        <v>25</v>
      </c>
      <c r="B27" s="5">
        <v>39847</v>
      </c>
      <c r="C27">
        <v>9.9999997473787516E-5</v>
      </c>
      <c r="D27">
        <v>6.3100001170823816E-6</v>
      </c>
      <c r="E27">
        <v>6952.009765625</v>
      </c>
      <c r="F27">
        <v>110174</v>
      </c>
      <c r="G27">
        <v>0</v>
      </c>
      <c r="H27">
        <v>0</v>
      </c>
    </row>
    <row r="28" spans="1:8" x14ac:dyDescent="0.25">
      <c r="A28">
        <v>26</v>
      </c>
      <c r="B28" s="5">
        <v>39848</v>
      </c>
      <c r="C28">
        <v>9.9999997473787516E-5</v>
      </c>
      <c r="D28">
        <v>6.1099999584257603E-6</v>
      </c>
      <c r="E28">
        <v>5950</v>
      </c>
      <c r="F28">
        <v>97381.296875</v>
      </c>
      <c r="G28">
        <v>0</v>
      </c>
      <c r="H28">
        <v>0</v>
      </c>
    </row>
    <row r="29" spans="1:8" x14ac:dyDescent="0.25">
      <c r="A29">
        <v>27</v>
      </c>
      <c r="B29" s="5">
        <v>39849</v>
      </c>
      <c r="C29">
        <v>9.9999997473787516E-5</v>
      </c>
      <c r="D29">
        <v>6.1099999584257603E-6</v>
      </c>
      <c r="E29">
        <v>6300</v>
      </c>
      <c r="F29">
        <v>103110</v>
      </c>
      <c r="G29">
        <v>0</v>
      </c>
      <c r="H29">
        <v>0</v>
      </c>
    </row>
    <row r="30" spans="1:8" x14ac:dyDescent="0.25">
      <c r="A30">
        <v>28</v>
      </c>
      <c r="B30" s="5">
        <v>39850</v>
      </c>
      <c r="C30">
        <v>9.9999997473787516E-5</v>
      </c>
      <c r="D30">
        <v>6.4099999690370169E-6</v>
      </c>
      <c r="E30">
        <v>6100</v>
      </c>
      <c r="F30">
        <v>95163.796875</v>
      </c>
      <c r="G30">
        <v>0</v>
      </c>
      <c r="H30">
        <v>0</v>
      </c>
    </row>
    <row r="31" spans="1:8" x14ac:dyDescent="0.25">
      <c r="A31">
        <v>29</v>
      </c>
      <c r="B31" s="5">
        <v>39851</v>
      </c>
      <c r="C31">
        <v>9.9999997473787516E-5</v>
      </c>
      <c r="D31">
        <v>6.4099999690370169E-6</v>
      </c>
      <c r="E31">
        <v>6450</v>
      </c>
      <c r="F31">
        <v>100624</v>
      </c>
      <c r="G31">
        <v>0</v>
      </c>
      <c r="H31">
        <v>0</v>
      </c>
    </row>
    <row r="32" spans="1:8" x14ac:dyDescent="0.25">
      <c r="A32">
        <v>30</v>
      </c>
      <c r="B32" s="5">
        <v>39852</v>
      </c>
      <c r="C32">
        <v>9.9999997473787516E-5</v>
      </c>
      <c r="D32">
        <v>6.6600000536709558E-6</v>
      </c>
      <c r="E32">
        <v>6600</v>
      </c>
      <c r="F32">
        <v>99099.1015625</v>
      </c>
      <c r="G32">
        <v>0</v>
      </c>
      <c r="H32">
        <v>0</v>
      </c>
    </row>
    <row r="33" spans="1:8" x14ac:dyDescent="0.25">
      <c r="A33">
        <v>31</v>
      </c>
      <c r="B33" s="5">
        <v>39853</v>
      </c>
      <c r="C33">
        <v>9.9999997473787516E-5</v>
      </c>
      <c r="D33">
        <v>6.6600000536709558E-6</v>
      </c>
      <c r="E33">
        <v>6700</v>
      </c>
      <c r="F33">
        <v>100601</v>
      </c>
      <c r="G33">
        <v>0</v>
      </c>
      <c r="H33">
        <v>0</v>
      </c>
    </row>
    <row r="34" spans="1:8" x14ac:dyDescent="0.25">
      <c r="A34">
        <v>32</v>
      </c>
      <c r="B34" s="5">
        <v>39854</v>
      </c>
      <c r="C34">
        <v>9.9999997473787516E-5</v>
      </c>
      <c r="D34">
        <v>6.3100001170823816E-6</v>
      </c>
      <c r="E34">
        <v>6000</v>
      </c>
      <c r="F34">
        <v>95087.203125</v>
      </c>
      <c r="G34">
        <v>0</v>
      </c>
      <c r="H34">
        <v>0</v>
      </c>
    </row>
    <row r="35" spans="1:8" x14ac:dyDescent="0.25">
      <c r="A35">
        <v>33</v>
      </c>
      <c r="B35" s="5">
        <v>39855</v>
      </c>
      <c r="C35">
        <v>9.9999997473787516E-5</v>
      </c>
      <c r="D35">
        <v>6.3100001170823816E-6</v>
      </c>
      <c r="E35">
        <v>6650</v>
      </c>
      <c r="F35">
        <v>105388</v>
      </c>
      <c r="G35">
        <v>0</v>
      </c>
      <c r="H35">
        <v>0</v>
      </c>
    </row>
    <row r="36" spans="1:8" x14ac:dyDescent="0.25">
      <c r="A36">
        <v>34</v>
      </c>
      <c r="B36" s="5">
        <v>39856</v>
      </c>
      <c r="C36">
        <v>9.9999997473787516E-5</v>
      </c>
      <c r="D36">
        <v>5.8700002227851655E-6</v>
      </c>
      <c r="E36">
        <v>5950</v>
      </c>
      <c r="F36">
        <v>101363</v>
      </c>
      <c r="G36">
        <v>0</v>
      </c>
      <c r="H36">
        <v>0</v>
      </c>
    </row>
    <row r="37" spans="1:8" x14ac:dyDescent="0.25">
      <c r="A37">
        <v>35</v>
      </c>
      <c r="B37" s="5">
        <v>39857</v>
      </c>
      <c r="C37">
        <v>9.9999997473787516E-5</v>
      </c>
      <c r="D37">
        <v>5.8700002227851655E-6</v>
      </c>
      <c r="E37">
        <v>6200</v>
      </c>
      <c r="F37">
        <v>105622</v>
      </c>
      <c r="G37">
        <v>0</v>
      </c>
      <c r="H37">
        <v>0</v>
      </c>
    </row>
    <row r="38" spans="1:8" x14ac:dyDescent="0.25">
      <c r="A38">
        <v>36</v>
      </c>
      <c r="B38" s="5">
        <v>39858</v>
      </c>
      <c r="C38">
        <v>9.9999997473787516E-5</v>
      </c>
      <c r="D38">
        <v>7.00999999025953E-6</v>
      </c>
      <c r="E38">
        <v>6800</v>
      </c>
      <c r="F38">
        <v>97004.296875</v>
      </c>
      <c r="G38">
        <v>0</v>
      </c>
      <c r="H38">
        <v>0</v>
      </c>
    </row>
    <row r="39" spans="1:8" x14ac:dyDescent="0.25">
      <c r="A39">
        <v>37</v>
      </c>
      <c r="B39" s="5">
        <v>39859</v>
      </c>
      <c r="C39">
        <v>9.9999997473787516E-5</v>
      </c>
      <c r="D39">
        <v>7.00999999025953E-6</v>
      </c>
      <c r="E39">
        <v>6400</v>
      </c>
      <c r="F39">
        <v>91298.1015625</v>
      </c>
      <c r="G39">
        <v>0</v>
      </c>
      <c r="H39">
        <v>0</v>
      </c>
    </row>
    <row r="40" spans="1:8" x14ac:dyDescent="0.25">
      <c r="A40">
        <v>38</v>
      </c>
      <c r="B40" s="5">
        <v>39860</v>
      </c>
      <c r="C40">
        <v>9.9999997473787516E-5</v>
      </c>
      <c r="D40">
        <v>6.1099999584257603E-6</v>
      </c>
      <c r="E40">
        <v>6100</v>
      </c>
      <c r="F40">
        <v>99836.296875</v>
      </c>
      <c r="G40">
        <v>0</v>
      </c>
      <c r="H40">
        <v>0</v>
      </c>
    </row>
    <row r="41" spans="1:8" x14ac:dyDescent="0.25">
      <c r="A41">
        <v>39</v>
      </c>
      <c r="B41" s="5">
        <v>39861</v>
      </c>
      <c r="C41">
        <v>9.9999997473787516E-5</v>
      </c>
      <c r="D41">
        <v>6.1099999584257603E-6</v>
      </c>
      <c r="E41">
        <v>5850</v>
      </c>
      <c r="F41">
        <v>95744.703125</v>
      </c>
      <c r="G41">
        <v>0</v>
      </c>
      <c r="H41">
        <v>0</v>
      </c>
    </row>
    <row r="42" spans="1:8" x14ac:dyDescent="0.25">
      <c r="A42">
        <v>40</v>
      </c>
      <c r="B42" s="5">
        <v>39862</v>
      </c>
      <c r="C42">
        <v>9.9999997473787516E-5</v>
      </c>
      <c r="D42">
        <v>6.1599998844030779E-6</v>
      </c>
      <c r="E42">
        <v>5900</v>
      </c>
      <c r="F42">
        <v>95779.203125</v>
      </c>
      <c r="G42">
        <v>0</v>
      </c>
      <c r="H42">
        <v>0</v>
      </c>
    </row>
    <row r="43" spans="1:8" x14ac:dyDescent="0.25">
      <c r="A43">
        <v>41</v>
      </c>
      <c r="B43" s="5">
        <v>39863</v>
      </c>
      <c r="C43">
        <v>9.9999997473787516E-5</v>
      </c>
      <c r="D43">
        <v>6.1599998844030779E-6</v>
      </c>
      <c r="E43">
        <v>6200</v>
      </c>
      <c r="F43">
        <v>100649</v>
      </c>
      <c r="G43">
        <v>0</v>
      </c>
      <c r="H43">
        <v>0</v>
      </c>
    </row>
    <row r="44" spans="1:8" x14ac:dyDescent="0.25">
      <c r="A44">
        <v>42</v>
      </c>
      <c r="B44" s="5">
        <v>39864</v>
      </c>
      <c r="C44">
        <v>9.9999997473787516E-5</v>
      </c>
      <c r="D44">
        <v>6.3600000430596992E-6</v>
      </c>
      <c r="E44">
        <v>6100</v>
      </c>
      <c r="F44">
        <v>95912</v>
      </c>
      <c r="G44">
        <v>0</v>
      </c>
      <c r="H44">
        <v>0</v>
      </c>
    </row>
    <row r="45" spans="1:8" x14ac:dyDescent="0.25">
      <c r="A45">
        <v>43</v>
      </c>
      <c r="B45" s="5">
        <v>39865</v>
      </c>
      <c r="C45">
        <v>9.9999997473787516E-5</v>
      </c>
      <c r="D45">
        <v>6.3600000430596992E-6</v>
      </c>
      <c r="E45">
        <v>5700</v>
      </c>
      <c r="F45">
        <v>89622.6015625</v>
      </c>
      <c r="G45">
        <v>0</v>
      </c>
      <c r="H45">
        <v>0</v>
      </c>
    </row>
    <row r="46" spans="1:8" x14ac:dyDescent="0.25">
      <c r="A46">
        <v>44</v>
      </c>
      <c r="B46" s="5">
        <v>39866</v>
      </c>
      <c r="C46">
        <v>9.9999997473787516E-5</v>
      </c>
      <c r="D46">
        <v>6.010000106471125E-6</v>
      </c>
      <c r="E46">
        <v>6050</v>
      </c>
      <c r="F46">
        <v>100666</v>
      </c>
      <c r="G46">
        <v>0</v>
      </c>
      <c r="H46">
        <v>0</v>
      </c>
    </row>
    <row r="47" spans="1:8" x14ac:dyDescent="0.25">
      <c r="A47">
        <v>45</v>
      </c>
      <c r="B47" s="5">
        <v>39867</v>
      </c>
      <c r="C47">
        <v>9.9999997473787516E-5</v>
      </c>
      <c r="D47">
        <v>6.010000106471125E-6</v>
      </c>
      <c r="E47">
        <v>5400</v>
      </c>
      <c r="F47">
        <v>89850.203125</v>
      </c>
      <c r="G47">
        <v>0</v>
      </c>
      <c r="H47">
        <v>0</v>
      </c>
    </row>
    <row r="48" spans="1:8" x14ac:dyDescent="0.25">
      <c r="A48">
        <v>46</v>
      </c>
      <c r="B48" s="5">
        <v>39868</v>
      </c>
      <c r="C48">
        <v>9.9999997473787516E-5</v>
      </c>
      <c r="D48">
        <v>5.5199998314492404E-6</v>
      </c>
      <c r="E48">
        <v>5300</v>
      </c>
      <c r="F48">
        <v>96014.5</v>
      </c>
      <c r="G48">
        <v>0</v>
      </c>
      <c r="H48">
        <v>0</v>
      </c>
    </row>
    <row r="49" spans="1:8" x14ac:dyDescent="0.25">
      <c r="A49">
        <v>47</v>
      </c>
      <c r="B49" s="5">
        <v>39869</v>
      </c>
      <c r="C49">
        <v>9.9999997473787516E-5</v>
      </c>
      <c r="D49">
        <v>5.5199998314492404E-6</v>
      </c>
      <c r="E49">
        <v>5250</v>
      </c>
      <c r="F49">
        <v>95108.703125</v>
      </c>
      <c r="G49">
        <v>0</v>
      </c>
      <c r="H49">
        <v>0</v>
      </c>
    </row>
    <row r="50" spans="1:8" x14ac:dyDescent="0.25">
      <c r="A50">
        <v>48</v>
      </c>
      <c r="B50" s="5">
        <v>39870</v>
      </c>
      <c r="C50">
        <v>9.9999997473787516E-5</v>
      </c>
      <c r="D50">
        <v>4.7700000322947744E-6</v>
      </c>
      <c r="E50">
        <v>5350</v>
      </c>
      <c r="F50">
        <v>112159</v>
      </c>
      <c r="G50">
        <v>0</v>
      </c>
      <c r="H50">
        <v>0</v>
      </c>
    </row>
    <row r="51" spans="1:8" x14ac:dyDescent="0.25">
      <c r="A51">
        <v>49</v>
      </c>
      <c r="B51" s="5">
        <v>39871</v>
      </c>
      <c r="C51">
        <v>9.9999997473787516E-5</v>
      </c>
      <c r="D51">
        <v>4.7700000322947744E-6</v>
      </c>
      <c r="E51">
        <v>5750</v>
      </c>
      <c r="F51">
        <v>120545</v>
      </c>
      <c r="G51">
        <v>0</v>
      </c>
      <c r="H51">
        <v>0</v>
      </c>
    </row>
    <row r="52" spans="1:8" x14ac:dyDescent="0.25">
      <c r="A52">
        <v>50</v>
      </c>
      <c r="B52" s="5">
        <v>39872</v>
      </c>
      <c r="C52">
        <v>9.9999997473787516E-5</v>
      </c>
      <c r="D52">
        <v>5.070000042906031E-6</v>
      </c>
      <c r="E52">
        <v>4950</v>
      </c>
      <c r="F52">
        <v>97633.1015625</v>
      </c>
      <c r="G52">
        <v>0</v>
      </c>
      <c r="H52">
        <v>0</v>
      </c>
    </row>
    <row r="53" spans="1:8" x14ac:dyDescent="0.25">
      <c r="A53">
        <v>51</v>
      </c>
      <c r="B53" s="5">
        <v>39873</v>
      </c>
      <c r="C53">
        <v>9.9999997473787516E-5</v>
      </c>
      <c r="D53">
        <v>5.070000042906031E-6</v>
      </c>
      <c r="E53">
        <v>5250</v>
      </c>
      <c r="F53">
        <v>103550</v>
      </c>
      <c r="G53">
        <v>0</v>
      </c>
      <c r="H53">
        <v>0</v>
      </c>
    </row>
    <row r="54" spans="1:8" x14ac:dyDescent="0.25">
      <c r="A54">
        <v>52</v>
      </c>
      <c r="B54" s="5">
        <v>39874</v>
      </c>
      <c r="C54">
        <v>9.9999997473787516E-5</v>
      </c>
      <c r="D54">
        <v>5.1699998948606662E-6</v>
      </c>
      <c r="E54">
        <v>5400</v>
      </c>
      <c r="F54">
        <v>104449</v>
      </c>
      <c r="G54">
        <v>0</v>
      </c>
      <c r="H54">
        <v>0</v>
      </c>
    </row>
    <row r="55" spans="1:8" x14ac:dyDescent="0.25">
      <c r="A55">
        <v>53</v>
      </c>
      <c r="B55" s="5">
        <v>39875</v>
      </c>
      <c r="C55">
        <v>9.9999997473787516E-5</v>
      </c>
      <c r="D55">
        <v>5.1699998948606662E-6</v>
      </c>
      <c r="E55">
        <v>5250</v>
      </c>
      <c r="F55">
        <v>101547</v>
      </c>
      <c r="G55">
        <v>0</v>
      </c>
      <c r="H55">
        <v>0</v>
      </c>
    </row>
    <row r="56" spans="1:8" x14ac:dyDescent="0.25">
      <c r="A56">
        <v>54</v>
      </c>
      <c r="B56" s="5">
        <v>39876</v>
      </c>
      <c r="C56">
        <v>9.9999997473787516E-5</v>
      </c>
      <c r="D56">
        <v>5.2700002015626524E-6</v>
      </c>
      <c r="E56">
        <v>5200</v>
      </c>
      <c r="F56">
        <v>98671.703125</v>
      </c>
      <c r="G56">
        <v>0</v>
      </c>
      <c r="H56">
        <v>0</v>
      </c>
    </row>
    <row r="57" spans="1:8" x14ac:dyDescent="0.25">
      <c r="A57">
        <v>55</v>
      </c>
      <c r="B57" s="5">
        <v>39877</v>
      </c>
      <c r="C57">
        <v>9.9999997473787516E-5</v>
      </c>
      <c r="D57">
        <v>5.2700002015626524E-6</v>
      </c>
      <c r="E57">
        <v>5600</v>
      </c>
      <c r="F57">
        <v>106262</v>
      </c>
      <c r="G57">
        <v>0</v>
      </c>
      <c r="H57">
        <v>0</v>
      </c>
    </row>
    <row r="58" spans="1:8" x14ac:dyDescent="0.25">
      <c r="A58">
        <v>56</v>
      </c>
      <c r="B58" s="5">
        <v>39878</v>
      </c>
      <c r="C58">
        <v>9.9999997473787516E-5</v>
      </c>
      <c r="D58">
        <v>5.8700002227851655E-6</v>
      </c>
      <c r="E58">
        <v>5850</v>
      </c>
      <c r="F58">
        <v>99659.296875</v>
      </c>
      <c r="G58">
        <v>0</v>
      </c>
      <c r="H58">
        <v>0</v>
      </c>
    </row>
    <row r="59" spans="1:8" x14ac:dyDescent="0.25">
      <c r="A59">
        <v>57</v>
      </c>
      <c r="B59" s="5">
        <v>39879</v>
      </c>
      <c r="C59">
        <v>9.9999997473787516E-5</v>
      </c>
      <c r="D59">
        <v>5.8700002227851655E-6</v>
      </c>
      <c r="E59">
        <v>5450</v>
      </c>
      <c r="F59">
        <v>92845</v>
      </c>
      <c r="G59">
        <v>0</v>
      </c>
      <c r="H59">
        <v>0</v>
      </c>
    </row>
    <row r="60" spans="1:8" x14ac:dyDescent="0.25">
      <c r="A60">
        <v>58</v>
      </c>
      <c r="B60" s="5">
        <v>39880</v>
      </c>
      <c r="C60">
        <v>9.9999997473787516E-5</v>
      </c>
      <c r="D60">
        <v>5.5700002121739089E-6</v>
      </c>
      <c r="E60">
        <v>5750</v>
      </c>
      <c r="F60">
        <v>103232</v>
      </c>
      <c r="G60">
        <v>0</v>
      </c>
      <c r="H60">
        <v>0</v>
      </c>
    </row>
    <row r="61" spans="1:8" x14ac:dyDescent="0.25">
      <c r="A61">
        <v>59</v>
      </c>
      <c r="B61" s="5">
        <v>39881</v>
      </c>
      <c r="C61">
        <v>9.9999997473787516E-5</v>
      </c>
      <c r="D61">
        <v>5.5700002121739089E-6</v>
      </c>
      <c r="E61">
        <v>5400</v>
      </c>
      <c r="F61">
        <v>96947.8984375</v>
      </c>
      <c r="G61">
        <v>0</v>
      </c>
      <c r="H61">
        <v>0</v>
      </c>
    </row>
    <row r="62" spans="1:8" x14ac:dyDescent="0.25">
      <c r="A62">
        <v>60</v>
      </c>
      <c r="B62" s="5">
        <v>39882</v>
      </c>
      <c r="C62">
        <v>9.9999997473787516E-5</v>
      </c>
      <c r="D62">
        <v>5.2199998208379839E-6</v>
      </c>
      <c r="E62">
        <v>5350</v>
      </c>
      <c r="F62">
        <v>102490</v>
      </c>
      <c r="G62">
        <v>0</v>
      </c>
      <c r="H62">
        <v>0</v>
      </c>
    </row>
    <row r="63" spans="1:8" x14ac:dyDescent="0.25">
      <c r="A63">
        <v>61</v>
      </c>
      <c r="B63" s="5">
        <v>39883</v>
      </c>
      <c r="C63">
        <v>9.9999997473787516E-5</v>
      </c>
      <c r="D63">
        <v>5.2199998208379839E-6</v>
      </c>
      <c r="E63">
        <v>5700</v>
      </c>
      <c r="F63">
        <v>109195</v>
      </c>
      <c r="G63">
        <v>0</v>
      </c>
      <c r="H63">
        <v>0</v>
      </c>
    </row>
    <row r="64" spans="1:8" x14ac:dyDescent="0.25">
      <c r="A64">
        <v>62</v>
      </c>
      <c r="B64" s="5">
        <v>39884</v>
      </c>
      <c r="C64">
        <v>9.9999997473787516E-5</v>
      </c>
      <c r="D64">
        <v>5.8700002227851655E-6</v>
      </c>
      <c r="E64">
        <v>5900</v>
      </c>
      <c r="F64">
        <v>100511</v>
      </c>
      <c r="G64">
        <v>0</v>
      </c>
      <c r="H64">
        <v>0</v>
      </c>
    </row>
    <row r="65" spans="1:8" x14ac:dyDescent="0.25">
      <c r="A65">
        <v>63</v>
      </c>
      <c r="B65" s="5">
        <v>39885</v>
      </c>
      <c r="C65">
        <v>9.9999997473787516E-5</v>
      </c>
      <c r="D65">
        <v>5.8700002227851655E-6</v>
      </c>
      <c r="E65">
        <v>5650</v>
      </c>
      <c r="F65">
        <v>96252.1015625</v>
      </c>
      <c r="G65">
        <v>0</v>
      </c>
      <c r="H65">
        <v>0</v>
      </c>
    </row>
    <row r="66" spans="1:8" x14ac:dyDescent="0.25">
      <c r="A66">
        <v>64</v>
      </c>
      <c r="B66" s="5">
        <v>39886</v>
      </c>
      <c r="C66">
        <v>9.9999997473787516E-5</v>
      </c>
      <c r="D66">
        <v>5.7699999160831794E-6</v>
      </c>
      <c r="E66">
        <v>5500</v>
      </c>
      <c r="F66">
        <v>95320.6015625</v>
      </c>
      <c r="G66">
        <v>0</v>
      </c>
      <c r="H66">
        <v>0</v>
      </c>
    </row>
    <row r="67" spans="1:8" x14ac:dyDescent="0.25">
      <c r="A67">
        <v>65</v>
      </c>
      <c r="B67" s="5">
        <v>39887</v>
      </c>
      <c r="C67">
        <v>9.9999997473787516E-5</v>
      </c>
      <c r="D67">
        <v>5.7699999160831794E-6</v>
      </c>
      <c r="E67">
        <v>6150</v>
      </c>
      <c r="F67">
        <v>106586</v>
      </c>
      <c r="G67">
        <v>0</v>
      </c>
      <c r="H67">
        <v>0</v>
      </c>
    </row>
    <row r="68" spans="1:8" x14ac:dyDescent="0.25">
      <c r="A68">
        <v>66</v>
      </c>
      <c r="B68" s="5">
        <v>39888</v>
      </c>
      <c r="C68">
        <v>9.9999997473787516E-5</v>
      </c>
      <c r="D68">
        <v>6.4599998950143345E-6</v>
      </c>
      <c r="E68">
        <v>6050</v>
      </c>
      <c r="F68">
        <v>93653.203125</v>
      </c>
      <c r="G68">
        <v>0</v>
      </c>
      <c r="H68">
        <v>0</v>
      </c>
    </row>
    <row r="69" spans="1:8" x14ac:dyDescent="0.25">
      <c r="A69">
        <v>67</v>
      </c>
      <c r="B69" s="5">
        <v>39889</v>
      </c>
      <c r="C69">
        <v>9.9999997473787516E-5</v>
      </c>
      <c r="D69">
        <v>6.4599998950143345E-6</v>
      </c>
      <c r="E69">
        <v>5700</v>
      </c>
      <c r="F69">
        <v>88235.296875</v>
      </c>
      <c r="G69">
        <v>0</v>
      </c>
      <c r="H69">
        <v>0</v>
      </c>
    </row>
    <row r="70" spans="1:8" x14ac:dyDescent="0.25">
      <c r="A70">
        <v>68</v>
      </c>
      <c r="B70" s="5">
        <v>39890</v>
      </c>
      <c r="C70">
        <v>9.9999997473787516E-5</v>
      </c>
      <c r="D70">
        <v>5.4699999054719228E-6</v>
      </c>
      <c r="E70">
        <v>5700</v>
      </c>
      <c r="F70">
        <v>104205</v>
      </c>
      <c r="G70">
        <v>0</v>
      </c>
      <c r="H70">
        <v>0</v>
      </c>
    </row>
    <row r="71" spans="1:8" x14ac:dyDescent="0.25">
      <c r="A71">
        <v>69</v>
      </c>
      <c r="B71" s="5">
        <v>39891</v>
      </c>
      <c r="C71">
        <v>9.9999997473787516E-5</v>
      </c>
      <c r="D71">
        <v>5.4699999054719228E-6</v>
      </c>
      <c r="E71">
        <v>6100</v>
      </c>
      <c r="F71">
        <v>111517</v>
      </c>
      <c r="G71">
        <v>0</v>
      </c>
      <c r="H71">
        <v>0</v>
      </c>
    </row>
    <row r="72" spans="1:8" x14ac:dyDescent="0.25">
      <c r="A72">
        <v>70</v>
      </c>
      <c r="B72" s="5">
        <v>39892</v>
      </c>
      <c r="C72">
        <v>9.9999997473787516E-5</v>
      </c>
      <c r="D72">
        <v>5.8700002227851655E-6</v>
      </c>
      <c r="E72">
        <v>5900</v>
      </c>
      <c r="F72">
        <v>100511</v>
      </c>
      <c r="G72">
        <v>0</v>
      </c>
      <c r="H72">
        <v>0</v>
      </c>
    </row>
    <row r="73" spans="1:8" x14ac:dyDescent="0.25">
      <c r="A73">
        <v>71</v>
      </c>
      <c r="B73" s="5">
        <v>39893</v>
      </c>
      <c r="C73">
        <v>9.9999997473787516E-5</v>
      </c>
      <c r="D73">
        <v>5.8700002227851655E-6</v>
      </c>
      <c r="E73">
        <v>2500</v>
      </c>
      <c r="F73">
        <v>42589.3984375</v>
      </c>
      <c r="G73">
        <v>0</v>
      </c>
      <c r="H73">
        <v>0</v>
      </c>
    </row>
    <row r="74" spans="1:8" x14ac:dyDescent="0.25">
      <c r="A74">
        <v>72</v>
      </c>
      <c r="B74" s="5">
        <v>39894</v>
      </c>
      <c r="C74">
        <v>9.9999997473787516E-5</v>
      </c>
      <c r="D74">
        <v>4.7200001063174568E-6</v>
      </c>
      <c r="E74">
        <v>5950</v>
      </c>
      <c r="F74">
        <v>126059</v>
      </c>
      <c r="G74">
        <v>0</v>
      </c>
      <c r="H74">
        <v>0</v>
      </c>
    </row>
    <row r="75" spans="1:8" x14ac:dyDescent="0.25">
      <c r="A75">
        <v>73</v>
      </c>
      <c r="B75" s="5">
        <v>39895</v>
      </c>
      <c r="C75">
        <v>9.9999997473787516E-5</v>
      </c>
      <c r="D75">
        <v>4.7200001063174568E-6</v>
      </c>
      <c r="E75">
        <v>6500</v>
      </c>
      <c r="F75">
        <v>137712</v>
      </c>
      <c r="G75">
        <v>0</v>
      </c>
      <c r="H75">
        <v>0</v>
      </c>
    </row>
    <row r="76" spans="1:8" x14ac:dyDescent="0.25">
      <c r="A76">
        <v>74</v>
      </c>
      <c r="B76" s="5">
        <v>39896</v>
      </c>
      <c r="C76">
        <v>9.9999997473787516E-5</v>
      </c>
      <c r="D76">
        <v>5.2199998208379839E-6</v>
      </c>
      <c r="E76">
        <v>5250</v>
      </c>
      <c r="F76">
        <v>100575</v>
      </c>
      <c r="G76">
        <v>0</v>
      </c>
      <c r="H76">
        <v>0</v>
      </c>
    </row>
    <row r="77" spans="1:8" x14ac:dyDescent="0.25">
      <c r="A77">
        <v>75</v>
      </c>
      <c r="B77" s="5">
        <v>39897</v>
      </c>
      <c r="C77">
        <v>9.9999997473787516E-5</v>
      </c>
      <c r="D77">
        <v>5.2199998208379839E-6</v>
      </c>
      <c r="E77">
        <v>5850</v>
      </c>
      <c r="F77">
        <v>112069</v>
      </c>
      <c r="G77">
        <v>0</v>
      </c>
      <c r="H77">
        <v>0</v>
      </c>
    </row>
    <row r="78" spans="1:8" x14ac:dyDescent="0.25">
      <c r="A78">
        <v>76</v>
      </c>
      <c r="B78" s="5">
        <v>39898</v>
      </c>
      <c r="C78">
        <v>9.9999997473787516E-5</v>
      </c>
      <c r="D78">
        <v>5.6200001381512266E-6</v>
      </c>
      <c r="E78">
        <v>5850</v>
      </c>
      <c r="F78">
        <v>104093</v>
      </c>
      <c r="G78">
        <v>0</v>
      </c>
      <c r="H78">
        <v>0</v>
      </c>
    </row>
    <row r="79" spans="1:8" x14ac:dyDescent="0.25">
      <c r="A79">
        <v>77</v>
      </c>
      <c r="B79" s="5">
        <v>39899</v>
      </c>
      <c r="C79">
        <v>9.9999997473787516E-5</v>
      </c>
      <c r="D79">
        <v>5.6200001381512266E-6</v>
      </c>
      <c r="E79">
        <v>5300</v>
      </c>
      <c r="F79">
        <v>94306</v>
      </c>
      <c r="G79">
        <v>0</v>
      </c>
      <c r="H79">
        <v>0</v>
      </c>
    </row>
    <row r="80" spans="1:8" x14ac:dyDescent="0.25">
      <c r="A80">
        <v>78</v>
      </c>
      <c r="B80" s="5">
        <v>39900</v>
      </c>
      <c r="C80">
        <v>9.9999997473787516E-5</v>
      </c>
      <c r="D80">
        <v>5.9200001487624831E-6</v>
      </c>
      <c r="E80">
        <v>5950</v>
      </c>
      <c r="F80">
        <v>100507</v>
      </c>
      <c r="G80">
        <v>0</v>
      </c>
      <c r="H80">
        <v>0</v>
      </c>
    </row>
    <row r="81" spans="1:8" x14ac:dyDescent="0.25">
      <c r="A81">
        <v>79</v>
      </c>
      <c r="B81" s="5">
        <v>39901</v>
      </c>
      <c r="C81">
        <v>9.9999997473787516E-5</v>
      </c>
      <c r="D81">
        <v>5.9200001487624831E-6</v>
      </c>
      <c r="E81">
        <v>5800</v>
      </c>
      <c r="F81">
        <v>97973</v>
      </c>
      <c r="G81">
        <v>0</v>
      </c>
      <c r="H81">
        <v>0</v>
      </c>
    </row>
    <row r="82" spans="1:8" x14ac:dyDescent="0.25">
      <c r="A82">
        <v>80</v>
      </c>
      <c r="B82" s="5">
        <v>39902</v>
      </c>
      <c r="C82">
        <v>9.9999997473787516E-5</v>
      </c>
      <c r="D82">
        <v>6.2099998103803955E-6</v>
      </c>
      <c r="E82">
        <v>6000</v>
      </c>
      <c r="F82">
        <v>96618.3984375</v>
      </c>
      <c r="G82">
        <v>0</v>
      </c>
      <c r="H82">
        <v>0</v>
      </c>
    </row>
    <row r="83" spans="1:8" x14ac:dyDescent="0.25">
      <c r="A83">
        <v>81</v>
      </c>
      <c r="B83" s="5">
        <v>39903</v>
      </c>
      <c r="C83">
        <v>9.9999997473787516E-5</v>
      </c>
      <c r="D83">
        <v>6.2099998103803955E-6</v>
      </c>
      <c r="E83">
        <v>5500</v>
      </c>
      <c r="F83">
        <v>88566.796875</v>
      </c>
      <c r="G83">
        <v>0</v>
      </c>
      <c r="H83">
        <v>0</v>
      </c>
    </row>
    <row r="84" spans="1:8" x14ac:dyDescent="0.25">
      <c r="A84">
        <v>82</v>
      </c>
      <c r="B84" s="5">
        <v>39904</v>
      </c>
      <c r="C84">
        <v>9.9999997473787516E-5</v>
      </c>
      <c r="D84">
        <v>5.32000012753997E-6</v>
      </c>
      <c r="E84">
        <v>5700</v>
      </c>
      <c r="F84">
        <v>107143</v>
      </c>
      <c r="G84">
        <v>0</v>
      </c>
      <c r="H84">
        <v>0</v>
      </c>
    </row>
    <row r="85" spans="1:8" x14ac:dyDescent="0.25">
      <c r="A85">
        <v>83</v>
      </c>
      <c r="B85" s="5">
        <v>39905</v>
      </c>
      <c r="C85">
        <v>9.9999997473787516E-5</v>
      </c>
      <c r="D85">
        <v>5.32000012753997E-6</v>
      </c>
      <c r="E85">
        <v>5750</v>
      </c>
      <c r="F85">
        <v>108083</v>
      </c>
      <c r="G85">
        <v>0</v>
      </c>
      <c r="H85">
        <v>0</v>
      </c>
    </row>
    <row r="86" spans="1:8" x14ac:dyDescent="0.25">
      <c r="A86">
        <v>84</v>
      </c>
      <c r="B86" s="5">
        <v>39906</v>
      </c>
      <c r="C86">
        <v>9.9999997473787516E-5</v>
      </c>
      <c r="D86">
        <v>5.6200001381512266E-6</v>
      </c>
      <c r="E86">
        <v>5800</v>
      </c>
      <c r="F86">
        <v>103203</v>
      </c>
      <c r="G86">
        <v>0</v>
      </c>
      <c r="H86">
        <v>0</v>
      </c>
    </row>
    <row r="87" spans="1:8" x14ac:dyDescent="0.25">
      <c r="A87">
        <v>85</v>
      </c>
      <c r="B87" s="5">
        <v>39907</v>
      </c>
      <c r="C87">
        <v>9.9999997473787516E-5</v>
      </c>
      <c r="D87">
        <v>5.6200001381512266E-6</v>
      </c>
      <c r="E87">
        <v>5650</v>
      </c>
      <c r="F87">
        <v>100534</v>
      </c>
      <c r="G87">
        <v>0</v>
      </c>
      <c r="H87">
        <v>0</v>
      </c>
    </row>
    <row r="88" spans="1:8" x14ac:dyDescent="0.25">
      <c r="A88">
        <v>86</v>
      </c>
      <c r="B88" s="5">
        <v>39908</v>
      </c>
      <c r="C88">
        <v>9.9999997473787516E-5</v>
      </c>
      <c r="D88">
        <v>6.4099999690370169E-6</v>
      </c>
      <c r="E88">
        <v>6500</v>
      </c>
      <c r="F88">
        <v>101404</v>
      </c>
      <c r="G88">
        <v>0</v>
      </c>
      <c r="H88">
        <v>0</v>
      </c>
    </row>
    <row r="89" spans="1:8" x14ac:dyDescent="0.25">
      <c r="A89">
        <v>87</v>
      </c>
      <c r="B89" s="5">
        <v>39909</v>
      </c>
      <c r="C89">
        <v>9.9999997473787516E-5</v>
      </c>
      <c r="D89">
        <v>6.4099999690370169E-6</v>
      </c>
      <c r="E89">
        <v>5450</v>
      </c>
      <c r="F89">
        <v>85023.3984375</v>
      </c>
      <c r="G89">
        <v>0</v>
      </c>
      <c r="H89">
        <v>0</v>
      </c>
    </row>
    <row r="90" spans="1:8" x14ac:dyDescent="0.25">
      <c r="A90">
        <v>88</v>
      </c>
      <c r="B90" s="5">
        <v>39910</v>
      </c>
      <c r="C90">
        <v>9.9999997473787516E-5</v>
      </c>
      <c r="D90">
        <v>4.9199998102267273E-6</v>
      </c>
      <c r="E90">
        <v>5000</v>
      </c>
      <c r="F90">
        <v>101626</v>
      </c>
      <c r="G90">
        <v>0</v>
      </c>
      <c r="H90">
        <v>0</v>
      </c>
    </row>
    <row r="91" spans="1:8" x14ac:dyDescent="0.25">
      <c r="A91">
        <v>89</v>
      </c>
      <c r="B91" s="5">
        <v>39911</v>
      </c>
      <c r="C91">
        <v>9.9999997473787516E-5</v>
      </c>
      <c r="D91">
        <v>4.9199998102267273E-6</v>
      </c>
      <c r="E91">
        <v>5250</v>
      </c>
      <c r="F91">
        <v>106707</v>
      </c>
      <c r="G91">
        <v>0</v>
      </c>
      <c r="H91">
        <v>0</v>
      </c>
    </row>
    <row r="92" spans="1:8" x14ac:dyDescent="0.25">
      <c r="A92">
        <v>90</v>
      </c>
      <c r="B92" s="5">
        <v>39912</v>
      </c>
      <c r="C92">
        <v>9.9999997473787516E-5</v>
      </c>
      <c r="D92">
        <v>4.9199998102267273E-6</v>
      </c>
      <c r="E92">
        <v>4950</v>
      </c>
      <c r="F92">
        <v>100610</v>
      </c>
      <c r="G92">
        <v>0</v>
      </c>
      <c r="H92">
        <v>0</v>
      </c>
    </row>
    <row r="93" spans="1:8" x14ac:dyDescent="0.25">
      <c r="A93">
        <v>91</v>
      </c>
      <c r="B93" s="5">
        <v>39913</v>
      </c>
      <c r="C93">
        <v>9.9999997473787516E-5</v>
      </c>
      <c r="D93">
        <v>4.9199998102267273E-6</v>
      </c>
      <c r="E93">
        <v>5400</v>
      </c>
      <c r="F93">
        <v>109756</v>
      </c>
      <c r="G93">
        <v>0</v>
      </c>
      <c r="H93">
        <v>0</v>
      </c>
    </row>
    <row r="94" spans="1:8" x14ac:dyDescent="0.25">
      <c r="A94">
        <v>92</v>
      </c>
      <c r="B94" s="5">
        <v>39914</v>
      </c>
      <c r="C94">
        <v>9.9999997473787516E-5</v>
      </c>
      <c r="D94">
        <v>6.0600000324484427E-6</v>
      </c>
      <c r="E94">
        <v>6000</v>
      </c>
      <c r="F94">
        <v>99009.8984375</v>
      </c>
      <c r="G94">
        <v>0</v>
      </c>
      <c r="H94">
        <v>0</v>
      </c>
    </row>
    <row r="95" spans="1:8" x14ac:dyDescent="0.25">
      <c r="A95">
        <v>93</v>
      </c>
      <c r="B95" s="5">
        <v>39915</v>
      </c>
      <c r="C95">
        <v>9.9999997473787516E-5</v>
      </c>
      <c r="D95">
        <v>6.0600000324484427E-6</v>
      </c>
      <c r="E95">
        <v>5900</v>
      </c>
      <c r="F95">
        <v>97359.703125</v>
      </c>
      <c r="G95">
        <v>0</v>
      </c>
      <c r="H95">
        <v>0</v>
      </c>
    </row>
    <row r="96" spans="1:8" x14ac:dyDescent="0.25">
      <c r="A96">
        <v>94</v>
      </c>
      <c r="B96" s="5">
        <v>39916</v>
      </c>
      <c r="C96">
        <v>9.9999997473787516E-5</v>
      </c>
      <c r="D96">
        <v>5.7199999901058618E-6</v>
      </c>
      <c r="E96">
        <v>5750</v>
      </c>
      <c r="F96">
        <v>100524</v>
      </c>
      <c r="G96">
        <v>0</v>
      </c>
      <c r="H96">
        <v>0</v>
      </c>
    </row>
    <row r="97" spans="1:8" x14ac:dyDescent="0.25">
      <c r="A97">
        <v>95</v>
      </c>
      <c r="B97" s="5">
        <v>39917</v>
      </c>
      <c r="C97">
        <v>9.9999997473787516E-5</v>
      </c>
      <c r="D97">
        <v>5.7199999901058618E-6</v>
      </c>
      <c r="E97">
        <v>6200</v>
      </c>
      <c r="F97">
        <v>108392</v>
      </c>
      <c r="G97">
        <v>0</v>
      </c>
      <c r="H97">
        <v>0</v>
      </c>
    </row>
    <row r="98" spans="1:8" x14ac:dyDescent="0.25">
      <c r="A98">
        <v>96</v>
      </c>
      <c r="B98" s="5">
        <v>39918</v>
      </c>
      <c r="C98">
        <v>9.9999997473787516E-5</v>
      </c>
      <c r="D98">
        <v>5.5700002121739089E-6</v>
      </c>
      <c r="E98">
        <v>5650</v>
      </c>
      <c r="F98">
        <v>101436</v>
      </c>
      <c r="G98">
        <v>0</v>
      </c>
      <c r="H98">
        <v>0</v>
      </c>
    </row>
    <row r="99" spans="1:8" x14ac:dyDescent="0.25">
      <c r="A99">
        <v>97</v>
      </c>
      <c r="B99" s="5">
        <v>39919</v>
      </c>
      <c r="C99">
        <v>9.9999997473787516E-5</v>
      </c>
      <c r="D99">
        <v>5.5700002121739089E-6</v>
      </c>
      <c r="E99">
        <v>6150</v>
      </c>
      <c r="F99">
        <v>110413</v>
      </c>
      <c r="G99">
        <v>0</v>
      </c>
      <c r="H99">
        <v>0</v>
      </c>
    </row>
    <row r="100" spans="1:8" x14ac:dyDescent="0.25">
      <c r="A100">
        <v>98</v>
      </c>
      <c r="B100" s="5">
        <v>39920</v>
      </c>
      <c r="C100">
        <v>9.9999997473787516E-5</v>
      </c>
      <c r="D100">
        <v>5.7199999901058618E-6</v>
      </c>
      <c r="E100">
        <v>5600</v>
      </c>
      <c r="F100">
        <v>97902.1015625</v>
      </c>
      <c r="G100">
        <v>0</v>
      </c>
      <c r="H100">
        <v>0</v>
      </c>
    </row>
    <row r="101" spans="1:8" x14ac:dyDescent="0.25">
      <c r="A101">
        <v>99</v>
      </c>
      <c r="B101" s="5">
        <v>39921</v>
      </c>
      <c r="C101">
        <v>9.9999997473787516E-5</v>
      </c>
      <c r="D101">
        <v>5.7199999901058618E-6</v>
      </c>
      <c r="E101">
        <v>6300</v>
      </c>
      <c r="F101">
        <v>110140</v>
      </c>
      <c r="G101">
        <v>0</v>
      </c>
      <c r="H101">
        <v>0</v>
      </c>
    </row>
    <row r="102" spans="1:8" x14ac:dyDescent="0.25">
      <c r="A102">
        <v>100</v>
      </c>
      <c r="B102" s="5">
        <v>39922</v>
      </c>
      <c r="C102">
        <v>9.9999997473787516E-5</v>
      </c>
      <c r="D102">
        <v>5.9200001487624831E-6</v>
      </c>
      <c r="E102">
        <v>5950</v>
      </c>
      <c r="F102">
        <v>100507</v>
      </c>
      <c r="G102">
        <v>0</v>
      </c>
      <c r="H102">
        <v>0</v>
      </c>
    </row>
    <row r="103" spans="1:8" x14ac:dyDescent="0.25">
      <c r="A103">
        <v>101</v>
      </c>
      <c r="B103" s="5">
        <v>39923</v>
      </c>
      <c r="C103">
        <v>9.9999997473787516E-5</v>
      </c>
      <c r="D103">
        <v>5.9200001487624831E-6</v>
      </c>
      <c r="E103">
        <v>5950</v>
      </c>
      <c r="F103">
        <v>100507</v>
      </c>
      <c r="G103">
        <v>0</v>
      </c>
      <c r="H103">
        <v>0</v>
      </c>
    </row>
    <row r="104" spans="1:8" x14ac:dyDescent="0.25">
      <c r="A104">
        <v>102</v>
      </c>
      <c r="B104" s="5">
        <v>39924</v>
      </c>
      <c r="C104">
        <v>9.9999997473787516E-5</v>
      </c>
      <c r="D104">
        <v>6.1099999584257603E-6</v>
      </c>
      <c r="E104">
        <v>6150</v>
      </c>
      <c r="F104">
        <v>100655</v>
      </c>
      <c r="G104">
        <v>0</v>
      </c>
      <c r="H104">
        <v>0</v>
      </c>
    </row>
    <row r="105" spans="1:8" x14ac:dyDescent="0.25">
      <c r="A105">
        <v>103</v>
      </c>
      <c r="B105" s="5">
        <v>39925</v>
      </c>
      <c r="C105">
        <v>9.9999997473787516E-5</v>
      </c>
      <c r="D105">
        <v>6.1099999584257603E-6</v>
      </c>
      <c r="E105">
        <v>6050</v>
      </c>
      <c r="F105">
        <v>99018</v>
      </c>
      <c r="G105">
        <v>0</v>
      </c>
      <c r="H105">
        <v>0</v>
      </c>
    </row>
    <row r="106" spans="1:8" x14ac:dyDescent="0.25">
      <c r="A106">
        <v>104</v>
      </c>
      <c r="B106" s="5">
        <v>39926</v>
      </c>
      <c r="C106">
        <v>9.9999997473787516E-5</v>
      </c>
      <c r="D106">
        <v>3.9800002014089841E-6</v>
      </c>
      <c r="E106">
        <v>3750</v>
      </c>
      <c r="F106">
        <v>94221.1015625</v>
      </c>
      <c r="G106">
        <v>0</v>
      </c>
      <c r="H106">
        <v>0</v>
      </c>
    </row>
    <row r="107" spans="1:8" x14ac:dyDescent="0.25">
      <c r="A107">
        <v>105</v>
      </c>
      <c r="B107" s="5">
        <v>39927</v>
      </c>
      <c r="C107">
        <v>9.9999997473787516E-5</v>
      </c>
      <c r="D107">
        <v>3.9800002014089841E-6</v>
      </c>
      <c r="E107">
        <v>5750</v>
      </c>
      <c r="F107">
        <v>144472</v>
      </c>
      <c r="G107">
        <v>0</v>
      </c>
      <c r="H107">
        <v>0</v>
      </c>
    </row>
    <row r="108" spans="1:8" x14ac:dyDescent="0.25">
      <c r="A108">
        <v>106</v>
      </c>
      <c r="B108" s="5">
        <v>39928</v>
      </c>
      <c r="C108">
        <v>9.9999997473787516E-5</v>
      </c>
      <c r="D108">
        <v>6.0600000324484427E-6</v>
      </c>
      <c r="E108">
        <v>5900</v>
      </c>
      <c r="F108">
        <v>97359.703125</v>
      </c>
      <c r="G108">
        <v>0</v>
      </c>
      <c r="H108">
        <v>0</v>
      </c>
    </row>
    <row r="109" spans="1:8" x14ac:dyDescent="0.25">
      <c r="A109">
        <v>107</v>
      </c>
      <c r="B109" s="5">
        <v>39929</v>
      </c>
      <c r="C109">
        <v>9.9999997473787516E-5</v>
      </c>
      <c r="D109">
        <v>6.0600000324484427E-6</v>
      </c>
      <c r="E109">
        <v>5600</v>
      </c>
      <c r="F109">
        <v>92409.203125</v>
      </c>
      <c r="G109">
        <v>0</v>
      </c>
      <c r="H109">
        <v>0</v>
      </c>
    </row>
    <row r="110" spans="1:8" x14ac:dyDescent="0.25">
      <c r="A110">
        <v>108</v>
      </c>
      <c r="B110" s="5">
        <v>39930</v>
      </c>
      <c r="C110">
        <v>9.9999997473787516E-5</v>
      </c>
      <c r="D110">
        <v>5.2199998208379839E-6</v>
      </c>
      <c r="E110">
        <v>5200</v>
      </c>
      <c r="F110">
        <v>99616.8984375</v>
      </c>
      <c r="G110">
        <v>0</v>
      </c>
      <c r="H110">
        <v>0</v>
      </c>
    </row>
    <row r="111" spans="1:8" x14ac:dyDescent="0.25">
      <c r="A111">
        <v>109</v>
      </c>
      <c r="B111" s="5">
        <v>39931</v>
      </c>
      <c r="C111">
        <v>9.9999997473787516E-5</v>
      </c>
      <c r="D111">
        <v>5.2199998208379839E-6</v>
      </c>
      <c r="E111">
        <v>5850</v>
      </c>
      <c r="F111">
        <v>112069</v>
      </c>
      <c r="G111">
        <v>0</v>
      </c>
      <c r="H111">
        <v>0</v>
      </c>
    </row>
    <row r="112" spans="1:8" x14ac:dyDescent="0.25">
      <c r="A112">
        <v>110</v>
      </c>
      <c r="B112" s="5">
        <v>39932</v>
      </c>
      <c r="C112">
        <v>9.9999997473787516E-5</v>
      </c>
      <c r="D112">
        <v>6.1099999584257603E-6</v>
      </c>
      <c r="E112">
        <v>6400</v>
      </c>
      <c r="F112">
        <v>104746</v>
      </c>
      <c r="G112">
        <v>0</v>
      </c>
      <c r="H112">
        <v>0</v>
      </c>
    </row>
    <row r="113" spans="1:8" x14ac:dyDescent="0.25">
      <c r="A113">
        <v>111</v>
      </c>
      <c r="B113" s="5">
        <v>39933</v>
      </c>
      <c r="C113">
        <v>9.9999997473787516E-5</v>
      </c>
      <c r="D113">
        <v>6.1099999584257603E-6</v>
      </c>
      <c r="E113">
        <v>6550</v>
      </c>
      <c r="F113">
        <v>107201</v>
      </c>
      <c r="G113">
        <v>0</v>
      </c>
      <c r="H113">
        <v>0</v>
      </c>
    </row>
    <row r="114" spans="1:8" x14ac:dyDescent="0.25">
      <c r="A114">
        <v>112</v>
      </c>
      <c r="B114" s="5">
        <v>39934</v>
      </c>
      <c r="C114">
        <v>9.9999997473787516E-5</v>
      </c>
      <c r="D114">
        <v>6.1099999584257603E-6</v>
      </c>
      <c r="E114">
        <v>6050</v>
      </c>
      <c r="F114">
        <v>99018</v>
      </c>
      <c r="G114">
        <v>0</v>
      </c>
      <c r="H114">
        <v>0</v>
      </c>
    </row>
    <row r="115" spans="1:8" x14ac:dyDescent="0.25">
      <c r="A115">
        <v>113</v>
      </c>
      <c r="B115" s="5">
        <v>39935</v>
      </c>
      <c r="C115">
        <v>9.9999997473787516E-5</v>
      </c>
      <c r="D115">
        <v>6.1099999584257603E-6</v>
      </c>
      <c r="E115">
        <v>6300.02978515625</v>
      </c>
      <c r="F115">
        <v>103110</v>
      </c>
      <c r="G115">
        <v>0</v>
      </c>
      <c r="H115">
        <v>0</v>
      </c>
    </row>
    <row r="116" spans="1:8" x14ac:dyDescent="0.25">
      <c r="A116">
        <v>114</v>
      </c>
      <c r="B116" s="5">
        <v>39936</v>
      </c>
      <c r="C116">
        <v>9.9999997473787516E-5</v>
      </c>
      <c r="D116">
        <v>5.6700000641285442E-6</v>
      </c>
      <c r="E116">
        <v>5300</v>
      </c>
      <c r="F116">
        <v>93474.3984375</v>
      </c>
      <c r="G116">
        <v>0</v>
      </c>
      <c r="H116">
        <v>0</v>
      </c>
    </row>
    <row r="117" spans="1:8" x14ac:dyDescent="0.25">
      <c r="A117">
        <v>115</v>
      </c>
      <c r="B117" s="5">
        <v>39937</v>
      </c>
      <c r="C117">
        <v>9.9999997473787516E-5</v>
      </c>
      <c r="D117">
        <v>5.6700000641285442E-6</v>
      </c>
      <c r="E117">
        <v>6400</v>
      </c>
      <c r="F117">
        <v>112875</v>
      </c>
      <c r="G117">
        <v>0</v>
      </c>
      <c r="H117">
        <v>0</v>
      </c>
    </row>
    <row r="118" spans="1:8" x14ac:dyDescent="0.25">
      <c r="A118">
        <v>116</v>
      </c>
      <c r="B118" s="5">
        <v>39938</v>
      </c>
      <c r="C118">
        <v>9.9999997473787516E-5</v>
      </c>
      <c r="D118">
        <v>6.5600002017163206E-6</v>
      </c>
      <c r="E118">
        <v>6750</v>
      </c>
      <c r="F118">
        <v>102896</v>
      </c>
      <c r="G118">
        <v>0</v>
      </c>
      <c r="H118">
        <v>0</v>
      </c>
    </row>
    <row r="119" spans="1:8" x14ac:dyDescent="0.25">
      <c r="A119">
        <v>117</v>
      </c>
      <c r="B119" s="5">
        <v>39939</v>
      </c>
      <c r="C119">
        <v>9.9999997473787516E-5</v>
      </c>
      <c r="D119">
        <v>6.5600002017163206E-6</v>
      </c>
      <c r="E119">
        <v>6750</v>
      </c>
      <c r="F119">
        <v>102896</v>
      </c>
      <c r="G119">
        <v>0</v>
      </c>
      <c r="H119">
        <v>0</v>
      </c>
    </row>
    <row r="120" spans="1:8" x14ac:dyDescent="0.25">
      <c r="A120">
        <v>118</v>
      </c>
      <c r="B120" s="5">
        <v>39940</v>
      </c>
      <c r="C120">
        <v>9.9999997473787516E-5</v>
      </c>
      <c r="D120">
        <v>6.010000106471125E-6</v>
      </c>
      <c r="E120">
        <v>6100</v>
      </c>
      <c r="F120">
        <v>101498</v>
      </c>
      <c r="G120">
        <v>0</v>
      </c>
      <c r="H120">
        <v>0</v>
      </c>
    </row>
    <row r="121" spans="1:8" x14ac:dyDescent="0.25">
      <c r="A121">
        <v>119</v>
      </c>
      <c r="B121" s="5">
        <v>39941</v>
      </c>
      <c r="C121">
        <v>9.9999997473787516E-5</v>
      </c>
      <c r="D121">
        <v>6.010000106471125E-6</v>
      </c>
      <c r="E121">
        <v>5350</v>
      </c>
      <c r="F121">
        <v>89018.296875</v>
      </c>
      <c r="G121">
        <v>0</v>
      </c>
      <c r="H121">
        <v>0</v>
      </c>
    </row>
    <row r="122" spans="1:8" x14ac:dyDescent="0.25">
      <c r="A122">
        <v>120</v>
      </c>
      <c r="B122" s="5">
        <v>39942</v>
      </c>
      <c r="C122">
        <v>9.9999997473787516E-5</v>
      </c>
      <c r="D122">
        <v>4.5199999476608355E-6</v>
      </c>
      <c r="E122">
        <v>3900</v>
      </c>
      <c r="F122">
        <v>86283.203125</v>
      </c>
      <c r="G122">
        <v>0</v>
      </c>
      <c r="H122">
        <v>0</v>
      </c>
    </row>
    <row r="123" spans="1:8" x14ac:dyDescent="0.25">
      <c r="A123">
        <v>121</v>
      </c>
      <c r="B123" s="5">
        <v>39943</v>
      </c>
      <c r="C123">
        <v>9.9999997473787516E-5</v>
      </c>
      <c r="D123">
        <v>4.5199999476608355E-6</v>
      </c>
      <c r="E123">
        <v>4250</v>
      </c>
      <c r="F123">
        <v>94026.5</v>
      </c>
      <c r="G123">
        <v>0</v>
      </c>
      <c r="H123">
        <v>0</v>
      </c>
    </row>
    <row r="124" spans="1:8" x14ac:dyDescent="0.25">
      <c r="A124">
        <v>122</v>
      </c>
      <c r="B124" s="5">
        <v>39944</v>
      </c>
      <c r="C124">
        <v>9.9999997473787516E-5</v>
      </c>
      <c r="D124">
        <v>5.9200001487624831E-6</v>
      </c>
      <c r="E124">
        <v>6000.10009765625</v>
      </c>
      <c r="F124">
        <v>101353</v>
      </c>
      <c r="G124">
        <v>0</v>
      </c>
      <c r="H124">
        <v>0</v>
      </c>
    </row>
    <row r="125" spans="1:8" x14ac:dyDescent="0.25">
      <c r="A125">
        <v>123</v>
      </c>
      <c r="B125" s="5">
        <v>39945</v>
      </c>
      <c r="C125">
        <v>9.9999997473787516E-5</v>
      </c>
      <c r="D125">
        <v>5.9200001487624831E-6</v>
      </c>
      <c r="E125">
        <v>6500</v>
      </c>
      <c r="F125">
        <v>109797</v>
      </c>
      <c r="G125">
        <v>0</v>
      </c>
      <c r="H125">
        <v>0</v>
      </c>
    </row>
    <row r="126" spans="1:8" x14ac:dyDescent="0.25">
      <c r="A126">
        <v>124</v>
      </c>
      <c r="B126" s="5">
        <v>39946</v>
      </c>
      <c r="C126">
        <v>9.9999997473787516E-5</v>
      </c>
      <c r="D126">
        <v>5.7199999901058618E-6</v>
      </c>
      <c r="E126">
        <v>5550</v>
      </c>
      <c r="F126">
        <v>97028</v>
      </c>
      <c r="G126">
        <v>0</v>
      </c>
      <c r="H126">
        <v>0</v>
      </c>
    </row>
    <row r="127" spans="1:8" x14ac:dyDescent="0.25">
      <c r="A127">
        <v>125</v>
      </c>
      <c r="B127" s="5">
        <v>39947</v>
      </c>
      <c r="C127">
        <v>9.9999997473787516E-5</v>
      </c>
      <c r="D127">
        <v>5.7199999901058618E-6</v>
      </c>
      <c r="E127">
        <v>6950</v>
      </c>
      <c r="F127">
        <v>121504</v>
      </c>
      <c r="G127">
        <v>0</v>
      </c>
      <c r="H127">
        <v>0</v>
      </c>
    </row>
    <row r="128" spans="1:8" x14ac:dyDescent="0.25">
      <c r="A128">
        <v>126</v>
      </c>
      <c r="B128" s="5">
        <v>39948</v>
      </c>
      <c r="C128">
        <v>9.9999997473787516E-5</v>
      </c>
      <c r="D128">
        <v>7.1099998422141653E-6</v>
      </c>
      <c r="E128">
        <v>6800</v>
      </c>
      <c r="F128">
        <v>95639.8984375</v>
      </c>
      <c r="G128">
        <v>0</v>
      </c>
      <c r="H128">
        <v>0</v>
      </c>
    </row>
    <row r="129" spans="1:8" x14ac:dyDescent="0.25">
      <c r="A129">
        <v>127</v>
      </c>
      <c r="B129" s="5">
        <v>39949</v>
      </c>
      <c r="C129">
        <v>9.9999997473787516E-5</v>
      </c>
      <c r="D129">
        <v>7.1099998422141653E-6</v>
      </c>
      <c r="E129">
        <v>5950</v>
      </c>
      <c r="F129">
        <v>83685</v>
      </c>
      <c r="G129">
        <v>0</v>
      </c>
      <c r="H129">
        <v>0</v>
      </c>
    </row>
    <row r="130" spans="1:8" x14ac:dyDescent="0.25">
      <c r="A130">
        <v>128</v>
      </c>
      <c r="B130" s="5">
        <v>39950</v>
      </c>
      <c r="C130">
        <v>9.9999997473787516E-5</v>
      </c>
      <c r="D130">
        <v>6.2099998103803955E-6</v>
      </c>
      <c r="E130">
        <v>6350</v>
      </c>
      <c r="F130">
        <v>102254</v>
      </c>
      <c r="G130">
        <v>0</v>
      </c>
      <c r="H130">
        <v>0</v>
      </c>
    </row>
    <row r="131" spans="1:8" x14ac:dyDescent="0.25">
      <c r="A131">
        <v>129</v>
      </c>
      <c r="B131" s="5">
        <v>39951</v>
      </c>
      <c r="C131">
        <v>9.9999997473787516E-5</v>
      </c>
      <c r="D131">
        <v>6.2099998103803955E-6</v>
      </c>
      <c r="E131">
        <v>5900</v>
      </c>
      <c r="F131">
        <v>95008.1015625</v>
      </c>
      <c r="G131">
        <v>0</v>
      </c>
      <c r="H131">
        <v>0</v>
      </c>
    </row>
    <row r="132" spans="1:8" x14ac:dyDescent="0.25">
      <c r="A132">
        <v>130</v>
      </c>
      <c r="B132" s="5">
        <v>39952</v>
      </c>
      <c r="C132">
        <v>9.9999997473787516E-5</v>
      </c>
      <c r="D132">
        <v>4.9700001909513958E-6</v>
      </c>
      <c r="E132">
        <v>4300</v>
      </c>
      <c r="F132">
        <v>86519.1015625</v>
      </c>
      <c r="G132">
        <v>0</v>
      </c>
      <c r="H132">
        <v>0</v>
      </c>
    </row>
    <row r="133" spans="1:8" x14ac:dyDescent="0.25">
      <c r="A133">
        <v>131</v>
      </c>
      <c r="B133" s="5">
        <v>39953</v>
      </c>
      <c r="C133">
        <v>9.9999997473787516E-5</v>
      </c>
      <c r="D133">
        <v>4.9700001909513958E-6</v>
      </c>
      <c r="E133">
        <v>6000</v>
      </c>
      <c r="F133">
        <v>120724</v>
      </c>
      <c r="G133">
        <v>0</v>
      </c>
      <c r="H133">
        <v>0</v>
      </c>
    </row>
    <row r="134" spans="1:8" x14ac:dyDescent="0.25">
      <c r="A134">
        <v>132</v>
      </c>
      <c r="B134" s="5">
        <v>39954</v>
      </c>
      <c r="C134">
        <v>9.9999997473787516E-5</v>
      </c>
      <c r="D134">
        <v>4.4200000957062002E-6</v>
      </c>
      <c r="E134">
        <v>4100</v>
      </c>
      <c r="F134">
        <v>92760.203125</v>
      </c>
      <c r="G134">
        <v>0</v>
      </c>
      <c r="H134">
        <v>0</v>
      </c>
    </row>
    <row r="135" spans="1:8" x14ac:dyDescent="0.25">
      <c r="A135">
        <v>133</v>
      </c>
      <c r="B135" s="5">
        <v>39955</v>
      </c>
      <c r="C135">
        <v>9.9999997473787516E-5</v>
      </c>
      <c r="D135">
        <v>4.4200000957062002E-6</v>
      </c>
      <c r="E135">
        <v>3050</v>
      </c>
      <c r="F135">
        <v>69004.5</v>
      </c>
      <c r="G135">
        <v>0</v>
      </c>
      <c r="H135">
        <v>0</v>
      </c>
    </row>
    <row r="136" spans="1:8" x14ac:dyDescent="0.25">
      <c r="A136">
        <v>134</v>
      </c>
      <c r="B136" s="5">
        <v>39956</v>
      </c>
      <c r="C136">
        <v>9.9999997473787516E-5</v>
      </c>
      <c r="D136">
        <v>3.4999999343199306E-7</v>
      </c>
      <c r="E136">
        <v>1600</v>
      </c>
      <c r="F136">
        <v>457143</v>
      </c>
      <c r="G136">
        <v>0</v>
      </c>
      <c r="H136">
        <v>0</v>
      </c>
    </row>
    <row r="137" spans="1:8" x14ac:dyDescent="0.25">
      <c r="A137">
        <v>135</v>
      </c>
      <c r="B137" s="5">
        <v>39957</v>
      </c>
      <c r="C137">
        <v>9.9999997473787516E-5</v>
      </c>
      <c r="D137">
        <v>3.4999999343199306E-7</v>
      </c>
      <c r="E137">
        <v>5000</v>
      </c>
      <c r="F137">
        <v>1428570</v>
      </c>
      <c r="G137">
        <v>0</v>
      </c>
      <c r="H137">
        <v>0</v>
      </c>
    </row>
    <row r="138" spans="1:8" x14ac:dyDescent="0.25">
      <c r="A138">
        <v>136</v>
      </c>
      <c r="B138" s="5">
        <v>39958</v>
      </c>
      <c r="C138">
        <v>9.9999997473787516E-5</v>
      </c>
      <c r="D138">
        <v>5.5700002121739089E-6</v>
      </c>
      <c r="E138">
        <v>5450</v>
      </c>
      <c r="F138">
        <v>97845.6015625</v>
      </c>
      <c r="G138">
        <v>0</v>
      </c>
      <c r="H138">
        <v>0</v>
      </c>
    </row>
    <row r="139" spans="1:8" x14ac:dyDescent="0.25">
      <c r="A139">
        <v>137</v>
      </c>
      <c r="B139" s="5">
        <v>39959</v>
      </c>
      <c r="C139">
        <v>9.9999997473787516E-5</v>
      </c>
      <c r="D139">
        <v>5.5700002121739089E-6</v>
      </c>
      <c r="E139">
        <v>6250</v>
      </c>
      <c r="F139">
        <v>112208</v>
      </c>
      <c r="G139">
        <v>0</v>
      </c>
      <c r="H139">
        <v>0</v>
      </c>
    </row>
    <row r="140" spans="1:8" x14ac:dyDescent="0.25">
      <c r="A140">
        <v>138</v>
      </c>
      <c r="B140" s="5">
        <v>39960</v>
      </c>
      <c r="C140">
        <v>9.9999997473787516E-5</v>
      </c>
      <c r="D140">
        <v>6.2099998103803955E-6</v>
      </c>
      <c r="E140">
        <v>5950</v>
      </c>
      <c r="F140">
        <v>95813.203125</v>
      </c>
      <c r="G140">
        <v>0</v>
      </c>
      <c r="H140">
        <v>0</v>
      </c>
    </row>
    <row r="141" spans="1:8" x14ac:dyDescent="0.25">
      <c r="A141">
        <v>139</v>
      </c>
      <c r="B141" s="5">
        <v>39961</v>
      </c>
      <c r="C141">
        <v>9.9999997473787516E-5</v>
      </c>
      <c r="D141">
        <v>6.2099998103803955E-6</v>
      </c>
      <c r="E141">
        <v>4750</v>
      </c>
      <c r="F141">
        <v>76489.5</v>
      </c>
      <c r="G141">
        <v>0</v>
      </c>
      <c r="H141">
        <v>0</v>
      </c>
    </row>
    <row r="142" spans="1:8" x14ac:dyDescent="0.25">
      <c r="A142">
        <v>140</v>
      </c>
      <c r="B142" s="5">
        <v>39962</v>
      </c>
      <c r="C142">
        <v>9.9999997473787516E-5</v>
      </c>
      <c r="D142">
        <v>5.32000012753997E-6</v>
      </c>
      <c r="E142">
        <v>5300</v>
      </c>
      <c r="F142">
        <v>99624.1015625</v>
      </c>
      <c r="G142">
        <v>0</v>
      </c>
      <c r="H142">
        <v>0</v>
      </c>
    </row>
    <row r="143" spans="1:8" x14ac:dyDescent="0.25">
      <c r="A143">
        <v>141</v>
      </c>
      <c r="B143" s="5">
        <v>39963</v>
      </c>
      <c r="C143">
        <v>9.9999997473787516E-5</v>
      </c>
      <c r="D143">
        <v>5.32000012753997E-6</v>
      </c>
      <c r="E143">
        <v>5450</v>
      </c>
      <c r="F143">
        <v>102444</v>
      </c>
      <c r="G143">
        <v>0</v>
      </c>
      <c r="H143">
        <v>0</v>
      </c>
    </row>
    <row r="144" spans="1:8" x14ac:dyDescent="0.25">
      <c r="A144">
        <v>142</v>
      </c>
      <c r="B144" s="5">
        <v>39964</v>
      </c>
      <c r="C144">
        <v>9.9999997473787516E-5</v>
      </c>
      <c r="D144">
        <v>5.8700002227851655E-6</v>
      </c>
      <c r="E144">
        <v>4800</v>
      </c>
      <c r="F144">
        <v>81771.703125</v>
      </c>
      <c r="G144">
        <v>0</v>
      </c>
      <c r="H144">
        <v>0</v>
      </c>
    </row>
    <row r="145" spans="1:8" x14ac:dyDescent="0.25">
      <c r="A145">
        <v>143</v>
      </c>
      <c r="B145" s="5">
        <v>39965</v>
      </c>
      <c r="C145">
        <v>9.9999997473787516E-5</v>
      </c>
      <c r="D145">
        <v>5.8700002227851655E-6</v>
      </c>
      <c r="E145">
        <v>3550</v>
      </c>
      <c r="F145">
        <v>60477</v>
      </c>
      <c r="G145">
        <v>0</v>
      </c>
      <c r="H145">
        <v>0</v>
      </c>
    </row>
    <row r="146" spans="1:8" x14ac:dyDescent="0.25">
      <c r="A146">
        <v>144</v>
      </c>
      <c r="B146" s="5">
        <v>39966</v>
      </c>
      <c r="C146">
        <v>9.9999997473787516E-5</v>
      </c>
      <c r="D146">
        <v>4.4200000957062002E-6</v>
      </c>
      <c r="E146">
        <v>5550</v>
      </c>
      <c r="F146">
        <v>125566</v>
      </c>
      <c r="G146">
        <v>0</v>
      </c>
      <c r="H146">
        <v>0</v>
      </c>
    </row>
    <row r="147" spans="1:8" x14ac:dyDescent="0.25">
      <c r="A147">
        <v>145</v>
      </c>
      <c r="B147" s="5">
        <v>39967</v>
      </c>
      <c r="C147">
        <v>9.9999997473787516E-5</v>
      </c>
      <c r="D147">
        <v>4.4200000957062002E-6</v>
      </c>
      <c r="E147">
        <v>3550</v>
      </c>
      <c r="F147">
        <v>80316.703125</v>
      </c>
      <c r="G147">
        <v>0</v>
      </c>
      <c r="H147">
        <v>0</v>
      </c>
    </row>
    <row r="148" spans="1:8" x14ac:dyDescent="0.25">
      <c r="A148">
        <v>146</v>
      </c>
      <c r="B148" s="5">
        <v>39968</v>
      </c>
      <c r="C148">
        <v>9.9999997473787516E-5</v>
      </c>
      <c r="D148">
        <v>1.939999947353499E-6</v>
      </c>
      <c r="E148">
        <v>3300</v>
      </c>
      <c r="F148">
        <v>170103</v>
      </c>
      <c r="G148">
        <v>0</v>
      </c>
      <c r="H148">
        <v>0</v>
      </c>
    </row>
    <row r="149" spans="1:8" x14ac:dyDescent="0.25">
      <c r="A149">
        <v>147</v>
      </c>
      <c r="B149" s="5">
        <v>39969</v>
      </c>
      <c r="C149">
        <v>9.9999997473787516E-5</v>
      </c>
      <c r="D149">
        <v>1.939999947353499E-6</v>
      </c>
      <c r="E149">
        <v>1500</v>
      </c>
      <c r="F149">
        <v>77319.6015625</v>
      </c>
      <c r="G149">
        <v>0</v>
      </c>
      <c r="H149">
        <v>0</v>
      </c>
    </row>
    <row r="150" spans="1:8" x14ac:dyDescent="0.25">
      <c r="A150">
        <v>148</v>
      </c>
      <c r="B150" s="5">
        <v>39970</v>
      </c>
      <c r="C150">
        <v>9.9999997473787516E-5</v>
      </c>
      <c r="D150">
        <v>1.1900000345121953E-6</v>
      </c>
      <c r="E150">
        <v>1400</v>
      </c>
      <c r="F150">
        <v>117647</v>
      </c>
      <c r="G150">
        <v>0</v>
      </c>
      <c r="H150">
        <v>0</v>
      </c>
    </row>
    <row r="151" spans="1:8" x14ac:dyDescent="0.25">
      <c r="A151">
        <v>149</v>
      </c>
      <c r="B151" s="5">
        <v>39971</v>
      </c>
      <c r="C151">
        <v>9.9999997473787516E-5</v>
      </c>
      <c r="D151">
        <v>1.1900000345121953E-6</v>
      </c>
      <c r="E151">
        <v>800</v>
      </c>
      <c r="F151">
        <v>67226.8984375</v>
      </c>
      <c r="G151">
        <v>0</v>
      </c>
      <c r="H151">
        <v>0</v>
      </c>
    </row>
    <row r="152" spans="1:8" x14ac:dyDescent="0.25">
      <c r="A152">
        <v>150</v>
      </c>
      <c r="B152" s="5">
        <v>39972</v>
      </c>
      <c r="C152">
        <v>9.9999997473787516E-5</v>
      </c>
      <c r="D152">
        <v>3.5800001114694169E-6</v>
      </c>
      <c r="E152">
        <v>4100</v>
      </c>
      <c r="F152">
        <v>114525</v>
      </c>
      <c r="G152">
        <v>0</v>
      </c>
      <c r="H152">
        <v>0</v>
      </c>
    </row>
    <row r="153" spans="1:8" x14ac:dyDescent="0.25">
      <c r="A153">
        <v>151</v>
      </c>
      <c r="B153" s="5">
        <v>39973</v>
      </c>
      <c r="C153">
        <v>9.9999997473787516E-5</v>
      </c>
      <c r="D153">
        <v>3.5800001114694169E-6</v>
      </c>
      <c r="E153">
        <v>4550</v>
      </c>
      <c r="F153">
        <v>127095</v>
      </c>
      <c r="G153">
        <v>0</v>
      </c>
      <c r="H153">
        <v>0</v>
      </c>
    </row>
    <row r="154" spans="1:8" x14ac:dyDescent="0.25">
      <c r="A154">
        <v>152</v>
      </c>
      <c r="B154" s="5">
        <v>39974</v>
      </c>
      <c r="C154">
        <v>9.9999997473787516E-5</v>
      </c>
      <c r="D154">
        <v>4.129999979340937E-6</v>
      </c>
      <c r="E154">
        <v>4100</v>
      </c>
      <c r="F154">
        <v>99273.6015625</v>
      </c>
      <c r="G154">
        <v>0</v>
      </c>
      <c r="H154">
        <v>0</v>
      </c>
    </row>
    <row r="155" spans="1:8" x14ac:dyDescent="0.25">
      <c r="A155">
        <v>153</v>
      </c>
      <c r="B155" s="5">
        <v>39975</v>
      </c>
      <c r="C155">
        <v>9.9999997473787516E-5</v>
      </c>
      <c r="D155">
        <v>4.129999979340937E-6</v>
      </c>
      <c r="E155">
        <v>4450</v>
      </c>
      <c r="F155">
        <v>107748</v>
      </c>
      <c r="G155">
        <v>0</v>
      </c>
      <c r="H155">
        <v>0</v>
      </c>
    </row>
    <row r="156" spans="1:8" x14ac:dyDescent="0.25">
      <c r="A156">
        <v>154</v>
      </c>
      <c r="B156" s="5">
        <v>39976</v>
      </c>
      <c r="C156">
        <v>9.9999997473787516E-5</v>
      </c>
      <c r="D156">
        <v>4.5199999476608355E-6</v>
      </c>
      <c r="E156">
        <v>4300</v>
      </c>
      <c r="F156">
        <v>95132.703125</v>
      </c>
      <c r="G156">
        <v>0</v>
      </c>
      <c r="H156">
        <v>0</v>
      </c>
    </row>
    <row r="157" spans="1:8" x14ac:dyDescent="0.25">
      <c r="A157">
        <v>155</v>
      </c>
      <c r="B157" s="5">
        <v>39977</v>
      </c>
      <c r="C157">
        <v>9.9999997473787516E-5</v>
      </c>
      <c r="D157">
        <v>4.5199999476608355E-6</v>
      </c>
      <c r="E157">
        <v>3900</v>
      </c>
      <c r="F157">
        <v>86283.203125</v>
      </c>
      <c r="G157">
        <v>0</v>
      </c>
      <c r="H157">
        <v>0</v>
      </c>
    </row>
    <row r="158" spans="1:8" x14ac:dyDescent="0.25">
      <c r="A158">
        <v>156</v>
      </c>
      <c r="B158" s="5">
        <v>39978</v>
      </c>
      <c r="C158">
        <v>9.9999997473787516E-5</v>
      </c>
      <c r="D158">
        <v>3.4800000321411062E-6</v>
      </c>
      <c r="E158">
        <v>3600</v>
      </c>
      <c r="F158">
        <v>103448</v>
      </c>
      <c r="G158">
        <v>0</v>
      </c>
      <c r="H158">
        <v>0</v>
      </c>
    </row>
    <row r="159" spans="1:8" x14ac:dyDescent="0.25">
      <c r="A159">
        <v>157</v>
      </c>
      <c r="B159" s="5">
        <v>39979</v>
      </c>
      <c r="C159">
        <v>9.9999997473787516E-5</v>
      </c>
      <c r="D159">
        <v>3.4800000321411062E-6</v>
      </c>
      <c r="E159">
        <v>4200</v>
      </c>
      <c r="F159">
        <v>120690</v>
      </c>
      <c r="G159">
        <v>0</v>
      </c>
      <c r="H159">
        <v>0</v>
      </c>
    </row>
    <row r="160" spans="1:8" x14ac:dyDescent="0.25">
      <c r="A160">
        <v>158</v>
      </c>
      <c r="B160" s="5">
        <v>39980</v>
      </c>
      <c r="C160">
        <v>1.9999999494757503E-4</v>
      </c>
      <c r="D160">
        <v>3.6300000374467345E-6</v>
      </c>
      <c r="E160">
        <v>3550</v>
      </c>
      <c r="F160">
        <v>195592</v>
      </c>
      <c r="G160">
        <v>0</v>
      </c>
      <c r="H160">
        <v>0</v>
      </c>
    </row>
    <row r="161" spans="1:8" x14ac:dyDescent="0.25">
      <c r="A161">
        <v>159</v>
      </c>
      <c r="B161" s="5">
        <v>39981</v>
      </c>
      <c r="C161">
        <v>1.9999999494757503E-4</v>
      </c>
      <c r="D161">
        <v>3.6300000374467345E-6</v>
      </c>
      <c r="E161">
        <v>3950</v>
      </c>
      <c r="F161">
        <v>217631</v>
      </c>
      <c r="G161">
        <v>0</v>
      </c>
      <c r="H161">
        <v>0</v>
      </c>
    </row>
    <row r="162" spans="1:8" x14ac:dyDescent="0.25">
      <c r="A162">
        <v>160</v>
      </c>
      <c r="B162" s="5">
        <v>39982</v>
      </c>
      <c r="C162">
        <v>1.9999999494757503E-4</v>
      </c>
      <c r="D162">
        <v>4.0300001273863018E-6</v>
      </c>
      <c r="E162">
        <v>4000</v>
      </c>
      <c r="F162">
        <v>198511</v>
      </c>
      <c r="G162">
        <v>0</v>
      </c>
      <c r="H162">
        <v>0</v>
      </c>
    </row>
    <row r="163" spans="1:8" x14ac:dyDescent="0.25">
      <c r="A163">
        <v>161</v>
      </c>
      <c r="B163" s="5">
        <v>39983</v>
      </c>
      <c r="C163">
        <v>1.9999999494757503E-4</v>
      </c>
      <c r="D163">
        <v>4.0300001273863018E-6</v>
      </c>
      <c r="E163">
        <v>4350</v>
      </c>
      <c r="F163">
        <v>215881</v>
      </c>
      <c r="G163">
        <v>0</v>
      </c>
      <c r="H163">
        <v>0</v>
      </c>
    </row>
    <row r="164" spans="1:8" x14ac:dyDescent="0.25">
      <c r="A164">
        <v>162</v>
      </c>
      <c r="B164" s="5">
        <v>39984</v>
      </c>
      <c r="C164">
        <v>1.9999999494757503E-4</v>
      </c>
      <c r="D164">
        <v>4.1799999053182546E-6</v>
      </c>
      <c r="E164">
        <v>3900</v>
      </c>
      <c r="F164">
        <v>186603</v>
      </c>
      <c r="G164">
        <v>0</v>
      </c>
      <c r="H164">
        <v>0</v>
      </c>
    </row>
    <row r="165" spans="1:8" x14ac:dyDescent="0.25">
      <c r="A165">
        <v>163</v>
      </c>
      <c r="B165" s="5">
        <v>39985</v>
      </c>
      <c r="C165">
        <v>1.9999999494757503E-4</v>
      </c>
      <c r="D165">
        <v>4.1799999053182546E-6</v>
      </c>
      <c r="E165">
        <v>4050</v>
      </c>
      <c r="F165">
        <v>193780</v>
      </c>
      <c r="G165">
        <v>0</v>
      </c>
      <c r="H165">
        <v>0</v>
      </c>
    </row>
    <row r="166" spans="1:8" x14ac:dyDescent="0.25">
      <c r="A166">
        <v>164</v>
      </c>
      <c r="B166" s="5">
        <v>39986</v>
      </c>
      <c r="C166">
        <v>1.9999999494757503E-4</v>
      </c>
      <c r="D166">
        <v>3.9800002014089841E-6</v>
      </c>
      <c r="E166">
        <v>3800</v>
      </c>
      <c r="F166">
        <v>190955</v>
      </c>
      <c r="G166">
        <v>0</v>
      </c>
      <c r="H166">
        <v>0</v>
      </c>
    </row>
    <row r="167" spans="1:8" x14ac:dyDescent="0.25">
      <c r="A167">
        <v>165</v>
      </c>
      <c r="B167" s="5">
        <v>39987</v>
      </c>
      <c r="C167">
        <v>1.9999999494757503E-4</v>
      </c>
      <c r="D167">
        <v>3.9800002014089841E-6</v>
      </c>
      <c r="E167">
        <v>3800</v>
      </c>
      <c r="F167">
        <v>190955</v>
      </c>
      <c r="G167">
        <v>0</v>
      </c>
      <c r="H167">
        <v>0</v>
      </c>
    </row>
    <row r="168" spans="1:8" x14ac:dyDescent="0.25">
      <c r="A168">
        <v>166</v>
      </c>
      <c r="B168" s="5">
        <v>39988</v>
      </c>
      <c r="C168">
        <v>1.9999999494757503E-4</v>
      </c>
      <c r="D168">
        <v>4.2299998312955722E-6</v>
      </c>
      <c r="E168">
        <v>4750</v>
      </c>
      <c r="F168">
        <v>224586</v>
      </c>
      <c r="G168">
        <v>0</v>
      </c>
      <c r="H168">
        <v>0</v>
      </c>
    </row>
    <row r="169" spans="1:8" x14ac:dyDescent="0.25">
      <c r="A169">
        <v>167</v>
      </c>
      <c r="B169" s="5">
        <v>39989</v>
      </c>
      <c r="C169">
        <v>1.9999999494757503E-4</v>
      </c>
      <c r="D169">
        <v>4.2299998312955722E-6</v>
      </c>
      <c r="E169">
        <v>3400</v>
      </c>
      <c r="F169">
        <v>160756</v>
      </c>
      <c r="G169">
        <v>0</v>
      </c>
      <c r="H169">
        <v>0</v>
      </c>
    </row>
    <row r="170" spans="1:8" x14ac:dyDescent="0.25">
      <c r="A170">
        <v>168</v>
      </c>
      <c r="B170" s="5">
        <v>39990</v>
      </c>
      <c r="C170">
        <v>1.9999999494757503E-4</v>
      </c>
      <c r="D170">
        <v>4.4200000957062002E-6</v>
      </c>
      <c r="E170">
        <v>4500</v>
      </c>
      <c r="F170">
        <v>203620</v>
      </c>
      <c r="G170">
        <v>0</v>
      </c>
      <c r="H170">
        <v>0</v>
      </c>
    </row>
    <row r="171" spans="1:8" x14ac:dyDescent="0.25">
      <c r="A171">
        <v>169</v>
      </c>
      <c r="B171" s="5">
        <v>39991</v>
      </c>
      <c r="C171">
        <v>1.9999999494757503E-4</v>
      </c>
      <c r="D171">
        <v>4.4200000957062002E-6</v>
      </c>
      <c r="E171">
        <v>4200</v>
      </c>
      <c r="F171">
        <v>190045</v>
      </c>
      <c r="G171">
        <v>0</v>
      </c>
      <c r="H171">
        <v>0</v>
      </c>
    </row>
    <row r="172" spans="1:8" x14ac:dyDescent="0.25">
      <c r="A172">
        <v>170</v>
      </c>
      <c r="B172" s="5">
        <v>39992</v>
      </c>
      <c r="C172">
        <v>1.9999999494757503E-4</v>
      </c>
      <c r="D172">
        <v>2.5399999685760122E-6</v>
      </c>
      <c r="E172">
        <v>2300</v>
      </c>
      <c r="F172">
        <v>181102</v>
      </c>
      <c r="G172">
        <v>0</v>
      </c>
      <c r="H172">
        <v>0</v>
      </c>
    </row>
    <row r="173" spans="1:8" x14ac:dyDescent="0.25">
      <c r="A173">
        <v>171</v>
      </c>
      <c r="B173" s="5">
        <v>39993</v>
      </c>
      <c r="C173">
        <v>1.9999999494757503E-4</v>
      </c>
      <c r="D173">
        <v>2.5399999685760122E-6</v>
      </c>
      <c r="E173">
        <v>4150</v>
      </c>
      <c r="F173">
        <v>326772</v>
      </c>
      <c r="G173">
        <v>0</v>
      </c>
      <c r="H173">
        <v>0</v>
      </c>
    </row>
    <row r="174" spans="1:8" x14ac:dyDescent="0.25">
      <c r="A174">
        <v>172</v>
      </c>
      <c r="B174" s="5">
        <v>39994</v>
      </c>
      <c r="C174">
        <v>1.9999999494757503E-4</v>
      </c>
      <c r="D174">
        <v>4.3199997890042141E-6</v>
      </c>
      <c r="E174">
        <v>4250</v>
      </c>
      <c r="F174">
        <v>196759</v>
      </c>
      <c r="G174">
        <v>0</v>
      </c>
      <c r="H174">
        <v>0</v>
      </c>
    </row>
    <row r="175" spans="1:8" x14ac:dyDescent="0.25">
      <c r="A175">
        <v>173</v>
      </c>
      <c r="B175" s="5">
        <v>39995</v>
      </c>
      <c r="C175">
        <v>1.9999999494757503E-4</v>
      </c>
      <c r="D175">
        <v>4.3199997890042141E-6</v>
      </c>
      <c r="E175">
        <v>3700</v>
      </c>
      <c r="F175">
        <v>171296</v>
      </c>
      <c r="G175">
        <v>0</v>
      </c>
      <c r="H175">
        <v>0</v>
      </c>
    </row>
    <row r="176" spans="1:8" x14ac:dyDescent="0.25">
      <c r="A176">
        <v>174</v>
      </c>
      <c r="B176" s="5">
        <v>39996</v>
      </c>
      <c r="C176">
        <v>1.9999999494757503E-4</v>
      </c>
      <c r="D176">
        <v>3.5800001114694169E-6</v>
      </c>
      <c r="E176">
        <v>4150</v>
      </c>
      <c r="F176">
        <v>231844</v>
      </c>
      <c r="G176">
        <v>0</v>
      </c>
      <c r="H176">
        <v>0</v>
      </c>
    </row>
    <row r="177" spans="1:8" x14ac:dyDescent="0.25">
      <c r="A177">
        <v>175</v>
      </c>
      <c r="B177" s="5">
        <v>39997</v>
      </c>
      <c r="C177">
        <v>3.0000001424923539E-4</v>
      </c>
      <c r="D177">
        <v>3.5800001114694169E-6</v>
      </c>
      <c r="E177">
        <v>4100</v>
      </c>
      <c r="F177">
        <v>343575</v>
      </c>
      <c r="G177">
        <v>0</v>
      </c>
      <c r="H177">
        <v>0</v>
      </c>
    </row>
    <row r="178" spans="1:8" x14ac:dyDescent="0.25">
      <c r="A178">
        <v>176</v>
      </c>
      <c r="B178" s="5">
        <v>39998</v>
      </c>
      <c r="C178">
        <v>3.0000001424923539E-4</v>
      </c>
      <c r="D178">
        <v>4.4200000957062002E-6</v>
      </c>
      <c r="E178">
        <v>4450</v>
      </c>
      <c r="F178">
        <v>302036</v>
      </c>
      <c r="G178">
        <v>0</v>
      </c>
      <c r="H178">
        <v>0</v>
      </c>
    </row>
    <row r="179" spans="1:8" x14ac:dyDescent="0.25">
      <c r="A179">
        <v>177</v>
      </c>
      <c r="B179" s="5">
        <v>39999</v>
      </c>
      <c r="C179">
        <v>3.0000001424923539E-4</v>
      </c>
      <c r="D179">
        <v>4.4200000957062002E-6</v>
      </c>
      <c r="E179">
        <v>3950</v>
      </c>
      <c r="F179">
        <v>268100</v>
      </c>
      <c r="G179">
        <v>0</v>
      </c>
      <c r="H179">
        <v>0</v>
      </c>
    </row>
    <row r="180" spans="1:8" x14ac:dyDescent="0.25">
      <c r="A180">
        <v>178</v>
      </c>
      <c r="B180" s="5">
        <v>40000</v>
      </c>
      <c r="C180">
        <v>3.0000001424923539E-4</v>
      </c>
      <c r="D180">
        <v>4.5199999476608355E-6</v>
      </c>
      <c r="E180">
        <v>4200</v>
      </c>
      <c r="F180">
        <v>278761</v>
      </c>
      <c r="G180">
        <v>0</v>
      </c>
      <c r="H180">
        <v>0</v>
      </c>
    </row>
    <row r="181" spans="1:8" x14ac:dyDescent="0.25">
      <c r="A181">
        <v>179</v>
      </c>
      <c r="B181" s="5">
        <v>40001</v>
      </c>
      <c r="C181">
        <v>3.0000001424923539E-4</v>
      </c>
      <c r="D181">
        <v>4.5199999476608355E-6</v>
      </c>
      <c r="E181">
        <v>3450</v>
      </c>
      <c r="F181">
        <v>228982</v>
      </c>
      <c r="G181">
        <v>0</v>
      </c>
      <c r="H181">
        <v>0</v>
      </c>
    </row>
    <row r="182" spans="1:8" x14ac:dyDescent="0.25">
      <c r="A182">
        <v>180</v>
      </c>
      <c r="B182" s="5">
        <v>40002</v>
      </c>
      <c r="C182">
        <v>3.0000001424923539E-4</v>
      </c>
      <c r="D182">
        <v>3.9299998206843156E-6</v>
      </c>
      <c r="E182">
        <v>3700</v>
      </c>
      <c r="F182">
        <v>282443</v>
      </c>
      <c r="G182">
        <v>0</v>
      </c>
      <c r="H182">
        <v>0</v>
      </c>
    </row>
    <row r="183" spans="1:8" x14ac:dyDescent="0.25">
      <c r="A183">
        <v>181</v>
      </c>
      <c r="B183" s="5">
        <v>40003</v>
      </c>
      <c r="C183">
        <v>3.0000001424923539E-4</v>
      </c>
      <c r="D183">
        <v>3.9299998206843156E-6</v>
      </c>
      <c r="E183">
        <v>4300</v>
      </c>
      <c r="F183">
        <v>328244</v>
      </c>
      <c r="G183">
        <v>0</v>
      </c>
      <c r="H183">
        <v>0</v>
      </c>
    </row>
    <row r="184" spans="1:8" x14ac:dyDescent="0.25">
      <c r="A184">
        <v>182</v>
      </c>
      <c r="B184" s="5">
        <v>40004</v>
      </c>
      <c r="C184">
        <v>3.0000001424923539E-4</v>
      </c>
      <c r="D184">
        <v>4.0800000533636194E-6</v>
      </c>
      <c r="E184">
        <v>4050</v>
      </c>
      <c r="F184">
        <v>297794</v>
      </c>
      <c r="G184">
        <v>0</v>
      </c>
      <c r="H184">
        <v>0</v>
      </c>
    </row>
    <row r="185" spans="1:8" x14ac:dyDescent="0.25">
      <c r="A185">
        <v>183</v>
      </c>
      <c r="B185" s="5">
        <v>40005</v>
      </c>
      <c r="C185">
        <v>3.0000001424923539E-4</v>
      </c>
      <c r="D185">
        <v>4.0800000533636194E-6</v>
      </c>
      <c r="E185">
        <v>4150</v>
      </c>
      <c r="F185">
        <v>305147</v>
      </c>
      <c r="G185">
        <v>0</v>
      </c>
      <c r="H185">
        <v>0</v>
      </c>
    </row>
    <row r="186" spans="1:8" x14ac:dyDescent="0.25">
      <c r="A186">
        <v>184</v>
      </c>
      <c r="B186" s="5">
        <v>40006</v>
      </c>
      <c r="C186">
        <v>3.0000001424923539E-4</v>
      </c>
      <c r="D186">
        <v>3.7800000427523628E-6</v>
      </c>
      <c r="E186">
        <v>3850</v>
      </c>
      <c r="F186">
        <v>305556</v>
      </c>
      <c r="G186">
        <v>0</v>
      </c>
      <c r="H186">
        <v>0</v>
      </c>
    </row>
    <row r="187" spans="1:8" x14ac:dyDescent="0.25">
      <c r="A187">
        <v>185</v>
      </c>
      <c r="B187" s="5">
        <v>40007</v>
      </c>
      <c r="C187">
        <v>3.0000001424923539E-4</v>
      </c>
      <c r="D187">
        <v>3.7800000427523628E-6</v>
      </c>
      <c r="E187">
        <v>3900</v>
      </c>
      <c r="F187">
        <v>309524</v>
      </c>
      <c r="G187">
        <v>0</v>
      </c>
      <c r="H187">
        <v>0</v>
      </c>
    </row>
    <row r="188" spans="1:8" x14ac:dyDescent="0.25">
      <c r="A188">
        <v>186</v>
      </c>
      <c r="B188" s="5">
        <v>40008</v>
      </c>
      <c r="C188">
        <v>3.0000001424923539E-4</v>
      </c>
      <c r="D188">
        <v>3.5800001114694169E-6</v>
      </c>
      <c r="E188">
        <v>3450</v>
      </c>
      <c r="F188">
        <v>289106</v>
      </c>
      <c r="G188">
        <v>0</v>
      </c>
      <c r="H188">
        <v>0</v>
      </c>
    </row>
    <row r="189" spans="1:8" x14ac:dyDescent="0.25">
      <c r="A189">
        <v>187</v>
      </c>
      <c r="B189" s="5">
        <v>40009</v>
      </c>
      <c r="C189">
        <v>3.0000001424923539E-4</v>
      </c>
      <c r="D189">
        <v>3.5800001114694169E-6</v>
      </c>
      <c r="E189">
        <v>2250</v>
      </c>
      <c r="F189">
        <v>188547</v>
      </c>
      <c r="G189">
        <v>0</v>
      </c>
      <c r="H189">
        <v>0</v>
      </c>
    </row>
    <row r="190" spans="1:8" x14ac:dyDescent="0.25">
      <c r="A190">
        <v>188</v>
      </c>
      <c r="B190" s="5">
        <v>40010</v>
      </c>
      <c r="C190">
        <v>3.0000001424923539E-4</v>
      </c>
      <c r="D190">
        <v>3.4300001061637886E-6</v>
      </c>
      <c r="E190">
        <v>3550</v>
      </c>
      <c r="F190">
        <v>310496</v>
      </c>
      <c r="G190">
        <v>0</v>
      </c>
      <c r="H190">
        <v>0</v>
      </c>
    </row>
    <row r="191" spans="1:8" x14ac:dyDescent="0.25">
      <c r="A191">
        <v>189</v>
      </c>
      <c r="B191" s="5">
        <v>40011</v>
      </c>
      <c r="C191">
        <v>3.0000001424923539E-4</v>
      </c>
      <c r="D191">
        <v>3.4300001061637886E-6</v>
      </c>
      <c r="E191">
        <v>2350</v>
      </c>
      <c r="F191">
        <v>205539</v>
      </c>
      <c r="G191">
        <v>0</v>
      </c>
      <c r="H191">
        <v>0</v>
      </c>
    </row>
    <row r="192" spans="1:8" x14ac:dyDescent="0.25">
      <c r="A192">
        <v>190</v>
      </c>
      <c r="B192" s="5">
        <v>40012</v>
      </c>
      <c r="C192">
        <v>3.0000001424923539E-4</v>
      </c>
      <c r="D192">
        <v>1.5000000530562829E-7</v>
      </c>
      <c r="E192">
        <v>200</v>
      </c>
      <c r="F192">
        <v>400000</v>
      </c>
      <c r="G192">
        <v>0</v>
      </c>
      <c r="H192">
        <v>0</v>
      </c>
    </row>
    <row r="193" spans="1:8" x14ac:dyDescent="0.25">
      <c r="A193">
        <v>191</v>
      </c>
      <c r="B193" s="5">
        <v>40013</v>
      </c>
      <c r="C193">
        <v>3.0000001424923539E-4</v>
      </c>
      <c r="D193">
        <v>1.5000000530562829E-7</v>
      </c>
      <c r="E193">
        <v>3500</v>
      </c>
      <c r="F193">
        <v>7000000</v>
      </c>
      <c r="G193">
        <v>0</v>
      </c>
      <c r="H193">
        <v>0</v>
      </c>
    </row>
    <row r="194" spans="1:8" x14ac:dyDescent="0.25">
      <c r="A194">
        <v>192</v>
      </c>
      <c r="B194" s="5">
        <v>40014</v>
      </c>
      <c r="C194">
        <v>3.9999998989515007E-4</v>
      </c>
      <c r="D194">
        <v>3.7299998894013697E-6</v>
      </c>
      <c r="E194">
        <v>3500.139892578125</v>
      </c>
      <c r="F194">
        <v>375350</v>
      </c>
      <c r="G194">
        <v>0</v>
      </c>
      <c r="H194">
        <v>0</v>
      </c>
    </row>
    <row r="195" spans="1:8" x14ac:dyDescent="0.25">
      <c r="A195">
        <v>193</v>
      </c>
      <c r="B195" s="5">
        <v>40015</v>
      </c>
      <c r="C195">
        <v>3.9999998989515007E-4</v>
      </c>
      <c r="D195">
        <v>3.7299998894013697E-6</v>
      </c>
      <c r="E195">
        <v>4100</v>
      </c>
      <c r="F195">
        <v>439678</v>
      </c>
      <c r="G195">
        <v>0</v>
      </c>
      <c r="H195">
        <v>0</v>
      </c>
    </row>
    <row r="196" spans="1:8" x14ac:dyDescent="0.25">
      <c r="A196">
        <v>194</v>
      </c>
      <c r="B196" s="5">
        <v>40016</v>
      </c>
      <c r="C196">
        <v>3.9999998989515007E-4</v>
      </c>
      <c r="D196">
        <v>3.4300001061637886E-6</v>
      </c>
      <c r="E196">
        <v>3000</v>
      </c>
      <c r="F196">
        <v>349854</v>
      </c>
      <c r="G196">
        <v>0</v>
      </c>
      <c r="H196">
        <v>0</v>
      </c>
    </row>
    <row r="197" spans="1:8" x14ac:dyDescent="0.25">
      <c r="A197">
        <v>195</v>
      </c>
      <c r="B197" s="5">
        <v>40017</v>
      </c>
      <c r="C197">
        <v>3.9999998989515007E-4</v>
      </c>
      <c r="D197">
        <v>3.4300001061637886E-6</v>
      </c>
      <c r="E197">
        <v>3800</v>
      </c>
      <c r="F197">
        <v>443149</v>
      </c>
      <c r="G197">
        <v>0</v>
      </c>
      <c r="H197">
        <v>0</v>
      </c>
    </row>
    <row r="198" spans="1:8" x14ac:dyDescent="0.25">
      <c r="A198">
        <v>196</v>
      </c>
      <c r="B198" s="5">
        <v>40018</v>
      </c>
      <c r="C198">
        <v>3.9999998989515007E-4</v>
      </c>
      <c r="D198">
        <v>3.7299998894013697E-6</v>
      </c>
      <c r="E198">
        <v>3650</v>
      </c>
      <c r="F198">
        <v>391421</v>
      </c>
      <c r="G198">
        <v>0</v>
      </c>
      <c r="H198">
        <v>0</v>
      </c>
    </row>
    <row r="199" spans="1:8" x14ac:dyDescent="0.25">
      <c r="A199">
        <v>197</v>
      </c>
      <c r="B199" s="5">
        <v>40019</v>
      </c>
      <c r="C199">
        <v>3.9999998989515007E-4</v>
      </c>
      <c r="D199">
        <v>3.7299998894013697E-6</v>
      </c>
      <c r="E199">
        <v>1600</v>
      </c>
      <c r="F199">
        <v>171582</v>
      </c>
      <c r="G199">
        <v>0</v>
      </c>
      <c r="H199">
        <v>0</v>
      </c>
    </row>
    <row r="200" spans="1:8" x14ac:dyDescent="0.25">
      <c r="A200">
        <v>198</v>
      </c>
      <c r="B200" s="5">
        <v>40020</v>
      </c>
      <c r="C200">
        <v>3.9999998989515007E-4</v>
      </c>
      <c r="D200">
        <v>6.5000000404324965E-7</v>
      </c>
      <c r="E200">
        <v>1050</v>
      </c>
      <c r="F200">
        <v>646154</v>
      </c>
      <c r="G200">
        <v>0</v>
      </c>
      <c r="H200">
        <v>0</v>
      </c>
    </row>
    <row r="201" spans="1:8" x14ac:dyDescent="0.25">
      <c r="A201">
        <v>199</v>
      </c>
      <c r="B201" s="5">
        <v>40021</v>
      </c>
      <c r="C201">
        <v>3.9999998989515007E-4</v>
      </c>
      <c r="D201">
        <v>6.5000000404324965E-7</v>
      </c>
      <c r="E201">
        <v>3700</v>
      </c>
      <c r="F201">
        <v>2276920</v>
      </c>
      <c r="G201">
        <v>0</v>
      </c>
      <c r="H201">
        <v>0</v>
      </c>
    </row>
    <row r="202" spans="1:8" x14ac:dyDescent="0.25">
      <c r="A202">
        <v>200</v>
      </c>
      <c r="B202" s="5">
        <v>40022</v>
      </c>
      <c r="C202">
        <v>3.9999998989515007E-4</v>
      </c>
      <c r="D202">
        <v>2.190000031987438E-6</v>
      </c>
      <c r="E202">
        <v>2050</v>
      </c>
      <c r="F202">
        <v>374429</v>
      </c>
      <c r="G202">
        <v>0</v>
      </c>
      <c r="H202">
        <v>0</v>
      </c>
    </row>
    <row r="203" spans="1:8" x14ac:dyDescent="0.25">
      <c r="A203">
        <v>201</v>
      </c>
      <c r="B203" s="5">
        <v>40023</v>
      </c>
      <c r="C203">
        <v>3.9999998989515007E-4</v>
      </c>
      <c r="D203">
        <v>2.190000031987438E-6</v>
      </c>
      <c r="E203">
        <v>950</v>
      </c>
      <c r="F203">
        <v>173516</v>
      </c>
      <c r="G203">
        <v>0</v>
      </c>
      <c r="H203">
        <v>0</v>
      </c>
    </row>
    <row r="204" spans="1:8" x14ac:dyDescent="0.25">
      <c r="A204">
        <v>202</v>
      </c>
      <c r="B204" s="5">
        <v>40024</v>
      </c>
      <c r="C204">
        <v>3.9999998989515007E-4</v>
      </c>
      <c r="D204">
        <v>6.9999998686398612E-7</v>
      </c>
      <c r="E204">
        <v>750</v>
      </c>
      <c r="F204">
        <v>428571</v>
      </c>
      <c r="G204">
        <v>0</v>
      </c>
      <c r="H204">
        <v>0</v>
      </c>
    </row>
    <row r="205" spans="1:8" x14ac:dyDescent="0.25">
      <c r="A205">
        <v>203</v>
      </c>
      <c r="B205" s="5">
        <v>40025</v>
      </c>
      <c r="C205">
        <v>3.9999998989515007E-4</v>
      </c>
      <c r="D205">
        <v>6.9999998686398612E-7</v>
      </c>
      <c r="E205">
        <v>850</v>
      </c>
      <c r="F205">
        <v>485714</v>
      </c>
      <c r="G205">
        <v>0</v>
      </c>
      <c r="H205">
        <v>0</v>
      </c>
    </row>
    <row r="206" spans="1:8" x14ac:dyDescent="0.25">
      <c r="A206">
        <v>204</v>
      </c>
      <c r="B206" s="5">
        <v>40026</v>
      </c>
      <c r="C206">
        <v>3.9999998989515007E-4</v>
      </c>
      <c r="D206">
        <v>1.1399999948480399E-6</v>
      </c>
      <c r="E206">
        <v>1400</v>
      </c>
      <c r="F206">
        <v>491228</v>
      </c>
      <c r="G206">
        <v>0</v>
      </c>
      <c r="H206">
        <v>0</v>
      </c>
    </row>
    <row r="207" spans="1:8" x14ac:dyDescent="0.25">
      <c r="A207">
        <v>205</v>
      </c>
      <c r="B207" s="5">
        <v>40027</v>
      </c>
      <c r="C207">
        <v>3.9999998989515007E-4</v>
      </c>
      <c r="D207">
        <v>1.1399999948480399E-6</v>
      </c>
      <c r="E207">
        <v>1150</v>
      </c>
      <c r="F207">
        <v>403509</v>
      </c>
      <c r="G207">
        <v>0</v>
      </c>
      <c r="H207">
        <v>0</v>
      </c>
    </row>
    <row r="208" spans="1:8" x14ac:dyDescent="0.25">
      <c r="A208">
        <v>206</v>
      </c>
      <c r="B208" s="5">
        <v>40028</v>
      </c>
      <c r="C208">
        <v>3.9999998989515007E-4</v>
      </c>
      <c r="D208">
        <v>7.5000002652814146E-7</v>
      </c>
      <c r="E208">
        <v>600</v>
      </c>
      <c r="F208">
        <v>320000</v>
      </c>
      <c r="G208">
        <v>0</v>
      </c>
      <c r="H208">
        <v>0</v>
      </c>
    </row>
    <row r="209" spans="1:8" x14ac:dyDescent="0.25">
      <c r="A209">
        <v>207</v>
      </c>
      <c r="B209" s="5">
        <v>40029</v>
      </c>
      <c r="C209">
        <v>3.9999998989515007E-4</v>
      </c>
      <c r="D209">
        <v>7.5000002652814146E-7</v>
      </c>
      <c r="E209">
        <v>4050</v>
      </c>
      <c r="F209">
        <v>2160000</v>
      </c>
      <c r="G209">
        <v>0</v>
      </c>
      <c r="H209">
        <v>0</v>
      </c>
    </row>
    <row r="210" spans="1:8" x14ac:dyDescent="0.25">
      <c r="A210">
        <v>208</v>
      </c>
      <c r="B210" s="5">
        <v>40030</v>
      </c>
      <c r="C210">
        <v>3.9999998989515007E-4</v>
      </c>
      <c r="D210">
        <v>4.5199999476608355E-6</v>
      </c>
      <c r="E210">
        <v>4350</v>
      </c>
      <c r="F210">
        <v>384956</v>
      </c>
      <c r="G210">
        <v>0</v>
      </c>
      <c r="H210">
        <v>0</v>
      </c>
    </row>
    <row r="211" spans="1:8" x14ac:dyDescent="0.25">
      <c r="A211">
        <v>209</v>
      </c>
      <c r="B211" s="5">
        <v>40031</v>
      </c>
      <c r="C211">
        <v>5.0000002374872565E-4</v>
      </c>
      <c r="D211">
        <v>4.5199999476608355E-6</v>
      </c>
      <c r="E211">
        <v>4500</v>
      </c>
      <c r="F211">
        <v>497788</v>
      </c>
      <c r="G211">
        <v>0</v>
      </c>
      <c r="H211">
        <v>0</v>
      </c>
    </row>
    <row r="212" spans="1:8" x14ac:dyDescent="0.25">
      <c r="A212">
        <v>210</v>
      </c>
      <c r="B212" s="5">
        <v>40032</v>
      </c>
      <c r="C212">
        <v>5.0000002374872565E-4</v>
      </c>
      <c r="D212">
        <v>3.6799999634240521E-6</v>
      </c>
      <c r="E212">
        <v>4000.1298828125</v>
      </c>
      <c r="F212">
        <v>543496</v>
      </c>
      <c r="G212">
        <v>0</v>
      </c>
      <c r="H212">
        <v>0</v>
      </c>
    </row>
    <row r="213" spans="1:8" x14ac:dyDescent="0.25">
      <c r="A213">
        <v>211</v>
      </c>
      <c r="B213" s="5">
        <v>40033</v>
      </c>
      <c r="C213">
        <v>5.0000002374872565E-4</v>
      </c>
      <c r="D213">
        <v>3.6799999634240521E-6</v>
      </c>
      <c r="E213">
        <v>4000</v>
      </c>
      <c r="F213">
        <v>543478</v>
      </c>
      <c r="G213">
        <v>0</v>
      </c>
      <c r="H213">
        <v>0</v>
      </c>
    </row>
    <row r="214" spans="1:8" x14ac:dyDescent="0.25">
      <c r="A214">
        <v>212</v>
      </c>
      <c r="B214" s="5">
        <v>40034</v>
      </c>
      <c r="C214">
        <v>5.0000002374872565E-4</v>
      </c>
      <c r="D214">
        <v>4.8699998842494097E-6</v>
      </c>
      <c r="E214">
        <v>5050</v>
      </c>
      <c r="F214">
        <v>518480</v>
      </c>
      <c r="G214">
        <v>0</v>
      </c>
      <c r="H214">
        <v>0</v>
      </c>
    </row>
    <row r="215" spans="1:8" x14ac:dyDescent="0.25">
      <c r="A215">
        <v>213</v>
      </c>
      <c r="B215" s="5">
        <v>40035</v>
      </c>
      <c r="C215">
        <v>5.0000002374872565E-4</v>
      </c>
      <c r="D215">
        <v>4.8699998842494097E-6</v>
      </c>
      <c r="E215">
        <v>3750</v>
      </c>
      <c r="F215">
        <v>385010</v>
      </c>
      <c r="G215">
        <v>0</v>
      </c>
      <c r="H215">
        <v>0</v>
      </c>
    </row>
    <row r="216" spans="1:8" x14ac:dyDescent="0.25">
      <c r="A216">
        <v>214</v>
      </c>
      <c r="B216" s="5">
        <v>40036</v>
      </c>
      <c r="C216">
        <v>5.0000002374872565E-4</v>
      </c>
      <c r="D216">
        <v>3.3300000268354779E-6</v>
      </c>
      <c r="E216">
        <v>3500</v>
      </c>
      <c r="F216">
        <v>525526</v>
      </c>
      <c r="G216">
        <v>0</v>
      </c>
      <c r="H216">
        <v>0</v>
      </c>
    </row>
    <row r="217" spans="1:8" x14ac:dyDescent="0.25">
      <c r="A217">
        <v>215</v>
      </c>
      <c r="B217" s="5">
        <v>40037</v>
      </c>
      <c r="C217">
        <v>5.0000002374872565E-4</v>
      </c>
      <c r="D217">
        <v>3.3300000268354779E-6</v>
      </c>
      <c r="E217">
        <v>3150</v>
      </c>
      <c r="F217">
        <v>472973</v>
      </c>
      <c r="G217">
        <v>0</v>
      </c>
      <c r="H217">
        <v>0</v>
      </c>
    </row>
    <row r="218" spans="1:8" x14ac:dyDescent="0.25">
      <c r="A218">
        <v>216</v>
      </c>
      <c r="B218" s="5">
        <v>40038</v>
      </c>
      <c r="C218">
        <v>5.0000002374872565E-4</v>
      </c>
      <c r="D218">
        <v>4.0300001273863018E-6</v>
      </c>
      <c r="E218">
        <v>4250</v>
      </c>
      <c r="F218">
        <v>527295</v>
      </c>
      <c r="G218">
        <v>0</v>
      </c>
      <c r="H218">
        <v>0</v>
      </c>
    </row>
    <row r="219" spans="1:8" x14ac:dyDescent="0.25">
      <c r="A219">
        <v>217</v>
      </c>
      <c r="B219" s="5">
        <v>40039</v>
      </c>
      <c r="C219">
        <v>5.0000002374872565E-4</v>
      </c>
      <c r="D219">
        <v>4.0300001273863018E-6</v>
      </c>
      <c r="E219">
        <v>3150</v>
      </c>
      <c r="F219">
        <v>390819</v>
      </c>
      <c r="G219">
        <v>0</v>
      </c>
      <c r="H219">
        <v>0</v>
      </c>
    </row>
    <row r="220" spans="1:8" x14ac:dyDescent="0.25">
      <c r="A220">
        <v>218</v>
      </c>
      <c r="B220" s="5">
        <v>40040</v>
      </c>
      <c r="C220">
        <v>5.0000002374872565E-4</v>
      </c>
      <c r="D220">
        <v>1.6899999764063978E-6</v>
      </c>
      <c r="E220">
        <v>1300</v>
      </c>
      <c r="F220">
        <v>384615</v>
      </c>
      <c r="G220">
        <v>0</v>
      </c>
      <c r="H220">
        <v>0</v>
      </c>
    </row>
    <row r="221" spans="1:8" x14ac:dyDescent="0.25">
      <c r="A221">
        <v>219</v>
      </c>
      <c r="B221" s="5">
        <v>40041</v>
      </c>
      <c r="C221">
        <v>5.0000002374872565E-4</v>
      </c>
      <c r="D221">
        <v>1.6899999764063978E-6</v>
      </c>
      <c r="E221">
        <v>950</v>
      </c>
      <c r="F221">
        <v>281065</v>
      </c>
      <c r="G221">
        <v>0</v>
      </c>
      <c r="H221">
        <v>0</v>
      </c>
    </row>
    <row r="222" spans="1:8" x14ac:dyDescent="0.25">
      <c r="A222">
        <v>220</v>
      </c>
      <c r="B222" s="5">
        <v>40042</v>
      </c>
      <c r="C222">
        <v>5.0000002374872565E-4</v>
      </c>
      <c r="D222">
        <v>8.4999999216961442E-7</v>
      </c>
      <c r="E222">
        <v>850</v>
      </c>
      <c r="F222">
        <v>500000</v>
      </c>
      <c r="G222">
        <v>0</v>
      </c>
      <c r="H222">
        <v>0</v>
      </c>
    </row>
    <row r="223" spans="1:8" x14ac:dyDescent="0.25">
      <c r="A223">
        <v>221</v>
      </c>
      <c r="B223" s="5">
        <v>40043</v>
      </c>
      <c r="C223">
        <v>5.0000002374872565E-4</v>
      </c>
      <c r="D223">
        <v>8.4999999216961442E-7</v>
      </c>
      <c r="E223">
        <v>500</v>
      </c>
      <c r="F223">
        <v>294118</v>
      </c>
      <c r="G223">
        <v>0</v>
      </c>
      <c r="H223">
        <v>0</v>
      </c>
    </row>
    <row r="224" spans="1:8" x14ac:dyDescent="0.25">
      <c r="A224">
        <v>222</v>
      </c>
      <c r="B224" s="5">
        <v>40044</v>
      </c>
      <c r="C224">
        <v>5.0000002374872565E-4</v>
      </c>
      <c r="D224">
        <v>7.5000002652814146E-7</v>
      </c>
      <c r="E224">
        <v>900</v>
      </c>
      <c r="F224">
        <v>600000</v>
      </c>
      <c r="G224">
        <v>0</v>
      </c>
      <c r="H224">
        <v>0</v>
      </c>
    </row>
    <row r="225" spans="1:8" x14ac:dyDescent="0.25">
      <c r="A225">
        <v>223</v>
      </c>
      <c r="B225" s="5">
        <v>40045</v>
      </c>
      <c r="C225">
        <v>5.0000002374872565E-4</v>
      </c>
      <c r="D225">
        <v>7.5000002652814146E-7</v>
      </c>
      <c r="E225">
        <v>1100</v>
      </c>
      <c r="F225">
        <v>733333</v>
      </c>
      <c r="G225">
        <v>0</v>
      </c>
      <c r="H225">
        <v>0</v>
      </c>
    </row>
    <row r="226" spans="1:8" x14ac:dyDescent="0.25">
      <c r="A226">
        <v>224</v>
      </c>
      <c r="B226" s="5">
        <v>40046</v>
      </c>
      <c r="C226">
        <v>5.0000002374872565E-4</v>
      </c>
      <c r="D226">
        <v>8.0000000934887794E-7</v>
      </c>
      <c r="E226">
        <v>700</v>
      </c>
      <c r="F226">
        <v>437500</v>
      </c>
      <c r="G226">
        <v>0</v>
      </c>
      <c r="H226">
        <v>0</v>
      </c>
    </row>
    <row r="227" spans="1:8" x14ac:dyDescent="0.25">
      <c r="A227">
        <v>225</v>
      </c>
      <c r="B227" s="5">
        <v>40047</v>
      </c>
      <c r="C227">
        <v>5.0000002374872565E-4</v>
      </c>
      <c r="D227">
        <v>8.0000000934887794E-7</v>
      </c>
      <c r="E227">
        <v>350</v>
      </c>
      <c r="F227">
        <v>218750</v>
      </c>
      <c r="G227">
        <v>0</v>
      </c>
      <c r="H227">
        <v>0</v>
      </c>
    </row>
    <row r="228" spans="1:8" x14ac:dyDescent="0.25">
      <c r="A228">
        <v>226</v>
      </c>
      <c r="B228" s="5">
        <v>40048</v>
      </c>
      <c r="C228">
        <v>6.0000002849847078E-4</v>
      </c>
      <c r="D228">
        <v>6.0000002122251317E-7</v>
      </c>
      <c r="E228">
        <v>750</v>
      </c>
      <c r="F228">
        <v>750000</v>
      </c>
      <c r="G228">
        <v>0</v>
      </c>
      <c r="H228">
        <v>0</v>
      </c>
    </row>
    <row r="229" spans="1:8" x14ac:dyDescent="0.25">
      <c r="A229">
        <v>227</v>
      </c>
      <c r="B229" s="5">
        <v>40049</v>
      </c>
      <c r="C229">
        <v>6.0000002849847078E-4</v>
      </c>
      <c r="D229">
        <v>6.0000002122251317E-7</v>
      </c>
      <c r="E229">
        <v>750</v>
      </c>
      <c r="F229">
        <v>750000</v>
      </c>
      <c r="G229">
        <v>0</v>
      </c>
      <c r="H229">
        <v>0</v>
      </c>
    </row>
    <row r="230" spans="1:8" x14ac:dyDescent="0.25">
      <c r="A230">
        <v>228</v>
      </c>
      <c r="B230" s="5">
        <v>40050</v>
      </c>
      <c r="C230">
        <v>6.0000002849847078E-4</v>
      </c>
      <c r="D230">
        <v>2.7300000056129647E-6</v>
      </c>
      <c r="E230">
        <v>2500</v>
      </c>
      <c r="F230">
        <v>549451</v>
      </c>
      <c r="G230">
        <v>0</v>
      </c>
      <c r="H230">
        <v>0</v>
      </c>
    </row>
    <row r="231" spans="1:8" x14ac:dyDescent="0.25">
      <c r="A231">
        <v>229</v>
      </c>
      <c r="B231" s="5">
        <v>40051</v>
      </c>
      <c r="C231">
        <v>6.0000002849847078E-4</v>
      </c>
      <c r="D231">
        <v>2.7300000056129647E-6</v>
      </c>
      <c r="E231">
        <v>2400</v>
      </c>
      <c r="F231">
        <v>527472</v>
      </c>
      <c r="G231">
        <v>0</v>
      </c>
      <c r="H231">
        <v>0</v>
      </c>
    </row>
    <row r="232" spans="1:8" x14ac:dyDescent="0.25">
      <c r="A232">
        <v>230</v>
      </c>
      <c r="B232" s="5">
        <v>40052</v>
      </c>
      <c r="C232">
        <v>6.0000002849847078E-4</v>
      </c>
      <c r="D232">
        <v>1.4900000451234519E-6</v>
      </c>
      <c r="E232">
        <v>1450</v>
      </c>
      <c r="F232">
        <v>583893</v>
      </c>
      <c r="G232">
        <v>0</v>
      </c>
      <c r="H232">
        <v>0</v>
      </c>
    </row>
    <row r="233" spans="1:8" x14ac:dyDescent="0.25">
      <c r="A233">
        <v>231</v>
      </c>
      <c r="B233" s="5">
        <v>40053</v>
      </c>
      <c r="C233">
        <v>6.0000002849847078E-4</v>
      </c>
      <c r="D233">
        <v>1.4900000451234519E-6</v>
      </c>
      <c r="E233">
        <v>3750</v>
      </c>
      <c r="F233">
        <v>1510070</v>
      </c>
      <c r="G233">
        <v>0</v>
      </c>
      <c r="H233">
        <v>0</v>
      </c>
    </row>
    <row r="234" spans="1:8" x14ac:dyDescent="0.25">
      <c r="A234">
        <v>232</v>
      </c>
      <c r="B234" s="5">
        <v>40054</v>
      </c>
      <c r="C234">
        <v>6.0000002849847078E-4</v>
      </c>
      <c r="D234">
        <v>4.129999979340937E-6</v>
      </c>
      <c r="E234">
        <v>3900</v>
      </c>
      <c r="F234">
        <v>566586</v>
      </c>
      <c r="G234">
        <v>0</v>
      </c>
      <c r="H234">
        <v>0</v>
      </c>
    </row>
    <row r="235" spans="1:8" x14ac:dyDescent="0.25">
      <c r="A235">
        <v>233</v>
      </c>
      <c r="B235" s="5">
        <v>40055</v>
      </c>
      <c r="C235">
        <v>6.0000002849847078E-4</v>
      </c>
      <c r="D235">
        <v>4.129999979340937E-6</v>
      </c>
      <c r="E235">
        <v>4850</v>
      </c>
      <c r="F235">
        <v>704600</v>
      </c>
      <c r="G235">
        <v>0</v>
      </c>
      <c r="H235">
        <v>0</v>
      </c>
    </row>
    <row r="236" spans="1:8" x14ac:dyDescent="0.25">
      <c r="A236">
        <v>234</v>
      </c>
      <c r="B236" s="5">
        <v>40056</v>
      </c>
      <c r="C236">
        <v>6.0000002849847078E-4</v>
      </c>
      <c r="D236">
        <v>4.6700001803401392E-6</v>
      </c>
      <c r="E236">
        <v>4300</v>
      </c>
      <c r="F236">
        <v>552462</v>
      </c>
      <c r="G236">
        <v>0</v>
      </c>
      <c r="H236">
        <v>0</v>
      </c>
    </row>
    <row r="237" spans="1:8" x14ac:dyDescent="0.25">
      <c r="A237">
        <v>235</v>
      </c>
      <c r="B237" s="5">
        <v>40057</v>
      </c>
      <c r="C237">
        <v>6.0000002849847078E-4</v>
      </c>
      <c r="D237">
        <v>4.6700001803401392E-6</v>
      </c>
      <c r="E237">
        <v>3900</v>
      </c>
      <c r="F237">
        <v>501071</v>
      </c>
      <c r="G237">
        <v>0</v>
      </c>
      <c r="H237">
        <v>0</v>
      </c>
    </row>
    <row r="238" spans="1:8" x14ac:dyDescent="0.25">
      <c r="A238">
        <v>236</v>
      </c>
      <c r="B238" s="5">
        <v>40058</v>
      </c>
      <c r="C238">
        <v>6.0000002849847078E-4</v>
      </c>
      <c r="D238">
        <v>3.3799999528127955E-6</v>
      </c>
      <c r="E238">
        <v>3300</v>
      </c>
      <c r="F238">
        <v>585799</v>
      </c>
      <c r="G238">
        <v>0</v>
      </c>
      <c r="H238">
        <v>0</v>
      </c>
    </row>
    <row r="239" spans="1:8" x14ac:dyDescent="0.25">
      <c r="A239">
        <v>237</v>
      </c>
      <c r="B239" s="5">
        <v>40059</v>
      </c>
      <c r="C239">
        <v>6.0000002849847078E-4</v>
      </c>
      <c r="D239">
        <v>3.3799999528127955E-6</v>
      </c>
      <c r="E239">
        <v>3050</v>
      </c>
      <c r="F239">
        <v>541420</v>
      </c>
      <c r="G239">
        <v>0</v>
      </c>
      <c r="H239">
        <v>0</v>
      </c>
    </row>
    <row r="240" spans="1:8" x14ac:dyDescent="0.25">
      <c r="A240">
        <v>238</v>
      </c>
      <c r="B240" s="5">
        <v>40060</v>
      </c>
      <c r="C240">
        <v>6.0000002849847078E-4</v>
      </c>
      <c r="D240">
        <v>3.130000095552532E-6</v>
      </c>
      <c r="E240">
        <v>3200</v>
      </c>
      <c r="F240">
        <v>613418</v>
      </c>
      <c r="G240">
        <v>0</v>
      </c>
      <c r="H240">
        <v>0</v>
      </c>
    </row>
    <row r="241" spans="1:8" x14ac:dyDescent="0.25">
      <c r="A241">
        <v>239</v>
      </c>
      <c r="B241" s="5">
        <v>40061</v>
      </c>
      <c r="C241">
        <v>6.0000002849847078E-4</v>
      </c>
      <c r="D241">
        <v>3.130000095552532E-6</v>
      </c>
      <c r="E241">
        <v>3800</v>
      </c>
      <c r="F241">
        <v>728434</v>
      </c>
      <c r="G241">
        <v>0</v>
      </c>
      <c r="H241">
        <v>0</v>
      </c>
    </row>
    <row r="242" spans="1:8" x14ac:dyDescent="0.25">
      <c r="A242">
        <v>240</v>
      </c>
      <c r="B242" s="5">
        <v>40062</v>
      </c>
      <c r="C242">
        <v>6.0000002849847078E-4</v>
      </c>
      <c r="D242">
        <v>3.5800001114694169E-6</v>
      </c>
      <c r="E242">
        <v>3400</v>
      </c>
      <c r="F242">
        <v>569832</v>
      </c>
      <c r="G242">
        <v>0</v>
      </c>
      <c r="H242">
        <v>0</v>
      </c>
    </row>
    <row r="243" spans="1:8" x14ac:dyDescent="0.25">
      <c r="A243">
        <v>241</v>
      </c>
      <c r="B243" s="5">
        <v>40063</v>
      </c>
      <c r="C243">
        <v>6.0000002849847078E-4</v>
      </c>
      <c r="D243">
        <v>3.5800001114694169E-6</v>
      </c>
      <c r="E243">
        <v>3900</v>
      </c>
      <c r="F243">
        <v>653631</v>
      </c>
      <c r="G243">
        <v>0</v>
      </c>
      <c r="H243">
        <v>0</v>
      </c>
    </row>
    <row r="244" spans="1:8" x14ac:dyDescent="0.25">
      <c r="A244">
        <v>242</v>
      </c>
      <c r="B244" s="5">
        <v>40064</v>
      </c>
      <c r="C244">
        <v>6.0000002849847078E-4</v>
      </c>
      <c r="D244">
        <v>3.2800001008581603E-6</v>
      </c>
      <c r="E244">
        <v>3450</v>
      </c>
      <c r="F244">
        <v>631098</v>
      </c>
      <c r="G244">
        <v>0</v>
      </c>
      <c r="H244">
        <v>0</v>
      </c>
    </row>
    <row r="245" spans="1:8" x14ac:dyDescent="0.25">
      <c r="A245">
        <v>243</v>
      </c>
      <c r="B245" s="5">
        <v>40065</v>
      </c>
      <c r="C245">
        <v>6.99999975040555E-4</v>
      </c>
      <c r="D245">
        <v>3.2800001008581603E-6</v>
      </c>
      <c r="E245">
        <v>2700</v>
      </c>
      <c r="F245">
        <v>576220</v>
      </c>
      <c r="G245">
        <v>0</v>
      </c>
      <c r="H245">
        <v>0</v>
      </c>
    </row>
    <row r="246" spans="1:8" x14ac:dyDescent="0.25">
      <c r="A246">
        <v>244</v>
      </c>
      <c r="B246" s="5">
        <v>40066</v>
      </c>
      <c r="C246">
        <v>6.99999975040555E-4</v>
      </c>
      <c r="D246">
        <v>3.0300000162242213E-6</v>
      </c>
      <c r="E246">
        <v>3350</v>
      </c>
      <c r="F246">
        <v>773927</v>
      </c>
      <c r="G246">
        <v>0</v>
      </c>
      <c r="H246">
        <v>0</v>
      </c>
    </row>
    <row r="247" spans="1:8" x14ac:dyDescent="0.25">
      <c r="A247">
        <v>245</v>
      </c>
      <c r="B247" s="5">
        <v>40067</v>
      </c>
      <c r="C247">
        <v>6.99999975040555E-4</v>
      </c>
      <c r="D247">
        <v>3.0300000162242213E-6</v>
      </c>
      <c r="E247">
        <v>3350</v>
      </c>
      <c r="F247">
        <v>773927</v>
      </c>
      <c r="G247">
        <v>0</v>
      </c>
      <c r="H247">
        <v>0</v>
      </c>
    </row>
    <row r="248" spans="1:8" x14ac:dyDescent="0.25">
      <c r="A248">
        <v>246</v>
      </c>
      <c r="B248" s="5">
        <v>40068</v>
      </c>
      <c r="C248">
        <v>6.99999975040555E-4</v>
      </c>
      <c r="D248">
        <v>3.5299999581184238E-6</v>
      </c>
      <c r="E248">
        <v>3450</v>
      </c>
      <c r="F248">
        <v>684136</v>
      </c>
      <c r="G248">
        <v>0</v>
      </c>
      <c r="H248">
        <v>0</v>
      </c>
    </row>
    <row r="249" spans="1:8" x14ac:dyDescent="0.25">
      <c r="A249">
        <v>247</v>
      </c>
      <c r="B249" s="5">
        <v>40069</v>
      </c>
      <c r="C249">
        <v>6.99999975040555E-4</v>
      </c>
      <c r="D249">
        <v>3.5299999581184238E-6</v>
      </c>
      <c r="E249">
        <v>3750</v>
      </c>
      <c r="F249">
        <v>743626</v>
      </c>
      <c r="G249">
        <v>0</v>
      </c>
      <c r="H249">
        <v>0</v>
      </c>
    </row>
    <row r="250" spans="1:8" x14ac:dyDescent="0.25">
      <c r="A250">
        <v>248</v>
      </c>
      <c r="B250" s="5">
        <v>40070</v>
      </c>
      <c r="C250">
        <v>6.99999975040555E-4</v>
      </c>
      <c r="D250">
        <v>4.0300001273863018E-6</v>
      </c>
      <c r="E250">
        <v>3700</v>
      </c>
      <c r="F250">
        <v>642680</v>
      </c>
      <c r="G250">
        <v>0</v>
      </c>
      <c r="H250">
        <v>0</v>
      </c>
    </row>
    <row r="251" spans="1:8" x14ac:dyDescent="0.25">
      <c r="A251">
        <v>249</v>
      </c>
      <c r="B251" s="5">
        <v>40071</v>
      </c>
      <c r="C251">
        <v>6.99999975040555E-4</v>
      </c>
      <c r="D251">
        <v>4.0300001273863018E-6</v>
      </c>
      <c r="E251">
        <v>2200</v>
      </c>
      <c r="F251">
        <v>382134</v>
      </c>
      <c r="G251">
        <v>0</v>
      </c>
      <c r="H251">
        <v>0</v>
      </c>
    </row>
    <row r="252" spans="1:8" x14ac:dyDescent="0.25">
      <c r="A252">
        <v>250</v>
      </c>
      <c r="B252" s="5">
        <v>40072</v>
      </c>
      <c r="C252">
        <v>6.99999975040555E-4</v>
      </c>
      <c r="D252">
        <v>2.880000010918593E-6</v>
      </c>
      <c r="E252">
        <v>3600</v>
      </c>
      <c r="F252">
        <v>875000</v>
      </c>
      <c r="G252">
        <v>0</v>
      </c>
      <c r="H252">
        <v>0</v>
      </c>
    </row>
    <row r="253" spans="1:8" x14ac:dyDescent="0.25">
      <c r="A253">
        <v>251</v>
      </c>
      <c r="B253" s="5">
        <v>40073</v>
      </c>
      <c r="C253">
        <v>6.99999975040555E-4</v>
      </c>
      <c r="D253">
        <v>2.880000010918593E-6</v>
      </c>
      <c r="E253">
        <v>4200.1201171875</v>
      </c>
      <c r="F253">
        <v>1020860</v>
      </c>
      <c r="G253">
        <v>0</v>
      </c>
      <c r="H253">
        <v>0</v>
      </c>
    </row>
    <row r="254" spans="1:8" x14ac:dyDescent="0.25">
      <c r="A254">
        <v>252</v>
      </c>
      <c r="B254" s="5">
        <v>40074</v>
      </c>
      <c r="C254">
        <v>6.99999975040555E-4</v>
      </c>
      <c r="D254">
        <v>4.0300001273863018E-6</v>
      </c>
      <c r="E254">
        <v>3900</v>
      </c>
      <c r="F254">
        <v>677419</v>
      </c>
      <c r="G254">
        <v>0</v>
      </c>
      <c r="H254">
        <v>0</v>
      </c>
    </row>
    <row r="255" spans="1:8" x14ac:dyDescent="0.25">
      <c r="A255">
        <v>253</v>
      </c>
      <c r="B255" s="5">
        <v>40075</v>
      </c>
      <c r="C255">
        <v>6.99999975040555E-4</v>
      </c>
      <c r="D255">
        <v>4.0300001273863018E-6</v>
      </c>
      <c r="E255">
        <v>3700</v>
      </c>
      <c r="F255">
        <v>642680</v>
      </c>
      <c r="G255">
        <v>0</v>
      </c>
      <c r="H255">
        <v>0</v>
      </c>
    </row>
    <row r="256" spans="1:8" x14ac:dyDescent="0.25">
      <c r="A256">
        <v>254</v>
      </c>
      <c r="B256" s="5">
        <v>40076</v>
      </c>
      <c r="C256">
        <v>6.99999975040555E-4</v>
      </c>
      <c r="D256">
        <v>3.9299998206843156E-6</v>
      </c>
      <c r="E256">
        <v>3900</v>
      </c>
      <c r="F256">
        <v>694656</v>
      </c>
      <c r="G256">
        <v>0</v>
      </c>
      <c r="H256">
        <v>0</v>
      </c>
    </row>
    <row r="257" spans="1:8" x14ac:dyDescent="0.25">
      <c r="A257">
        <v>255</v>
      </c>
      <c r="B257" s="5">
        <v>40077</v>
      </c>
      <c r="C257">
        <v>6.99999975040555E-4</v>
      </c>
      <c r="D257">
        <v>3.9299998206843156E-6</v>
      </c>
      <c r="E257">
        <v>3450</v>
      </c>
      <c r="F257">
        <v>614504</v>
      </c>
      <c r="G257">
        <v>0</v>
      </c>
      <c r="H257">
        <v>0</v>
      </c>
    </row>
    <row r="258" spans="1:8" x14ac:dyDescent="0.25">
      <c r="A258">
        <v>256</v>
      </c>
      <c r="B258" s="5">
        <v>40078</v>
      </c>
      <c r="C258">
        <v>6.99999975040555E-4</v>
      </c>
      <c r="D258">
        <v>1.6899999764063978E-6</v>
      </c>
      <c r="E258">
        <v>1250</v>
      </c>
      <c r="F258">
        <v>517751</v>
      </c>
      <c r="G258">
        <v>0</v>
      </c>
      <c r="H258">
        <v>0</v>
      </c>
    </row>
    <row r="259" spans="1:8" x14ac:dyDescent="0.25">
      <c r="A259">
        <v>257</v>
      </c>
      <c r="B259" s="5">
        <v>40079</v>
      </c>
      <c r="C259">
        <v>6.99999975040555E-4</v>
      </c>
      <c r="D259">
        <v>1.6899999764063978E-6</v>
      </c>
      <c r="E259">
        <v>1800</v>
      </c>
      <c r="F259">
        <v>745562</v>
      </c>
      <c r="G259">
        <v>0</v>
      </c>
      <c r="H259">
        <v>0</v>
      </c>
    </row>
    <row r="260" spans="1:8" x14ac:dyDescent="0.25">
      <c r="A260">
        <v>258</v>
      </c>
      <c r="B260" s="5">
        <v>40080</v>
      </c>
      <c r="C260">
        <v>6.99999975040555E-4</v>
      </c>
      <c r="D260">
        <v>4.0800000533636194E-6</v>
      </c>
      <c r="E260">
        <v>4850</v>
      </c>
      <c r="F260">
        <v>832108</v>
      </c>
      <c r="G260">
        <v>0</v>
      </c>
      <c r="H260">
        <v>0</v>
      </c>
    </row>
    <row r="261" spans="1:8" x14ac:dyDescent="0.25">
      <c r="A261">
        <v>259</v>
      </c>
      <c r="B261" s="5">
        <v>40081</v>
      </c>
      <c r="C261">
        <v>6.99999975040555E-4</v>
      </c>
      <c r="D261">
        <v>4.0800000533636194E-6</v>
      </c>
      <c r="E261">
        <v>4550</v>
      </c>
      <c r="F261">
        <v>780637</v>
      </c>
      <c r="G261">
        <v>0</v>
      </c>
      <c r="H261">
        <v>0</v>
      </c>
    </row>
    <row r="262" spans="1:8" x14ac:dyDescent="0.25">
      <c r="A262">
        <v>260</v>
      </c>
      <c r="B262" s="5">
        <v>40082</v>
      </c>
      <c r="C262">
        <v>7.9999997979030013E-4</v>
      </c>
      <c r="D262">
        <v>4.6700001803401392E-6</v>
      </c>
      <c r="E262">
        <v>5000</v>
      </c>
      <c r="F262">
        <v>856531</v>
      </c>
      <c r="G262">
        <v>0</v>
      </c>
      <c r="H262">
        <v>0</v>
      </c>
    </row>
    <row r="263" spans="1:8" x14ac:dyDescent="0.25">
      <c r="A263">
        <v>261</v>
      </c>
      <c r="B263" s="5">
        <v>40083</v>
      </c>
      <c r="C263">
        <v>7.9999997979030013E-4</v>
      </c>
      <c r="D263">
        <v>4.6700001803401392E-6</v>
      </c>
      <c r="E263">
        <v>4350</v>
      </c>
      <c r="F263">
        <v>745182</v>
      </c>
      <c r="G263">
        <v>0</v>
      </c>
      <c r="H263">
        <v>0</v>
      </c>
    </row>
    <row r="264" spans="1:8" x14ac:dyDescent="0.25">
      <c r="A264">
        <v>262</v>
      </c>
      <c r="B264" s="5">
        <v>40084</v>
      </c>
      <c r="C264">
        <v>7.9999997979030013E-4</v>
      </c>
      <c r="D264">
        <v>4.3700001697288826E-6</v>
      </c>
      <c r="E264">
        <v>4250</v>
      </c>
      <c r="F264">
        <v>778032</v>
      </c>
      <c r="G264">
        <v>0</v>
      </c>
      <c r="H264">
        <v>0</v>
      </c>
    </row>
    <row r="265" spans="1:8" x14ac:dyDescent="0.25">
      <c r="A265">
        <v>263</v>
      </c>
      <c r="B265" s="5">
        <v>40085</v>
      </c>
      <c r="C265">
        <v>7.9999997979030013E-4</v>
      </c>
      <c r="D265">
        <v>4.3700001697288826E-6</v>
      </c>
      <c r="E265">
        <v>4400</v>
      </c>
      <c r="F265">
        <v>805492</v>
      </c>
      <c r="G265">
        <v>0</v>
      </c>
      <c r="H265">
        <v>0</v>
      </c>
    </row>
    <row r="266" spans="1:8" x14ac:dyDescent="0.25">
      <c r="A266">
        <v>264</v>
      </c>
      <c r="B266" s="5">
        <v>40086</v>
      </c>
      <c r="C266">
        <v>7.9999997979030013E-4</v>
      </c>
      <c r="D266">
        <v>4.3199997890042141E-6</v>
      </c>
      <c r="E266">
        <v>4250</v>
      </c>
      <c r="F266">
        <v>787037</v>
      </c>
      <c r="G266">
        <v>0</v>
      </c>
      <c r="H266">
        <v>0</v>
      </c>
    </row>
    <row r="267" spans="1:8" x14ac:dyDescent="0.25">
      <c r="A267">
        <v>265</v>
      </c>
      <c r="B267" s="5">
        <v>40087</v>
      </c>
      <c r="C267">
        <v>7.9999997979030013E-4</v>
      </c>
      <c r="D267">
        <v>4.3199997890042141E-6</v>
      </c>
      <c r="E267">
        <v>4100</v>
      </c>
      <c r="F267">
        <v>759259</v>
      </c>
      <c r="G267">
        <v>0</v>
      </c>
      <c r="H267">
        <v>0</v>
      </c>
    </row>
    <row r="268" spans="1:8" x14ac:dyDescent="0.25">
      <c r="A268">
        <v>266</v>
      </c>
      <c r="B268" s="5">
        <v>40088</v>
      </c>
      <c r="C268">
        <v>7.9999997979030013E-4</v>
      </c>
      <c r="D268">
        <v>3.7299998894013697E-6</v>
      </c>
      <c r="E268">
        <v>3600</v>
      </c>
      <c r="F268">
        <v>772118</v>
      </c>
      <c r="G268">
        <v>0</v>
      </c>
      <c r="H268">
        <v>0</v>
      </c>
    </row>
    <row r="269" spans="1:8" x14ac:dyDescent="0.25">
      <c r="A269">
        <v>267</v>
      </c>
      <c r="B269" s="5">
        <v>40089</v>
      </c>
      <c r="C269">
        <v>7.9999997979030013E-4</v>
      </c>
      <c r="D269">
        <v>3.7299998894013697E-6</v>
      </c>
      <c r="E269">
        <v>2900</v>
      </c>
      <c r="F269">
        <v>621984</v>
      </c>
      <c r="G269">
        <v>0</v>
      </c>
      <c r="H269">
        <v>0</v>
      </c>
    </row>
    <row r="270" spans="1:8" x14ac:dyDescent="0.25">
      <c r="A270">
        <v>268</v>
      </c>
      <c r="B270" s="5">
        <v>40090</v>
      </c>
      <c r="C270">
        <v>7.9999997979030013E-4</v>
      </c>
      <c r="D270">
        <v>3.0300000162242213E-6</v>
      </c>
      <c r="E270">
        <v>2650</v>
      </c>
      <c r="F270">
        <v>699670</v>
      </c>
      <c r="G270">
        <v>0</v>
      </c>
      <c r="H270">
        <v>0</v>
      </c>
    </row>
    <row r="271" spans="1:8" x14ac:dyDescent="0.25">
      <c r="A271">
        <v>269</v>
      </c>
      <c r="B271" s="5">
        <v>40091</v>
      </c>
      <c r="C271">
        <v>7.9999997979030013E-4</v>
      </c>
      <c r="D271">
        <v>3.0300000162242213E-6</v>
      </c>
      <c r="E271">
        <v>2750</v>
      </c>
      <c r="F271">
        <v>726073</v>
      </c>
      <c r="G271">
        <v>0</v>
      </c>
      <c r="H271">
        <v>0</v>
      </c>
    </row>
    <row r="272" spans="1:8" x14ac:dyDescent="0.25">
      <c r="A272">
        <v>270</v>
      </c>
      <c r="B272" s="5">
        <v>40092</v>
      </c>
      <c r="C272">
        <v>7.9999997979030013E-4</v>
      </c>
      <c r="D272">
        <v>2.0400000266818097E-6</v>
      </c>
      <c r="E272">
        <v>2150</v>
      </c>
      <c r="F272">
        <v>843137</v>
      </c>
      <c r="G272">
        <v>0</v>
      </c>
      <c r="H272">
        <v>0</v>
      </c>
    </row>
    <row r="273" spans="1:8" x14ac:dyDescent="0.25">
      <c r="A273">
        <v>271</v>
      </c>
      <c r="B273" s="5">
        <v>40093</v>
      </c>
      <c r="C273">
        <v>7.9999997979030013E-4</v>
      </c>
      <c r="D273">
        <v>2.0400000266818097E-6</v>
      </c>
      <c r="E273">
        <v>3000</v>
      </c>
      <c r="F273">
        <v>1176470</v>
      </c>
      <c r="G273">
        <v>0</v>
      </c>
      <c r="H273">
        <v>0</v>
      </c>
    </row>
    <row r="274" spans="1:8" x14ac:dyDescent="0.25">
      <c r="A274">
        <v>272</v>
      </c>
      <c r="B274" s="5">
        <v>40094</v>
      </c>
      <c r="C274">
        <v>7.9999997979030013E-4</v>
      </c>
      <c r="D274">
        <v>3.4800000321411062E-6</v>
      </c>
      <c r="E274">
        <v>3500</v>
      </c>
      <c r="F274">
        <v>804598</v>
      </c>
      <c r="G274">
        <v>0</v>
      </c>
      <c r="H274">
        <v>0</v>
      </c>
    </row>
    <row r="275" spans="1:8" x14ac:dyDescent="0.25">
      <c r="A275">
        <v>273</v>
      </c>
      <c r="B275" s="5">
        <v>40095</v>
      </c>
      <c r="C275">
        <v>7.9999997979030013E-4</v>
      </c>
      <c r="D275">
        <v>3.4800000321411062E-6</v>
      </c>
      <c r="E275">
        <v>3950</v>
      </c>
      <c r="F275">
        <v>908046</v>
      </c>
      <c r="G275">
        <v>0</v>
      </c>
      <c r="H275">
        <v>0</v>
      </c>
    </row>
    <row r="276" spans="1:8" x14ac:dyDescent="0.25">
      <c r="A276">
        <v>274</v>
      </c>
      <c r="B276" s="5">
        <v>40096</v>
      </c>
      <c r="C276">
        <v>7.9999997979030013E-4</v>
      </c>
      <c r="D276">
        <v>3.8299999687296804E-6</v>
      </c>
      <c r="E276">
        <v>3850</v>
      </c>
      <c r="F276">
        <v>804178</v>
      </c>
      <c r="G276">
        <v>0</v>
      </c>
      <c r="H276">
        <v>0</v>
      </c>
    </row>
    <row r="277" spans="1:8" x14ac:dyDescent="0.25">
      <c r="A277">
        <v>275</v>
      </c>
      <c r="B277" s="5">
        <v>40097</v>
      </c>
      <c r="C277">
        <v>7.9999997979030013E-4</v>
      </c>
      <c r="D277">
        <v>3.8299999687296804E-6</v>
      </c>
      <c r="E277">
        <v>3700</v>
      </c>
      <c r="F277">
        <v>772846</v>
      </c>
      <c r="G277">
        <v>0</v>
      </c>
      <c r="H277">
        <v>0</v>
      </c>
    </row>
    <row r="278" spans="1:8" x14ac:dyDescent="0.25">
      <c r="A278">
        <v>276</v>
      </c>
      <c r="B278" s="5">
        <v>40098</v>
      </c>
      <c r="C278">
        <v>7.9999997979030013E-4</v>
      </c>
      <c r="D278">
        <v>3.0799999422015389E-6</v>
      </c>
      <c r="E278">
        <v>2900</v>
      </c>
      <c r="F278">
        <v>753247</v>
      </c>
      <c r="G278">
        <v>0</v>
      </c>
      <c r="H278">
        <v>0</v>
      </c>
    </row>
    <row r="279" spans="1:8" x14ac:dyDescent="0.25">
      <c r="A279">
        <v>277</v>
      </c>
      <c r="B279" s="5">
        <v>40099</v>
      </c>
      <c r="C279">
        <v>8.9999998454004526E-4</v>
      </c>
      <c r="D279">
        <v>3.0799999422015389E-6</v>
      </c>
      <c r="E279">
        <v>2850</v>
      </c>
      <c r="F279">
        <v>832792</v>
      </c>
      <c r="G279">
        <v>0</v>
      </c>
      <c r="H279">
        <v>0</v>
      </c>
    </row>
    <row r="280" spans="1:8" x14ac:dyDescent="0.25">
      <c r="A280">
        <v>278</v>
      </c>
      <c r="B280" s="5">
        <v>40100</v>
      </c>
      <c r="C280">
        <v>8.9999998454004526E-4</v>
      </c>
      <c r="D280">
        <v>2.7799999315902824E-6</v>
      </c>
      <c r="E280">
        <v>3450</v>
      </c>
      <c r="F280">
        <v>1116910</v>
      </c>
      <c r="G280">
        <v>0</v>
      </c>
      <c r="H280">
        <v>0</v>
      </c>
    </row>
    <row r="281" spans="1:8" x14ac:dyDescent="0.25">
      <c r="A281">
        <v>279</v>
      </c>
      <c r="B281" s="5">
        <v>40101</v>
      </c>
      <c r="C281">
        <v>8.9999998454004526E-4</v>
      </c>
      <c r="D281">
        <v>2.7799999315902824E-6</v>
      </c>
      <c r="E281">
        <v>3550</v>
      </c>
      <c r="F281">
        <v>1149280</v>
      </c>
      <c r="G281">
        <v>0</v>
      </c>
      <c r="H281">
        <v>0</v>
      </c>
    </row>
    <row r="282" spans="1:8" x14ac:dyDescent="0.25">
      <c r="A282">
        <v>280</v>
      </c>
      <c r="B282" s="5">
        <v>40102</v>
      </c>
      <c r="C282">
        <v>8.9999998454004526E-4</v>
      </c>
      <c r="D282">
        <v>3.2299999475071672E-6</v>
      </c>
      <c r="E282">
        <v>3000</v>
      </c>
      <c r="F282">
        <v>835913</v>
      </c>
      <c r="G282">
        <v>0</v>
      </c>
      <c r="H282">
        <v>0</v>
      </c>
    </row>
    <row r="283" spans="1:8" x14ac:dyDescent="0.25">
      <c r="A283">
        <v>281</v>
      </c>
      <c r="B283" s="5">
        <v>40103</v>
      </c>
      <c r="C283">
        <v>8.9999998454004526E-4</v>
      </c>
      <c r="D283">
        <v>3.2299999475071672E-6</v>
      </c>
      <c r="E283">
        <v>2850</v>
      </c>
      <c r="F283">
        <v>794118</v>
      </c>
      <c r="G283">
        <v>0</v>
      </c>
      <c r="H283">
        <v>0</v>
      </c>
    </row>
    <row r="284" spans="1:8" x14ac:dyDescent="0.25">
      <c r="A284">
        <v>282</v>
      </c>
      <c r="B284" s="5">
        <v>40104</v>
      </c>
      <c r="C284">
        <v>8.9999998454004526E-4</v>
      </c>
      <c r="D284">
        <v>3.1800000215298496E-6</v>
      </c>
      <c r="E284">
        <v>3700</v>
      </c>
      <c r="F284">
        <v>1047170</v>
      </c>
      <c r="G284">
        <v>0</v>
      </c>
      <c r="H284">
        <v>0</v>
      </c>
    </row>
    <row r="285" spans="1:8" x14ac:dyDescent="0.25">
      <c r="A285">
        <v>283</v>
      </c>
      <c r="B285" s="5">
        <v>40105</v>
      </c>
      <c r="C285">
        <v>8.9999998454004526E-4</v>
      </c>
      <c r="D285">
        <v>3.1800000215298496E-6</v>
      </c>
      <c r="E285">
        <v>5600</v>
      </c>
      <c r="F285">
        <v>1584910</v>
      </c>
      <c r="G285">
        <v>0</v>
      </c>
      <c r="H285">
        <v>0</v>
      </c>
    </row>
    <row r="286" spans="1:8" x14ac:dyDescent="0.25">
      <c r="A286">
        <v>284</v>
      </c>
      <c r="B286" s="5">
        <v>40106</v>
      </c>
      <c r="C286">
        <v>8.9999998454004526E-4</v>
      </c>
      <c r="D286">
        <v>5.5199998314492404E-6</v>
      </c>
      <c r="E286">
        <v>4750.1201171875</v>
      </c>
      <c r="F286">
        <v>774476</v>
      </c>
      <c r="G286">
        <v>0</v>
      </c>
      <c r="H286">
        <v>0</v>
      </c>
    </row>
    <row r="287" spans="1:8" x14ac:dyDescent="0.25">
      <c r="A287">
        <v>285</v>
      </c>
      <c r="B287" s="5">
        <v>40107</v>
      </c>
      <c r="C287">
        <v>8.9999998454004526E-4</v>
      </c>
      <c r="D287">
        <v>5.5199998314492404E-6</v>
      </c>
      <c r="E287">
        <v>4000</v>
      </c>
      <c r="F287">
        <v>652174</v>
      </c>
      <c r="G287">
        <v>0</v>
      </c>
      <c r="H287">
        <v>0</v>
      </c>
    </row>
    <row r="288" spans="1:8" x14ac:dyDescent="0.25">
      <c r="A288">
        <v>286</v>
      </c>
      <c r="B288" s="5">
        <v>40108</v>
      </c>
      <c r="C288">
        <v>8.9999998454004526E-4</v>
      </c>
      <c r="D288">
        <v>4.2800002120202407E-6</v>
      </c>
      <c r="E288">
        <v>4500</v>
      </c>
      <c r="F288">
        <v>946262</v>
      </c>
      <c r="G288">
        <v>0</v>
      </c>
      <c r="H288">
        <v>0</v>
      </c>
    </row>
    <row r="289" spans="1:8" x14ac:dyDescent="0.25">
      <c r="A289">
        <v>287</v>
      </c>
      <c r="B289" s="5">
        <v>40109</v>
      </c>
      <c r="C289">
        <v>8.9999998454004526E-4</v>
      </c>
      <c r="D289">
        <v>4.2800002120202407E-6</v>
      </c>
      <c r="E289">
        <v>4450</v>
      </c>
      <c r="F289">
        <v>935748</v>
      </c>
      <c r="G289">
        <v>0</v>
      </c>
      <c r="H289">
        <v>0</v>
      </c>
    </row>
    <row r="290" spans="1:8" x14ac:dyDescent="0.25">
      <c r="A290">
        <v>288</v>
      </c>
      <c r="B290" s="5">
        <v>40110</v>
      </c>
      <c r="C290">
        <v>8.9999998454004526E-4</v>
      </c>
      <c r="D290">
        <v>3.7299998894013697E-6</v>
      </c>
      <c r="E290">
        <v>3100</v>
      </c>
      <c r="F290">
        <v>747989</v>
      </c>
      <c r="G290">
        <v>0</v>
      </c>
      <c r="H290">
        <v>0</v>
      </c>
    </row>
    <row r="291" spans="1:8" x14ac:dyDescent="0.25">
      <c r="A291">
        <v>289</v>
      </c>
      <c r="B291" s="5">
        <v>40111</v>
      </c>
      <c r="C291">
        <v>1.0000000474974513E-3</v>
      </c>
      <c r="D291">
        <v>3.7299998894013697E-6</v>
      </c>
      <c r="E291">
        <v>3800</v>
      </c>
      <c r="F291">
        <v>1018770</v>
      </c>
      <c r="G291">
        <v>0</v>
      </c>
      <c r="H291">
        <v>0</v>
      </c>
    </row>
    <row r="292" spans="1:8" x14ac:dyDescent="0.25">
      <c r="A292">
        <v>290</v>
      </c>
      <c r="B292" s="5">
        <v>40112</v>
      </c>
      <c r="C292">
        <v>1.0999999940395355E-3</v>
      </c>
      <c r="D292">
        <v>3.2299999475071672E-6</v>
      </c>
      <c r="E292">
        <v>3550</v>
      </c>
      <c r="F292">
        <v>1208980</v>
      </c>
      <c r="G292">
        <v>0</v>
      </c>
      <c r="H292">
        <v>0</v>
      </c>
    </row>
    <row r="293" spans="1:8" x14ac:dyDescent="0.25">
      <c r="A293">
        <v>291</v>
      </c>
      <c r="B293" s="5">
        <v>40113</v>
      </c>
      <c r="C293">
        <v>1.2000000569969416E-3</v>
      </c>
      <c r="D293">
        <v>3.2299999475071672E-6</v>
      </c>
      <c r="E293">
        <v>3200</v>
      </c>
      <c r="F293">
        <v>1188850</v>
      </c>
      <c r="G293">
        <v>0</v>
      </c>
      <c r="H293">
        <v>0</v>
      </c>
    </row>
    <row r="294" spans="1:8" x14ac:dyDescent="0.25">
      <c r="A294">
        <v>292</v>
      </c>
      <c r="B294" s="5">
        <v>40114</v>
      </c>
      <c r="C294">
        <v>1.3000000035390258E-3</v>
      </c>
      <c r="D294">
        <v>3.1800000215298496E-6</v>
      </c>
      <c r="E294">
        <v>3300</v>
      </c>
      <c r="F294">
        <v>1349060</v>
      </c>
      <c r="G294">
        <v>0</v>
      </c>
      <c r="H294">
        <v>0</v>
      </c>
    </row>
    <row r="295" spans="1:8" x14ac:dyDescent="0.25">
      <c r="A295">
        <v>293</v>
      </c>
      <c r="B295" s="5">
        <v>40115</v>
      </c>
      <c r="C295">
        <v>1.39999995008111E-3</v>
      </c>
      <c r="D295">
        <v>3.1800000215298496E-6</v>
      </c>
      <c r="E295">
        <v>2300</v>
      </c>
      <c r="F295">
        <v>1012580</v>
      </c>
      <c r="G295">
        <v>0</v>
      </c>
      <c r="H295">
        <v>0</v>
      </c>
    </row>
    <row r="296" spans="1:8" x14ac:dyDescent="0.25">
      <c r="A296">
        <v>294</v>
      </c>
      <c r="B296" s="5">
        <v>40116</v>
      </c>
      <c r="C296">
        <v>1.500000013038516E-3</v>
      </c>
      <c r="D296">
        <v>3.0300000162242213E-6</v>
      </c>
      <c r="E296">
        <v>3000</v>
      </c>
      <c r="F296">
        <v>1485150</v>
      </c>
      <c r="G296">
        <v>0</v>
      </c>
      <c r="H296">
        <v>0</v>
      </c>
    </row>
    <row r="297" spans="1:8" x14ac:dyDescent="0.25">
      <c r="A297">
        <v>295</v>
      </c>
      <c r="B297" s="5">
        <v>40117</v>
      </c>
      <c r="C297">
        <v>1.5999999595806003E-3</v>
      </c>
      <c r="D297">
        <v>3.0300000162242213E-6</v>
      </c>
      <c r="E297">
        <v>2300</v>
      </c>
      <c r="F297">
        <v>1214520</v>
      </c>
      <c r="G297">
        <v>0</v>
      </c>
      <c r="H297">
        <v>0</v>
      </c>
    </row>
    <row r="298" spans="1:8" x14ac:dyDescent="0.25">
      <c r="A298">
        <v>296</v>
      </c>
      <c r="B298" s="5">
        <v>40118</v>
      </c>
      <c r="C298">
        <v>1.7000000225380063E-3</v>
      </c>
      <c r="D298">
        <v>1.4900000451234519E-6</v>
      </c>
      <c r="E298">
        <v>1250</v>
      </c>
      <c r="F298">
        <v>1426170</v>
      </c>
      <c r="G298">
        <v>0</v>
      </c>
      <c r="H298">
        <v>0</v>
      </c>
    </row>
    <row r="299" spans="1:8" x14ac:dyDescent="0.25">
      <c r="A299">
        <v>297</v>
      </c>
      <c r="B299" s="5">
        <v>40119</v>
      </c>
      <c r="C299">
        <v>1.7999999690800905E-3</v>
      </c>
      <c r="D299">
        <v>1.4900000451234519E-6</v>
      </c>
      <c r="E299">
        <v>1650</v>
      </c>
      <c r="F299">
        <v>1993290</v>
      </c>
      <c r="G299">
        <v>0</v>
      </c>
      <c r="H299">
        <v>0</v>
      </c>
    </row>
    <row r="300" spans="1:8" x14ac:dyDescent="0.25">
      <c r="A300">
        <v>298</v>
      </c>
      <c r="B300" s="5">
        <v>40120</v>
      </c>
      <c r="C300">
        <v>1.9000000320374966E-3</v>
      </c>
      <c r="D300">
        <v>2.8300000849412754E-6</v>
      </c>
      <c r="E300">
        <v>3100</v>
      </c>
      <c r="F300">
        <v>2081270</v>
      </c>
      <c r="G300">
        <v>0</v>
      </c>
      <c r="H300">
        <v>0</v>
      </c>
    </row>
    <row r="301" spans="1:8" x14ac:dyDescent="0.25">
      <c r="A301">
        <v>299</v>
      </c>
      <c r="B301" s="5">
        <v>40121</v>
      </c>
      <c r="C301">
        <v>2.0000000949949026E-3</v>
      </c>
      <c r="D301">
        <v>2.8300000849412754E-6</v>
      </c>
      <c r="E301">
        <v>3150</v>
      </c>
      <c r="F301">
        <v>2226150</v>
      </c>
      <c r="G301">
        <v>0</v>
      </c>
      <c r="H301">
        <v>0</v>
      </c>
    </row>
    <row r="302" spans="1:8" x14ac:dyDescent="0.25">
      <c r="A302">
        <v>300</v>
      </c>
      <c r="B302" s="5">
        <v>40122</v>
      </c>
      <c r="C302">
        <v>2.099999925121665E-3</v>
      </c>
      <c r="D302">
        <v>3.1800000215298496E-6</v>
      </c>
      <c r="E302">
        <v>2850</v>
      </c>
      <c r="F302">
        <v>1882080</v>
      </c>
      <c r="G302">
        <v>0</v>
      </c>
      <c r="H302">
        <v>0</v>
      </c>
    </row>
    <row r="303" spans="1:8" x14ac:dyDescent="0.25">
      <c r="A303">
        <v>301</v>
      </c>
      <c r="B303" s="5">
        <v>40123</v>
      </c>
      <c r="C303">
        <v>2.199999988079071E-3</v>
      </c>
      <c r="D303">
        <v>3.1800000215298496E-6</v>
      </c>
      <c r="E303">
        <v>3100</v>
      </c>
      <c r="F303">
        <v>2144650</v>
      </c>
      <c r="G303">
        <v>0</v>
      </c>
      <c r="H303">
        <v>0</v>
      </c>
    </row>
    <row r="304" spans="1:8" x14ac:dyDescent="0.25">
      <c r="A304">
        <v>302</v>
      </c>
      <c r="B304" s="5">
        <v>40124</v>
      </c>
      <c r="C304">
        <v>2.3000000510364771E-3</v>
      </c>
      <c r="D304">
        <v>3.7800000427523628E-6</v>
      </c>
      <c r="E304">
        <v>3450</v>
      </c>
      <c r="F304">
        <v>2099210</v>
      </c>
      <c r="G304">
        <v>0</v>
      </c>
      <c r="H304">
        <v>0</v>
      </c>
    </row>
    <row r="305" spans="1:8" x14ac:dyDescent="0.25">
      <c r="A305">
        <v>303</v>
      </c>
      <c r="B305" s="5">
        <v>40125</v>
      </c>
      <c r="C305">
        <v>2.4000001139938831E-3</v>
      </c>
      <c r="D305">
        <v>3.7800000427523628E-6</v>
      </c>
      <c r="E305">
        <v>3650</v>
      </c>
      <c r="F305">
        <v>2317460</v>
      </c>
      <c r="G305">
        <v>0</v>
      </c>
      <c r="H305">
        <v>0</v>
      </c>
    </row>
    <row r="306" spans="1:8" x14ac:dyDescent="0.25">
      <c r="A306">
        <v>304</v>
      </c>
      <c r="B306" s="5">
        <v>40126</v>
      </c>
      <c r="C306">
        <v>2.4999999441206455E-3</v>
      </c>
      <c r="D306">
        <v>3.2299999475071672E-6</v>
      </c>
      <c r="E306">
        <v>3200</v>
      </c>
      <c r="F306">
        <v>2476780</v>
      </c>
      <c r="G306">
        <v>0</v>
      </c>
      <c r="H306">
        <v>0</v>
      </c>
    </row>
    <row r="307" spans="1:8" x14ac:dyDescent="0.25">
      <c r="A307">
        <v>305</v>
      </c>
      <c r="B307" s="5">
        <v>40127</v>
      </c>
      <c r="C307">
        <v>2.6000000070780516E-3</v>
      </c>
      <c r="D307">
        <v>3.2299999475071672E-6</v>
      </c>
      <c r="E307">
        <v>3900</v>
      </c>
      <c r="F307">
        <v>3139320</v>
      </c>
      <c r="G307">
        <v>0</v>
      </c>
      <c r="H307">
        <v>0</v>
      </c>
    </row>
    <row r="308" spans="1:8" x14ac:dyDescent="0.25">
      <c r="A308">
        <v>306</v>
      </c>
      <c r="B308" s="5">
        <v>40128</v>
      </c>
      <c r="C308">
        <v>2.7000000700354576E-3</v>
      </c>
      <c r="D308">
        <v>3.4300001061637886E-6</v>
      </c>
      <c r="E308">
        <v>3200</v>
      </c>
      <c r="F308">
        <v>2518950</v>
      </c>
      <c r="G308">
        <v>0</v>
      </c>
      <c r="H308">
        <v>0</v>
      </c>
    </row>
    <row r="309" spans="1:8" x14ac:dyDescent="0.25">
      <c r="A309">
        <v>307</v>
      </c>
      <c r="B309" s="5">
        <v>40129</v>
      </c>
      <c r="C309">
        <v>2.79999990016222E-3</v>
      </c>
      <c r="D309">
        <v>3.4300001061637886E-6</v>
      </c>
      <c r="E309">
        <v>3300</v>
      </c>
      <c r="F309">
        <v>2693880</v>
      </c>
      <c r="G309">
        <v>0</v>
      </c>
      <c r="H309">
        <v>0</v>
      </c>
    </row>
    <row r="310" spans="1:8" x14ac:dyDescent="0.25">
      <c r="A310">
        <v>308</v>
      </c>
      <c r="B310" s="5">
        <v>40130</v>
      </c>
      <c r="C310">
        <v>2.899999963119626E-3</v>
      </c>
      <c r="D310">
        <v>3.4800000321411062E-6</v>
      </c>
      <c r="E310">
        <v>4000</v>
      </c>
      <c r="F310">
        <v>3333330</v>
      </c>
      <c r="G310">
        <v>0</v>
      </c>
      <c r="H310">
        <v>0</v>
      </c>
    </row>
    <row r="311" spans="1:8" x14ac:dyDescent="0.25">
      <c r="A311">
        <v>309</v>
      </c>
      <c r="B311" s="5">
        <v>40131</v>
      </c>
      <c r="C311">
        <v>3.0000000260770321E-3</v>
      </c>
      <c r="D311">
        <v>3.4800000321411062E-6</v>
      </c>
      <c r="E311">
        <v>3950</v>
      </c>
      <c r="F311">
        <v>3405170</v>
      </c>
      <c r="G311">
        <v>0</v>
      </c>
      <c r="H311">
        <v>0</v>
      </c>
    </row>
    <row r="312" spans="1:8" x14ac:dyDescent="0.25">
      <c r="A312">
        <v>310</v>
      </c>
      <c r="B312" s="5">
        <v>40132</v>
      </c>
      <c r="C312">
        <v>3.1000000890344381E-3</v>
      </c>
      <c r="D312">
        <v>4.7700000322947744E-6</v>
      </c>
      <c r="E312">
        <v>4800</v>
      </c>
      <c r="F312">
        <v>3119500</v>
      </c>
      <c r="G312">
        <v>0</v>
      </c>
      <c r="H312">
        <v>0</v>
      </c>
    </row>
    <row r="313" spans="1:8" x14ac:dyDescent="0.25">
      <c r="A313">
        <v>311</v>
      </c>
      <c r="B313" s="5">
        <v>40133</v>
      </c>
      <c r="C313">
        <v>3.1999999191612005E-3</v>
      </c>
      <c r="D313">
        <v>4.7700000322947744E-6</v>
      </c>
      <c r="E313">
        <v>4850</v>
      </c>
      <c r="F313">
        <v>3253670</v>
      </c>
      <c r="G313">
        <v>0</v>
      </c>
      <c r="H313">
        <v>0</v>
      </c>
    </row>
    <row r="314" spans="1:8" x14ac:dyDescent="0.25">
      <c r="A314">
        <v>312</v>
      </c>
      <c r="B314" s="5">
        <v>40134</v>
      </c>
      <c r="C314">
        <v>3.2999999821186066E-3</v>
      </c>
      <c r="D314">
        <v>4.5199999476608355E-6</v>
      </c>
      <c r="E314">
        <v>4600</v>
      </c>
      <c r="F314">
        <v>3358410</v>
      </c>
      <c r="G314">
        <v>0</v>
      </c>
      <c r="H314">
        <v>0</v>
      </c>
    </row>
    <row r="315" spans="1:8" x14ac:dyDescent="0.25">
      <c r="A315">
        <v>313</v>
      </c>
      <c r="B315" s="5">
        <v>40135</v>
      </c>
      <c r="C315">
        <v>3.4000000450760126E-3</v>
      </c>
      <c r="D315">
        <v>4.5199999476608355E-6</v>
      </c>
      <c r="E315">
        <v>3950</v>
      </c>
      <c r="F315">
        <v>2971240</v>
      </c>
      <c r="G315">
        <v>0</v>
      </c>
      <c r="H315">
        <v>0</v>
      </c>
    </row>
    <row r="316" spans="1:8" x14ac:dyDescent="0.25">
      <c r="A316">
        <v>314</v>
      </c>
      <c r="B316" s="5">
        <v>40136</v>
      </c>
      <c r="C316">
        <v>3.5000001080334187E-3</v>
      </c>
      <c r="D316">
        <v>3.6300000374467345E-6</v>
      </c>
      <c r="E316">
        <v>3500</v>
      </c>
      <c r="F316">
        <v>3374660</v>
      </c>
      <c r="G316">
        <v>0</v>
      </c>
      <c r="H316">
        <v>0</v>
      </c>
    </row>
    <row r="317" spans="1:8" x14ac:dyDescent="0.25">
      <c r="A317">
        <v>315</v>
      </c>
      <c r="B317" s="5">
        <v>40137</v>
      </c>
      <c r="C317">
        <v>3.599999938160181E-3</v>
      </c>
      <c r="D317">
        <v>3.6300000374467345E-6</v>
      </c>
      <c r="E317">
        <v>4300</v>
      </c>
      <c r="F317">
        <v>4264460</v>
      </c>
      <c r="G317">
        <v>0</v>
      </c>
      <c r="H317">
        <v>0</v>
      </c>
    </row>
    <row r="318" spans="1:8" x14ac:dyDescent="0.25">
      <c r="A318">
        <v>316</v>
      </c>
      <c r="B318" s="5">
        <v>40138</v>
      </c>
      <c r="C318">
        <v>3.7000000011175871E-3</v>
      </c>
      <c r="D318">
        <v>3.8299999687296804E-6</v>
      </c>
      <c r="E318">
        <v>3650</v>
      </c>
      <c r="F318">
        <v>3526110</v>
      </c>
      <c r="G318">
        <v>0</v>
      </c>
      <c r="H318">
        <v>0</v>
      </c>
    </row>
    <row r="319" spans="1:8" x14ac:dyDescent="0.25">
      <c r="A319">
        <v>317</v>
      </c>
      <c r="B319" s="5">
        <v>40139</v>
      </c>
      <c r="C319">
        <v>3.8000000640749931E-3</v>
      </c>
      <c r="D319">
        <v>3.8299999687296804E-6</v>
      </c>
      <c r="E319">
        <v>5300</v>
      </c>
      <c r="F319">
        <v>5258490</v>
      </c>
      <c r="G319">
        <v>0</v>
      </c>
      <c r="H319">
        <v>0</v>
      </c>
    </row>
    <row r="320" spans="1:8" x14ac:dyDescent="0.25">
      <c r="A320">
        <v>318</v>
      </c>
      <c r="B320" s="5">
        <v>40140</v>
      </c>
      <c r="C320">
        <v>3.8999998942017555E-3</v>
      </c>
      <c r="D320">
        <v>4.7700000322947744E-6</v>
      </c>
      <c r="E320">
        <v>4800</v>
      </c>
      <c r="F320">
        <v>3924530</v>
      </c>
      <c r="G320">
        <v>0</v>
      </c>
      <c r="H320">
        <v>0</v>
      </c>
    </row>
    <row r="321" spans="1:8" x14ac:dyDescent="0.25">
      <c r="A321">
        <v>319</v>
      </c>
      <c r="B321" s="5">
        <v>40141</v>
      </c>
      <c r="C321">
        <v>4.0000001899898052E-3</v>
      </c>
      <c r="D321">
        <v>4.7700000322947744E-6</v>
      </c>
      <c r="E321">
        <v>4650</v>
      </c>
      <c r="F321">
        <v>3899370</v>
      </c>
      <c r="G321">
        <v>0</v>
      </c>
      <c r="H321">
        <v>0</v>
      </c>
    </row>
    <row r="322" spans="1:8" x14ac:dyDescent="0.25">
      <c r="A322">
        <v>320</v>
      </c>
      <c r="B322" s="5">
        <v>40142</v>
      </c>
      <c r="C322">
        <v>4.1000000201165676E-3</v>
      </c>
      <c r="D322">
        <v>4.2299998312955722E-6</v>
      </c>
      <c r="E322">
        <v>4500</v>
      </c>
      <c r="F322">
        <v>4361700</v>
      </c>
      <c r="G322">
        <v>0</v>
      </c>
      <c r="H322">
        <v>0</v>
      </c>
    </row>
    <row r="323" spans="1:8" x14ac:dyDescent="0.25">
      <c r="A323">
        <v>321</v>
      </c>
      <c r="B323" s="5">
        <v>40143</v>
      </c>
      <c r="C323">
        <v>4.19999985024333E-3</v>
      </c>
      <c r="D323">
        <v>4.2299998312955722E-6</v>
      </c>
      <c r="E323">
        <v>4200</v>
      </c>
      <c r="F323">
        <v>4170210</v>
      </c>
      <c r="G323">
        <v>0</v>
      </c>
      <c r="H323">
        <v>0</v>
      </c>
    </row>
    <row r="324" spans="1:8" x14ac:dyDescent="0.25">
      <c r="A324">
        <v>322</v>
      </c>
      <c r="B324" s="5">
        <v>40144</v>
      </c>
      <c r="C324">
        <v>4.3000001460313797E-3</v>
      </c>
      <c r="D324">
        <v>3.7299998894013697E-6</v>
      </c>
      <c r="E324">
        <v>3700</v>
      </c>
      <c r="F324">
        <v>4265420</v>
      </c>
      <c r="G324">
        <v>0</v>
      </c>
      <c r="H324">
        <v>0</v>
      </c>
    </row>
    <row r="325" spans="1:8" x14ac:dyDescent="0.25">
      <c r="A325">
        <v>323</v>
      </c>
      <c r="B325" s="5">
        <v>40145</v>
      </c>
      <c r="C325">
        <v>4.3999999761581421E-3</v>
      </c>
      <c r="D325">
        <v>3.7299998894013697E-6</v>
      </c>
      <c r="E325">
        <v>3550</v>
      </c>
      <c r="F325">
        <v>4187670</v>
      </c>
      <c r="G325">
        <v>0</v>
      </c>
      <c r="H325">
        <v>0</v>
      </c>
    </row>
    <row r="326" spans="1:8" x14ac:dyDescent="0.25">
      <c r="A326">
        <v>324</v>
      </c>
      <c r="B326" s="5">
        <v>40146</v>
      </c>
      <c r="C326">
        <v>4.4999998062849045E-3</v>
      </c>
      <c r="D326">
        <v>2.880000010918593E-6</v>
      </c>
      <c r="E326">
        <v>3000</v>
      </c>
      <c r="F326">
        <v>4687500</v>
      </c>
      <c r="G326">
        <v>0</v>
      </c>
      <c r="H326">
        <v>0</v>
      </c>
    </row>
    <row r="327" spans="1:8" x14ac:dyDescent="0.25">
      <c r="A327">
        <v>325</v>
      </c>
      <c r="B327" s="5">
        <v>40147</v>
      </c>
      <c r="C327">
        <v>4.6000001020729542E-3</v>
      </c>
      <c r="D327">
        <v>2.880000010918593E-6</v>
      </c>
      <c r="E327">
        <v>3750</v>
      </c>
      <c r="F327">
        <v>5989580</v>
      </c>
      <c r="G327">
        <v>0</v>
      </c>
      <c r="H327">
        <v>0</v>
      </c>
    </row>
    <row r="328" spans="1:8" x14ac:dyDescent="0.25">
      <c r="A328">
        <v>326</v>
      </c>
      <c r="B328" s="5">
        <v>40148</v>
      </c>
      <c r="C328">
        <v>4.6999999321997166E-3</v>
      </c>
      <c r="D328">
        <v>3.2800001008581603E-6</v>
      </c>
      <c r="E328">
        <v>3650.219970703125</v>
      </c>
      <c r="F328">
        <v>5230500</v>
      </c>
      <c r="G328">
        <v>0</v>
      </c>
      <c r="H328">
        <v>0</v>
      </c>
    </row>
    <row r="329" spans="1:8" x14ac:dyDescent="0.25">
      <c r="A329">
        <v>327</v>
      </c>
      <c r="B329" s="5">
        <v>40149</v>
      </c>
      <c r="C329">
        <v>4.8000002279877663E-3</v>
      </c>
      <c r="D329">
        <v>3.2800001008581603E-6</v>
      </c>
      <c r="E329">
        <v>4700</v>
      </c>
      <c r="F329">
        <v>6878050</v>
      </c>
      <c r="G329">
        <v>0</v>
      </c>
      <c r="H329">
        <v>0</v>
      </c>
    </row>
    <row r="330" spans="1:8" x14ac:dyDescent="0.25">
      <c r="A330">
        <v>328</v>
      </c>
      <c r="B330" s="5">
        <v>40150</v>
      </c>
      <c r="C330">
        <v>4.9000000581145287E-3</v>
      </c>
      <c r="D330">
        <v>4.2299998312955722E-6</v>
      </c>
      <c r="E330">
        <v>4400</v>
      </c>
      <c r="F330">
        <v>5096930</v>
      </c>
      <c r="G330">
        <v>0</v>
      </c>
      <c r="H330">
        <v>0</v>
      </c>
    </row>
    <row r="331" spans="1:8" x14ac:dyDescent="0.25">
      <c r="A331">
        <v>329</v>
      </c>
      <c r="B331" s="5">
        <v>40151</v>
      </c>
      <c r="C331">
        <v>4.999999888241291E-3</v>
      </c>
      <c r="D331">
        <v>4.2299998312955722E-6</v>
      </c>
      <c r="E331">
        <v>1800</v>
      </c>
      <c r="F331">
        <v>2127660</v>
      </c>
      <c r="G331">
        <v>0</v>
      </c>
      <c r="H331">
        <v>0</v>
      </c>
    </row>
    <row r="332" spans="1:8" x14ac:dyDescent="0.25">
      <c r="A332">
        <v>330</v>
      </c>
      <c r="B332" s="5">
        <v>40152</v>
      </c>
      <c r="C332">
        <v>5.1000001840293407E-3</v>
      </c>
      <c r="D332">
        <v>2.5800000003073364E-6</v>
      </c>
      <c r="E332">
        <v>3200</v>
      </c>
      <c r="F332">
        <v>6325580</v>
      </c>
      <c r="G332">
        <v>0</v>
      </c>
      <c r="H332">
        <v>0</v>
      </c>
    </row>
    <row r="333" spans="1:8" x14ac:dyDescent="0.25">
      <c r="A333">
        <v>331</v>
      </c>
      <c r="B333" s="5">
        <v>40153</v>
      </c>
      <c r="C333">
        <v>5.2000000141561031E-3</v>
      </c>
      <c r="D333">
        <v>2.5800000003073364E-6</v>
      </c>
      <c r="E333">
        <v>5150</v>
      </c>
      <c r="F333">
        <v>10379800</v>
      </c>
      <c r="G333">
        <v>0</v>
      </c>
      <c r="H333">
        <v>0</v>
      </c>
    </row>
    <row r="334" spans="1:8" x14ac:dyDescent="0.25">
      <c r="A334">
        <v>332</v>
      </c>
      <c r="B334" s="5">
        <v>40154</v>
      </c>
      <c r="C334">
        <v>5.2999998442828655E-3</v>
      </c>
      <c r="D334">
        <v>4.6700001803401392E-6</v>
      </c>
      <c r="E334">
        <v>5600</v>
      </c>
      <c r="F334">
        <v>6355460</v>
      </c>
      <c r="G334">
        <v>0</v>
      </c>
      <c r="H334">
        <v>0</v>
      </c>
    </row>
    <row r="335" spans="1:8" x14ac:dyDescent="0.25">
      <c r="A335">
        <v>333</v>
      </c>
      <c r="B335" s="5">
        <v>40155</v>
      </c>
      <c r="C335">
        <v>5.4000001400709152E-3</v>
      </c>
      <c r="D335">
        <v>4.6700001803401392E-6</v>
      </c>
      <c r="E335">
        <v>5250</v>
      </c>
      <c r="F335">
        <v>6070660</v>
      </c>
      <c r="G335">
        <v>0</v>
      </c>
      <c r="H335">
        <v>0</v>
      </c>
    </row>
    <row r="336" spans="1:8" x14ac:dyDescent="0.25">
      <c r="A336">
        <v>334</v>
      </c>
      <c r="B336" s="5">
        <v>40156</v>
      </c>
      <c r="C336">
        <v>5.4999999701976776E-3</v>
      </c>
      <c r="D336">
        <v>4.6700001803401392E-6</v>
      </c>
      <c r="E336">
        <v>4800</v>
      </c>
      <c r="F336">
        <v>5653100</v>
      </c>
      <c r="G336">
        <v>0</v>
      </c>
      <c r="H336">
        <v>0</v>
      </c>
    </row>
    <row r="337" spans="1:8" x14ac:dyDescent="0.25">
      <c r="A337">
        <v>335</v>
      </c>
      <c r="B337" s="5">
        <v>40157</v>
      </c>
      <c r="C337">
        <v>5.59999980032444E-3</v>
      </c>
      <c r="D337">
        <v>4.6700001803401392E-6</v>
      </c>
      <c r="E337">
        <v>5200</v>
      </c>
      <c r="F337">
        <v>6235550</v>
      </c>
      <c r="G337">
        <v>0</v>
      </c>
      <c r="H337">
        <v>0</v>
      </c>
    </row>
    <row r="338" spans="1:8" x14ac:dyDescent="0.25">
      <c r="A338">
        <v>336</v>
      </c>
      <c r="B338" s="5">
        <v>40158</v>
      </c>
      <c r="C338">
        <v>5.7000000961124897E-3</v>
      </c>
      <c r="D338">
        <v>6.2099998103803955E-6</v>
      </c>
      <c r="E338">
        <v>5600</v>
      </c>
      <c r="F338">
        <v>5140100</v>
      </c>
      <c r="G338">
        <v>0</v>
      </c>
      <c r="H338">
        <v>0</v>
      </c>
    </row>
    <row r="339" spans="1:8" x14ac:dyDescent="0.25">
      <c r="A339">
        <v>337</v>
      </c>
      <c r="B339" s="5">
        <v>40159</v>
      </c>
      <c r="C339">
        <v>5.7999999262392521E-3</v>
      </c>
      <c r="D339">
        <v>6.2099998103803955E-6</v>
      </c>
      <c r="E339">
        <v>5500</v>
      </c>
      <c r="F339">
        <v>5136880</v>
      </c>
      <c r="G339">
        <v>0</v>
      </c>
      <c r="H339">
        <v>0</v>
      </c>
    </row>
    <row r="340" spans="1:8" x14ac:dyDescent="0.25">
      <c r="A340">
        <v>338</v>
      </c>
      <c r="B340" s="5">
        <v>40160</v>
      </c>
      <c r="C340">
        <v>5.9000002220273018E-3</v>
      </c>
      <c r="D340">
        <v>5.1699998948606662E-6</v>
      </c>
      <c r="E340">
        <v>5700</v>
      </c>
      <c r="F340">
        <v>6504840</v>
      </c>
      <c r="G340">
        <v>0</v>
      </c>
      <c r="H340">
        <v>0</v>
      </c>
    </row>
    <row r="341" spans="1:8" x14ac:dyDescent="0.25">
      <c r="A341">
        <v>339</v>
      </c>
      <c r="B341" s="5">
        <v>40161</v>
      </c>
      <c r="C341">
        <v>6.0000000521540642E-3</v>
      </c>
      <c r="D341">
        <v>5.1699998948606662E-6</v>
      </c>
      <c r="E341">
        <v>5100</v>
      </c>
      <c r="F341">
        <v>5918760</v>
      </c>
      <c r="G341">
        <v>0</v>
      </c>
      <c r="H341">
        <v>0</v>
      </c>
    </row>
    <row r="342" spans="1:8" x14ac:dyDescent="0.25">
      <c r="A342">
        <v>340</v>
      </c>
      <c r="B342" s="5">
        <v>40162</v>
      </c>
      <c r="C342">
        <v>6.0999998822808266E-3</v>
      </c>
      <c r="D342">
        <v>5.7699999160831794E-6</v>
      </c>
      <c r="E342">
        <v>5500</v>
      </c>
      <c r="F342">
        <v>5814560</v>
      </c>
      <c r="G342">
        <v>0</v>
      </c>
      <c r="H342">
        <v>0</v>
      </c>
    </row>
    <row r="343" spans="1:8" x14ac:dyDescent="0.25">
      <c r="A343">
        <v>341</v>
      </c>
      <c r="B343" s="5">
        <v>40163</v>
      </c>
      <c r="C343">
        <v>6.2000001780688763E-3</v>
      </c>
      <c r="D343">
        <v>5.7699999160831794E-6</v>
      </c>
      <c r="E343">
        <v>6800</v>
      </c>
      <c r="F343">
        <v>7306760</v>
      </c>
      <c r="G343">
        <v>0</v>
      </c>
      <c r="H343">
        <v>0</v>
      </c>
    </row>
    <row r="344" spans="1:8" x14ac:dyDescent="0.25">
      <c r="A344">
        <v>342</v>
      </c>
      <c r="B344" s="5">
        <v>40164</v>
      </c>
      <c r="C344">
        <v>6.3000000081956387E-3</v>
      </c>
      <c r="D344">
        <v>7.9999999798019417E-6</v>
      </c>
      <c r="E344">
        <v>8450</v>
      </c>
      <c r="F344">
        <v>6654380</v>
      </c>
      <c r="G344">
        <v>0</v>
      </c>
      <c r="H344">
        <v>0</v>
      </c>
    </row>
    <row r="345" spans="1:8" x14ac:dyDescent="0.25">
      <c r="A345">
        <v>343</v>
      </c>
      <c r="B345" s="5">
        <v>40165</v>
      </c>
      <c r="C345">
        <v>6.399999838322401E-3</v>
      </c>
      <c r="D345">
        <v>7.9999999798019417E-6</v>
      </c>
      <c r="E345">
        <v>11250</v>
      </c>
      <c r="F345">
        <v>9000000</v>
      </c>
      <c r="G345">
        <v>0</v>
      </c>
      <c r="H345">
        <v>0</v>
      </c>
    </row>
    <row r="346" spans="1:8" x14ac:dyDescent="0.25">
      <c r="A346">
        <v>344</v>
      </c>
      <c r="B346" s="5">
        <v>40166</v>
      </c>
      <c r="C346">
        <v>6.5000001341104507E-3</v>
      </c>
      <c r="D346">
        <v>1.1140000424347818E-5</v>
      </c>
      <c r="E346">
        <v>9900</v>
      </c>
      <c r="F346">
        <v>5776480</v>
      </c>
      <c r="G346">
        <v>0</v>
      </c>
      <c r="H346">
        <v>0</v>
      </c>
    </row>
    <row r="347" spans="1:8" x14ac:dyDescent="0.25">
      <c r="A347">
        <v>345</v>
      </c>
      <c r="B347" s="5">
        <v>40167</v>
      </c>
      <c r="C347">
        <v>6.5999999642372131E-3</v>
      </c>
      <c r="D347">
        <v>1.1140000424347818E-5</v>
      </c>
      <c r="E347">
        <v>8750</v>
      </c>
      <c r="F347">
        <v>5184020</v>
      </c>
      <c r="G347">
        <v>0</v>
      </c>
      <c r="H347">
        <v>0</v>
      </c>
    </row>
    <row r="348" spans="1:8" x14ac:dyDescent="0.25">
      <c r="A348">
        <v>346</v>
      </c>
      <c r="B348" s="5">
        <v>40168</v>
      </c>
      <c r="C348">
        <v>6.6999997943639755E-3</v>
      </c>
      <c r="D348">
        <v>9.2999998742016032E-6</v>
      </c>
      <c r="E348">
        <v>8750</v>
      </c>
      <c r="F348">
        <v>6303760</v>
      </c>
      <c r="G348">
        <v>0</v>
      </c>
      <c r="H348">
        <v>0</v>
      </c>
    </row>
    <row r="349" spans="1:8" x14ac:dyDescent="0.25">
      <c r="A349">
        <v>347</v>
      </c>
      <c r="B349" s="5">
        <v>40169</v>
      </c>
      <c r="C349">
        <v>6.8000000901520252E-3</v>
      </c>
      <c r="D349">
        <v>9.2999998742016032E-6</v>
      </c>
      <c r="E349">
        <v>8100</v>
      </c>
      <c r="F349">
        <v>5922580</v>
      </c>
      <c r="G349">
        <v>0</v>
      </c>
      <c r="H349">
        <v>0</v>
      </c>
    </row>
    <row r="350" spans="1:8" x14ac:dyDescent="0.25">
      <c r="A350">
        <v>348</v>
      </c>
      <c r="B350" s="5">
        <v>40170</v>
      </c>
      <c r="C350">
        <v>6.8999999202787876E-3</v>
      </c>
      <c r="D350">
        <v>8.4000002971151844E-6</v>
      </c>
      <c r="E350">
        <v>7700</v>
      </c>
      <c r="F350">
        <v>6325000</v>
      </c>
      <c r="G350">
        <v>0</v>
      </c>
      <c r="H350">
        <v>0</v>
      </c>
    </row>
    <row r="351" spans="1:8" x14ac:dyDescent="0.25">
      <c r="A351">
        <v>349</v>
      </c>
      <c r="B351" s="5">
        <v>40171</v>
      </c>
      <c r="C351">
        <v>7.0000002160668373E-3</v>
      </c>
      <c r="D351">
        <v>8.4000002971151844E-6</v>
      </c>
      <c r="E351">
        <v>7700</v>
      </c>
      <c r="F351">
        <v>6416670</v>
      </c>
      <c r="G351">
        <v>0</v>
      </c>
      <c r="H351">
        <v>0</v>
      </c>
    </row>
    <row r="352" spans="1:8" x14ac:dyDescent="0.25">
      <c r="A352">
        <v>350</v>
      </c>
      <c r="B352" s="5">
        <v>40172</v>
      </c>
      <c r="C352">
        <v>7.1000000461935997E-3</v>
      </c>
      <c r="D352">
        <v>7.8000002758926712E-6</v>
      </c>
      <c r="E352">
        <v>7450</v>
      </c>
      <c r="F352">
        <v>6781410</v>
      </c>
      <c r="G352">
        <v>0</v>
      </c>
      <c r="H352">
        <v>0</v>
      </c>
    </row>
    <row r="353" spans="1:8" x14ac:dyDescent="0.25">
      <c r="A353">
        <v>351</v>
      </c>
      <c r="B353" s="5">
        <v>40173</v>
      </c>
      <c r="C353">
        <v>7.1999998763203621E-3</v>
      </c>
      <c r="D353">
        <v>7.8000002758926712E-6</v>
      </c>
      <c r="E353">
        <v>8700</v>
      </c>
      <c r="F353">
        <v>8030770</v>
      </c>
      <c r="G353">
        <v>0</v>
      </c>
      <c r="H353">
        <v>0</v>
      </c>
    </row>
    <row r="354" spans="1:8" x14ac:dyDescent="0.25">
      <c r="A354">
        <v>352</v>
      </c>
      <c r="B354" s="5">
        <v>40174</v>
      </c>
      <c r="C354">
        <v>7.3000001721084118E-3</v>
      </c>
      <c r="D354">
        <v>8.4000002971151844E-6</v>
      </c>
      <c r="E354">
        <v>8350</v>
      </c>
      <c r="F354">
        <v>7256550</v>
      </c>
      <c r="G354">
        <v>0</v>
      </c>
      <c r="H354">
        <v>0</v>
      </c>
    </row>
    <row r="355" spans="1:8" x14ac:dyDescent="0.25">
      <c r="A355">
        <v>353</v>
      </c>
      <c r="B355" s="5">
        <v>40175</v>
      </c>
      <c r="C355">
        <v>7.4000000022351742E-3</v>
      </c>
      <c r="D355">
        <v>8.4000002971151844E-6</v>
      </c>
      <c r="E355">
        <v>6850</v>
      </c>
      <c r="F355">
        <v>6034520</v>
      </c>
      <c r="G355">
        <v>0</v>
      </c>
      <c r="H355">
        <v>0</v>
      </c>
    </row>
    <row r="356" spans="1:8" x14ac:dyDescent="0.25">
      <c r="A356">
        <v>354</v>
      </c>
      <c r="B356" s="5">
        <v>40176</v>
      </c>
      <c r="C356">
        <v>7.4999998323619366E-3</v>
      </c>
      <c r="D356">
        <v>8.1500002124812454E-6</v>
      </c>
      <c r="E356">
        <v>8550</v>
      </c>
      <c r="F356">
        <v>7868100</v>
      </c>
      <c r="G356">
        <v>0</v>
      </c>
      <c r="H356">
        <v>0</v>
      </c>
    </row>
    <row r="357" spans="1:8" x14ac:dyDescent="0.25">
      <c r="A357">
        <v>355</v>
      </c>
      <c r="B357" s="5">
        <v>40177</v>
      </c>
      <c r="C357">
        <v>7.6000001281499863E-3</v>
      </c>
      <c r="D357">
        <v>8.1500002124812454E-6</v>
      </c>
      <c r="E357">
        <v>7050</v>
      </c>
      <c r="F357">
        <v>6574230</v>
      </c>
      <c r="G357">
        <v>0</v>
      </c>
      <c r="H357">
        <v>0</v>
      </c>
    </row>
    <row r="358" spans="1:8" x14ac:dyDescent="0.25">
      <c r="A358">
        <v>356</v>
      </c>
      <c r="B358" s="5">
        <v>40178</v>
      </c>
      <c r="C358">
        <v>7.6999999582767487E-3</v>
      </c>
      <c r="D358">
        <v>8.8200004029204138E-6</v>
      </c>
      <c r="E358">
        <v>6900</v>
      </c>
      <c r="F358">
        <v>6023810</v>
      </c>
      <c r="G358">
        <v>0</v>
      </c>
      <c r="H358">
        <v>0</v>
      </c>
    </row>
    <row r="359" spans="1:8" x14ac:dyDescent="0.25">
      <c r="A359">
        <v>357</v>
      </c>
      <c r="B359" s="5">
        <v>40179</v>
      </c>
      <c r="C359">
        <v>7.799999788403511E-3</v>
      </c>
      <c r="D359">
        <v>8.8200004029204138E-6</v>
      </c>
      <c r="E359">
        <v>6600</v>
      </c>
      <c r="F359">
        <v>5836730</v>
      </c>
      <c r="G359">
        <v>0</v>
      </c>
      <c r="H359">
        <v>0</v>
      </c>
    </row>
    <row r="360" spans="1:8" x14ac:dyDescent="0.25">
      <c r="A360">
        <v>358</v>
      </c>
      <c r="B360" s="5">
        <v>40180</v>
      </c>
      <c r="C360">
        <v>7.8999996185302734E-3</v>
      </c>
      <c r="D360">
        <v>7.6400001489673741E-6</v>
      </c>
      <c r="E360">
        <v>6300</v>
      </c>
      <c r="F360">
        <v>6514400</v>
      </c>
      <c r="G360">
        <v>0</v>
      </c>
      <c r="H360">
        <v>0</v>
      </c>
    </row>
    <row r="361" spans="1:8" x14ac:dyDescent="0.25">
      <c r="A361">
        <v>359</v>
      </c>
      <c r="B361" s="5">
        <v>40181</v>
      </c>
      <c r="C361">
        <v>8.0000003799796104E-3</v>
      </c>
      <c r="D361">
        <v>7.6400001489673741E-6</v>
      </c>
      <c r="E361">
        <v>9300</v>
      </c>
      <c r="F361">
        <v>9738220</v>
      </c>
      <c r="G361">
        <v>0</v>
      </c>
      <c r="H361">
        <v>0</v>
      </c>
    </row>
    <row r="362" spans="1:8" x14ac:dyDescent="0.25">
      <c r="A362">
        <v>360</v>
      </c>
      <c r="B362" s="5">
        <v>40182</v>
      </c>
      <c r="C362">
        <v>8.1000002101063728E-3</v>
      </c>
      <c r="D362">
        <v>1.1170000107085798E-5</v>
      </c>
      <c r="E362">
        <v>9050</v>
      </c>
      <c r="F362">
        <v>6562670</v>
      </c>
      <c r="G362">
        <v>0</v>
      </c>
      <c r="H362">
        <v>0</v>
      </c>
    </row>
    <row r="363" spans="1:8" x14ac:dyDescent="0.25">
      <c r="A363">
        <v>361</v>
      </c>
      <c r="B363" s="5">
        <v>40183</v>
      </c>
      <c r="C363">
        <v>8.2000000402331352E-3</v>
      </c>
      <c r="D363">
        <v>1.1170000107085798E-5</v>
      </c>
      <c r="E363">
        <v>9900</v>
      </c>
      <c r="F363">
        <v>7267680</v>
      </c>
      <c r="G363">
        <v>0</v>
      </c>
      <c r="H363">
        <v>0</v>
      </c>
    </row>
    <row r="364" spans="1:8" x14ac:dyDescent="0.25">
      <c r="A364">
        <v>362</v>
      </c>
      <c r="B364" s="5">
        <v>40184</v>
      </c>
      <c r="C364">
        <v>8.2999998703598976E-3</v>
      </c>
      <c r="D364">
        <v>9.2899999799556099E-6</v>
      </c>
      <c r="E364">
        <v>8150</v>
      </c>
      <c r="F364">
        <v>7281490</v>
      </c>
      <c r="G364">
        <v>0</v>
      </c>
      <c r="H364">
        <v>0</v>
      </c>
    </row>
    <row r="365" spans="1:8" x14ac:dyDescent="0.25">
      <c r="A365">
        <v>363</v>
      </c>
      <c r="B365" s="5">
        <v>40185</v>
      </c>
      <c r="C365">
        <v>8.39999970048666E-3</v>
      </c>
      <c r="D365">
        <v>9.2899999799556099E-6</v>
      </c>
      <c r="E365">
        <v>7700</v>
      </c>
      <c r="F365">
        <v>6962320</v>
      </c>
      <c r="G365">
        <v>0</v>
      </c>
      <c r="H365">
        <v>0</v>
      </c>
    </row>
    <row r="366" spans="1:8" x14ac:dyDescent="0.25">
      <c r="A366">
        <v>364</v>
      </c>
      <c r="B366" s="5">
        <v>40186</v>
      </c>
      <c r="C366">
        <v>8.500000461935997E-3</v>
      </c>
      <c r="D366">
        <v>8.8200004029204138E-6</v>
      </c>
      <c r="E366">
        <v>7650</v>
      </c>
      <c r="F366">
        <v>7372450</v>
      </c>
      <c r="G366">
        <v>0</v>
      </c>
      <c r="H366">
        <v>0</v>
      </c>
    </row>
    <row r="367" spans="1:8" x14ac:dyDescent="0.25">
      <c r="A367">
        <v>365</v>
      </c>
      <c r="B367" s="5">
        <v>40187</v>
      </c>
      <c r="C367">
        <v>8.6000002920627594E-3</v>
      </c>
      <c r="D367">
        <v>8.8200004029204138E-6</v>
      </c>
      <c r="E367">
        <v>7550</v>
      </c>
      <c r="F367">
        <v>7361680</v>
      </c>
      <c r="G367">
        <v>0</v>
      </c>
      <c r="H367">
        <v>0</v>
      </c>
    </row>
    <row r="368" spans="1:8" x14ac:dyDescent="0.25">
      <c r="A368">
        <v>366</v>
      </c>
      <c r="B368" s="5">
        <v>40188</v>
      </c>
      <c r="C368">
        <v>8.7000001221895218E-3</v>
      </c>
      <c r="D368">
        <v>1.123000038205646E-5</v>
      </c>
      <c r="E368">
        <v>9500</v>
      </c>
      <c r="F368">
        <v>7359750</v>
      </c>
      <c r="G368">
        <v>0</v>
      </c>
      <c r="H368">
        <v>0</v>
      </c>
    </row>
    <row r="369" spans="1:8" x14ac:dyDescent="0.25">
      <c r="A369">
        <v>367</v>
      </c>
      <c r="B369" s="5">
        <v>40189</v>
      </c>
      <c r="C369">
        <v>8.7999999523162842E-3</v>
      </c>
      <c r="D369">
        <v>1.123000038205646E-5</v>
      </c>
      <c r="E369">
        <v>7950</v>
      </c>
      <c r="F369">
        <v>6229740</v>
      </c>
      <c r="G369">
        <v>0</v>
      </c>
      <c r="H369">
        <v>0</v>
      </c>
    </row>
    <row r="370" spans="1:8" x14ac:dyDescent="0.25">
      <c r="A370">
        <v>368</v>
      </c>
      <c r="B370" s="5">
        <v>40190</v>
      </c>
      <c r="C370">
        <v>8.8999997824430466E-3</v>
      </c>
      <c r="D370">
        <v>1.0769999789772555E-5</v>
      </c>
      <c r="E370">
        <v>7950.259765625</v>
      </c>
      <c r="F370">
        <v>6569850</v>
      </c>
      <c r="G370">
        <v>0</v>
      </c>
      <c r="H370">
        <v>0</v>
      </c>
    </row>
    <row r="371" spans="1:8" x14ac:dyDescent="0.25">
      <c r="A371">
        <v>369</v>
      </c>
      <c r="B371" s="5">
        <v>40191</v>
      </c>
      <c r="C371">
        <v>8.999999612569809E-3</v>
      </c>
      <c r="D371">
        <v>1.0769999789772555E-5</v>
      </c>
      <c r="E371">
        <v>8200</v>
      </c>
      <c r="F371">
        <v>6852370</v>
      </c>
      <c r="G371">
        <v>0</v>
      </c>
      <c r="H371">
        <v>0</v>
      </c>
    </row>
    <row r="372" spans="1:8" x14ac:dyDescent="0.25">
      <c r="A372">
        <v>370</v>
      </c>
      <c r="B372" s="5">
        <v>40192</v>
      </c>
      <c r="C372">
        <v>9.100000374019146E-3</v>
      </c>
      <c r="D372">
        <v>1.0249999832012691E-5</v>
      </c>
      <c r="E372">
        <v>7150</v>
      </c>
      <c r="F372">
        <v>6347800</v>
      </c>
      <c r="G372">
        <v>0</v>
      </c>
      <c r="H372">
        <v>0</v>
      </c>
    </row>
    <row r="373" spans="1:8" x14ac:dyDescent="0.25">
      <c r="A373">
        <v>371</v>
      </c>
      <c r="B373" s="5">
        <v>40193</v>
      </c>
      <c r="C373">
        <v>9.2000002041459084E-3</v>
      </c>
      <c r="D373">
        <v>1.0249999832012691E-5</v>
      </c>
      <c r="E373">
        <v>7050</v>
      </c>
      <c r="F373">
        <v>6327800</v>
      </c>
      <c r="G373">
        <v>0</v>
      </c>
      <c r="H373">
        <v>0</v>
      </c>
    </row>
    <row r="374" spans="1:8" x14ac:dyDescent="0.25">
      <c r="A374">
        <v>372</v>
      </c>
      <c r="B374" s="5">
        <v>40194</v>
      </c>
      <c r="C374">
        <v>9.3000000342726707E-3</v>
      </c>
      <c r="D374">
        <v>8.6899999587330967E-6</v>
      </c>
      <c r="E374">
        <v>6250</v>
      </c>
      <c r="F374">
        <v>6688720</v>
      </c>
      <c r="G374">
        <v>0</v>
      </c>
      <c r="H374">
        <v>0</v>
      </c>
    </row>
    <row r="375" spans="1:8" x14ac:dyDescent="0.25">
      <c r="A375">
        <v>373</v>
      </c>
      <c r="B375" s="5">
        <v>40195</v>
      </c>
      <c r="C375">
        <v>9.3999998643994331E-3</v>
      </c>
      <c r="D375">
        <v>8.6899999587330967E-6</v>
      </c>
      <c r="E375">
        <v>6550</v>
      </c>
      <c r="F375">
        <v>7085160</v>
      </c>
      <c r="G375">
        <v>0</v>
      </c>
      <c r="H375">
        <v>0</v>
      </c>
    </row>
    <row r="376" spans="1:8" x14ac:dyDescent="0.25">
      <c r="A376">
        <v>374</v>
      </c>
      <c r="B376" s="5">
        <v>40196</v>
      </c>
      <c r="C376">
        <v>9.4999996945261955E-3</v>
      </c>
      <c r="D376">
        <v>8.4299999798531644E-6</v>
      </c>
      <c r="E376">
        <v>6250</v>
      </c>
      <c r="F376">
        <v>7043300</v>
      </c>
      <c r="G376">
        <v>0</v>
      </c>
      <c r="H376">
        <v>0</v>
      </c>
    </row>
    <row r="377" spans="1:8" x14ac:dyDescent="0.25">
      <c r="A377">
        <v>375</v>
      </c>
      <c r="B377" s="5">
        <v>40197</v>
      </c>
      <c r="C377">
        <v>9.6000004559755325E-3</v>
      </c>
      <c r="D377">
        <v>8.4299999798531644E-6</v>
      </c>
      <c r="E377">
        <v>6200</v>
      </c>
      <c r="F377">
        <v>7060500</v>
      </c>
      <c r="G377">
        <v>0</v>
      </c>
      <c r="H377">
        <v>0</v>
      </c>
    </row>
    <row r="378" spans="1:8" x14ac:dyDescent="0.25">
      <c r="A378">
        <v>376</v>
      </c>
      <c r="B378" s="5">
        <v>40198</v>
      </c>
      <c r="C378">
        <v>9.7000002861022949E-3</v>
      </c>
      <c r="D378">
        <v>9.0800003818003461E-6</v>
      </c>
      <c r="E378">
        <v>7900</v>
      </c>
      <c r="F378">
        <v>8439430</v>
      </c>
      <c r="G378">
        <v>0</v>
      </c>
      <c r="H378">
        <v>0</v>
      </c>
    </row>
    <row r="379" spans="1:8" x14ac:dyDescent="0.25">
      <c r="A379">
        <v>377</v>
      </c>
      <c r="B379" s="5">
        <v>40199</v>
      </c>
      <c r="C379">
        <v>9.8000001162290573E-3</v>
      </c>
      <c r="D379">
        <v>9.0800003818003461E-6</v>
      </c>
      <c r="E379">
        <v>8750</v>
      </c>
      <c r="F379">
        <v>9443830</v>
      </c>
      <c r="G379">
        <v>0</v>
      </c>
      <c r="H379">
        <v>0</v>
      </c>
    </row>
    <row r="380" spans="1:8" x14ac:dyDescent="0.25">
      <c r="A380">
        <v>378</v>
      </c>
      <c r="B380" s="5">
        <v>40200</v>
      </c>
      <c r="C380">
        <v>9.8999999463558197E-3</v>
      </c>
      <c r="D380">
        <v>9.729999874252826E-6</v>
      </c>
      <c r="E380">
        <v>6650</v>
      </c>
      <c r="F380">
        <v>6766190</v>
      </c>
      <c r="G380">
        <v>0</v>
      </c>
      <c r="H380">
        <v>0</v>
      </c>
    </row>
    <row r="381" spans="1:8" x14ac:dyDescent="0.25">
      <c r="A381">
        <v>379</v>
      </c>
      <c r="B381" s="5">
        <v>40201</v>
      </c>
      <c r="C381">
        <v>9.9999997764825821E-3</v>
      </c>
      <c r="D381">
        <v>9.729999874252826E-6</v>
      </c>
      <c r="E381">
        <v>8000</v>
      </c>
      <c r="F381">
        <v>8221990</v>
      </c>
      <c r="G381">
        <v>0</v>
      </c>
      <c r="H381">
        <v>0</v>
      </c>
    </row>
    <row r="382" spans="1:8" x14ac:dyDescent="0.25">
      <c r="A382">
        <v>380</v>
      </c>
      <c r="B382" s="5">
        <v>40202</v>
      </c>
      <c r="C382">
        <v>9.9999997764825821E-3</v>
      </c>
      <c r="D382">
        <v>9.4099996204022318E-6</v>
      </c>
      <c r="E382">
        <v>7700</v>
      </c>
      <c r="F382">
        <v>8182780</v>
      </c>
      <c r="G382">
        <v>0</v>
      </c>
      <c r="H382">
        <v>0</v>
      </c>
    </row>
    <row r="383" spans="1:8" x14ac:dyDescent="0.25">
      <c r="A383">
        <v>381</v>
      </c>
      <c r="B383" s="5">
        <v>40203</v>
      </c>
      <c r="C383">
        <v>9.9999997764825821E-3</v>
      </c>
      <c r="D383">
        <v>9.4099996204022318E-6</v>
      </c>
      <c r="E383">
        <v>10550</v>
      </c>
      <c r="F383">
        <v>11211500</v>
      </c>
      <c r="G383">
        <v>0</v>
      </c>
      <c r="H383">
        <v>0</v>
      </c>
    </row>
    <row r="384" spans="1:8" x14ac:dyDescent="0.25">
      <c r="A384">
        <v>382</v>
      </c>
      <c r="B384" s="5">
        <v>40204</v>
      </c>
      <c r="C384">
        <v>1.0099999606609344E-2</v>
      </c>
      <c r="D384">
        <v>1.3500000022759195E-5</v>
      </c>
      <c r="E384">
        <v>9750</v>
      </c>
      <c r="F384">
        <v>7294440</v>
      </c>
      <c r="G384">
        <v>0</v>
      </c>
      <c r="H384">
        <v>0</v>
      </c>
    </row>
    <row r="385" spans="1:8" x14ac:dyDescent="0.25">
      <c r="A385">
        <v>383</v>
      </c>
      <c r="B385" s="5">
        <v>40205</v>
      </c>
      <c r="C385">
        <v>1.0099999606609344E-2</v>
      </c>
      <c r="D385">
        <v>1.3500000022759195E-5</v>
      </c>
      <c r="E385">
        <v>8200</v>
      </c>
      <c r="F385">
        <v>6134820</v>
      </c>
      <c r="G385">
        <v>0</v>
      </c>
      <c r="H385">
        <v>0</v>
      </c>
    </row>
    <row r="386" spans="1:8" x14ac:dyDescent="0.25">
      <c r="A386">
        <v>384</v>
      </c>
      <c r="B386" s="5">
        <v>40206</v>
      </c>
      <c r="C386">
        <v>1.0099999606609344E-2</v>
      </c>
      <c r="D386">
        <v>1.1559999620658346E-5</v>
      </c>
      <c r="E386">
        <v>8850</v>
      </c>
      <c r="F386">
        <v>7732270</v>
      </c>
      <c r="G386">
        <v>0</v>
      </c>
      <c r="H386">
        <v>0</v>
      </c>
    </row>
    <row r="387" spans="1:8" x14ac:dyDescent="0.25">
      <c r="A387">
        <v>385</v>
      </c>
      <c r="B387" s="5">
        <v>40207</v>
      </c>
      <c r="C387">
        <v>1.0200000368058681E-2</v>
      </c>
      <c r="D387">
        <v>1.1559999620658346E-5</v>
      </c>
      <c r="E387">
        <v>9850</v>
      </c>
      <c r="F387">
        <v>8691180</v>
      </c>
      <c r="G387">
        <v>0</v>
      </c>
      <c r="H387">
        <v>0</v>
      </c>
    </row>
    <row r="388" spans="1:8" x14ac:dyDescent="0.25">
      <c r="A388">
        <v>386</v>
      </c>
      <c r="B388" s="5">
        <v>40208</v>
      </c>
      <c r="C388">
        <v>1.0200000368058681E-2</v>
      </c>
      <c r="D388">
        <v>1.2030000107188243E-5</v>
      </c>
      <c r="E388">
        <v>10500</v>
      </c>
      <c r="F388">
        <v>8902740</v>
      </c>
      <c r="G388">
        <v>0</v>
      </c>
      <c r="H388">
        <v>0</v>
      </c>
    </row>
    <row r="389" spans="1:8" x14ac:dyDescent="0.25">
      <c r="A389">
        <v>387</v>
      </c>
      <c r="B389" s="5">
        <v>40209</v>
      </c>
      <c r="C389">
        <v>1.0200000368058681E-2</v>
      </c>
      <c r="D389">
        <v>1.2030000107188243E-5</v>
      </c>
      <c r="E389">
        <v>8250</v>
      </c>
      <c r="F389">
        <v>6995010</v>
      </c>
      <c r="G389">
        <v>0</v>
      </c>
      <c r="H389">
        <v>0</v>
      </c>
    </row>
    <row r="390" spans="1:8" x14ac:dyDescent="0.25">
      <c r="A390">
        <v>388</v>
      </c>
      <c r="B390" s="5">
        <v>40210</v>
      </c>
      <c r="C390">
        <v>1.0300000198185444E-2</v>
      </c>
      <c r="D390">
        <v>1.1959999937971588E-5</v>
      </c>
      <c r="E390">
        <v>9200</v>
      </c>
      <c r="F390">
        <v>7923080</v>
      </c>
      <c r="G390">
        <v>0</v>
      </c>
      <c r="H390">
        <v>0</v>
      </c>
    </row>
    <row r="391" spans="1:8" x14ac:dyDescent="0.25">
      <c r="A391">
        <v>389</v>
      </c>
      <c r="B391" s="5">
        <v>40211</v>
      </c>
      <c r="C391">
        <v>1.0300000198185444E-2</v>
      </c>
      <c r="D391">
        <v>1.1959999937971588E-5</v>
      </c>
      <c r="E391">
        <v>7250</v>
      </c>
      <c r="F391">
        <v>6243730</v>
      </c>
      <c r="G391">
        <v>0</v>
      </c>
      <c r="H391">
        <v>0</v>
      </c>
    </row>
    <row r="392" spans="1:8" x14ac:dyDescent="0.25">
      <c r="A392">
        <v>390</v>
      </c>
      <c r="B392" s="5">
        <v>40212</v>
      </c>
      <c r="C392">
        <v>1.0300000198185444E-2</v>
      </c>
      <c r="D392">
        <v>1.6239999240497127E-5</v>
      </c>
      <c r="E392">
        <v>13500</v>
      </c>
      <c r="F392">
        <v>8562190</v>
      </c>
      <c r="G392">
        <v>0</v>
      </c>
      <c r="H392">
        <v>0</v>
      </c>
    </row>
    <row r="393" spans="1:8" x14ac:dyDescent="0.25">
      <c r="A393">
        <v>391</v>
      </c>
      <c r="B393" s="5">
        <v>40213</v>
      </c>
      <c r="C393">
        <v>1.0400000028312206E-2</v>
      </c>
      <c r="D393">
        <v>1.6239999240497127E-5</v>
      </c>
      <c r="E393">
        <v>11450</v>
      </c>
      <c r="F393">
        <v>7332510</v>
      </c>
      <c r="G393">
        <v>0</v>
      </c>
      <c r="H393">
        <v>0</v>
      </c>
    </row>
    <row r="394" spans="1:8" x14ac:dyDescent="0.25">
      <c r="A394">
        <v>392</v>
      </c>
      <c r="B394" s="5">
        <v>40214</v>
      </c>
      <c r="C394">
        <v>1.0400000028312206E-2</v>
      </c>
      <c r="D394">
        <v>2.2149999495013617E-5</v>
      </c>
      <c r="E394">
        <v>11150</v>
      </c>
      <c r="F394">
        <v>5235210</v>
      </c>
      <c r="G394">
        <v>0</v>
      </c>
      <c r="H394">
        <v>0</v>
      </c>
    </row>
    <row r="395" spans="1:8" x14ac:dyDescent="0.25">
      <c r="A395">
        <v>393</v>
      </c>
      <c r="B395" s="5">
        <v>40215</v>
      </c>
      <c r="C395">
        <v>1.0400000028312206E-2</v>
      </c>
      <c r="D395">
        <v>2.2149999495013617E-5</v>
      </c>
      <c r="E395">
        <v>9600</v>
      </c>
      <c r="F395">
        <v>4507450</v>
      </c>
      <c r="G395">
        <v>0</v>
      </c>
      <c r="H395">
        <v>0</v>
      </c>
    </row>
    <row r="396" spans="1:8" x14ac:dyDescent="0.25">
      <c r="A396">
        <v>394</v>
      </c>
      <c r="B396" s="5">
        <v>40216</v>
      </c>
      <c r="C396">
        <v>1.0499999858438969E-2</v>
      </c>
      <c r="D396">
        <v>1.8709999494603835E-5</v>
      </c>
      <c r="E396">
        <v>10850</v>
      </c>
      <c r="F396">
        <v>6088990</v>
      </c>
      <c r="G396">
        <v>0</v>
      </c>
      <c r="H396">
        <v>0</v>
      </c>
    </row>
    <row r="397" spans="1:8" x14ac:dyDescent="0.25">
      <c r="A397">
        <v>395</v>
      </c>
      <c r="B397" s="5">
        <v>40217</v>
      </c>
      <c r="C397">
        <v>1.0499999858438969E-2</v>
      </c>
      <c r="D397">
        <v>1.8709999494603835E-5</v>
      </c>
      <c r="E397">
        <v>10000</v>
      </c>
      <c r="F397">
        <v>5611970</v>
      </c>
      <c r="G397">
        <v>0</v>
      </c>
      <c r="H397">
        <v>0</v>
      </c>
    </row>
    <row r="398" spans="1:8" x14ac:dyDescent="0.25">
      <c r="A398">
        <v>396</v>
      </c>
      <c r="B398" s="5">
        <v>40218</v>
      </c>
      <c r="C398">
        <v>1.0499999858438969E-2</v>
      </c>
      <c r="D398">
        <v>1.8889999410021119E-5</v>
      </c>
      <c r="E398">
        <v>10350.400390625</v>
      </c>
      <c r="F398">
        <v>5753270</v>
      </c>
      <c r="G398">
        <v>0</v>
      </c>
      <c r="H398">
        <v>0</v>
      </c>
    </row>
    <row r="399" spans="1:8" x14ac:dyDescent="0.25">
      <c r="A399">
        <v>397</v>
      </c>
      <c r="B399" s="5">
        <v>40219</v>
      </c>
      <c r="C399">
        <v>1.0599999688565731E-2</v>
      </c>
      <c r="D399">
        <v>1.8889999410021119E-5</v>
      </c>
      <c r="E399">
        <v>8400</v>
      </c>
      <c r="F399">
        <v>4713600</v>
      </c>
      <c r="G399">
        <v>0</v>
      </c>
      <c r="H399">
        <v>0</v>
      </c>
    </row>
    <row r="400" spans="1:8" x14ac:dyDescent="0.25">
      <c r="A400">
        <v>398</v>
      </c>
      <c r="B400" s="5">
        <v>40220</v>
      </c>
      <c r="C400">
        <v>1.0599999688565731E-2</v>
      </c>
      <c r="D400">
        <v>1.6089999917312525E-5</v>
      </c>
      <c r="E400">
        <v>8450</v>
      </c>
      <c r="F400">
        <v>5566810</v>
      </c>
      <c r="G400">
        <v>0</v>
      </c>
      <c r="H400">
        <v>0</v>
      </c>
    </row>
    <row r="401" spans="1:8" x14ac:dyDescent="0.25">
      <c r="A401">
        <v>399</v>
      </c>
      <c r="B401" s="5">
        <v>40221</v>
      </c>
      <c r="C401">
        <v>1.0599999688565731E-2</v>
      </c>
      <c r="D401">
        <v>1.6089999917312525E-5</v>
      </c>
      <c r="E401">
        <v>9150</v>
      </c>
      <c r="F401">
        <v>6027970</v>
      </c>
      <c r="G401">
        <v>0</v>
      </c>
      <c r="H401">
        <v>0</v>
      </c>
    </row>
    <row r="402" spans="1:8" x14ac:dyDescent="0.25">
      <c r="A402">
        <v>400</v>
      </c>
      <c r="B402" s="5">
        <v>40222</v>
      </c>
      <c r="C402">
        <v>1.0700000450015068E-2</v>
      </c>
      <c r="D402">
        <v>2.0249999579391442E-5</v>
      </c>
      <c r="E402">
        <v>11600</v>
      </c>
      <c r="F402">
        <v>6129380</v>
      </c>
      <c r="G402">
        <v>0</v>
      </c>
      <c r="H402">
        <v>0</v>
      </c>
    </row>
    <row r="403" spans="1:8" x14ac:dyDescent="0.25">
      <c r="A403">
        <v>401</v>
      </c>
      <c r="B403" s="5">
        <v>40223</v>
      </c>
      <c r="C403">
        <v>1.0700000450015068E-2</v>
      </c>
      <c r="D403">
        <v>2.0249999579391442E-5</v>
      </c>
      <c r="E403">
        <v>10400</v>
      </c>
      <c r="F403">
        <v>5495310</v>
      </c>
      <c r="G403">
        <v>0</v>
      </c>
      <c r="H403">
        <v>0</v>
      </c>
    </row>
    <row r="404" spans="1:8" x14ac:dyDescent="0.25">
      <c r="A404">
        <v>402</v>
      </c>
      <c r="B404" s="5">
        <v>40224</v>
      </c>
      <c r="C404">
        <v>1.0700000450015068E-2</v>
      </c>
      <c r="D404">
        <v>2.325000059499871E-5</v>
      </c>
      <c r="E404">
        <v>8800</v>
      </c>
      <c r="F404">
        <v>4049890</v>
      </c>
      <c r="G404">
        <v>0</v>
      </c>
      <c r="H404">
        <v>0</v>
      </c>
    </row>
    <row r="405" spans="1:8" x14ac:dyDescent="0.25">
      <c r="A405">
        <v>403</v>
      </c>
      <c r="B405" s="5">
        <v>40225</v>
      </c>
      <c r="C405">
        <v>1.080000028014183E-2</v>
      </c>
      <c r="D405">
        <v>2.325000059499871E-5</v>
      </c>
      <c r="E405">
        <v>9750</v>
      </c>
      <c r="F405">
        <v>4529030</v>
      </c>
      <c r="G405">
        <v>0</v>
      </c>
      <c r="H405">
        <v>0</v>
      </c>
    </row>
    <row r="406" spans="1:8" x14ac:dyDescent="0.25">
      <c r="A406">
        <v>404</v>
      </c>
      <c r="B406" s="5">
        <v>40226</v>
      </c>
      <c r="C406">
        <v>1.080000028014183E-2</v>
      </c>
      <c r="D406">
        <v>2.9150000045774505E-5</v>
      </c>
      <c r="E406">
        <v>11950</v>
      </c>
      <c r="F406">
        <v>4427440</v>
      </c>
      <c r="G406">
        <v>0</v>
      </c>
      <c r="H406">
        <v>0</v>
      </c>
    </row>
    <row r="407" spans="1:8" x14ac:dyDescent="0.25">
      <c r="A407">
        <v>405</v>
      </c>
      <c r="B407" s="5">
        <v>40227</v>
      </c>
      <c r="C407">
        <v>1.080000028014183E-2</v>
      </c>
      <c r="D407">
        <v>2.9150000045774505E-5</v>
      </c>
      <c r="E407">
        <v>10400</v>
      </c>
      <c r="F407">
        <v>3853170</v>
      </c>
      <c r="G407">
        <v>0</v>
      </c>
      <c r="H407">
        <v>0</v>
      </c>
    </row>
    <row r="408" spans="1:8" x14ac:dyDescent="0.25">
      <c r="A408">
        <v>406</v>
      </c>
      <c r="B408" s="5">
        <v>40228</v>
      </c>
      <c r="C408">
        <v>1.0900000110268593E-2</v>
      </c>
      <c r="D408">
        <v>2.2489999537356198E-5</v>
      </c>
      <c r="E408">
        <v>9600</v>
      </c>
      <c r="F408">
        <v>4652730</v>
      </c>
      <c r="G408">
        <v>0</v>
      </c>
      <c r="H408">
        <v>0</v>
      </c>
    </row>
    <row r="409" spans="1:8" x14ac:dyDescent="0.25">
      <c r="A409">
        <v>407</v>
      </c>
      <c r="B409" s="5">
        <v>40229</v>
      </c>
      <c r="C409">
        <v>1.0900000110268593E-2</v>
      </c>
      <c r="D409">
        <v>2.2489999537356198E-5</v>
      </c>
      <c r="E409">
        <v>10400</v>
      </c>
      <c r="F409">
        <v>5040460</v>
      </c>
      <c r="G409">
        <v>0</v>
      </c>
      <c r="H409">
        <v>0</v>
      </c>
    </row>
    <row r="410" spans="1:8" x14ac:dyDescent="0.25">
      <c r="A410">
        <v>408</v>
      </c>
      <c r="B410" s="5">
        <v>40230</v>
      </c>
      <c r="C410">
        <v>1.0900000110268593E-2</v>
      </c>
      <c r="D410">
        <v>2.6890000299317762E-5</v>
      </c>
      <c r="E410">
        <v>11150</v>
      </c>
      <c r="F410">
        <v>4519710</v>
      </c>
      <c r="G410">
        <v>0</v>
      </c>
      <c r="H410">
        <v>0</v>
      </c>
    </row>
    <row r="411" spans="1:8" x14ac:dyDescent="0.25">
      <c r="A411">
        <v>409</v>
      </c>
      <c r="B411" s="5">
        <v>40231</v>
      </c>
      <c r="C411">
        <v>1.0999999940395355E-2</v>
      </c>
      <c r="D411">
        <v>2.6890000299317762E-5</v>
      </c>
      <c r="E411">
        <v>13000</v>
      </c>
      <c r="F411">
        <v>5317960</v>
      </c>
      <c r="G411">
        <v>0</v>
      </c>
      <c r="H411">
        <v>0</v>
      </c>
    </row>
    <row r="412" spans="1:8" x14ac:dyDescent="0.25">
      <c r="A412">
        <v>410</v>
      </c>
      <c r="B412" s="5">
        <v>40232</v>
      </c>
      <c r="C412">
        <v>1.0999999940395355E-2</v>
      </c>
      <c r="D412">
        <v>3.1539999326923862E-5</v>
      </c>
      <c r="E412">
        <v>12500</v>
      </c>
      <c r="F412">
        <v>4359540</v>
      </c>
      <c r="G412">
        <v>0</v>
      </c>
      <c r="H412">
        <v>0</v>
      </c>
    </row>
    <row r="413" spans="1:8" x14ac:dyDescent="0.25">
      <c r="A413">
        <v>411</v>
      </c>
      <c r="B413" s="5">
        <v>40233</v>
      </c>
      <c r="C413">
        <v>1.0999999940395355E-2</v>
      </c>
      <c r="D413">
        <v>3.1539999326923862E-5</v>
      </c>
      <c r="E413">
        <v>8550</v>
      </c>
      <c r="F413">
        <v>2981930</v>
      </c>
      <c r="G413">
        <v>0</v>
      </c>
      <c r="H413">
        <v>0</v>
      </c>
    </row>
    <row r="414" spans="1:8" x14ac:dyDescent="0.25">
      <c r="A414">
        <v>412</v>
      </c>
      <c r="B414" s="5">
        <v>40234</v>
      </c>
      <c r="C414">
        <v>1.1099999770522118E-2</v>
      </c>
      <c r="D414">
        <v>2.7820000468636863E-5</v>
      </c>
      <c r="E414">
        <v>7700</v>
      </c>
      <c r="F414">
        <v>3072250</v>
      </c>
      <c r="G414">
        <v>0</v>
      </c>
      <c r="H414">
        <v>0</v>
      </c>
    </row>
    <row r="415" spans="1:8" x14ac:dyDescent="0.25">
      <c r="A415">
        <v>413</v>
      </c>
      <c r="B415" s="5">
        <v>40235</v>
      </c>
      <c r="C415">
        <v>1.1099999770522118E-2</v>
      </c>
      <c r="D415">
        <v>2.7820000468636863E-5</v>
      </c>
      <c r="E415">
        <v>8600</v>
      </c>
      <c r="F415">
        <v>3431340</v>
      </c>
      <c r="G415">
        <v>0</v>
      </c>
      <c r="H415">
        <v>0</v>
      </c>
    </row>
    <row r="416" spans="1:8" x14ac:dyDescent="0.25">
      <c r="A416">
        <v>414</v>
      </c>
      <c r="B416" s="5">
        <v>40236</v>
      </c>
      <c r="C416">
        <v>1.1099999770522118E-2</v>
      </c>
      <c r="D416">
        <v>3.2520001695957035E-5</v>
      </c>
      <c r="E416">
        <v>8600</v>
      </c>
      <c r="F416">
        <v>2935420</v>
      </c>
      <c r="G416">
        <v>0</v>
      </c>
      <c r="H416">
        <v>0</v>
      </c>
    </row>
    <row r="417" spans="1:8" x14ac:dyDescent="0.25">
      <c r="A417">
        <v>415</v>
      </c>
      <c r="B417" s="5">
        <v>40237</v>
      </c>
      <c r="C417">
        <v>1.119999960064888E-2</v>
      </c>
      <c r="D417">
        <v>3.2520001695957035E-5</v>
      </c>
      <c r="E417">
        <v>7800</v>
      </c>
      <c r="F417">
        <v>2686350</v>
      </c>
      <c r="G417">
        <v>0</v>
      </c>
      <c r="H417">
        <v>0</v>
      </c>
    </row>
    <row r="418" spans="1:8" x14ac:dyDescent="0.25">
      <c r="A418">
        <v>416</v>
      </c>
      <c r="B418" s="5">
        <v>40238</v>
      </c>
      <c r="C418">
        <v>1.119999960064888E-2</v>
      </c>
      <c r="D418">
        <v>3.4960001357831061E-5</v>
      </c>
      <c r="E418">
        <v>9750</v>
      </c>
      <c r="F418">
        <v>3123570</v>
      </c>
      <c r="G418">
        <v>0</v>
      </c>
      <c r="H418">
        <v>0</v>
      </c>
    </row>
    <row r="419" spans="1:8" x14ac:dyDescent="0.25">
      <c r="A419">
        <v>417</v>
      </c>
      <c r="B419" s="5">
        <v>40239</v>
      </c>
      <c r="C419">
        <v>1.119999960064888E-2</v>
      </c>
      <c r="D419">
        <v>3.4960001357831061E-5</v>
      </c>
      <c r="E419">
        <v>9400</v>
      </c>
      <c r="F419">
        <v>3011440</v>
      </c>
      <c r="G419">
        <v>0</v>
      </c>
      <c r="H419">
        <v>0</v>
      </c>
    </row>
    <row r="420" spans="1:8" x14ac:dyDescent="0.25">
      <c r="A420">
        <v>418</v>
      </c>
      <c r="B420" s="5">
        <v>40240</v>
      </c>
      <c r="C420">
        <v>1.1300000362098217E-2</v>
      </c>
      <c r="D420">
        <v>2.7820000468636863E-5</v>
      </c>
      <c r="E420">
        <v>7600</v>
      </c>
      <c r="F420">
        <v>3086990</v>
      </c>
      <c r="G420">
        <v>0</v>
      </c>
      <c r="H420">
        <v>0</v>
      </c>
    </row>
    <row r="421" spans="1:8" x14ac:dyDescent="0.25">
      <c r="A421">
        <v>419</v>
      </c>
      <c r="B421" s="5">
        <v>40241</v>
      </c>
      <c r="C421">
        <v>1.1300000362098217E-2</v>
      </c>
      <c r="D421">
        <v>2.7820000468636863E-5</v>
      </c>
      <c r="E421">
        <v>9250</v>
      </c>
      <c r="F421">
        <v>3757190</v>
      </c>
      <c r="G421">
        <v>0</v>
      </c>
      <c r="H421">
        <v>0</v>
      </c>
    </row>
    <row r="422" spans="1:8" x14ac:dyDescent="0.25">
      <c r="A422">
        <v>420</v>
      </c>
      <c r="B422" s="5">
        <v>40242</v>
      </c>
      <c r="C422">
        <v>1.1300000362098217E-2</v>
      </c>
      <c r="D422">
        <v>3.288999869255349E-5</v>
      </c>
      <c r="E422">
        <v>8550</v>
      </c>
      <c r="F422">
        <v>2937520</v>
      </c>
      <c r="G422">
        <v>0</v>
      </c>
      <c r="H422">
        <v>0</v>
      </c>
    </row>
    <row r="423" spans="1:8" x14ac:dyDescent="0.25">
      <c r="A423">
        <v>421</v>
      </c>
      <c r="B423" s="5">
        <v>40243</v>
      </c>
      <c r="C423">
        <v>1.1400000192224979E-2</v>
      </c>
      <c r="D423">
        <v>3.288999869255349E-5</v>
      </c>
      <c r="E423">
        <v>8850</v>
      </c>
      <c r="F423">
        <v>3067500</v>
      </c>
      <c r="G423">
        <v>0</v>
      </c>
      <c r="H423">
        <v>0</v>
      </c>
    </row>
    <row r="424" spans="1:8" x14ac:dyDescent="0.25">
      <c r="A424">
        <v>422</v>
      </c>
      <c r="B424" s="5">
        <v>40244</v>
      </c>
      <c r="C424">
        <v>1.1400000192224979E-2</v>
      </c>
      <c r="D424">
        <v>3.2520001695957035E-5</v>
      </c>
      <c r="E424">
        <v>8950</v>
      </c>
      <c r="F424">
        <v>3137450</v>
      </c>
      <c r="G424">
        <v>0</v>
      </c>
      <c r="H424">
        <v>0</v>
      </c>
    </row>
    <row r="425" spans="1:8" x14ac:dyDescent="0.25">
      <c r="A425">
        <v>423</v>
      </c>
      <c r="B425" s="5">
        <v>40245</v>
      </c>
      <c r="C425">
        <v>1.1400000192224979E-2</v>
      </c>
      <c r="D425">
        <v>3.2520001695957035E-5</v>
      </c>
      <c r="E425">
        <v>6250</v>
      </c>
      <c r="F425">
        <v>2190960</v>
      </c>
      <c r="G425">
        <v>0</v>
      </c>
      <c r="H425">
        <v>0</v>
      </c>
    </row>
    <row r="426" spans="1:8" x14ac:dyDescent="0.25">
      <c r="A426">
        <v>424</v>
      </c>
      <c r="B426" s="5">
        <v>40246</v>
      </c>
      <c r="C426">
        <v>1.1500000022351742E-2</v>
      </c>
      <c r="D426">
        <v>3.33399984810967E-5</v>
      </c>
      <c r="E426">
        <v>7300</v>
      </c>
      <c r="F426">
        <v>2518000</v>
      </c>
      <c r="G426">
        <v>0</v>
      </c>
      <c r="H426">
        <v>0</v>
      </c>
    </row>
    <row r="427" spans="1:8" x14ac:dyDescent="0.25">
      <c r="A427">
        <v>425</v>
      </c>
      <c r="B427" s="5">
        <v>40247</v>
      </c>
      <c r="C427">
        <v>1.1500000022351742E-2</v>
      </c>
      <c r="D427">
        <v>3.33399984810967E-5</v>
      </c>
      <c r="E427">
        <v>8100</v>
      </c>
      <c r="F427">
        <v>2793940</v>
      </c>
      <c r="G427">
        <v>0</v>
      </c>
      <c r="H427">
        <v>0</v>
      </c>
    </row>
    <row r="428" spans="1:8" x14ac:dyDescent="0.25">
      <c r="A428">
        <v>426</v>
      </c>
      <c r="B428" s="5">
        <v>40248</v>
      </c>
      <c r="C428">
        <v>1.1500000022351742E-2</v>
      </c>
      <c r="D428">
        <v>3.288999869255349E-5</v>
      </c>
      <c r="E428">
        <v>6650</v>
      </c>
      <c r="F428">
        <v>2325170</v>
      </c>
      <c r="G428">
        <v>0</v>
      </c>
      <c r="H428">
        <v>0</v>
      </c>
    </row>
    <row r="429" spans="1:8" x14ac:dyDescent="0.25">
      <c r="A429">
        <v>427</v>
      </c>
      <c r="B429" s="5">
        <v>40249</v>
      </c>
      <c r="C429">
        <v>1.1599999852478504E-2</v>
      </c>
      <c r="D429">
        <v>3.288999869255349E-5</v>
      </c>
      <c r="E429">
        <v>6050</v>
      </c>
      <c r="F429">
        <v>2133780</v>
      </c>
      <c r="G429">
        <v>0</v>
      </c>
      <c r="H429">
        <v>0</v>
      </c>
    </row>
    <row r="430" spans="1:8" x14ac:dyDescent="0.25">
      <c r="A430">
        <v>428</v>
      </c>
      <c r="B430" s="5">
        <v>40250</v>
      </c>
      <c r="C430">
        <v>1.1599999852478504E-2</v>
      </c>
      <c r="D430">
        <v>3.5590001061791554E-5</v>
      </c>
      <c r="E430">
        <v>7650</v>
      </c>
      <c r="F430">
        <v>2493400</v>
      </c>
      <c r="G430">
        <v>0</v>
      </c>
      <c r="H430">
        <v>0</v>
      </c>
    </row>
    <row r="431" spans="1:8" x14ac:dyDescent="0.25">
      <c r="A431">
        <v>429</v>
      </c>
      <c r="B431" s="5">
        <v>40251</v>
      </c>
      <c r="C431">
        <v>1.1599999852478504E-2</v>
      </c>
      <c r="D431">
        <v>3.5590001061791554E-5</v>
      </c>
      <c r="E431">
        <v>6250</v>
      </c>
      <c r="F431">
        <v>2037090</v>
      </c>
      <c r="G431">
        <v>0</v>
      </c>
      <c r="H431">
        <v>0</v>
      </c>
    </row>
    <row r="432" spans="1:8" x14ac:dyDescent="0.25">
      <c r="A432">
        <v>430</v>
      </c>
      <c r="B432" s="5">
        <v>40252</v>
      </c>
      <c r="C432">
        <v>1.1699999682605267E-2</v>
      </c>
      <c r="D432">
        <v>2.7930000214837492E-5</v>
      </c>
      <c r="E432">
        <v>6750</v>
      </c>
      <c r="F432">
        <v>2827600</v>
      </c>
      <c r="G432">
        <v>0</v>
      </c>
      <c r="H432">
        <v>0</v>
      </c>
    </row>
    <row r="433" spans="1:8" x14ac:dyDescent="0.25">
      <c r="A433">
        <v>431</v>
      </c>
      <c r="B433" s="5">
        <v>40253</v>
      </c>
      <c r="C433">
        <v>1.1699999682605267E-2</v>
      </c>
      <c r="D433">
        <v>2.7930000214837492E-5</v>
      </c>
      <c r="E433">
        <v>6300</v>
      </c>
      <c r="F433">
        <v>2639100</v>
      </c>
      <c r="G433">
        <v>0</v>
      </c>
      <c r="H433">
        <v>0</v>
      </c>
    </row>
    <row r="434" spans="1:8" x14ac:dyDescent="0.25">
      <c r="A434">
        <v>432</v>
      </c>
      <c r="B434" s="5">
        <v>40254</v>
      </c>
      <c r="C434">
        <v>1.1699999682605267E-2</v>
      </c>
      <c r="D434">
        <v>2.7699999918695539E-5</v>
      </c>
      <c r="E434">
        <v>6800</v>
      </c>
      <c r="F434">
        <v>2872200</v>
      </c>
      <c r="G434">
        <v>0</v>
      </c>
      <c r="H434">
        <v>0</v>
      </c>
    </row>
    <row r="435" spans="1:8" x14ac:dyDescent="0.25">
      <c r="A435">
        <v>433</v>
      </c>
      <c r="B435" s="5">
        <v>40255</v>
      </c>
      <c r="C435">
        <v>1.1800000444054604E-2</v>
      </c>
      <c r="D435">
        <v>2.7699999918695539E-5</v>
      </c>
      <c r="E435">
        <v>7000</v>
      </c>
      <c r="F435">
        <v>2981950</v>
      </c>
      <c r="G435">
        <v>0</v>
      </c>
      <c r="H435">
        <v>0</v>
      </c>
    </row>
    <row r="436" spans="1:8" x14ac:dyDescent="0.25">
      <c r="A436">
        <v>434</v>
      </c>
      <c r="B436" s="5">
        <v>40256</v>
      </c>
      <c r="C436">
        <v>1.1800000444054604E-2</v>
      </c>
      <c r="D436">
        <v>2.9959999665152282E-5</v>
      </c>
      <c r="E436">
        <v>7650</v>
      </c>
      <c r="F436">
        <v>3013020</v>
      </c>
      <c r="G436">
        <v>0</v>
      </c>
      <c r="H436">
        <v>0</v>
      </c>
    </row>
    <row r="437" spans="1:8" x14ac:dyDescent="0.25">
      <c r="A437">
        <v>435</v>
      </c>
      <c r="B437" s="5">
        <v>40257</v>
      </c>
      <c r="C437">
        <v>1.1800000444054604E-2</v>
      </c>
      <c r="D437">
        <v>2.9959999665152282E-5</v>
      </c>
      <c r="E437">
        <v>9600</v>
      </c>
      <c r="F437">
        <v>3781040</v>
      </c>
      <c r="G437">
        <v>0</v>
      </c>
      <c r="H437">
        <v>0</v>
      </c>
    </row>
    <row r="438" spans="1:8" x14ac:dyDescent="0.25">
      <c r="A438">
        <v>436</v>
      </c>
      <c r="B438" s="5">
        <v>40258</v>
      </c>
      <c r="C438">
        <v>1.1900000274181366E-2</v>
      </c>
      <c r="D438">
        <v>4.076999903190881E-5</v>
      </c>
      <c r="E438">
        <v>9150</v>
      </c>
      <c r="F438">
        <v>2670710</v>
      </c>
      <c r="G438">
        <v>0</v>
      </c>
      <c r="H438">
        <v>0</v>
      </c>
    </row>
    <row r="439" spans="1:8" x14ac:dyDescent="0.25">
      <c r="A439">
        <v>437</v>
      </c>
      <c r="B439" s="5">
        <v>40259</v>
      </c>
      <c r="C439">
        <v>1.1900000274181366E-2</v>
      </c>
      <c r="D439">
        <v>4.076999903190881E-5</v>
      </c>
      <c r="E439">
        <v>8950</v>
      </c>
      <c r="F439">
        <v>2612340</v>
      </c>
      <c r="G439">
        <v>0</v>
      </c>
      <c r="H439">
        <v>0</v>
      </c>
    </row>
    <row r="440" spans="1:8" x14ac:dyDescent="0.25">
      <c r="A440">
        <v>438</v>
      </c>
      <c r="B440" s="5">
        <v>40260</v>
      </c>
      <c r="C440">
        <v>1.1900000274181366E-2</v>
      </c>
      <c r="D440">
        <v>4.6519999159500003E-5</v>
      </c>
      <c r="E440">
        <v>10350</v>
      </c>
      <c r="F440">
        <v>2647570</v>
      </c>
      <c r="G440">
        <v>0</v>
      </c>
      <c r="H440">
        <v>0</v>
      </c>
    </row>
    <row r="441" spans="1:8" x14ac:dyDescent="0.25">
      <c r="A441">
        <v>439</v>
      </c>
      <c r="B441" s="5">
        <v>40261</v>
      </c>
      <c r="C441">
        <v>1.2000000104308128E-2</v>
      </c>
      <c r="D441">
        <v>4.6519999159500003E-5</v>
      </c>
      <c r="E441">
        <v>8550</v>
      </c>
      <c r="F441">
        <v>2205500</v>
      </c>
      <c r="G441">
        <v>0</v>
      </c>
      <c r="H441">
        <v>0</v>
      </c>
    </row>
    <row r="442" spans="1:8" x14ac:dyDescent="0.25">
      <c r="A442">
        <v>440</v>
      </c>
      <c r="B442" s="5">
        <v>40262</v>
      </c>
      <c r="C442">
        <v>1.2000000104308128E-2</v>
      </c>
      <c r="D442">
        <v>4.220999835524708E-5</v>
      </c>
      <c r="E442">
        <v>9350</v>
      </c>
      <c r="F442">
        <v>2658140</v>
      </c>
      <c r="G442">
        <v>0</v>
      </c>
      <c r="H442">
        <v>0</v>
      </c>
    </row>
    <row r="443" spans="1:8" x14ac:dyDescent="0.25">
      <c r="A443">
        <v>441</v>
      </c>
      <c r="B443" s="5">
        <v>40263</v>
      </c>
      <c r="C443">
        <v>1.2000000104308128E-2</v>
      </c>
      <c r="D443">
        <v>4.220999835524708E-5</v>
      </c>
      <c r="E443">
        <v>9850</v>
      </c>
      <c r="F443">
        <v>2800280</v>
      </c>
      <c r="G443">
        <v>0</v>
      </c>
      <c r="H443">
        <v>0</v>
      </c>
    </row>
    <row r="444" spans="1:8" x14ac:dyDescent="0.25">
      <c r="A444">
        <v>442</v>
      </c>
      <c r="B444" s="5">
        <v>40264</v>
      </c>
      <c r="C444">
        <v>1.2099999934434891E-2</v>
      </c>
      <c r="D444">
        <v>3.9490001654485241E-5</v>
      </c>
      <c r="E444">
        <v>8900</v>
      </c>
      <c r="F444">
        <v>2727020</v>
      </c>
      <c r="G444">
        <v>0</v>
      </c>
      <c r="H444">
        <v>0</v>
      </c>
    </row>
    <row r="445" spans="1:8" x14ac:dyDescent="0.25">
      <c r="A445">
        <v>443</v>
      </c>
      <c r="B445" s="5">
        <v>40265</v>
      </c>
      <c r="C445">
        <v>1.2099999934434891E-2</v>
      </c>
      <c r="D445">
        <v>3.9490001654485241E-5</v>
      </c>
      <c r="E445">
        <v>9300</v>
      </c>
      <c r="F445">
        <v>2849580</v>
      </c>
      <c r="G445">
        <v>0</v>
      </c>
      <c r="H445">
        <v>0</v>
      </c>
    </row>
    <row r="446" spans="1:8" x14ac:dyDescent="0.25">
      <c r="A446">
        <v>444</v>
      </c>
      <c r="B446" s="5">
        <v>40266</v>
      </c>
      <c r="C446">
        <v>1.2099999934434891E-2</v>
      </c>
      <c r="D446">
        <v>4.3569998524617404E-5</v>
      </c>
      <c r="E446">
        <v>9750</v>
      </c>
      <c r="F446">
        <v>2707710</v>
      </c>
      <c r="G446">
        <v>0</v>
      </c>
      <c r="H446">
        <v>0</v>
      </c>
    </row>
    <row r="447" spans="1:8" x14ac:dyDescent="0.25">
      <c r="A447">
        <v>445</v>
      </c>
      <c r="B447" s="5">
        <v>40267</v>
      </c>
      <c r="C447">
        <v>1.2199999764561653E-2</v>
      </c>
      <c r="D447">
        <v>4.3569998524617404E-5</v>
      </c>
      <c r="E447">
        <v>10750</v>
      </c>
      <c r="F447">
        <v>3010100</v>
      </c>
      <c r="G447">
        <v>0</v>
      </c>
      <c r="H447">
        <v>0</v>
      </c>
    </row>
    <row r="448" spans="1:8" x14ac:dyDescent="0.25">
      <c r="A448">
        <v>446</v>
      </c>
      <c r="B448" s="5">
        <v>40268</v>
      </c>
      <c r="C448">
        <v>1.2199999764561653E-2</v>
      </c>
      <c r="D448">
        <v>4.6979999751783907E-5</v>
      </c>
      <c r="E448">
        <v>10450</v>
      </c>
      <c r="F448">
        <v>2713710</v>
      </c>
      <c r="G448">
        <v>0</v>
      </c>
      <c r="H448">
        <v>0</v>
      </c>
    </row>
    <row r="449" spans="1:8" x14ac:dyDescent="0.25">
      <c r="A449">
        <v>447</v>
      </c>
      <c r="B449" s="5">
        <v>40269</v>
      </c>
      <c r="C449">
        <v>1.2199999764561653E-2</v>
      </c>
      <c r="D449">
        <v>4.6979999751783907E-5</v>
      </c>
      <c r="E449">
        <v>8400</v>
      </c>
      <c r="F449">
        <v>2181350</v>
      </c>
      <c r="G449">
        <v>0</v>
      </c>
      <c r="H449">
        <v>0</v>
      </c>
    </row>
    <row r="450" spans="1:8" x14ac:dyDescent="0.25">
      <c r="A450">
        <v>448</v>
      </c>
      <c r="B450" s="5">
        <v>40270</v>
      </c>
      <c r="C450">
        <v>1.2299999594688416E-2</v>
      </c>
      <c r="D450">
        <v>4.4770000386051834E-5</v>
      </c>
      <c r="E450">
        <v>7800</v>
      </c>
      <c r="F450">
        <v>2142950</v>
      </c>
      <c r="G450">
        <v>0</v>
      </c>
      <c r="H450">
        <v>0</v>
      </c>
    </row>
    <row r="451" spans="1:8" x14ac:dyDescent="0.25">
      <c r="A451">
        <v>449</v>
      </c>
      <c r="B451" s="5">
        <v>40271</v>
      </c>
      <c r="C451">
        <v>1.2299999594688416E-2</v>
      </c>
      <c r="D451">
        <v>4.4770000386051834E-5</v>
      </c>
      <c r="E451">
        <v>8050</v>
      </c>
      <c r="F451">
        <v>2211640</v>
      </c>
      <c r="G451">
        <v>0</v>
      </c>
      <c r="H451">
        <v>0</v>
      </c>
    </row>
    <row r="452" spans="1:8" x14ac:dyDescent="0.25">
      <c r="A452">
        <v>450</v>
      </c>
      <c r="B452" s="5">
        <v>40272</v>
      </c>
      <c r="C452">
        <v>1.2299999594688416E-2</v>
      </c>
      <c r="D452">
        <v>5.0219998229295015E-5</v>
      </c>
      <c r="E452">
        <v>8550.259765625</v>
      </c>
      <c r="F452">
        <v>2094150</v>
      </c>
      <c r="G452">
        <v>0</v>
      </c>
      <c r="H452">
        <v>0</v>
      </c>
    </row>
    <row r="453" spans="1:8" x14ac:dyDescent="0.25">
      <c r="A453">
        <v>451</v>
      </c>
      <c r="B453" s="5">
        <v>40273</v>
      </c>
      <c r="C453">
        <v>1.2400000356137753E-2</v>
      </c>
      <c r="D453">
        <v>5.0219998229295015E-5</v>
      </c>
      <c r="E453">
        <v>7650</v>
      </c>
      <c r="F453">
        <v>1888890</v>
      </c>
      <c r="G453">
        <v>0</v>
      </c>
      <c r="H453">
        <v>0</v>
      </c>
    </row>
    <row r="454" spans="1:8" x14ac:dyDescent="0.25">
      <c r="A454">
        <v>452</v>
      </c>
      <c r="B454" s="5">
        <v>40274</v>
      </c>
      <c r="C454">
        <v>1.2400000356137753E-2</v>
      </c>
      <c r="D454">
        <v>4.386000000522472E-5</v>
      </c>
      <c r="E454">
        <v>7950</v>
      </c>
      <c r="F454">
        <v>2247610</v>
      </c>
      <c r="G454">
        <v>0</v>
      </c>
      <c r="H454">
        <v>0</v>
      </c>
    </row>
    <row r="455" spans="1:8" x14ac:dyDescent="0.25">
      <c r="A455">
        <v>453</v>
      </c>
      <c r="B455" s="5">
        <v>40275</v>
      </c>
      <c r="C455">
        <v>1.2400000356137753E-2</v>
      </c>
      <c r="D455">
        <v>4.386000000522472E-5</v>
      </c>
      <c r="E455">
        <v>9650</v>
      </c>
      <c r="F455">
        <v>2728230</v>
      </c>
      <c r="G455">
        <v>0</v>
      </c>
      <c r="H455">
        <v>0</v>
      </c>
    </row>
    <row r="456" spans="1:8" x14ac:dyDescent="0.25">
      <c r="A456">
        <v>454</v>
      </c>
      <c r="B456" s="5">
        <v>40276</v>
      </c>
      <c r="C456">
        <v>1.2500000186264515E-2</v>
      </c>
      <c r="D456">
        <v>5.8990000979974866E-5</v>
      </c>
      <c r="E456">
        <v>9150</v>
      </c>
      <c r="F456">
        <v>1938890</v>
      </c>
      <c r="G456">
        <v>0</v>
      </c>
      <c r="H456">
        <v>0</v>
      </c>
    </row>
    <row r="457" spans="1:8" x14ac:dyDescent="0.25">
      <c r="A457">
        <v>455</v>
      </c>
      <c r="B457" s="5">
        <v>40277</v>
      </c>
      <c r="C457">
        <v>1.2500000186264515E-2</v>
      </c>
      <c r="D457">
        <v>5.8990000979974866E-5</v>
      </c>
      <c r="E457">
        <v>9450</v>
      </c>
      <c r="F457">
        <v>2002460</v>
      </c>
      <c r="G457">
        <v>0</v>
      </c>
      <c r="H457">
        <v>0</v>
      </c>
    </row>
    <row r="458" spans="1:8" x14ac:dyDescent="0.25">
      <c r="A458">
        <v>456</v>
      </c>
      <c r="B458" s="5">
        <v>40278</v>
      </c>
      <c r="C458">
        <v>1.2500000186264515E-2</v>
      </c>
      <c r="D458">
        <v>7.2599999839439988E-5</v>
      </c>
      <c r="E458">
        <v>13000</v>
      </c>
      <c r="F458">
        <v>2238290</v>
      </c>
      <c r="G458">
        <v>0</v>
      </c>
      <c r="H458">
        <v>0</v>
      </c>
    </row>
    <row r="459" spans="1:8" x14ac:dyDescent="0.25">
      <c r="A459">
        <v>457</v>
      </c>
      <c r="B459" s="5">
        <v>40279</v>
      </c>
      <c r="C459">
        <v>1.2600000016391277E-2</v>
      </c>
      <c r="D459">
        <v>7.2599999839439988E-5</v>
      </c>
      <c r="E459">
        <v>11150</v>
      </c>
      <c r="F459">
        <v>1935120</v>
      </c>
      <c r="G459">
        <v>0</v>
      </c>
      <c r="H459">
        <v>0</v>
      </c>
    </row>
    <row r="460" spans="1:8" x14ac:dyDescent="0.25">
      <c r="A460">
        <v>458</v>
      </c>
      <c r="B460" s="5">
        <v>40280</v>
      </c>
      <c r="C460">
        <v>1.2600000016391277E-2</v>
      </c>
      <c r="D460">
        <v>8.4350001998245716E-5</v>
      </c>
      <c r="E460">
        <v>10150</v>
      </c>
      <c r="F460">
        <v>1516180</v>
      </c>
      <c r="G460">
        <v>0</v>
      </c>
      <c r="H460">
        <v>0</v>
      </c>
    </row>
    <row r="461" spans="1:8" x14ac:dyDescent="0.25">
      <c r="A461">
        <v>459</v>
      </c>
      <c r="B461" s="5">
        <v>40281</v>
      </c>
      <c r="C461">
        <v>1.2600000016391277E-2</v>
      </c>
      <c r="D461">
        <v>8.4350001998245716E-5</v>
      </c>
      <c r="E461">
        <v>9450</v>
      </c>
      <c r="F461">
        <v>1411620</v>
      </c>
      <c r="G461">
        <v>0</v>
      </c>
      <c r="H461">
        <v>0</v>
      </c>
    </row>
    <row r="462" spans="1:8" x14ac:dyDescent="0.25">
      <c r="A462">
        <v>460</v>
      </c>
      <c r="B462" s="5">
        <v>40282</v>
      </c>
      <c r="C462">
        <v>1.269999984651804E-2</v>
      </c>
      <c r="D462">
        <v>7.7739998232573271E-5</v>
      </c>
      <c r="E462">
        <v>9000</v>
      </c>
      <c r="F462">
        <v>1470290</v>
      </c>
      <c r="G462">
        <v>0</v>
      </c>
      <c r="H462">
        <v>0</v>
      </c>
    </row>
    <row r="463" spans="1:8" x14ac:dyDescent="0.25">
      <c r="A463">
        <v>461</v>
      </c>
      <c r="B463" s="5">
        <v>40283</v>
      </c>
      <c r="C463">
        <v>1.269999984651804E-2</v>
      </c>
      <c r="D463">
        <v>7.7739998232573271E-5</v>
      </c>
      <c r="E463">
        <v>10800</v>
      </c>
      <c r="F463">
        <v>1764340</v>
      </c>
      <c r="G463">
        <v>0</v>
      </c>
      <c r="H463">
        <v>0</v>
      </c>
    </row>
    <row r="464" spans="1:8" x14ac:dyDescent="0.25">
      <c r="A464">
        <v>462</v>
      </c>
      <c r="B464" s="5">
        <v>40284</v>
      </c>
      <c r="C464">
        <v>1.269999984651804E-2</v>
      </c>
      <c r="D464">
        <v>7.8520002716686577E-5</v>
      </c>
      <c r="E464">
        <v>10100</v>
      </c>
      <c r="F464">
        <v>1633600</v>
      </c>
      <c r="G464">
        <v>0</v>
      </c>
      <c r="H464">
        <v>0</v>
      </c>
    </row>
    <row r="465" spans="1:8" x14ac:dyDescent="0.25">
      <c r="A465">
        <v>463</v>
      </c>
      <c r="B465" s="5">
        <v>40285</v>
      </c>
      <c r="C465">
        <v>1.2799999676644802E-2</v>
      </c>
      <c r="D465">
        <v>7.8520002716686577E-5</v>
      </c>
      <c r="E465">
        <v>11050</v>
      </c>
      <c r="F465">
        <v>1801320</v>
      </c>
      <c r="G465">
        <v>0</v>
      </c>
      <c r="H465">
        <v>0</v>
      </c>
    </row>
    <row r="466" spans="1:8" x14ac:dyDescent="0.25">
      <c r="A466">
        <v>464</v>
      </c>
      <c r="B466" s="5">
        <v>40286</v>
      </c>
      <c r="C466">
        <v>1.2799999676644802E-2</v>
      </c>
      <c r="D466">
        <v>1.0301000293111429E-4</v>
      </c>
      <c r="E466">
        <v>12250</v>
      </c>
      <c r="F466">
        <v>1522180</v>
      </c>
      <c r="G466">
        <v>0</v>
      </c>
      <c r="H466">
        <v>0</v>
      </c>
    </row>
    <row r="467" spans="1:8" x14ac:dyDescent="0.25">
      <c r="A467">
        <v>465</v>
      </c>
      <c r="B467" s="5">
        <v>40287</v>
      </c>
      <c r="C467">
        <v>1.2799999676644802E-2</v>
      </c>
      <c r="D467">
        <v>1.0301000293111429E-4</v>
      </c>
      <c r="E467">
        <v>11600</v>
      </c>
      <c r="F467">
        <v>1441410</v>
      </c>
      <c r="G467">
        <v>0</v>
      </c>
      <c r="H467">
        <v>0</v>
      </c>
    </row>
    <row r="468" spans="1:8" x14ac:dyDescent="0.25">
      <c r="A468">
        <v>466</v>
      </c>
      <c r="B468" s="5">
        <v>40288</v>
      </c>
      <c r="C468">
        <v>1.2900000438094139E-2</v>
      </c>
      <c r="D468">
        <v>7.9689998528920114E-5</v>
      </c>
      <c r="E468">
        <v>10250</v>
      </c>
      <c r="F468">
        <v>1659240</v>
      </c>
      <c r="G468">
        <v>0</v>
      </c>
      <c r="H468">
        <v>0</v>
      </c>
    </row>
    <row r="469" spans="1:8" x14ac:dyDescent="0.25">
      <c r="A469">
        <v>467</v>
      </c>
      <c r="B469" s="5">
        <v>40289</v>
      </c>
      <c r="C469">
        <v>1.2900000438094139E-2</v>
      </c>
      <c r="D469">
        <v>7.9689998528920114E-5</v>
      </c>
      <c r="E469">
        <v>10950</v>
      </c>
      <c r="F469">
        <v>1772560</v>
      </c>
      <c r="G469">
        <v>0</v>
      </c>
      <c r="H469">
        <v>0</v>
      </c>
    </row>
    <row r="470" spans="1:8" x14ac:dyDescent="0.25">
      <c r="A470">
        <v>468</v>
      </c>
      <c r="B470" s="5">
        <v>40290</v>
      </c>
      <c r="C470">
        <v>1.2900000438094139E-2</v>
      </c>
      <c r="D470">
        <v>1.0086999827763066E-4</v>
      </c>
      <c r="E470">
        <v>7950</v>
      </c>
      <c r="F470">
        <v>1016700</v>
      </c>
      <c r="G470">
        <v>0</v>
      </c>
      <c r="H470">
        <v>0</v>
      </c>
    </row>
    <row r="471" spans="1:8" x14ac:dyDescent="0.25">
      <c r="A471">
        <v>469</v>
      </c>
      <c r="B471" s="5">
        <v>40291</v>
      </c>
      <c r="C471">
        <v>1.3000000268220901E-2</v>
      </c>
      <c r="D471">
        <v>1.0086999827763066E-4</v>
      </c>
      <c r="E471">
        <v>7500</v>
      </c>
      <c r="F471">
        <v>966591</v>
      </c>
      <c r="G471">
        <v>0</v>
      </c>
      <c r="H471">
        <v>0</v>
      </c>
    </row>
    <row r="472" spans="1:8" x14ac:dyDescent="0.25">
      <c r="A472">
        <v>470</v>
      </c>
      <c r="B472" s="5">
        <v>40292</v>
      </c>
      <c r="C472">
        <v>1.3000000268220901E-2</v>
      </c>
      <c r="D472">
        <v>8.3769999037031084E-5</v>
      </c>
      <c r="E472">
        <v>8400</v>
      </c>
      <c r="F472">
        <v>1303570</v>
      </c>
      <c r="G472">
        <v>0</v>
      </c>
      <c r="H472">
        <v>0</v>
      </c>
    </row>
    <row r="473" spans="1:8" x14ac:dyDescent="0.25">
      <c r="A473">
        <v>471</v>
      </c>
      <c r="B473" s="5">
        <v>40293</v>
      </c>
      <c r="C473">
        <v>1.3000000268220901E-2</v>
      </c>
      <c r="D473">
        <v>8.3769999037031084E-5</v>
      </c>
      <c r="E473">
        <v>7900</v>
      </c>
      <c r="F473">
        <v>1225980</v>
      </c>
      <c r="G473">
        <v>0</v>
      </c>
      <c r="H473">
        <v>0</v>
      </c>
    </row>
    <row r="474" spans="1:8" x14ac:dyDescent="0.25">
      <c r="A474">
        <v>472</v>
      </c>
      <c r="B474" s="5">
        <v>40294</v>
      </c>
      <c r="C474">
        <v>1.3100000098347664E-2</v>
      </c>
      <c r="D474">
        <v>9.6880001365207136E-5</v>
      </c>
      <c r="E474">
        <v>8200</v>
      </c>
      <c r="F474">
        <v>1108790</v>
      </c>
      <c r="G474">
        <v>0</v>
      </c>
      <c r="H474">
        <v>0</v>
      </c>
    </row>
    <row r="475" spans="1:8" x14ac:dyDescent="0.25">
      <c r="A475">
        <v>473</v>
      </c>
      <c r="B475" s="5">
        <v>40295</v>
      </c>
      <c r="C475">
        <v>1.3100000098347664E-2</v>
      </c>
      <c r="D475">
        <v>9.6880001365207136E-5</v>
      </c>
      <c r="E475">
        <v>9000</v>
      </c>
      <c r="F475">
        <v>1216970</v>
      </c>
      <c r="G475">
        <v>0</v>
      </c>
      <c r="H475">
        <v>0</v>
      </c>
    </row>
    <row r="476" spans="1:8" x14ac:dyDescent="0.25">
      <c r="A476">
        <v>474</v>
      </c>
      <c r="B476" s="5">
        <v>40296</v>
      </c>
      <c r="C476">
        <v>1.3100000098347664E-2</v>
      </c>
      <c r="D476">
        <v>9.9730001238640398E-5</v>
      </c>
      <c r="E476">
        <v>9000</v>
      </c>
      <c r="F476">
        <v>1182190</v>
      </c>
      <c r="G476">
        <v>0</v>
      </c>
      <c r="H476">
        <v>0</v>
      </c>
    </row>
    <row r="477" spans="1:8" x14ac:dyDescent="0.25">
      <c r="A477">
        <v>475</v>
      </c>
      <c r="B477" s="5">
        <v>40297</v>
      </c>
      <c r="C477">
        <v>1.3199999928474426E-2</v>
      </c>
      <c r="D477">
        <v>9.9730001238640398E-5</v>
      </c>
      <c r="E477">
        <v>7350</v>
      </c>
      <c r="F477">
        <v>972827</v>
      </c>
      <c r="G477">
        <v>0</v>
      </c>
      <c r="H477">
        <v>0</v>
      </c>
    </row>
    <row r="478" spans="1:8" x14ac:dyDescent="0.25">
      <c r="A478">
        <v>476</v>
      </c>
      <c r="B478" s="5">
        <v>40298</v>
      </c>
      <c r="C478">
        <v>1.3199999928474426E-2</v>
      </c>
      <c r="D478">
        <v>8.7189997429959476E-5</v>
      </c>
      <c r="E478">
        <v>7200</v>
      </c>
      <c r="F478">
        <v>1090030</v>
      </c>
      <c r="G478">
        <v>0</v>
      </c>
      <c r="H478">
        <v>0</v>
      </c>
    </row>
    <row r="479" spans="1:8" x14ac:dyDescent="0.25">
      <c r="A479">
        <v>477</v>
      </c>
      <c r="B479" s="5">
        <v>40299</v>
      </c>
      <c r="C479">
        <v>1.3199999928474426E-2</v>
      </c>
      <c r="D479">
        <v>8.7189997429959476E-5</v>
      </c>
      <c r="E479">
        <v>9150</v>
      </c>
      <c r="F479">
        <v>1385250</v>
      </c>
      <c r="G479">
        <v>0</v>
      </c>
      <c r="H479">
        <v>0</v>
      </c>
    </row>
    <row r="480" spans="1:8" x14ac:dyDescent="0.25">
      <c r="A480">
        <v>478</v>
      </c>
      <c r="B480" s="5">
        <v>40300</v>
      </c>
      <c r="C480">
        <v>1.3299999758601189E-2</v>
      </c>
      <c r="D480">
        <v>9.6880001365207136E-5</v>
      </c>
      <c r="E480">
        <v>7750</v>
      </c>
      <c r="F480">
        <v>1063950</v>
      </c>
      <c r="G480">
        <v>0</v>
      </c>
      <c r="H480">
        <v>0</v>
      </c>
    </row>
    <row r="481" spans="1:8" x14ac:dyDescent="0.25">
      <c r="A481">
        <v>479</v>
      </c>
      <c r="B481" s="5">
        <v>40301</v>
      </c>
      <c r="C481">
        <v>1.3299999758601189E-2</v>
      </c>
      <c r="D481">
        <v>9.6880001365207136E-5</v>
      </c>
      <c r="E481">
        <v>7950</v>
      </c>
      <c r="F481">
        <v>1091400</v>
      </c>
      <c r="G481">
        <v>0</v>
      </c>
      <c r="H481">
        <v>0</v>
      </c>
    </row>
    <row r="482" spans="1:8" x14ac:dyDescent="0.25">
      <c r="A482">
        <v>480</v>
      </c>
      <c r="B482" s="5">
        <v>40302</v>
      </c>
      <c r="C482">
        <v>1.3299999758601189E-2</v>
      </c>
      <c r="D482">
        <v>8.3040002209600061E-5</v>
      </c>
      <c r="E482">
        <v>6800</v>
      </c>
      <c r="F482">
        <v>1089110</v>
      </c>
      <c r="G482">
        <v>0</v>
      </c>
      <c r="H482">
        <v>0</v>
      </c>
    </row>
    <row r="483" spans="1:8" x14ac:dyDescent="0.25">
      <c r="A483">
        <v>481</v>
      </c>
      <c r="B483" s="5">
        <v>40303</v>
      </c>
      <c r="C483">
        <v>1.3399999588727951E-2</v>
      </c>
      <c r="D483">
        <v>8.3040002209600061E-5</v>
      </c>
      <c r="E483">
        <v>6850</v>
      </c>
      <c r="F483">
        <v>1105370</v>
      </c>
      <c r="G483">
        <v>0</v>
      </c>
      <c r="H483">
        <v>0</v>
      </c>
    </row>
    <row r="484" spans="1:8" x14ac:dyDescent="0.25">
      <c r="A484">
        <v>482</v>
      </c>
      <c r="B484" s="5">
        <v>40304</v>
      </c>
      <c r="C484">
        <v>1.3399999588727951E-2</v>
      </c>
      <c r="D484">
        <v>9.6449999546166509E-5</v>
      </c>
      <c r="E484">
        <v>7450</v>
      </c>
      <c r="F484">
        <v>1035040</v>
      </c>
      <c r="G484">
        <v>0</v>
      </c>
      <c r="H484">
        <v>0</v>
      </c>
    </row>
    <row r="485" spans="1:8" x14ac:dyDescent="0.25">
      <c r="A485">
        <v>483</v>
      </c>
      <c r="B485" s="5">
        <v>40305</v>
      </c>
      <c r="C485">
        <v>1.3399999588727951E-2</v>
      </c>
      <c r="D485">
        <v>9.6449999546166509E-5</v>
      </c>
      <c r="E485">
        <v>6600</v>
      </c>
      <c r="F485">
        <v>916952</v>
      </c>
      <c r="G485">
        <v>0</v>
      </c>
      <c r="H485">
        <v>0</v>
      </c>
    </row>
    <row r="486" spans="1:8" x14ac:dyDescent="0.25">
      <c r="A486">
        <v>484</v>
      </c>
      <c r="B486" s="5">
        <v>40306</v>
      </c>
      <c r="C486">
        <v>1.3500000350177288E-2</v>
      </c>
      <c r="D486">
        <v>9.4529998023062944E-5</v>
      </c>
      <c r="E486">
        <v>7700</v>
      </c>
      <c r="F486">
        <v>1099650</v>
      </c>
      <c r="G486">
        <v>0</v>
      </c>
      <c r="H486">
        <v>0</v>
      </c>
    </row>
    <row r="487" spans="1:8" x14ac:dyDescent="0.25">
      <c r="A487">
        <v>485</v>
      </c>
      <c r="B487" s="5">
        <v>40307</v>
      </c>
      <c r="C487">
        <v>1.3500000350177288E-2</v>
      </c>
      <c r="D487">
        <v>9.4529998023062944E-5</v>
      </c>
      <c r="E487">
        <v>7150</v>
      </c>
      <c r="F487">
        <v>1021100</v>
      </c>
      <c r="G487">
        <v>0</v>
      </c>
      <c r="H487">
        <v>0</v>
      </c>
    </row>
    <row r="488" spans="1:8" x14ac:dyDescent="0.25">
      <c r="A488">
        <v>486</v>
      </c>
      <c r="B488" s="5">
        <v>40308</v>
      </c>
      <c r="C488">
        <v>1.3500000350177288E-2</v>
      </c>
      <c r="D488">
        <v>8.7510001321788877E-5</v>
      </c>
      <c r="E488">
        <v>6400</v>
      </c>
      <c r="F488">
        <v>987316</v>
      </c>
      <c r="G488">
        <v>0</v>
      </c>
      <c r="H488">
        <v>0</v>
      </c>
    </row>
    <row r="489" spans="1:8" x14ac:dyDescent="0.25">
      <c r="A489">
        <v>487</v>
      </c>
      <c r="B489" s="5">
        <v>40309</v>
      </c>
      <c r="C489">
        <v>1.360000018030405E-2</v>
      </c>
      <c r="D489">
        <v>8.7510001321788877E-5</v>
      </c>
      <c r="E489">
        <v>5550</v>
      </c>
      <c r="F489">
        <v>862530</v>
      </c>
      <c r="G489">
        <v>0</v>
      </c>
      <c r="H489">
        <v>0</v>
      </c>
    </row>
    <row r="490" spans="1:8" x14ac:dyDescent="0.25">
      <c r="A490">
        <v>488</v>
      </c>
      <c r="B490" s="5">
        <v>40310</v>
      </c>
      <c r="C490">
        <v>1.360000018030405E-2</v>
      </c>
      <c r="D490">
        <v>7.7290002082008868E-5</v>
      </c>
      <c r="E490">
        <v>6350</v>
      </c>
      <c r="F490">
        <v>1117350</v>
      </c>
      <c r="G490">
        <v>0</v>
      </c>
      <c r="H490">
        <v>0</v>
      </c>
    </row>
    <row r="491" spans="1:8" x14ac:dyDescent="0.25">
      <c r="A491">
        <v>489</v>
      </c>
      <c r="B491" s="5">
        <v>40311</v>
      </c>
      <c r="C491">
        <v>1.360000018030405E-2</v>
      </c>
      <c r="D491">
        <v>7.7290002082008868E-5</v>
      </c>
      <c r="E491">
        <v>6400</v>
      </c>
      <c r="F491">
        <v>1126150</v>
      </c>
      <c r="G491">
        <v>0</v>
      </c>
      <c r="H491">
        <v>0</v>
      </c>
    </row>
    <row r="492" spans="1:8" x14ac:dyDescent="0.25">
      <c r="A492">
        <v>490</v>
      </c>
      <c r="B492" s="5">
        <v>40312</v>
      </c>
      <c r="C492">
        <v>1.3700000010430813E-2</v>
      </c>
      <c r="D492">
        <v>7.665000157430768E-5</v>
      </c>
      <c r="E492">
        <v>6156.7099609375</v>
      </c>
      <c r="F492">
        <v>1100420</v>
      </c>
      <c r="G492">
        <v>0</v>
      </c>
      <c r="H492">
        <v>0</v>
      </c>
    </row>
    <row r="493" spans="1:8" x14ac:dyDescent="0.25">
      <c r="A493">
        <v>491</v>
      </c>
      <c r="B493" s="5">
        <v>40313</v>
      </c>
      <c r="C493">
        <v>1.3700000010430813E-2</v>
      </c>
      <c r="D493">
        <v>7.665000157430768E-5</v>
      </c>
      <c r="E493">
        <v>4552.64013671875</v>
      </c>
      <c r="F493">
        <v>813714</v>
      </c>
      <c r="G493">
        <v>0</v>
      </c>
      <c r="H493">
        <v>0</v>
      </c>
    </row>
    <row r="494" spans="1:8" x14ac:dyDescent="0.25">
      <c r="A494">
        <v>492</v>
      </c>
      <c r="B494" s="5">
        <v>40314</v>
      </c>
      <c r="C494">
        <v>1.3700000010430813E-2</v>
      </c>
      <c r="D494">
        <v>6.1320002714637667E-5</v>
      </c>
      <c r="E494">
        <v>5650</v>
      </c>
      <c r="F494">
        <v>1262310</v>
      </c>
      <c r="G494">
        <v>0</v>
      </c>
      <c r="H494">
        <v>0</v>
      </c>
    </row>
    <row r="495" spans="1:8" x14ac:dyDescent="0.25">
      <c r="A495">
        <v>493</v>
      </c>
      <c r="B495" s="5">
        <v>40315</v>
      </c>
      <c r="C495">
        <v>1.3799999840557575E-2</v>
      </c>
      <c r="D495">
        <v>6.1320002714637667E-5</v>
      </c>
      <c r="E495">
        <v>7150</v>
      </c>
      <c r="F495">
        <v>1609100</v>
      </c>
      <c r="G495">
        <v>0</v>
      </c>
      <c r="H495">
        <v>0</v>
      </c>
    </row>
    <row r="496" spans="1:8" x14ac:dyDescent="0.25">
      <c r="A496">
        <v>494</v>
      </c>
      <c r="B496" s="5">
        <v>40316</v>
      </c>
      <c r="C496">
        <v>1.3799999840557575E-2</v>
      </c>
      <c r="D496">
        <v>1.0730999929364771E-4</v>
      </c>
      <c r="E496">
        <v>8400</v>
      </c>
      <c r="F496">
        <v>1080230</v>
      </c>
      <c r="G496">
        <v>0</v>
      </c>
      <c r="H496">
        <v>0</v>
      </c>
    </row>
    <row r="497" spans="1:8" x14ac:dyDescent="0.25">
      <c r="A497">
        <v>495</v>
      </c>
      <c r="B497" s="5">
        <v>40317</v>
      </c>
      <c r="C497">
        <v>1.3799999840557575E-2</v>
      </c>
      <c r="D497">
        <v>1.0730999929364771E-4</v>
      </c>
      <c r="E497">
        <v>8200</v>
      </c>
      <c r="F497">
        <v>1054520</v>
      </c>
      <c r="G497">
        <v>0</v>
      </c>
      <c r="H497">
        <v>0</v>
      </c>
    </row>
    <row r="498" spans="1:8" x14ac:dyDescent="0.25">
      <c r="A498">
        <v>496</v>
      </c>
      <c r="B498" s="5">
        <v>40318</v>
      </c>
      <c r="C498">
        <v>1.3899999670684338E-2</v>
      </c>
      <c r="D498">
        <v>1.0776000272016972E-4</v>
      </c>
      <c r="E498">
        <v>10150</v>
      </c>
      <c r="F498">
        <v>1309250</v>
      </c>
      <c r="G498">
        <v>0</v>
      </c>
      <c r="H498">
        <v>0</v>
      </c>
    </row>
    <row r="499" spans="1:8" x14ac:dyDescent="0.25">
      <c r="A499">
        <v>497</v>
      </c>
      <c r="B499" s="5">
        <v>40319</v>
      </c>
      <c r="C499">
        <v>1.3899999670684338E-2</v>
      </c>
      <c r="D499">
        <v>1.0776000272016972E-4</v>
      </c>
      <c r="E499">
        <v>8800</v>
      </c>
      <c r="F499">
        <v>1135120</v>
      </c>
      <c r="G499">
        <v>0</v>
      </c>
      <c r="H499">
        <v>0</v>
      </c>
    </row>
    <row r="500" spans="1:8" x14ac:dyDescent="0.25">
      <c r="A500">
        <v>498</v>
      </c>
      <c r="B500" s="5">
        <v>40320</v>
      </c>
      <c r="C500">
        <v>1.3899999670684338E-2</v>
      </c>
      <c r="D500">
        <v>1.130599994212389E-4</v>
      </c>
      <c r="E500">
        <v>9750.990234375</v>
      </c>
      <c r="F500">
        <v>1198820</v>
      </c>
      <c r="G500">
        <v>0</v>
      </c>
      <c r="H500">
        <v>0</v>
      </c>
    </row>
    <row r="501" spans="1:8" x14ac:dyDescent="0.25">
      <c r="A501">
        <v>499</v>
      </c>
      <c r="B501" s="5">
        <v>40321</v>
      </c>
      <c r="C501">
        <v>1.4000000432133675E-2</v>
      </c>
      <c r="D501">
        <v>1.130599994212389E-4</v>
      </c>
      <c r="E501">
        <v>10550</v>
      </c>
      <c r="F501">
        <v>1306390</v>
      </c>
      <c r="G501">
        <v>0</v>
      </c>
      <c r="H501">
        <v>0</v>
      </c>
    </row>
    <row r="502" spans="1:8" x14ac:dyDescent="0.25">
      <c r="A502">
        <v>500</v>
      </c>
      <c r="B502" s="5">
        <v>40322</v>
      </c>
      <c r="C502">
        <v>1.4000000432133675E-2</v>
      </c>
      <c r="D502">
        <v>1.1189000360900536E-4</v>
      </c>
      <c r="E502">
        <v>9400</v>
      </c>
      <c r="F502">
        <v>1176160</v>
      </c>
      <c r="G502">
        <v>0</v>
      </c>
      <c r="H502">
        <v>0</v>
      </c>
    </row>
    <row r="503" spans="1:8" x14ac:dyDescent="0.25">
      <c r="A503">
        <v>501</v>
      </c>
      <c r="B503" s="5">
        <v>40323</v>
      </c>
      <c r="C503">
        <v>1.4000000432133675E-2</v>
      </c>
      <c r="D503">
        <v>1.1189000360900536E-4</v>
      </c>
      <c r="E503">
        <v>10500</v>
      </c>
      <c r="F503">
        <v>1313790</v>
      </c>
      <c r="G503">
        <v>0</v>
      </c>
      <c r="H503">
        <v>0</v>
      </c>
    </row>
    <row r="504" spans="1:8" x14ac:dyDescent="0.25">
      <c r="A504">
        <v>502</v>
      </c>
      <c r="B504" s="5">
        <v>40324</v>
      </c>
      <c r="C504">
        <v>1.4100000262260437E-2</v>
      </c>
      <c r="D504">
        <v>1.2483999307733029E-4</v>
      </c>
      <c r="E504">
        <v>11150</v>
      </c>
      <c r="F504">
        <v>1259330</v>
      </c>
      <c r="G504">
        <v>0</v>
      </c>
      <c r="H504">
        <v>0</v>
      </c>
    </row>
    <row r="505" spans="1:8" x14ac:dyDescent="0.25">
      <c r="A505">
        <v>503</v>
      </c>
      <c r="B505" s="5">
        <v>40325</v>
      </c>
      <c r="C505">
        <v>1.4100000262260437E-2</v>
      </c>
      <c r="D505">
        <v>1.2483999307733029E-4</v>
      </c>
      <c r="E505">
        <v>9600</v>
      </c>
      <c r="F505">
        <v>1084270</v>
      </c>
      <c r="G505">
        <v>0</v>
      </c>
      <c r="H505">
        <v>0</v>
      </c>
    </row>
    <row r="506" spans="1:8" x14ac:dyDescent="0.25">
      <c r="A506">
        <v>504</v>
      </c>
      <c r="B506" s="5">
        <v>40326</v>
      </c>
      <c r="C506">
        <v>1.4100000262260437E-2</v>
      </c>
      <c r="D506">
        <v>1.2896000407636166E-4</v>
      </c>
      <c r="E506">
        <v>11150</v>
      </c>
      <c r="F506">
        <v>1219100</v>
      </c>
      <c r="G506">
        <v>0</v>
      </c>
      <c r="H506">
        <v>0</v>
      </c>
    </row>
    <row r="507" spans="1:8" x14ac:dyDescent="0.25">
      <c r="A507">
        <v>505</v>
      </c>
      <c r="B507" s="5">
        <v>40327</v>
      </c>
      <c r="C507">
        <v>1.4200000092387199E-2</v>
      </c>
      <c r="D507">
        <v>1.2896000407636166E-4</v>
      </c>
      <c r="E507">
        <v>9200</v>
      </c>
      <c r="F507">
        <v>1013030</v>
      </c>
      <c r="G507">
        <v>0</v>
      </c>
      <c r="H507">
        <v>0</v>
      </c>
    </row>
    <row r="508" spans="1:8" x14ac:dyDescent="0.25">
      <c r="A508">
        <v>506</v>
      </c>
      <c r="B508" s="5">
        <v>40328</v>
      </c>
      <c r="C508">
        <v>1.4200000092387199E-2</v>
      </c>
      <c r="D508">
        <v>1.2475000403355807E-4</v>
      </c>
      <c r="E508">
        <v>7450</v>
      </c>
      <c r="F508">
        <v>848016</v>
      </c>
      <c r="G508">
        <v>0</v>
      </c>
      <c r="H508">
        <v>0</v>
      </c>
    </row>
    <row r="509" spans="1:8" x14ac:dyDescent="0.25">
      <c r="A509">
        <v>507</v>
      </c>
      <c r="B509" s="5">
        <v>40329</v>
      </c>
      <c r="C509">
        <v>1.4200000092387199E-2</v>
      </c>
      <c r="D509">
        <v>1.2475000403355807E-4</v>
      </c>
      <c r="E509">
        <v>7100</v>
      </c>
      <c r="F509">
        <v>808176</v>
      </c>
      <c r="G509">
        <v>0</v>
      </c>
      <c r="H509">
        <v>0</v>
      </c>
    </row>
    <row r="510" spans="1:8" x14ac:dyDescent="0.25">
      <c r="A510">
        <v>508</v>
      </c>
      <c r="B510" s="5">
        <v>40330</v>
      </c>
      <c r="C510">
        <v>1.4299999922513962E-2</v>
      </c>
      <c r="D510">
        <v>1.0987999849021435E-4</v>
      </c>
      <c r="E510">
        <v>6750</v>
      </c>
      <c r="F510">
        <v>878458</v>
      </c>
      <c r="G510">
        <v>0</v>
      </c>
      <c r="H510">
        <v>0</v>
      </c>
    </row>
    <row r="511" spans="1:8" x14ac:dyDescent="0.25">
      <c r="A511">
        <v>509</v>
      </c>
      <c r="B511" s="5">
        <v>40331</v>
      </c>
      <c r="C511">
        <v>1.4299999922513962E-2</v>
      </c>
      <c r="D511">
        <v>1.0987999849021435E-4</v>
      </c>
      <c r="E511">
        <v>7350</v>
      </c>
      <c r="F511">
        <v>956544</v>
      </c>
      <c r="G511">
        <v>0</v>
      </c>
      <c r="H511">
        <v>0</v>
      </c>
    </row>
    <row r="512" spans="1:8" x14ac:dyDescent="0.25">
      <c r="A512">
        <v>510</v>
      </c>
      <c r="B512" s="5">
        <v>40332</v>
      </c>
      <c r="C512">
        <v>1.4299999922513962E-2</v>
      </c>
      <c r="D512">
        <v>1.2969999806955457E-4</v>
      </c>
      <c r="E512">
        <v>7600</v>
      </c>
      <c r="F512">
        <v>837934</v>
      </c>
      <c r="G512">
        <v>0</v>
      </c>
      <c r="H512">
        <v>0</v>
      </c>
    </row>
    <row r="513" spans="1:8" x14ac:dyDescent="0.25">
      <c r="A513">
        <v>511</v>
      </c>
      <c r="B513" s="5">
        <v>40333</v>
      </c>
      <c r="C513">
        <v>1.4399999752640724E-2</v>
      </c>
      <c r="D513">
        <v>1.2969999806955457E-4</v>
      </c>
      <c r="E513">
        <v>6250</v>
      </c>
      <c r="F513">
        <v>693909</v>
      </c>
      <c r="G513">
        <v>0</v>
      </c>
      <c r="H513">
        <v>0</v>
      </c>
    </row>
    <row r="514" spans="1:8" x14ac:dyDescent="0.25">
      <c r="A514">
        <v>512</v>
      </c>
      <c r="B514" s="5">
        <v>40334</v>
      </c>
      <c r="C514">
        <v>1.4399999752640724E-2</v>
      </c>
      <c r="D514">
        <v>1.1482999980216846E-4</v>
      </c>
      <c r="E514">
        <v>7250</v>
      </c>
      <c r="F514">
        <v>909170</v>
      </c>
      <c r="G514">
        <v>0</v>
      </c>
      <c r="H514">
        <v>0</v>
      </c>
    </row>
    <row r="515" spans="1:8" x14ac:dyDescent="0.25">
      <c r="A515">
        <v>513</v>
      </c>
      <c r="B515" s="5">
        <v>40335</v>
      </c>
      <c r="C515">
        <v>1.4399999752640724E-2</v>
      </c>
      <c r="D515">
        <v>1.1482999980216846E-4</v>
      </c>
      <c r="E515">
        <v>7400</v>
      </c>
      <c r="F515">
        <v>927980</v>
      </c>
      <c r="G515">
        <v>0</v>
      </c>
      <c r="H515">
        <v>0</v>
      </c>
    </row>
    <row r="516" spans="1:8" x14ac:dyDescent="0.25">
      <c r="A516">
        <v>514</v>
      </c>
      <c r="B516" s="5">
        <v>40336</v>
      </c>
      <c r="C516">
        <v>1.4499999582767487E-2</v>
      </c>
      <c r="D516">
        <v>1.288799976464361E-4</v>
      </c>
      <c r="E516">
        <v>7850</v>
      </c>
      <c r="F516">
        <v>883186</v>
      </c>
      <c r="G516">
        <v>0</v>
      </c>
      <c r="H516">
        <v>0</v>
      </c>
    </row>
    <row r="517" spans="1:8" x14ac:dyDescent="0.25">
      <c r="A517">
        <v>515</v>
      </c>
      <c r="B517" s="5">
        <v>40337</v>
      </c>
      <c r="C517">
        <v>1.4499999582767487E-2</v>
      </c>
      <c r="D517">
        <v>1.288799976464361E-4</v>
      </c>
      <c r="E517">
        <v>8000</v>
      </c>
      <c r="F517">
        <v>900062</v>
      </c>
      <c r="G517">
        <v>0</v>
      </c>
      <c r="H517">
        <v>0</v>
      </c>
    </row>
    <row r="518" spans="1:8" x14ac:dyDescent="0.25">
      <c r="A518">
        <v>516</v>
      </c>
      <c r="B518" s="5">
        <v>40338</v>
      </c>
      <c r="C518">
        <v>1.4499999582767487E-2</v>
      </c>
      <c r="D518">
        <v>1.3383000623434782E-4</v>
      </c>
      <c r="E518">
        <v>8400</v>
      </c>
      <c r="F518">
        <v>910110</v>
      </c>
      <c r="G518">
        <v>0</v>
      </c>
      <c r="H518">
        <v>0</v>
      </c>
    </row>
    <row r="519" spans="1:8" x14ac:dyDescent="0.25">
      <c r="A519">
        <v>517</v>
      </c>
      <c r="B519" s="5">
        <v>40339</v>
      </c>
      <c r="C519">
        <v>1.4600000344216824E-2</v>
      </c>
      <c r="D519">
        <v>1.3383000623434782E-4</v>
      </c>
      <c r="E519">
        <v>8000</v>
      </c>
      <c r="F519">
        <v>872749</v>
      </c>
      <c r="G519">
        <v>0</v>
      </c>
      <c r="H519">
        <v>0</v>
      </c>
    </row>
    <row r="520" spans="1:8" x14ac:dyDescent="0.25">
      <c r="A520">
        <v>518</v>
      </c>
      <c r="B520" s="5">
        <v>40340</v>
      </c>
      <c r="C520">
        <v>1.4600000344216824E-2</v>
      </c>
      <c r="D520">
        <v>1.387899974361062E-4</v>
      </c>
      <c r="E520">
        <v>8400</v>
      </c>
      <c r="F520">
        <v>883637</v>
      </c>
      <c r="G520">
        <v>0</v>
      </c>
      <c r="H520">
        <v>0</v>
      </c>
    </row>
    <row r="521" spans="1:8" x14ac:dyDescent="0.25">
      <c r="A521">
        <v>519</v>
      </c>
      <c r="B521" s="5">
        <v>40341</v>
      </c>
      <c r="C521">
        <v>1.4600000344216824E-2</v>
      </c>
      <c r="D521">
        <v>1.387899974361062E-4</v>
      </c>
      <c r="E521">
        <v>6750</v>
      </c>
      <c r="F521">
        <v>710066</v>
      </c>
      <c r="G521">
        <v>0</v>
      </c>
      <c r="H521">
        <v>0</v>
      </c>
    </row>
    <row r="522" spans="1:8" x14ac:dyDescent="0.25">
      <c r="A522">
        <v>520</v>
      </c>
      <c r="B522" s="5">
        <v>40342</v>
      </c>
      <c r="C522">
        <v>1.4700000174343586E-2</v>
      </c>
      <c r="D522">
        <v>1.3910999405197799E-4</v>
      </c>
      <c r="E522">
        <v>8550</v>
      </c>
      <c r="F522">
        <v>903494</v>
      </c>
      <c r="G522">
        <v>0</v>
      </c>
      <c r="H522">
        <v>0</v>
      </c>
    </row>
    <row r="523" spans="1:8" x14ac:dyDescent="0.25">
      <c r="A523">
        <v>521</v>
      </c>
      <c r="B523" s="5">
        <v>40343</v>
      </c>
      <c r="C523">
        <v>1.4700000174343586E-2</v>
      </c>
      <c r="D523">
        <v>1.3910999405197799E-4</v>
      </c>
      <c r="E523">
        <v>8050</v>
      </c>
      <c r="F523">
        <v>850658</v>
      </c>
      <c r="G523">
        <v>0</v>
      </c>
      <c r="H523">
        <v>0</v>
      </c>
    </row>
    <row r="524" spans="1:8" x14ac:dyDescent="0.25">
      <c r="A524">
        <v>522</v>
      </c>
      <c r="B524" s="5">
        <v>40344</v>
      </c>
      <c r="C524">
        <v>1.4700000174343586E-2</v>
      </c>
      <c r="D524">
        <v>1.6934999439399689E-4</v>
      </c>
      <c r="E524">
        <v>9200</v>
      </c>
      <c r="F524">
        <v>798583</v>
      </c>
      <c r="G524">
        <v>0</v>
      </c>
      <c r="H524">
        <v>0</v>
      </c>
    </row>
    <row r="525" spans="1:8" x14ac:dyDescent="0.25">
      <c r="A525">
        <v>523</v>
      </c>
      <c r="B525" s="5">
        <v>40345</v>
      </c>
      <c r="C525">
        <v>1.4800000004470348E-2</v>
      </c>
      <c r="D525">
        <v>1.6934999439399689E-4</v>
      </c>
      <c r="E525">
        <v>7100</v>
      </c>
      <c r="F525">
        <v>620490</v>
      </c>
      <c r="G525">
        <v>0</v>
      </c>
      <c r="H525">
        <v>0</v>
      </c>
    </row>
    <row r="526" spans="1:8" x14ac:dyDescent="0.25">
      <c r="A526">
        <v>524</v>
      </c>
      <c r="B526" s="5">
        <v>40346</v>
      </c>
      <c r="C526">
        <v>1.4800000004470348E-2</v>
      </c>
      <c r="D526">
        <v>1.2356000661384314E-4</v>
      </c>
      <c r="E526">
        <v>7300</v>
      </c>
      <c r="F526">
        <v>874393</v>
      </c>
      <c r="G526">
        <v>0</v>
      </c>
      <c r="H526">
        <v>0</v>
      </c>
    </row>
    <row r="527" spans="1:8" x14ac:dyDescent="0.25">
      <c r="A527">
        <v>525</v>
      </c>
      <c r="B527" s="5">
        <v>40347</v>
      </c>
      <c r="C527">
        <v>1.4800000004470348E-2</v>
      </c>
      <c r="D527">
        <v>1.2356000661384314E-4</v>
      </c>
      <c r="E527">
        <v>7500</v>
      </c>
      <c r="F527">
        <v>898349</v>
      </c>
      <c r="G527">
        <v>0</v>
      </c>
      <c r="H527">
        <v>0</v>
      </c>
    </row>
    <row r="528" spans="1:8" x14ac:dyDescent="0.25">
      <c r="A528">
        <v>526</v>
      </c>
      <c r="B528" s="5">
        <v>40348</v>
      </c>
      <c r="C528">
        <v>1.4899999834597111E-2</v>
      </c>
      <c r="D528">
        <v>1.3652000052388757E-4</v>
      </c>
      <c r="E528">
        <v>7500</v>
      </c>
      <c r="F528">
        <v>818561</v>
      </c>
      <c r="G528">
        <v>0</v>
      </c>
      <c r="H528">
        <v>0</v>
      </c>
    </row>
    <row r="529" spans="1:8" x14ac:dyDescent="0.25">
      <c r="A529">
        <v>527</v>
      </c>
      <c r="B529" s="5">
        <v>40349</v>
      </c>
      <c r="C529">
        <v>1.4899999834597111E-2</v>
      </c>
      <c r="D529">
        <v>1.3652000052388757E-4</v>
      </c>
      <c r="E529">
        <v>9250</v>
      </c>
      <c r="F529">
        <v>1009560</v>
      </c>
      <c r="G529">
        <v>0</v>
      </c>
      <c r="H529">
        <v>0</v>
      </c>
    </row>
    <row r="530" spans="1:8" x14ac:dyDescent="0.25">
      <c r="A530">
        <v>528</v>
      </c>
      <c r="B530" s="5">
        <v>40350</v>
      </c>
      <c r="C530">
        <v>1.4899999834597111E-2</v>
      </c>
      <c r="D530">
        <v>1.3996999769005924E-4</v>
      </c>
      <c r="E530">
        <v>7700</v>
      </c>
      <c r="F530">
        <v>819676</v>
      </c>
      <c r="G530">
        <v>0</v>
      </c>
      <c r="H530">
        <v>0</v>
      </c>
    </row>
    <row r="531" spans="1:8" x14ac:dyDescent="0.25">
      <c r="A531">
        <v>529</v>
      </c>
      <c r="B531" s="5">
        <v>40351</v>
      </c>
      <c r="C531">
        <v>1.4999999664723873E-2</v>
      </c>
      <c r="D531">
        <v>1.3996999769005924E-4</v>
      </c>
      <c r="E531">
        <v>7800</v>
      </c>
      <c r="F531">
        <v>835893</v>
      </c>
      <c r="G531">
        <v>0</v>
      </c>
      <c r="H531">
        <v>0</v>
      </c>
    </row>
    <row r="532" spans="1:8" x14ac:dyDescent="0.25">
      <c r="A532">
        <v>530</v>
      </c>
      <c r="B532" s="5">
        <v>40352</v>
      </c>
      <c r="C532">
        <v>1.4999999664723873E-2</v>
      </c>
      <c r="D532">
        <v>1.4775000454392284E-4</v>
      </c>
      <c r="E532">
        <v>9350</v>
      </c>
      <c r="F532">
        <v>949239</v>
      </c>
      <c r="G532">
        <v>0</v>
      </c>
      <c r="H532">
        <v>0</v>
      </c>
    </row>
    <row r="533" spans="1:8" x14ac:dyDescent="0.25">
      <c r="A533">
        <v>531</v>
      </c>
      <c r="B533" s="5">
        <v>40353</v>
      </c>
      <c r="C533">
        <v>1.4999999664723873E-2</v>
      </c>
      <c r="D533">
        <v>1.4775000454392284E-4</v>
      </c>
      <c r="E533">
        <v>8450</v>
      </c>
      <c r="F533">
        <v>857868</v>
      </c>
      <c r="G533">
        <v>0</v>
      </c>
      <c r="H533">
        <v>0</v>
      </c>
    </row>
    <row r="534" spans="1:8" x14ac:dyDescent="0.25">
      <c r="A534">
        <v>532</v>
      </c>
      <c r="B534" s="5">
        <v>40354</v>
      </c>
      <c r="C534">
        <v>1.510000042617321E-2</v>
      </c>
      <c r="D534">
        <v>1.4662000467069447E-4</v>
      </c>
      <c r="E534">
        <v>7500</v>
      </c>
      <c r="F534">
        <v>772405</v>
      </c>
      <c r="G534">
        <v>0</v>
      </c>
      <c r="H534">
        <v>0</v>
      </c>
    </row>
    <row r="535" spans="1:8" x14ac:dyDescent="0.25">
      <c r="A535">
        <v>533</v>
      </c>
      <c r="B535" s="5">
        <v>40355</v>
      </c>
      <c r="C535">
        <v>1.510000042617321E-2</v>
      </c>
      <c r="D535">
        <v>1.4662000467069447E-4</v>
      </c>
      <c r="E535">
        <v>7950</v>
      </c>
      <c r="F535">
        <v>818749</v>
      </c>
      <c r="G535">
        <v>0</v>
      </c>
      <c r="H535">
        <v>0</v>
      </c>
    </row>
    <row r="536" spans="1:8" x14ac:dyDescent="0.25">
      <c r="A536">
        <v>534</v>
      </c>
      <c r="B536" s="5">
        <v>40356</v>
      </c>
      <c r="C536">
        <v>1.510000042617321E-2</v>
      </c>
      <c r="D536">
        <v>1.533699978608638E-4</v>
      </c>
      <c r="E536">
        <v>8900</v>
      </c>
      <c r="F536">
        <v>876247</v>
      </c>
      <c r="G536">
        <v>0</v>
      </c>
      <c r="H536">
        <v>0</v>
      </c>
    </row>
    <row r="537" spans="1:8" x14ac:dyDescent="0.25">
      <c r="A537">
        <v>535</v>
      </c>
      <c r="B537" s="5">
        <v>40357</v>
      </c>
      <c r="C537">
        <v>1.5200000256299973E-2</v>
      </c>
      <c r="D537">
        <v>1.533699978608638E-4</v>
      </c>
      <c r="E537">
        <v>7600</v>
      </c>
      <c r="F537">
        <v>753211</v>
      </c>
      <c r="G537">
        <v>0</v>
      </c>
      <c r="H537">
        <v>0</v>
      </c>
    </row>
    <row r="538" spans="1:8" x14ac:dyDescent="0.25">
      <c r="A538">
        <v>536</v>
      </c>
      <c r="B538" s="5">
        <v>40358</v>
      </c>
      <c r="C538">
        <v>1.5200000256299973E-2</v>
      </c>
      <c r="D538">
        <v>1.5530000382568687E-4</v>
      </c>
      <c r="E538">
        <v>8450</v>
      </c>
      <c r="F538">
        <v>827044</v>
      </c>
      <c r="G538">
        <v>0</v>
      </c>
      <c r="H538">
        <v>0</v>
      </c>
    </row>
    <row r="539" spans="1:8" x14ac:dyDescent="0.25">
      <c r="A539">
        <v>537</v>
      </c>
      <c r="B539" s="5">
        <v>40359</v>
      </c>
      <c r="C539">
        <v>1.5200000256299973E-2</v>
      </c>
      <c r="D539">
        <v>1.5530000382568687E-4</v>
      </c>
      <c r="E539">
        <v>9101.3701171875</v>
      </c>
      <c r="F539">
        <v>890797</v>
      </c>
      <c r="G539">
        <v>0</v>
      </c>
      <c r="H539">
        <v>0</v>
      </c>
    </row>
    <row r="540" spans="1:8" x14ac:dyDescent="0.25">
      <c r="A540">
        <v>538</v>
      </c>
      <c r="B540" s="5">
        <v>40360</v>
      </c>
      <c r="C540">
        <v>1.5300000086426735E-2</v>
      </c>
      <c r="D540">
        <v>2.0064000273123384E-4</v>
      </c>
      <c r="E540">
        <v>10550</v>
      </c>
      <c r="F540">
        <v>804501</v>
      </c>
      <c r="G540">
        <v>0</v>
      </c>
      <c r="H540">
        <v>0</v>
      </c>
    </row>
    <row r="541" spans="1:8" x14ac:dyDescent="0.25">
      <c r="A541">
        <v>539</v>
      </c>
      <c r="B541" s="5">
        <v>40361</v>
      </c>
      <c r="C541">
        <v>1.5300000086426735E-2</v>
      </c>
      <c r="D541">
        <v>2.0064000273123384E-4</v>
      </c>
      <c r="E541">
        <v>8350</v>
      </c>
      <c r="F541">
        <v>636737</v>
      </c>
      <c r="G541">
        <v>0</v>
      </c>
      <c r="H541">
        <v>0</v>
      </c>
    </row>
    <row r="542" spans="1:8" x14ac:dyDescent="0.25">
      <c r="A542">
        <v>540</v>
      </c>
      <c r="B542" s="5">
        <v>40362</v>
      </c>
      <c r="C542">
        <v>1.5300000086426735E-2</v>
      </c>
      <c r="D542">
        <v>1.9291999342385679E-4</v>
      </c>
      <c r="E542">
        <v>10600</v>
      </c>
      <c r="F542">
        <v>840659</v>
      </c>
      <c r="G542">
        <v>0</v>
      </c>
      <c r="H542">
        <v>0</v>
      </c>
    </row>
    <row r="543" spans="1:8" x14ac:dyDescent="0.25">
      <c r="A543">
        <v>541</v>
      </c>
      <c r="B543" s="5">
        <v>40363</v>
      </c>
      <c r="C543">
        <v>1.5399999916553497E-2</v>
      </c>
      <c r="D543">
        <v>1.9291999342385679E-4</v>
      </c>
      <c r="E543">
        <v>8300</v>
      </c>
      <c r="F543">
        <v>662554</v>
      </c>
      <c r="G543">
        <v>0</v>
      </c>
      <c r="H543">
        <v>0</v>
      </c>
    </row>
    <row r="544" spans="1:8" x14ac:dyDescent="0.25">
      <c r="A544">
        <v>542</v>
      </c>
      <c r="B544" s="5">
        <v>40364</v>
      </c>
      <c r="C544">
        <v>1.5399999916553497E-2</v>
      </c>
      <c r="D544">
        <v>1.6977000632323325E-4</v>
      </c>
      <c r="E544">
        <v>8950</v>
      </c>
      <c r="F544">
        <v>811863</v>
      </c>
      <c r="G544">
        <v>0</v>
      </c>
      <c r="H544">
        <v>0</v>
      </c>
    </row>
    <row r="545" spans="1:8" x14ac:dyDescent="0.25">
      <c r="A545">
        <v>543</v>
      </c>
      <c r="B545" s="5">
        <v>40365</v>
      </c>
      <c r="C545">
        <v>1.5399999916553497E-2</v>
      </c>
      <c r="D545">
        <v>1.6977000632323325E-4</v>
      </c>
      <c r="E545">
        <v>8450</v>
      </c>
      <c r="F545">
        <v>766508</v>
      </c>
      <c r="G545">
        <v>0</v>
      </c>
      <c r="H545">
        <v>0</v>
      </c>
    </row>
    <row r="546" spans="1:8" x14ac:dyDescent="0.25">
      <c r="A546">
        <v>544</v>
      </c>
      <c r="B546" s="5">
        <v>40366</v>
      </c>
      <c r="C546">
        <v>1.549999974668026E-2</v>
      </c>
      <c r="D546">
        <v>1.7990999913308769E-4</v>
      </c>
      <c r="E546">
        <v>7800</v>
      </c>
      <c r="F546">
        <v>672003</v>
      </c>
      <c r="G546">
        <v>0</v>
      </c>
      <c r="H546">
        <v>0</v>
      </c>
    </row>
    <row r="547" spans="1:8" x14ac:dyDescent="0.25">
      <c r="A547">
        <v>545</v>
      </c>
      <c r="B547" s="5">
        <v>40367</v>
      </c>
      <c r="C547">
        <v>1.549999974668026E-2</v>
      </c>
      <c r="D547">
        <v>1.7990999913308769E-4</v>
      </c>
      <c r="E547">
        <v>7550</v>
      </c>
      <c r="F547">
        <v>650464</v>
      </c>
      <c r="G547">
        <v>0</v>
      </c>
      <c r="H547">
        <v>0</v>
      </c>
    </row>
    <row r="548" spans="1:8" x14ac:dyDescent="0.25">
      <c r="A548">
        <v>546</v>
      </c>
      <c r="B548" s="5">
        <v>40368</v>
      </c>
      <c r="C548">
        <v>1.549999974668026E-2</v>
      </c>
      <c r="D548">
        <v>2.2079999325796962E-4</v>
      </c>
      <c r="E548">
        <v>9950</v>
      </c>
      <c r="F548">
        <v>698483</v>
      </c>
      <c r="G548">
        <v>0</v>
      </c>
      <c r="H548">
        <v>0</v>
      </c>
    </row>
    <row r="549" spans="1:8" x14ac:dyDescent="0.25">
      <c r="A549">
        <v>547</v>
      </c>
      <c r="B549" s="5">
        <v>40369</v>
      </c>
      <c r="C549">
        <v>1.5599999576807022E-2</v>
      </c>
      <c r="D549">
        <v>2.2079999325796962E-4</v>
      </c>
      <c r="E549">
        <v>9900</v>
      </c>
      <c r="F549">
        <v>699456</v>
      </c>
      <c r="G549">
        <v>0</v>
      </c>
      <c r="H549">
        <v>0</v>
      </c>
    </row>
    <row r="550" spans="1:8" x14ac:dyDescent="0.25">
      <c r="A550">
        <v>548</v>
      </c>
      <c r="B550" s="5">
        <v>40370</v>
      </c>
      <c r="C550">
        <v>1.5599999576807022E-2</v>
      </c>
      <c r="D550">
        <v>2.0677999418694526E-4</v>
      </c>
      <c r="E550">
        <v>8950</v>
      </c>
      <c r="F550">
        <v>675210</v>
      </c>
      <c r="G550">
        <v>0</v>
      </c>
      <c r="H550">
        <v>0</v>
      </c>
    </row>
    <row r="551" spans="1:8" x14ac:dyDescent="0.25">
      <c r="A551">
        <v>549</v>
      </c>
      <c r="B551" s="5">
        <v>40371</v>
      </c>
      <c r="C551">
        <v>1.5599999576807022E-2</v>
      </c>
      <c r="D551">
        <v>2.0677999418694526E-4</v>
      </c>
      <c r="E551">
        <v>32950</v>
      </c>
      <c r="F551">
        <v>2485830</v>
      </c>
      <c r="G551">
        <v>0</v>
      </c>
      <c r="H551">
        <v>0</v>
      </c>
    </row>
    <row r="552" spans="1:8" x14ac:dyDescent="0.25">
      <c r="A552">
        <v>550</v>
      </c>
      <c r="B552" s="5">
        <v>40372</v>
      </c>
      <c r="C552">
        <v>1.5699999406933784E-2</v>
      </c>
      <c r="D552">
        <v>1.6785700572654605E-3</v>
      </c>
      <c r="E552">
        <v>34600</v>
      </c>
      <c r="F552">
        <v>323621</v>
      </c>
      <c r="G552">
        <v>0</v>
      </c>
      <c r="H552">
        <v>0</v>
      </c>
    </row>
    <row r="553" spans="1:8" x14ac:dyDescent="0.25">
      <c r="A553">
        <v>551</v>
      </c>
      <c r="B553" s="5">
        <v>40373</v>
      </c>
      <c r="C553">
        <v>1.5699999406933784E-2</v>
      </c>
      <c r="D553">
        <v>1.6785700572654605E-3</v>
      </c>
      <c r="E553">
        <v>28900</v>
      </c>
      <c r="F553">
        <v>270307</v>
      </c>
      <c r="G553">
        <v>0</v>
      </c>
      <c r="H553">
        <v>0</v>
      </c>
    </row>
    <row r="554" spans="1:8" x14ac:dyDescent="0.25">
      <c r="A554">
        <v>552</v>
      </c>
      <c r="B554" s="5">
        <v>40374</v>
      </c>
      <c r="C554">
        <v>1.5699999406933784E-2</v>
      </c>
      <c r="D554">
        <v>1.4078300446271896E-3</v>
      </c>
      <c r="E554">
        <v>31200.69921875</v>
      </c>
      <c r="F554">
        <v>347948</v>
      </c>
      <c r="G554">
        <v>0</v>
      </c>
      <c r="H554">
        <v>0</v>
      </c>
    </row>
    <row r="555" spans="1:8" x14ac:dyDescent="0.25">
      <c r="A555">
        <v>553</v>
      </c>
      <c r="B555" s="5">
        <v>40375</v>
      </c>
      <c r="C555">
        <v>1.5799999237060547E-2</v>
      </c>
      <c r="D555">
        <v>1.4078300446271896E-3</v>
      </c>
      <c r="E555">
        <v>25250.30078125</v>
      </c>
      <c r="F555">
        <v>283383</v>
      </c>
      <c r="G555">
        <v>0</v>
      </c>
      <c r="H555">
        <v>0</v>
      </c>
    </row>
    <row r="556" spans="1:8" x14ac:dyDescent="0.25">
      <c r="A556">
        <v>554</v>
      </c>
      <c r="B556" s="5">
        <v>40376</v>
      </c>
      <c r="C556">
        <v>1.5799999237060547E-2</v>
      </c>
      <c r="D556">
        <v>1.6515000024810433E-3</v>
      </c>
      <c r="E556">
        <v>8650.0498046875</v>
      </c>
      <c r="F556">
        <v>82755.5</v>
      </c>
      <c r="G556">
        <v>0</v>
      </c>
      <c r="H556">
        <v>0</v>
      </c>
    </row>
    <row r="557" spans="1:8" x14ac:dyDescent="0.25">
      <c r="A557">
        <v>555</v>
      </c>
      <c r="B557" s="5">
        <v>40377</v>
      </c>
      <c r="C557">
        <v>1.5799999237060547E-2</v>
      </c>
      <c r="D557">
        <v>1.6515000024810433E-3</v>
      </c>
      <c r="E557">
        <v>8600.830078125</v>
      </c>
      <c r="F557">
        <v>82284.703125</v>
      </c>
      <c r="G557">
        <v>8.5799999535083771E-2</v>
      </c>
      <c r="H557">
        <v>7060.02001953125</v>
      </c>
    </row>
    <row r="558" spans="1:8" x14ac:dyDescent="0.25">
      <c r="A558">
        <v>556</v>
      </c>
      <c r="B558" s="5">
        <v>40378</v>
      </c>
      <c r="C558">
        <v>1.5900000929832458E-2</v>
      </c>
      <c r="D558">
        <v>1.4800300123170018E-3</v>
      </c>
      <c r="E558">
        <v>8700.08984375</v>
      </c>
      <c r="F558">
        <v>93465.296875</v>
      </c>
      <c r="G558">
        <v>8.0799996852874756E-2</v>
      </c>
      <c r="H558">
        <v>7552</v>
      </c>
    </row>
    <row r="559" spans="1:8" x14ac:dyDescent="0.25">
      <c r="A559">
        <v>557</v>
      </c>
      <c r="B559" s="5">
        <v>40379</v>
      </c>
      <c r="C559">
        <v>1.5900000929832458E-2</v>
      </c>
      <c r="D559">
        <v>1.4800300123170018E-3</v>
      </c>
      <c r="E559">
        <v>9050</v>
      </c>
      <c r="F559">
        <v>97224.3984375</v>
      </c>
      <c r="G559">
        <v>7.4699997901916504E-2</v>
      </c>
      <c r="H559">
        <v>7262.66015625</v>
      </c>
    </row>
    <row r="560" spans="1:8" x14ac:dyDescent="0.25">
      <c r="A560">
        <v>558</v>
      </c>
      <c r="B560" s="5">
        <v>40380</v>
      </c>
      <c r="C560">
        <v>1.5900000929832458E-2</v>
      </c>
      <c r="D560">
        <v>1.8229599809274077E-3</v>
      </c>
      <c r="E560">
        <v>10350</v>
      </c>
      <c r="F560">
        <v>90273.5</v>
      </c>
      <c r="G560">
        <v>7.9199999570846558E-2</v>
      </c>
      <c r="H560">
        <v>7149.66015625</v>
      </c>
    </row>
    <row r="561" spans="1:8" x14ac:dyDescent="0.25">
      <c r="A561">
        <v>559</v>
      </c>
      <c r="B561" s="5">
        <v>40381</v>
      </c>
      <c r="C561">
        <v>1.6000000759959221E-2</v>
      </c>
      <c r="D561">
        <v>1.8229599809274077E-3</v>
      </c>
      <c r="E561">
        <v>8800</v>
      </c>
      <c r="F561">
        <v>77237</v>
      </c>
      <c r="G561">
        <v>5.0500001758337021E-2</v>
      </c>
      <c r="H561">
        <v>3900.469970703125</v>
      </c>
    </row>
    <row r="562" spans="1:8" x14ac:dyDescent="0.25">
      <c r="A562">
        <v>560</v>
      </c>
      <c r="B562" s="5">
        <v>40382</v>
      </c>
      <c r="C562">
        <v>1.6000000759959221E-2</v>
      </c>
      <c r="D562">
        <v>1.7507700249552727E-3</v>
      </c>
      <c r="E562">
        <v>9700.009765625</v>
      </c>
      <c r="F562">
        <v>88646.796875</v>
      </c>
      <c r="G562">
        <v>6.2600001692771912E-2</v>
      </c>
      <c r="H562">
        <v>5549.2900390625</v>
      </c>
    </row>
    <row r="563" spans="1:8" x14ac:dyDescent="0.25">
      <c r="A563">
        <v>561</v>
      </c>
      <c r="B563" s="5">
        <v>40383</v>
      </c>
      <c r="C563">
        <v>1.6000000759959221E-2</v>
      </c>
      <c r="D563">
        <v>1.7507700249552727E-3</v>
      </c>
      <c r="E563">
        <v>9450</v>
      </c>
      <c r="F563">
        <v>86362</v>
      </c>
      <c r="G563">
        <v>5.4499998688697815E-2</v>
      </c>
      <c r="H563">
        <v>4706.72998046875</v>
      </c>
    </row>
    <row r="564" spans="1:8" x14ac:dyDescent="0.25">
      <c r="A564">
        <v>562</v>
      </c>
      <c r="B564" s="5">
        <v>40384</v>
      </c>
      <c r="C564">
        <v>1.6100000590085983E-2</v>
      </c>
      <c r="D564">
        <v>1.9312599906697869E-3</v>
      </c>
      <c r="E564">
        <v>11552.900390625</v>
      </c>
      <c r="F564">
        <v>96311.1015625</v>
      </c>
      <c r="G564">
        <v>5.0500001758337021E-2</v>
      </c>
      <c r="H564">
        <v>4863.7099609375</v>
      </c>
    </row>
    <row r="565" spans="1:8" x14ac:dyDescent="0.25">
      <c r="A565">
        <v>563</v>
      </c>
      <c r="B565" s="5">
        <v>40385</v>
      </c>
      <c r="C565">
        <v>1.6100000590085983E-2</v>
      </c>
      <c r="D565">
        <v>1.9312599906697869E-3</v>
      </c>
      <c r="E565">
        <v>12151.5</v>
      </c>
      <c r="F565">
        <v>101301</v>
      </c>
      <c r="G565">
        <v>5.6000001728534698E-2</v>
      </c>
      <c r="H565">
        <v>5672.8701171875</v>
      </c>
    </row>
    <row r="566" spans="1:8" x14ac:dyDescent="0.25">
      <c r="A566">
        <v>564</v>
      </c>
      <c r="B566" s="5">
        <v>40386</v>
      </c>
      <c r="C566">
        <v>1.6100000590085983E-2</v>
      </c>
      <c r="D566">
        <v>2.1244799718260765E-3</v>
      </c>
      <c r="E566">
        <v>8300.669921875</v>
      </c>
      <c r="F566">
        <v>62905.19921875</v>
      </c>
      <c r="G566">
        <v>5.9999998658895493E-2</v>
      </c>
      <c r="H566">
        <v>3774.31005859375</v>
      </c>
    </row>
    <row r="567" spans="1:8" x14ac:dyDescent="0.25">
      <c r="A567">
        <v>565</v>
      </c>
      <c r="B567" s="5">
        <v>40387</v>
      </c>
      <c r="C567">
        <v>1.6200000420212746E-2</v>
      </c>
      <c r="D567">
        <v>2.1244799718260765E-3</v>
      </c>
      <c r="E567">
        <v>7951.0498046875</v>
      </c>
      <c r="F567">
        <v>60629.8984375</v>
      </c>
      <c r="G567">
        <v>5.8899998664855957E-2</v>
      </c>
      <c r="H567">
        <v>3571.10009765625</v>
      </c>
    </row>
    <row r="568" spans="1:8" x14ac:dyDescent="0.25">
      <c r="A568">
        <v>566</v>
      </c>
      <c r="B568" s="5">
        <v>40388</v>
      </c>
      <c r="C568">
        <v>1.6200000420212746E-2</v>
      </c>
      <c r="D568">
        <v>2.1244799718260765E-3</v>
      </c>
      <c r="E568">
        <v>9000.8896484375</v>
      </c>
      <c r="F568">
        <v>68635.296875</v>
      </c>
      <c r="G568">
        <v>6.9899998605251312E-2</v>
      </c>
      <c r="H568">
        <v>4797.60986328125</v>
      </c>
    </row>
    <row r="569" spans="1:8" x14ac:dyDescent="0.25">
      <c r="A569">
        <v>567</v>
      </c>
      <c r="B569" s="5">
        <v>40389</v>
      </c>
      <c r="C569">
        <v>1.6200000420212746E-2</v>
      </c>
      <c r="D569">
        <v>2.1244799718260765E-3</v>
      </c>
      <c r="E569">
        <v>9100.2900390625</v>
      </c>
      <c r="F569">
        <v>69393.296875</v>
      </c>
      <c r="G569">
        <v>6.2700003385543823E-2</v>
      </c>
      <c r="H569">
        <v>4350.9599609375</v>
      </c>
    </row>
    <row r="570" spans="1:8" x14ac:dyDescent="0.25">
      <c r="A570">
        <v>568</v>
      </c>
      <c r="B570" s="5">
        <v>40390</v>
      </c>
      <c r="C570">
        <v>1.6300000250339508E-2</v>
      </c>
      <c r="D570">
        <v>2.2944400552660227E-3</v>
      </c>
      <c r="E570">
        <v>10150.2998046875</v>
      </c>
      <c r="F570">
        <v>72109</v>
      </c>
      <c r="G570">
        <v>6.7900002002716064E-2</v>
      </c>
      <c r="H570">
        <v>4896.2001953125</v>
      </c>
    </row>
    <row r="571" spans="1:8" x14ac:dyDescent="0.25">
      <c r="A571">
        <v>569</v>
      </c>
      <c r="B571" s="5">
        <v>40391</v>
      </c>
      <c r="C571">
        <v>1.6300000250339508E-2</v>
      </c>
      <c r="D571">
        <v>2.2944400552660227E-3</v>
      </c>
      <c r="E571">
        <v>11950.2998046875</v>
      </c>
      <c r="F571">
        <v>84896.5</v>
      </c>
      <c r="G571">
        <v>6.1099998652935028E-2</v>
      </c>
      <c r="H571">
        <v>5187.18017578125</v>
      </c>
    </row>
    <row r="572" spans="1:8" x14ac:dyDescent="0.25">
      <c r="A572">
        <v>570</v>
      </c>
      <c r="B572" s="5">
        <v>40392</v>
      </c>
      <c r="C572">
        <v>1.6300000250339508E-2</v>
      </c>
      <c r="D572">
        <v>3.0835398938506842E-3</v>
      </c>
      <c r="E572">
        <v>12100.2001953125</v>
      </c>
      <c r="F572">
        <v>63963.30078125</v>
      </c>
      <c r="G572">
        <v>5.9999998658895493E-2</v>
      </c>
      <c r="H572">
        <v>3837.800048828125</v>
      </c>
    </row>
    <row r="573" spans="1:8" x14ac:dyDescent="0.25">
      <c r="A573">
        <v>571</v>
      </c>
      <c r="B573" s="5">
        <v>40393</v>
      </c>
      <c r="C573">
        <v>1.640000008046627E-2</v>
      </c>
      <c r="D573">
        <v>3.0835398938506842E-3</v>
      </c>
      <c r="E573">
        <v>11350</v>
      </c>
      <c r="F573">
        <v>60365.69921875</v>
      </c>
      <c r="G573">
        <v>5.9999998658895493E-2</v>
      </c>
      <c r="H573">
        <v>3621.93994140625</v>
      </c>
    </row>
    <row r="574" spans="1:8" x14ac:dyDescent="0.25">
      <c r="A574">
        <v>572</v>
      </c>
      <c r="B574" s="5">
        <v>40394</v>
      </c>
      <c r="C574">
        <v>1.640000008046627E-2</v>
      </c>
      <c r="D574">
        <v>2.7679000049829483E-3</v>
      </c>
      <c r="E574">
        <v>12150</v>
      </c>
      <c r="F574">
        <v>71989.6015625</v>
      </c>
      <c r="G574">
        <v>5.7000000029802322E-2</v>
      </c>
      <c r="H574">
        <v>4103.41015625</v>
      </c>
    </row>
    <row r="575" spans="1:8" x14ac:dyDescent="0.25">
      <c r="A575">
        <v>573</v>
      </c>
      <c r="B575" s="5">
        <v>40395</v>
      </c>
      <c r="C575">
        <v>1.640000008046627E-2</v>
      </c>
      <c r="D575">
        <v>2.7679000049829483E-3</v>
      </c>
      <c r="E575">
        <v>10900</v>
      </c>
      <c r="F575">
        <v>64583.30078125</v>
      </c>
      <c r="G575">
        <v>6.1000000685453415E-2</v>
      </c>
      <c r="H575">
        <v>3939.580078125</v>
      </c>
    </row>
    <row r="576" spans="1:8" x14ac:dyDescent="0.25">
      <c r="A576">
        <v>574</v>
      </c>
      <c r="B576" s="5">
        <v>40396</v>
      </c>
      <c r="C576">
        <v>1.6499999910593033E-2</v>
      </c>
      <c r="D576">
        <v>2.8184698894619942E-3</v>
      </c>
      <c r="E576">
        <v>7350</v>
      </c>
      <c r="F576">
        <v>43028.69921875</v>
      </c>
      <c r="G576">
        <v>6.2300000339746475E-2</v>
      </c>
      <c r="H576">
        <v>2680.68994140625</v>
      </c>
    </row>
    <row r="577" spans="1:8" x14ac:dyDescent="0.25">
      <c r="A577">
        <v>575</v>
      </c>
      <c r="B577" s="5">
        <v>40397</v>
      </c>
      <c r="C577">
        <v>1.6499999910593033E-2</v>
      </c>
      <c r="D577">
        <v>2.8184698894619942E-3</v>
      </c>
      <c r="E577">
        <v>7752.31005859375</v>
      </c>
      <c r="F577">
        <v>45383.8984375</v>
      </c>
      <c r="G577">
        <v>5.9000000357627869E-2</v>
      </c>
      <c r="H577">
        <v>2677.64990234375</v>
      </c>
    </row>
    <row r="578" spans="1:8" x14ac:dyDescent="0.25">
      <c r="A578">
        <v>576</v>
      </c>
      <c r="B578" s="5">
        <v>40398</v>
      </c>
      <c r="C578">
        <v>1.6499999910593033E-2</v>
      </c>
      <c r="D578">
        <v>3.361159935593605E-3</v>
      </c>
      <c r="E578">
        <v>9950</v>
      </c>
      <c r="F578">
        <v>48844.69921875</v>
      </c>
      <c r="G578">
        <v>6.0899998992681503E-2</v>
      </c>
      <c r="H578">
        <v>2974.64990234375</v>
      </c>
    </row>
    <row r="579" spans="1:8" x14ac:dyDescent="0.25">
      <c r="A579">
        <v>577</v>
      </c>
      <c r="B579" s="5">
        <v>40399</v>
      </c>
      <c r="C579">
        <v>1.6599999740719795E-2</v>
      </c>
      <c r="D579">
        <v>3.361159935593605E-3</v>
      </c>
      <c r="E579">
        <v>9504.3203125</v>
      </c>
      <c r="F579">
        <v>46939.69921875</v>
      </c>
      <c r="G579">
        <v>7.1000002324581146E-2</v>
      </c>
      <c r="H579">
        <v>3332.719970703125</v>
      </c>
    </row>
    <row r="580" spans="1:8" x14ac:dyDescent="0.25">
      <c r="A580">
        <v>578</v>
      </c>
      <c r="B580" s="5">
        <v>40400</v>
      </c>
      <c r="C580">
        <v>1.6599999740719795E-2</v>
      </c>
      <c r="D580">
        <v>3.6237500607967377E-3</v>
      </c>
      <c r="E580">
        <v>9550</v>
      </c>
      <c r="F580">
        <v>43747.5</v>
      </c>
      <c r="G580">
        <v>7.0000000298023224E-2</v>
      </c>
      <c r="H580">
        <v>3062.320068359375</v>
      </c>
    </row>
    <row r="581" spans="1:8" x14ac:dyDescent="0.25">
      <c r="A581">
        <v>579</v>
      </c>
      <c r="B581" s="5">
        <v>40401</v>
      </c>
      <c r="C581">
        <v>1.6599999740719795E-2</v>
      </c>
      <c r="D581">
        <v>3.6237500607967377E-3</v>
      </c>
      <c r="E581">
        <v>11650</v>
      </c>
      <c r="F581">
        <v>53367.3984375</v>
      </c>
      <c r="G581">
        <v>6.7000001668930054E-2</v>
      </c>
      <c r="H581">
        <v>3575.610107421875</v>
      </c>
    </row>
    <row r="582" spans="1:8" x14ac:dyDescent="0.25">
      <c r="A582">
        <v>580</v>
      </c>
      <c r="B582" s="5">
        <v>40402</v>
      </c>
      <c r="C582">
        <v>1.6699999570846558E-2</v>
      </c>
      <c r="D582">
        <v>3.8163100834935904E-3</v>
      </c>
      <c r="E582">
        <v>10850</v>
      </c>
      <c r="F582">
        <v>47479.1015625</v>
      </c>
      <c r="G582">
        <v>7.0000000298023224E-2</v>
      </c>
      <c r="H582">
        <v>3323.5400390625</v>
      </c>
    </row>
    <row r="583" spans="1:8" x14ac:dyDescent="0.25">
      <c r="A583">
        <v>581</v>
      </c>
      <c r="B583" s="5">
        <v>40403</v>
      </c>
      <c r="C583">
        <v>1.6699999570846558E-2</v>
      </c>
      <c r="D583">
        <v>3.8163100834935904E-3</v>
      </c>
      <c r="E583">
        <v>10750</v>
      </c>
      <c r="F583">
        <v>47041.5</v>
      </c>
      <c r="G583">
        <v>6.4499996602535248E-2</v>
      </c>
      <c r="H583">
        <v>3034.179931640625</v>
      </c>
    </row>
    <row r="584" spans="1:8" x14ac:dyDescent="0.25">
      <c r="A584">
        <v>582</v>
      </c>
      <c r="B584" s="5">
        <v>40404</v>
      </c>
      <c r="C584">
        <v>1.6699999570846558E-2</v>
      </c>
      <c r="D584">
        <v>4.5690699480473995E-3</v>
      </c>
      <c r="E584">
        <v>14050</v>
      </c>
      <c r="F584">
        <v>51352.8984375</v>
      </c>
      <c r="G584">
        <v>6.7000001668930054E-2</v>
      </c>
      <c r="H584">
        <v>3440.639892578125</v>
      </c>
    </row>
    <row r="585" spans="1:8" x14ac:dyDescent="0.25">
      <c r="A585">
        <v>583</v>
      </c>
      <c r="B585" s="5">
        <v>40405</v>
      </c>
      <c r="C585">
        <v>1.679999940097332E-2</v>
      </c>
      <c r="D585">
        <v>4.5690699480473995E-3</v>
      </c>
      <c r="E585">
        <v>10350</v>
      </c>
      <c r="F585">
        <v>38055.8984375</v>
      </c>
      <c r="G585">
        <v>6.5300002694129944E-2</v>
      </c>
      <c r="H585">
        <v>2485.050048828125</v>
      </c>
    </row>
    <row r="586" spans="1:8" x14ac:dyDescent="0.25">
      <c r="A586">
        <v>584</v>
      </c>
      <c r="B586" s="5">
        <v>40406</v>
      </c>
      <c r="C586">
        <v>1.679999940097332E-2</v>
      </c>
      <c r="D586">
        <v>2.9510899912565947E-3</v>
      </c>
      <c r="E586">
        <v>7350.669921875</v>
      </c>
      <c r="F586">
        <v>41846</v>
      </c>
      <c r="G586">
        <v>6.549999862909317E-2</v>
      </c>
      <c r="H586">
        <v>2740.909912109375</v>
      </c>
    </row>
    <row r="587" spans="1:8" x14ac:dyDescent="0.25">
      <c r="A587">
        <v>585</v>
      </c>
      <c r="B587" s="5">
        <v>40407</v>
      </c>
      <c r="C587">
        <v>1.679999940097332E-2</v>
      </c>
      <c r="D587">
        <v>2.9510899912565947E-3</v>
      </c>
      <c r="E587">
        <v>6450</v>
      </c>
      <c r="F587">
        <v>36718.6015625</v>
      </c>
      <c r="G587">
        <v>7.0000000298023224E-2</v>
      </c>
      <c r="H587">
        <v>2570.300048828125</v>
      </c>
    </row>
    <row r="588" spans="1:8" x14ac:dyDescent="0.25">
      <c r="A588">
        <v>586</v>
      </c>
      <c r="B588" s="5">
        <v>40408</v>
      </c>
      <c r="C588">
        <v>1.6899999231100082E-2</v>
      </c>
      <c r="D588">
        <v>3.38356988504529E-3</v>
      </c>
      <c r="E588">
        <v>6651.56005859375</v>
      </c>
      <c r="F588">
        <v>33222.69921875</v>
      </c>
      <c r="G588">
        <v>6.8000003695487976E-2</v>
      </c>
      <c r="H588">
        <v>2259.139892578125</v>
      </c>
    </row>
    <row r="589" spans="1:8" x14ac:dyDescent="0.25">
      <c r="A589">
        <v>587</v>
      </c>
      <c r="B589" s="5">
        <v>40409</v>
      </c>
      <c r="C589">
        <v>1.6899999231100082E-2</v>
      </c>
      <c r="D589">
        <v>3.38356988504529E-3</v>
      </c>
      <c r="E589">
        <v>6750</v>
      </c>
      <c r="F589">
        <v>33714.3984375</v>
      </c>
      <c r="G589">
        <v>6.6699996590614319E-2</v>
      </c>
      <c r="H589">
        <v>2248.75</v>
      </c>
    </row>
    <row r="590" spans="1:8" x14ac:dyDescent="0.25">
      <c r="A590">
        <v>588</v>
      </c>
      <c r="B590" s="5">
        <v>40410</v>
      </c>
      <c r="C590">
        <v>1.6899999231100082E-2</v>
      </c>
      <c r="D590">
        <v>4.2485501617193222E-3</v>
      </c>
      <c r="E590">
        <v>9650</v>
      </c>
      <c r="F590">
        <v>38386</v>
      </c>
      <c r="G590">
        <v>6.549999862909317E-2</v>
      </c>
      <c r="H590">
        <v>2514.2900390625</v>
      </c>
    </row>
    <row r="591" spans="1:8" x14ac:dyDescent="0.25">
      <c r="A591">
        <v>589</v>
      </c>
      <c r="B591" s="5">
        <v>40411</v>
      </c>
      <c r="C591">
        <v>1.7000000923871994E-2</v>
      </c>
      <c r="D591">
        <v>4.2485501617193222E-3</v>
      </c>
      <c r="E591">
        <v>8650</v>
      </c>
      <c r="F591">
        <v>34611.80078125</v>
      </c>
      <c r="G591">
        <v>6.6399998962879181E-2</v>
      </c>
      <c r="H591">
        <v>2298.219970703125</v>
      </c>
    </row>
    <row r="592" spans="1:8" x14ac:dyDescent="0.25">
      <c r="A592">
        <v>590</v>
      </c>
      <c r="B592" s="5">
        <v>40412</v>
      </c>
      <c r="C592">
        <v>1.7000000923871994E-2</v>
      </c>
      <c r="D592">
        <v>5.0626401789486408E-3</v>
      </c>
      <c r="E592">
        <v>10600</v>
      </c>
      <c r="F592">
        <v>35594.1015625</v>
      </c>
      <c r="G592">
        <v>6.5999999642372131E-2</v>
      </c>
      <c r="H592">
        <v>2349.2099609375</v>
      </c>
    </row>
    <row r="593" spans="1:8" x14ac:dyDescent="0.25">
      <c r="A593">
        <v>591</v>
      </c>
      <c r="B593" s="5">
        <v>40413</v>
      </c>
      <c r="C593">
        <v>1.7000000923871994E-2</v>
      </c>
      <c r="D593">
        <v>5.0626401789486408E-3</v>
      </c>
      <c r="E593">
        <v>10650</v>
      </c>
      <c r="F593">
        <v>35762</v>
      </c>
      <c r="G593">
        <v>6.4900003373622894E-2</v>
      </c>
      <c r="H593">
        <v>2320.949951171875</v>
      </c>
    </row>
    <row r="594" spans="1:8" x14ac:dyDescent="0.25">
      <c r="A594">
        <v>592</v>
      </c>
      <c r="B594" s="5">
        <v>40414</v>
      </c>
      <c r="C594">
        <v>1.7100000753998756E-2</v>
      </c>
      <c r="D594">
        <v>5.2152802236378193E-3</v>
      </c>
      <c r="E594">
        <v>10750.7998046875</v>
      </c>
      <c r="F594">
        <v>35250</v>
      </c>
      <c r="G594">
        <v>6.4999997615814209E-2</v>
      </c>
      <c r="H594">
        <v>2291.25</v>
      </c>
    </row>
    <row r="595" spans="1:8" x14ac:dyDescent="0.25">
      <c r="A595">
        <v>593</v>
      </c>
      <c r="B595" s="5">
        <v>40415</v>
      </c>
      <c r="C595">
        <v>1.7100000753998756E-2</v>
      </c>
      <c r="D595">
        <v>5.2152802236378193E-3</v>
      </c>
      <c r="E595">
        <v>10800</v>
      </c>
      <c r="F595">
        <v>35411.30078125</v>
      </c>
      <c r="G595">
        <v>6.4800001680850983E-2</v>
      </c>
      <c r="H595">
        <v>2294.64990234375</v>
      </c>
    </row>
    <row r="596" spans="1:8" x14ac:dyDescent="0.25">
      <c r="A596">
        <v>594</v>
      </c>
      <c r="B596" s="5">
        <v>40416</v>
      </c>
      <c r="C596">
        <v>1.7100000753998756E-2</v>
      </c>
      <c r="D596">
        <v>5.2915997803211212E-3</v>
      </c>
      <c r="E596">
        <v>10500</v>
      </c>
      <c r="F596">
        <v>33931.1015625</v>
      </c>
      <c r="G596">
        <v>6.4000003039836884E-2</v>
      </c>
      <c r="H596">
        <v>2171.590087890625</v>
      </c>
    </row>
    <row r="597" spans="1:8" x14ac:dyDescent="0.25">
      <c r="A597">
        <v>595</v>
      </c>
      <c r="B597" s="5">
        <v>40417</v>
      </c>
      <c r="C597">
        <v>1.7200000584125519E-2</v>
      </c>
      <c r="D597">
        <v>5.2915997803211212E-3</v>
      </c>
      <c r="E597">
        <v>8550</v>
      </c>
      <c r="F597">
        <v>27791.19921875</v>
      </c>
      <c r="G597">
        <v>6.4999997615814209E-2</v>
      </c>
      <c r="H597">
        <v>1806.4300537109375</v>
      </c>
    </row>
    <row r="598" spans="1:8" x14ac:dyDescent="0.25">
      <c r="A598">
        <v>596</v>
      </c>
      <c r="B598" s="5">
        <v>40418</v>
      </c>
      <c r="C598">
        <v>1.7200000584125519E-2</v>
      </c>
      <c r="D598">
        <v>5.5469800718128681E-3</v>
      </c>
      <c r="E598">
        <v>8500</v>
      </c>
      <c r="F598">
        <v>26356.69921875</v>
      </c>
      <c r="G598">
        <v>6.4099997282028198E-2</v>
      </c>
      <c r="H598">
        <v>1689.4599609375</v>
      </c>
    </row>
    <row r="599" spans="1:8" x14ac:dyDescent="0.25">
      <c r="A599">
        <v>597</v>
      </c>
      <c r="B599" s="5">
        <v>40419</v>
      </c>
      <c r="C599">
        <v>1.7200000584125519E-2</v>
      </c>
      <c r="D599">
        <v>5.5469800718128681E-3</v>
      </c>
      <c r="E599">
        <v>8100.22998046875</v>
      </c>
      <c r="F599">
        <v>25117.099609375</v>
      </c>
      <c r="G599">
        <v>6.4000003039836884E-2</v>
      </c>
      <c r="H599">
        <v>1607.489990234375</v>
      </c>
    </row>
    <row r="600" spans="1:8" x14ac:dyDescent="0.25">
      <c r="A600">
        <v>598</v>
      </c>
      <c r="B600" s="5">
        <v>40420</v>
      </c>
      <c r="C600">
        <v>1.7300000414252281E-2</v>
      </c>
      <c r="D600">
        <v>4.6173199079930782E-3</v>
      </c>
      <c r="E600">
        <v>7450.35986328125</v>
      </c>
      <c r="F600">
        <v>27914.69921875</v>
      </c>
      <c r="G600">
        <v>6.4999997615814209E-2</v>
      </c>
      <c r="H600">
        <v>1814.4599609375</v>
      </c>
    </row>
    <row r="601" spans="1:8" x14ac:dyDescent="0.25">
      <c r="A601">
        <v>599</v>
      </c>
      <c r="B601" s="5">
        <v>40421</v>
      </c>
      <c r="C601">
        <v>1.7300000414252281E-2</v>
      </c>
      <c r="D601">
        <v>4.6173199079930782E-3</v>
      </c>
      <c r="E601">
        <v>9200.2001953125</v>
      </c>
      <c r="F601">
        <v>34471</v>
      </c>
      <c r="G601">
        <v>5.9999998658895493E-2</v>
      </c>
      <c r="H601">
        <v>2068.260009765625</v>
      </c>
    </row>
    <row r="602" spans="1:8" x14ac:dyDescent="0.25">
      <c r="A602">
        <v>600</v>
      </c>
      <c r="B602" s="5">
        <v>40422</v>
      </c>
      <c r="C602">
        <v>1.7300000414252281E-2</v>
      </c>
      <c r="D602">
        <v>5.4540201090276241E-3</v>
      </c>
      <c r="E602">
        <v>7850.080078125</v>
      </c>
      <c r="F602">
        <v>24900.19921875</v>
      </c>
      <c r="G602">
        <v>6.289999932050705E-2</v>
      </c>
      <c r="H602">
        <v>1566.219970703125</v>
      </c>
    </row>
    <row r="603" spans="1:8" x14ac:dyDescent="0.25">
      <c r="A603">
        <v>601</v>
      </c>
      <c r="B603" s="5">
        <v>40423</v>
      </c>
      <c r="C603">
        <v>1.7400000244379044E-2</v>
      </c>
      <c r="D603">
        <v>5.4540201090276241E-3</v>
      </c>
      <c r="E603">
        <v>7800</v>
      </c>
      <c r="F603">
        <v>24884.400390625</v>
      </c>
      <c r="G603">
        <v>6.3400000333786011E-2</v>
      </c>
      <c r="H603">
        <v>1577.6700439453125</v>
      </c>
    </row>
    <row r="604" spans="1:8" x14ac:dyDescent="0.25">
      <c r="A604">
        <v>602</v>
      </c>
      <c r="B604" s="5">
        <v>40424</v>
      </c>
      <c r="C604">
        <v>1.7400000244379044E-2</v>
      </c>
      <c r="D604">
        <v>4.9581998027861118E-3</v>
      </c>
      <c r="E604">
        <v>8200</v>
      </c>
      <c r="F604">
        <v>28776.599609375</v>
      </c>
      <c r="G604">
        <v>6.0899998992681503E-2</v>
      </c>
      <c r="H604">
        <v>1752.489990234375</v>
      </c>
    </row>
    <row r="605" spans="1:8" x14ac:dyDescent="0.25">
      <c r="A605">
        <v>603</v>
      </c>
      <c r="B605" s="5">
        <v>40425</v>
      </c>
      <c r="C605">
        <v>1.7400000244379044E-2</v>
      </c>
      <c r="D605">
        <v>4.9581998027861118E-3</v>
      </c>
      <c r="E605">
        <v>9050</v>
      </c>
      <c r="F605">
        <v>31759.5</v>
      </c>
      <c r="G605">
        <v>6.2399998307228088E-2</v>
      </c>
      <c r="H605">
        <v>1981.7900390625</v>
      </c>
    </row>
    <row r="606" spans="1:8" x14ac:dyDescent="0.25">
      <c r="A606">
        <v>604</v>
      </c>
      <c r="B606" s="5">
        <v>40426</v>
      </c>
      <c r="C606">
        <v>1.7500000074505806E-2</v>
      </c>
      <c r="D606">
        <v>5.0201700069010258E-3</v>
      </c>
      <c r="E606">
        <v>8250.009765625</v>
      </c>
      <c r="F606">
        <v>28759</v>
      </c>
      <c r="G606">
        <v>6.1599999666213989E-2</v>
      </c>
      <c r="H606">
        <v>1771.56005859375</v>
      </c>
    </row>
    <row r="607" spans="1:8" x14ac:dyDescent="0.25">
      <c r="A607">
        <v>605</v>
      </c>
      <c r="B607" s="5">
        <v>40427</v>
      </c>
      <c r="C607">
        <v>1.7500000074505806E-2</v>
      </c>
      <c r="D607">
        <v>5.0201700069010258E-3</v>
      </c>
      <c r="E607">
        <v>7900</v>
      </c>
      <c r="F607">
        <v>27538.900390625</v>
      </c>
      <c r="G607">
        <v>6.1599999666213989E-2</v>
      </c>
      <c r="H607">
        <v>1696.4000244140625</v>
      </c>
    </row>
    <row r="608" spans="1:8" x14ac:dyDescent="0.25">
      <c r="A608">
        <v>606</v>
      </c>
      <c r="B608" s="5">
        <v>40428</v>
      </c>
      <c r="C608">
        <v>1.7500000074505806E-2</v>
      </c>
      <c r="D608">
        <v>4.6792998909950256E-3</v>
      </c>
      <c r="E608">
        <v>8000</v>
      </c>
      <c r="F608">
        <v>29919</v>
      </c>
      <c r="G608">
        <v>6.1000000685453415E-2</v>
      </c>
      <c r="H608">
        <v>1825.06005859375</v>
      </c>
    </row>
    <row r="609" spans="1:8" x14ac:dyDescent="0.25">
      <c r="A609">
        <v>607</v>
      </c>
      <c r="B609" s="5">
        <v>40429</v>
      </c>
      <c r="C609">
        <v>1.7599999904632568E-2</v>
      </c>
      <c r="D609">
        <v>4.6792998909950256E-3</v>
      </c>
      <c r="E609">
        <v>8250</v>
      </c>
      <c r="F609">
        <v>31030.30078125</v>
      </c>
      <c r="G609">
        <v>6.1999998986721039E-2</v>
      </c>
      <c r="H609">
        <v>1923.8800048828125</v>
      </c>
    </row>
    <row r="610" spans="1:8" x14ac:dyDescent="0.25">
      <c r="A610">
        <v>608</v>
      </c>
      <c r="B610" s="5">
        <v>40430</v>
      </c>
      <c r="C610">
        <v>1.7599999904632568E-2</v>
      </c>
      <c r="D610">
        <v>5.3510898724198341E-3</v>
      </c>
      <c r="E610">
        <v>6750.10986328125</v>
      </c>
      <c r="F610">
        <v>22201.400390625</v>
      </c>
      <c r="G610">
        <v>6.1099998652935028E-2</v>
      </c>
      <c r="H610">
        <v>1356.510009765625</v>
      </c>
    </row>
    <row r="611" spans="1:8" x14ac:dyDescent="0.25">
      <c r="A611">
        <v>609</v>
      </c>
      <c r="B611" s="5">
        <v>40431</v>
      </c>
      <c r="C611">
        <v>1.7599999904632568E-2</v>
      </c>
      <c r="D611">
        <v>5.3510898724198341E-3</v>
      </c>
      <c r="E611">
        <v>8850</v>
      </c>
      <c r="F611">
        <v>29108.099609375</v>
      </c>
      <c r="G611">
        <v>6.1799999326467514E-2</v>
      </c>
      <c r="H611">
        <v>1798.8800048828125</v>
      </c>
    </row>
    <row r="612" spans="1:8" x14ac:dyDescent="0.25">
      <c r="A612">
        <v>610</v>
      </c>
      <c r="B612" s="5">
        <v>40432</v>
      </c>
      <c r="C612">
        <v>1.7699999734759331E-2</v>
      </c>
      <c r="D612">
        <v>5.7409098371863365E-3</v>
      </c>
      <c r="E612">
        <v>8000</v>
      </c>
      <c r="F612">
        <v>24665.099609375</v>
      </c>
      <c r="G612">
        <v>6.3699997961521149E-2</v>
      </c>
      <c r="H612">
        <v>1571.1700439453125</v>
      </c>
    </row>
    <row r="613" spans="1:8" x14ac:dyDescent="0.25">
      <c r="A613">
        <v>611</v>
      </c>
      <c r="B613" s="5">
        <v>40433</v>
      </c>
      <c r="C613">
        <v>1.7699999734759331E-2</v>
      </c>
      <c r="D613">
        <v>5.7409098371863365E-3</v>
      </c>
      <c r="E613">
        <v>8850.150390625</v>
      </c>
      <c r="F613">
        <v>27286.19921875</v>
      </c>
      <c r="G613">
        <v>6.1500001698732376E-2</v>
      </c>
      <c r="H613">
        <v>1678.0999755859375</v>
      </c>
    </row>
    <row r="614" spans="1:8" x14ac:dyDescent="0.25">
      <c r="A614">
        <v>612</v>
      </c>
      <c r="B614" s="5">
        <v>40434</v>
      </c>
      <c r="C614">
        <v>1.7699999734759331E-2</v>
      </c>
      <c r="D614">
        <v>5.8117802254855633E-3</v>
      </c>
      <c r="E614">
        <v>8550</v>
      </c>
      <c r="F614">
        <v>26039.400390625</v>
      </c>
      <c r="G614">
        <v>6.2199998646974564E-2</v>
      </c>
      <c r="H614">
        <v>1619.6500244140625</v>
      </c>
    </row>
    <row r="615" spans="1:8" x14ac:dyDescent="0.25">
      <c r="A615">
        <v>613</v>
      </c>
      <c r="B615" s="5">
        <v>40435</v>
      </c>
      <c r="C615">
        <v>1.7799999564886093E-2</v>
      </c>
      <c r="D615">
        <v>5.8117802254855633E-3</v>
      </c>
      <c r="E615">
        <v>10150</v>
      </c>
      <c r="F615">
        <v>31086.900390625</v>
      </c>
      <c r="G615">
        <v>6.1999998986721039E-2</v>
      </c>
      <c r="H615">
        <v>1927.3900146484375</v>
      </c>
    </row>
    <row r="616" spans="1:8" x14ac:dyDescent="0.25">
      <c r="A616">
        <v>614</v>
      </c>
      <c r="B616" s="5">
        <v>40436</v>
      </c>
      <c r="C616">
        <v>1.7799999564886093E-2</v>
      </c>
      <c r="D616">
        <v>6.6622900776565075E-3</v>
      </c>
      <c r="E616">
        <v>8450</v>
      </c>
      <c r="F616">
        <v>22576.30078125</v>
      </c>
      <c r="G616">
        <v>6.0400001704692841E-2</v>
      </c>
      <c r="H616">
        <v>1363.6099853515625</v>
      </c>
    </row>
    <row r="617" spans="1:8" x14ac:dyDescent="0.25">
      <c r="A617">
        <v>615</v>
      </c>
      <c r="B617" s="5">
        <v>40437</v>
      </c>
      <c r="C617">
        <v>1.7799999564886093E-2</v>
      </c>
      <c r="D617">
        <v>6.6622900776565075E-3</v>
      </c>
      <c r="E617">
        <v>10950</v>
      </c>
      <c r="F617">
        <v>29255.69921875</v>
      </c>
      <c r="G617">
        <v>6.1900001019239426E-2</v>
      </c>
      <c r="H617">
        <v>1810.9300537109375</v>
      </c>
    </row>
    <row r="618" spans="1:8" x14ac:dyDescent="0.25">
      <c r="A618">
        <v>616</v>
      </c>
      <c r="B618" s="5">
        <v>40438</v>
      </c>
      <c r="C618">
        <v>1.7899999395012856E-2</v>
      </c>
      <c r="D618">
        <v>7.6545397751033306E-3</v>
      </c>
      <c r="E618">
        <v>10400</v>
      </c>
      <c r="F618">
        <v>24320.19921875</v>
      </c>
      <c r="G618">
        <v>5.9000000357627869E-2</v>
      </c>
      <c r="H618">
        <v>1434.8900146484375</v>
      </c>
    </row>
    <row r="619" spans="1:8" x14ac:dyDescent="0.25">
      <c r="A619">
        <v>617</v>
      </c>
      <c r="B619" s="5">
        <v>40439</v>
      </c>
      <c r="C619">
        <v>1.7899999395012856E-2</v>
      </c>
      <c r="D619">
        <v>7.6545397751033306E-3</v>
      </c>
      <c r="E619">
        <v>11850.2001953125</v>
      </c>
      <c r="F619">
        <v>27711.5</v>
      </c>
      <c r="G619">
        <v>6.1000000685453415E-2</v>
      </c>
      <c r="H619">
        <v>1690.4000244140625</v>
      </c>
    </row>
    <row r="620" spans="1:8" x14ac:dyDescent="0.25">
      <c r="A620">
        <v>618</v>
      </c>
      <c r="B620" s="5">
        <v>40440</v>
      </c>
      <c r="C620">
        <v>1.7899999395012856E-2</v>
      </c>
      <c r="D620">
        <v>9.5813795924186707E-3</v>
      </c>
      <c r="E620">
        <v>10450</v>
      </c>
      <c r="F620">
        <v>19522.80078125</v>
      </c>
      <c r="G620">
        <v>6.2700003385543823E-2</v>
      </c>
      <c r="H620">
        <v>1224.0799560546875</v>
      </c>
    </row>
    <row r="621" spans="1:8" x14ac:dyDescent="0.25">
      <c r="A621">
        <v>619</v>
      </c>
      <c r="B621" s="5">
        <v>40441</v>
      </c>
      <c r="C621">
        <v>1.7999999225139618E-2</v>
      </c>
      <c r="D621">
        <v>9.5813795924186707E-3</v>
      </c>
      <c r="E621">
        <v>10150</v>
      </c>
      <c r="F621">
        <v>19068.19921875</v>
      </c>
      <c r="G621">
        <v>6.210000067949295E-2</v>
      </c>
      <c r="H621">
        <v>1184.1400146484375</v>
      </c>
    </row>
    <row r="622" spans="1:8" x14ac:dyDescent="0.25">
      <c r="A622">
        <v>620</v>
      </c>
      <c r="B622" s="5">
        <v>40442</v>
      </c>
      <c r="C622">
        <v>1.7999999225139618E-2</v>
      </c>
      <c r="D622">
        <v>8.0757299438118935E-3</v>
      </c>
      <c r="E622">
        <v>8600</v>
      </c>
      <c r="F622">
        <v>19168.5</v>
      </c>
      <c r="G622">
        <v>6.2700003385543823E-2</v>
      </c>
      <c r="H622">
        <v>1201.8699951171875</v>
      </c>
    </row>
    <row r="623" spans="1:8" x14ac:dyDescent="0.25">
      <c r="A623">
        <v>621</v>
      </c>
      <c r="B623" s="5">
        <v>40443</v>
      </c>
      <c r="C623">
        <v>1.7999999225139618E-2</v>
      </c>
      <c r="D623">
        <v>8.0757299438118935E-3</v>
      </c>
      <c r="E623">
        <v>8700</v>
      </c>
      <c r="F623">
        <v>19391.400390625</v>
      </c>
      <c r="G623">
        <v>6.2199998646974564E-2</v>
      </c>
      <c r="H623">
        <v>1206.1500244140625</v>
      </c>
    </row>
    <row r="624" spans="1:8" x14ac:dyDescent="0.25">
      <c r="A624">
        <v>622</v>
      </c>
      <c r="B624" s="5">
        <v>40444</v>
      </c>
      <c r="C624">
        <v>1.810000091791153E-2</v>
      </c>
      <c r="D624">
        <v>9.6726296469569206E-3</v>
      </c>
      <c r="E624">
        <v>11700</v>
      </c>
      <c r="F624">
        <v>21893.69921875</v>
      </c>
      <c r="G624">
        <v>6.2300000339746475E-2</v>
      </c>
      <c r="H624">
        <v>1363.97998046875</v>
      </c>
    </row>
    <row r="625" spans="1:8" x14ac:dyDescent="0.25">
      <c r="A625">
        <v>623</v>
      </c>
      <c r="B625" s="5">
        <v>40445</v>
      </c>
      <c r="C625">
        <v>1.810000091791153E-2</v>
      </c>
      <c r="D625">
        <v>9.6726296469569206E-3</v>
      </c>
      <c r="E625">
        <v>11400</v>
      </c>
      <c r="F625">
        <v>21332.400390625</v>
      </c>
      <c r="G625">
        <v>6.2199998646974564E-2</v>
      </c>
      <c r="H625">
        <v>1326.8699951171875</v>
      </c>
    </row>
    <row r="626" spans="1:8" x14ac:dyDescent="0.25">
      <c r="A626">
        <v>624</v>
      </c>
      <c r="B626" s="5">
        <v>40446</v>
      </c>
      <c r="C626">
        <v>1.810000091791153E-2</v>
      </c>
      <c r="D626">
        <v>9.2163700610399246E-3</v>
      </c>
      <c r="E626">
        <v>10350</v>
      </c>
      <c r="F626">
        <v>20326.30078125</v>
      </c>
      <c r="G626">
        <v>6.1999998986721039E-2</v>
      </c>
      <c r="H626">
        <v>1260.22998046875</v>
      </c>
    </row>
    <row r="627" spans="1:8" x14ac:dyDescent="0.25">
      <c r="A627">
        <v>625</v>
      </c>
      <c r="B627" s="5">
        <v>40447</v>
      </c>
      <c r="C627">
        <v>1.8200000748038292E-2</v>
      </c>
      <c r="D627">
        <v>9.2163700610399246E-3</v>
      </c>
      <c r="E627">
        <v>10250</v>
      </c>
      <c r="F627">
        <v>20241.19921875</v>
      </c>
      <c r="G627">
        <v>6.1999998986721039E-2</v>
      </c>
      <c r="H627">
        <v>1254.949951171875</v>
      </c>
    </row>
    <row r="628" spans="1:8" x14ac:dyDescent="0.25">
      <c r="A628">
        <v>626</v>
      </c>
      <c r="B628" s="5">
        <v>40448</v>
      </c>
      <c r="C628">
        <v>1.8200000748038292E-2</v>
      </c>
      <c r="D628">
        <v>1.0858899913728237E-2</v>
      </c>
      <c r="E628">
        <v>11450</v>
      </c>
      <c r="F628">
        <v>19190.69921875</v>
      </c>
      <c r="G628">
        <v>6.2199998646974564E-2</v>
      </c>
      <c r="H628">
        <v>1193.6600341796875</v>
      </c>
    </row>
    <row r="629" spans="1:8" x14ac:dyDescent="0.25">
      <c r="A629">
        <v>627</v>
      </c>
      <c r="B629" s="5">
        <v>40449</v>
      </c>
      <c r="C629">
        <v>1.8200000748038292E-2</v>
      </c>
      <c r="D629">
        <v>1.0858899913728237E-2</v>
      </c>
      <c r="E629">
        <v>10601.400390625</v>
      </c>
      <c r="F629">
        <v>17768.400390625</v>
      </c>
      <c r="G629">
        <v>6.1900001019239426E-2</v>
      </c>
      <c r="H629">
        <v>1099.8699951171875</v>
      </c>
    </row>
    <row r="630" spans="1:8" x14ac:dyDescent="0.25">
      <c r="A630">
        <v>628</v>
      </c>
      <c r="B630" s="5">
        <v>40450</v>
      </c>
      <c r="C630">
        <v>1.8300000578165054E-2</v>
      </c>
      <c r="D630">
        <v>1.1602600105106831E-2</v>
      </c>
      <c r="E630">
        <v>8200</v>
      </c>
      <c r="F630">
        <v>12933.2998046875</v>
      </c>
      <c r="G630">
        <v>6.1900001019239426E-2</v>
      </c>
      <c r="H630">
        <v>800.572021484375</v>
      </c>
    </row>
    <row r="631" spans="1:8" x14ac:dyDescent="0.25">
      <c r="A631">
        <v>629</v>
      </c>
      <c r="B631" s="5">
        <v>40451</v>
      </c>
      <c r="C631">
        <v>1.8300000578165054E-2</v>
      </c>
      <c r="D631">
        <v>1.1602600105106831E-2</v>
      </c>
      <c r="E631">
        <v>7300</v>
      </c>
      <c r="F631">
        <v>11513.7998046875</v>
      </c>
      <c r="G631">
        <v>6.1900001019239426E-2</v>
      </c>
      <c r="H631">
        <v>712.7039794921875</v>
      </c>
    </row>
    <row r="632" spans="1:8" x14ac:dyDescent="0.25">
      <c r="A632">
        <v>630</v>
      </c>
      <c r="B632" s="5">
        <v>40452</v>
      </c>
      <c r="C632">
        <v>1.8300000578165054E-2</v>
      </c>
      <c r="D632">
        <v>1.0226000100374222E-2</v>
      </c>
      <c r="E632">
        <v>7700.56005859375</v>
      </c>
      <c r="F632">
        <v>13780.599609375</v>
      </c>
      <c r="G632">
        <v>6.1999998986721039E-2</v>
      </c>
      <c r="H632">
        <v>854.39599609375</v>
      </c>
    </row>
    <row r="633" spans="1:8" x14ac:dyDescent="0.25">
      <c r="A633">
        <v>631</v>
      </c>
      <c r="B633" s="5">
        <v>40453</v>
      </c>
      <c r="C633">
        <v>1.8400000408291817E-2</v>
      </c>
      <c r="D633">
        <v>1.0226000100374222E-2</v>
      </c>
      <c r="E633">
        <v>5000.009765625</v>
      </c>
      <c r="F633">
        <v>8996.6904296875</v>
      </c>
      <c r="G633">
        <v>6.1400000005960464E-2</v>
      </c>
      <c r="H633">
        <v>552.39697265625</v>
      </c>
    </row>
    <row r="634" spans="1:8" x14ac:dyDescent="0.25">
      <c r="A634">
        <v>632</v>
      </c>
      <c r="B634" s="5">
        <v>40454</v>
      </c>
      <c r="C634">
        <v>1.8400000408291817E-2</v>
      </c>
      <c r="D634">
        <v>7.9317204654216766E-3</v>
      </c>
      <c r="E634">
        <v>6100.009765625</v>
      </c>
      <c r="F634">
        <v>14150.7998046875</v>
      </c>
      <c r="G634">
        <v>6.1099998652935028E-2</v>
      </c>
      <c r="H634">
        <v>864.614013671875</v>
      </c>
    </row>
    <row r="635" spans="1:8" x14ac:dyDescent="0.25">
      <c r="A635">
        <v>633</v>
      </c>
      <c r="B635" s="5">
        <v>40455</v>
      </c>
      <c r="C635">
        <v>1.8400000408291817E-2</v>
      </c>
      <c r="D635">
        <v>7.9317204654216766E-3</v>
      </c>
      <c r="E635">
        <v>7650</v>
      </c>
      <c r="F635">
        <v>17746.5</v>
      </c>
      <c r="G635">
        <v>6.1299998313188553E-2</v>
      </c>
      <c r="H635">
        <v>1087.8599853515625</v>
      </c>
    </row>
    <row r="636" spans="1:8" x14ac:dyDescent="0.25">
      <c r="A636">
        <v>634</v>
      </c>
      <c r="B636" s="5">
        <v>40456</v>
      </c>
      <c r="C636">
        <v>1.8500000238418579E-2</v>
      </c>
      <c r="D636">
        <v>8.0628301948308945E-3</v>
      </c>
      <c r="E636">
        <v>6300</v>
      </c>
      <c r="F636">
        <v>14455.2001953125</v>
      </c>
      <c r="G636">
        <v>6.1400000005960464E-2</v>
      </c>
      <c r="H636">
        <v>887.551025390625</v>
      </c>
    </row>
    <row r="637" spans="1:8" x14ac:dyDescent="0.25">
      <c r="A637">
        <v>635</v>
      </c>
      <c r="B637" s="5">
        <v>40457</v>
      </c>
      <c r="C637">
        <v>1.8500000238418579E-2</v>
      </c>
      <c r="D637">
        <v>8.0628301948308945E-3</v>
      </c>
      <c r="E637">
        <v>8550</v>
      </c>
      <c r="F637">
        <v>19617.80078125</v>
      </c>
      <c r="G637">
        <v>6.2799997627735138E-2</v>
      </c>
      <c r="H637">
        <v>1232</v>
      </c>
    </row>
    <row r="638" spans="1:8" x14ac:dyDescent="0.25">
      <c r="A638">
        <v>636</v>
      </c>
      <c r="B638" s="5">
        <v>40458</v>
      </c>
      <c r="C638">
        <v>1.8500000238418579E-2</v>
      </c>
      <c r="D638">
        <v>1.1340400204062462E-2</v>
      </c>
      <c r="E638">
        <v>8000</v>
      </c>
      <c r="F638">
        <v>13050.7001953125</v>
      </c>
      <c r="G638">
        <v>6.7000001668930054E-2</v>
      </c>
      <c r="H638">
        <v>874.39599609375</v>
      </c>
    </row>
    <row r="639" spans="1:8" x14ac:dyDescent="0.25">
      <c r="A639">
        <v>637</v>
      </c>
      <c r="B639" s="5">
        <v>40459</v>
      </c>
      <c r="C639">
        <v>1.8600000068545341E-2</v>
      </c>
      <c r="D639">
        <v>1.1340400204062462E-2</v>
      </c>
      <c r="E639">
        <v>7700</v>
      </c>
      <c r="F639">
        <v>12629.2001953125</v>
      </c>
      <c r="G639">
        <v>8.6900003254413605E-2</v>
      </c>
      <c r="H639">
        <v>1097.47998046875</v>
      </c>
    </row>
    <row r="640" spans="1:8" x14ac:dyDescent="0.25">
      <c r="A640">
        <v>638</v>
      </c>
      <c r="B640" s="5">
        <v>40460</v>
      </c>
      <c r="C640">
        <v>1.8600000068545341E-2</v>
      </c>
      <c r="D640">
        <v>1.0029399767518044E-2</v>
      </c>
      <c r="E640">
        <v>7900</v>
      </c>
      <c r="F640">
        <v>14650.900390625</v>
      </c>
      <c r="G640">
        <v>9.3800000846385956E-2</v>
      </c>
      <c r="H640">
        <v>1374.260009765625</v>
      </c>
    </row>
    <row r="641" spans="1:8" x14ac:dyDescent="0.25">
      <c r="A641">
        <v>639</v>
      </c>
      <c r="B641" s="5">
        <v>40461</v>
      </c>
      <c r="C641">
        <v>1.8600000068545341E-2</v>
      </c>
      <c r="D641">
        <v>1.0029399767518044E-2</v>
      </c>
      <c r="E641">
        <v>8900</v>
      </c>
      <c r="F641">
        <v>16505.5</v>
      </c>
      <c r="G641">
        <v>9.6500001847743988E-2</v>
      </c>
      <c r="H641">
        <v>1592.780029296875</v>
      </c>
    </row>
    <row r="642" spans="1:8" x14ac:dyDescent="0.25">
      <c r="A642">
        <v>640</v>
      </c>
      <c r="B642" s="5">
        <v>40462</v>
      </c>
      <c r="C642">
        <v>1.8699999898672104E-2</v>
      </c>
      <c r="D642">
        <v>1.0816000401973724E-2</v>
      </c>
      <c r="E642">
        <v>7950</v>
      </c>
      <c r="F642">
        <v>13744.900390625</v>
      </c>
      <c r="G642">
        <v>9.4999998807907104E-2</v>
      </c>
      <c r="H642">
        <v>1305.77001953125</v>
      </c>
    </row>
    <row r="643" spans="1:8" x14ac:dyDescent="0.25">
      <c r="A643">
        <v>641</v>
      </c>
      <c r="B643" s="5">
        <v>40463</v>
      </c>
      <c r="C643">
        <v>1.8699999898672104E-2</v>
      </c>
      <c r="D643">
        <v>1.0816000401973724E-2</v>
      </c>
      <c r="E643">
        <v>7750</v>
      </c>
      <c r="F643">
        <v>13399.099609375</v>
      </c>
      <c r="G643">
        <v>9.4899997115135193E-2</v>
      </c>
      <c r="H643">
        <v>1271.5799560546875</v>
      </c>
    </row>
    <row r="644" spans="1:8" x14ac:dyDescent="0.25">
      <c r="A644">
        <v>642</v>
      </c>
      <c r="B644" s="5">
        <v>40464</v>
      </c>
      <c r="C644">
        <v>1.8699999898672104E-2</v>
      </c>
      <c r="D644">
        <v>1.1576900258660316E-2</v>
      </c>
      <c r="E644">
        <v>8800.349609375</v>
      </c>
      <c r="F644">
        <v>14215.099609375</v>
      </c>
      <c r="G644">
        <v>0.10499999672174454</v>
      </c>
      <c r="H644">
        <v>1492.5799560546875</v>
      </c>
    </row>
    <row r="645" spans="1:8" x14ac:dyDescent="0.25">
      <c r="A645">
        <v>643</v>
      </c>
      <c r="B645" s="5">
        <v>40465</v>
      </c>
      <c r="C645">
        <v>1.8799999728798866E-2</v>
      </c>
      <c r="D645">
        <v>1.1576900258660316E-2</v>
      </c>
      <c r="E645">
        <v>10250</v>
      </c>
      <c r="F645">
        <v>16645.19921875</v>
      </c>
      <c r="G645">
        <v>0.10199999809265137</v>
      </c>
      <c r="H645">
        <v>1697.81005859375</v>
      </c>
    </row>
    <row r="646" spans="1:8" x14ac:dyDescent="0.25">
      <c r="A646">
        <v>644</v>
      </c>
      <c r="B646" s="5">
        <v>40466</v>
      </c>
      <c r="C646">
        <v>1.8799999728798866E-2</v>
      </c>
      <c r="D646">
        <v>1.2672900222241879E-2</v>
      </c>
      <c r="E646">
        <v>8850</v>
      </c>
      <c r="F646">
        <v>13128.7998046875</v>
      </c>
      <c r="G646">
        <v>0.10499999672174454</v>
      </c>
      <c r="H646">
        <v>1378.52001953125</v>
      </c>
    </row>
    <row r="647" spans="1:8" x14ac:dyDescent="0.25">
      <c r="A647">
        <v>645</v>
      </c>
      <c r="B647" s="5">
        <v>40467</v>
      </c>
      <c r="C647">
        <v>1.8799999728798866E-2</v>
      </c>
      <c r="D647">
        <v>1.2672900222241879E-2</v>
      </c>
      <c r="E647">
        <v>12900</v>
      </c>
      <c r="F647">
        <v>19136.900390625</v>
      </c>
      <c r="G647">
        <v>0.10100000351667404</v>
      </c>
      <c r="H647">
        <v>1932.8299560546875</v>
      </c>
    </row>
    <row r="648" spans="1:8" x14ac:dyDescent="0.25">
      <c r="A648">
        <v>646</v>
      </c>
      <c r="B648" s="5">
        <v>40468</v>
      </c>
      <c r="C648">
        <v>1.8899999558925629E-2</v>
      </c>
      <c r="D648">
        <v>1.9317600876092911E-2</v>
      </c>
      <c r="E648">
        <v>13500</v>
      </c>
      <c r="F648">
        <v>13208.2001953125</v>
      </c>
      <c r="G648">
        <v>0.10199999809265137</v>
      </c>
      <c r="H648">
        <v>1347.22998046875</v>
      </c>
    </row>
    <row r="649" spans="1:8" x14ac:dyDescent="0.25">
      <c r="A649">
        <v>647</v>
      </c>
      <c r="B649" s="5">
        <v>40469</v>
      </c>
      <c r="C649">
        <v>1.8899999558925629E-2</v>
      </c>
      <c r="D649">
        <v>1.9317600876092911E-2</v>
      </c>
      <c r="E649">
        <v>12450</v>
      </c>
      <c r="F649">
        <v>12180.900390625</v>
      </c>
      <c r="G649">
        <v>0.10239999741315842</v>
      </c>
      <c r="H649">
        <v>1247.3199462890625</v>
      </c>
    </row>
    <row r="650" spans="1:8" x14ac:dyDescent="0.25">
      <c r="A650">
        <v>648</v>
      </c>
      <c r="B650" s="5">
        <v>40470</v>
      </c>
      <c r="C650">
        <v>1.8899999558925629E-2</v>
      </c>
      <c r="D650">
        <v>1.6645999625325203E-2</v>
      </c>
      <c r="E650">
        <v>12800</v>
      </c>
      <c r="F650">
        <v>14533.2001953125</v>
      </c>
      <c r="G650">
        <v>9.7000002861022949E-2</v>
      </c>
      <c r="H650">
        <v>1409.719970703125</v>
      </c>
    </row>
    <row r="651" spans="1:8" x14ac:dyDescent="0.25">
      <c r="A651">
        <v>649</v>
      </c>
      <c r="B651" s="5">
        <v>40471</v>
      </c>
      <c r="C651">
        <v>1.8999999389052391E-2</v>
      </c>
      <c r="D651">
        <v>1.6645999625325203E-2</v>
      </c>
      <c r="E651">
        <v>13200</v>
      </c>
      <c r="F651">
        <v>15066.7001953125</v>
      </c>
      <c r="G651">
        <v>9.8999999463558197E-2</v>
      </c>
      <c r="H651">
        <v>1491.5999755859375</v>
      </c>
    </row>
    <row r="652" spans="1:8" x14ac:dyDescent="0.25">
      <c r="A652">
        <v>650</v>
      </c>
      <c r="B652" s="5">
        <v>40472</v>
      </c>
      <c r="C652">
        <v>1.8999999389052391E-2</v>
      </c>
      <c r="D652">
        <v>2.4891000241041183E-2</v>
      </c>
      <c r="E652">
        <v>9300.009765625</v>
      </c>
      <c r="F652">
        <v>7098.9599609375</v>
      </c>
      <c r="G652">
        <v>0.10700000077486038</v>
      </c>
      <c r="H652">
        <v>759.5889892578125</v>
      </c>
    </row>
    <row r="653" spans="1:8" x14ac:dyDescent="0.25">
      <c r="A653">
        <v>651</v>
      </c>
      <c r="B653" s="5">
        <v>40473</v>
      </c>
      <c r="C653">
        <v>1.8999999389052391E-2</v>
      </c>
      <c r="D653">
        <v>2.4891000241041183E-2</v>
      </c>
      <c r="E653">
        <v>7700</v>
      </c>
      <c r="F653">
        <v>5877.6298828125</v>
      </c>
      <c r="G653">
        <v>0.10249999910593033</v>
      </c>
      <c r="H653">
        <v>602.45697021484375</v>
      </c>
    </row>
    <row r="654" spans="1:8" x14ac:dyDescent="0.25">
      <c r="A654">
        <v>652</v>
      </c>
      <c r="B654" s="5">
        <v>40474</v>
      </c>
      <c r="C654">
        <v>1.9099999219179153E-2</v>
      </c>
      <c r="D654">
        <v>1.8588099628686905E-2</v>
      </c>
      <c r="E654">
        <v>8750.0498046875</v>
      </c>
      <c r="F654">
        <v>8991.01953125</v>
      </c>
      <c r="G654">
        <v>0.1054999977350235</v>
      </c>
      <c r="H654">
        <v>948.552001953125</v>
      </c>
    </row>
    <row r="655" spans="1:8" x14ac:dyDescent="0.25">
      <c r="A655">
        <v>653</v>
      </c>
      <c r="B655" s="5">
        <v>40475</v>
      </c>
      <c r="C655">
        <v>1.9099999219179153E-2</v>
      </c>
      <c r="D655">
        <v>1.8588099628686905E-2</v>
      </c>
      <c r="E655">
        <v>10250</v>
      </c>
      <c r="F655">
        <v>10532.2998046875</v>
      </c>
      <c r="G655">
        <v>0.11500000208616257</v>
      </c>
      <c r="H655">
        <v>1211.2099609375</v>
      </c>
    </row>
    <row r="656" spans="1:8" x14ac:dyDescent="0.25">
      <c r="A656">
        <v>654</v>
      </c>
      <c r="B656" s="5">
        <v>40476</v>
      </c>
      <c r="C656">
        <v>1.9099999219179153E-2</v>
      </c>
      <c r="D656">
        <v>2.2433999925851822E-2</v>
      </c>
      <c r="E656">
        <v>10150</v>
      </c>
      <c r="F656">
        <v>8641.5703125</v>
      </c>
      <c r="G656">
        <v>0.13199999928474426</v>
      </c>
      <c r="H656">
        <v>1140.68994140625</v>
      </c>
    </row>
    <row r="657" spans="1:8" x14ac:dyDescent="0.25">
      <c r="A657">
        <v>655</v>
      </c>
      <c r="B657" s="5">
        <v>40477</v>
      </c>
      <c r="C657">
        <v>1.9200000911951065E-2</v>
      </c>
      <c r="D657">
        <v>2.2433999925851822E-2</v>
      </c>
      <c r="E657">
        <v>12050</v>
      </c>
      <c r="F657">
        <v>10312.900390625</v>
      </c>
      <c r="G657">
        <v>0.15029999613761902</v>
      </c>
      <c r="H657">
        <v>1550.030029296875</v>
      </c>
    </row>
    <row r="658" spans="1:8" x14ac:dyDescent="0.25">
      <c r="A658">
        <v>656</v>
      </c>
      <c r="B658" s="5">
        <v>40478</v>
      </c>
      <c r="C658">
        <v>1.9200000911951065E-2</v>
      </c>
      <c r="D658">
        <v>2.2647600620985031E-2</v>
      </c>
      <c r="E658">
        <v>10650</v>
      </c>
      <c r="F658">
        <v>9028.76953125</v>
      </c>
      <c r="G658">
        <v>0.18770000338554382</v>
      </c>
      <c r="H658">
        <v>1694.699951171875</v>
      </c>
    </row>
    <row r="659" spans="1:8" x14ac:dyDescent="0.25">
      <c r="A659">
        <v>657</v>
      </c>
      <c r="B659" s="5">
        <v>40479</v>
      </c>
      <c r="C659">
        <v>1.9200000911951065E-2</v>
      </c>
      <c r="D659">
        <v>2.2647600620985031E-2</v>
      </c>
      <c r="E659">
        <v>10950</v>
      </c>
      <c r="F659">
        <v>9283.099609375</v>
      </c>
      <c r="G659">
        <v>0.17309999465942383</v>
      </c>
      <c r="H659">
        <v>1606.9100341796875</v>
      </c>
    </row>
    <row r="660" spans="1:8" x14ac:dyDescent="0.25">
      <c r="A660">
        <v>658</v>
      </c>
      <c r="B660" s="5">
        <v>40480</v>
      </c>
      <c r="C660">
        <v>1.9300000742077827E-2</v>
      </c>
      <c r="D660">
        <v>2.5104699656367302E-2</v>
      </c>
      <c r="E660">
        <v>11150</v>
      </c>
      <c r="F660">
        <v>8571.900390625</v>
      </c>
      <c r="G660">
        <v>0.18999999761581421</v>
      </c>
      <c r="H660">
        <v>1628.6600341796875</v>
      </c>
    </row>
    <row r="661" spans="1:8" x14ac:dyDescent="0.25">
      <c r="A661">
        <v>659</v>
      </c>
      <c r="B661" s="5">
        <v>40481</v>
      </c>
      <c r="C661">
        <v>1.9300000742077827E-2</v>
      </c>
      <c r="D661">
        <v>2.5104699656367302E-2</v>
      </c>
      <c r="E661">
        <v>12600</v>
      </c>
      <c r="F661">
        <v>9686.6298828125</v>
      </c>
      <c r="G661">
        <v>0.1988999992609024</v>
      </c>
      <c r="H661">
        <v>1926.6700439453125</v>
      </c>
    </row>
    <row r="662" spans="1:8" x14ac:dyDescent="0.25">
      <c r="A662">
        <v>660</v>
      </c>
      <c r="B662" s="5">
        <v>40482</v>
      </c>
      <c r="C662">
        <v>1.9300000742077827E-2</v>
      </c>
      <c r="D662">
        <v>2.7971800416707993E-2</v>
      </c>
      <c r="E662">
        <v>8950</v>
      </c>
      <c r="F662">
        <v>6175.330078125</v>
      </c>
      <c r="G662">
        <v>0.19249999523162842</v>
      </c>
      <c r="H662">
        <v>1188.75</v>
      </c>
    </row>
    <row r="663" spans="1:8" x14ac:dyDescent="0.25">
      <c r="A663">
        <v>661</v>
      </c>
      <c r="B663" s="5">
        <v>40483</v>
      </c>
      <c r="C663">
        <v>1.940000057220459E-2</v>
      </c>
      <c r="D663">
        <v>2.7971800416707993E-2</v>
      </c>
      <c r="E663">
        <v>8850</v>
      </c>
      <c r="F663">
        <v>6137.97021484375</v>
      </c>
      <c r="G663">
        <v>0.19550000131130219</v>
      </c>
      <c r="H663">
        <v>1199.969970703125</v>
      </c>
    </row>
    <row r="664" spans="1:8" x14ac:dyDescent="0.25">
      <c r="A664">
        <v>662</v>
      </c>
      <c r="B664" s="5">
        <v>40484</v>
      </c>
      <c r="C664">
        <v>1.940000057220459E-2</v>
      </c>
      <c r="D664">
        <v>2.5820100679993629E-2</v>
      </c>
      <c r="E664">
        <v>8800</v>
      </c>
      <c r="F664">
        <v>6611.89990234375</v>
      </c>
      <c r="G664">
        <v>0.19380000233650208</v>
      </c>
      <c r="H664">
        <v>1281.3900146484375</v>
      </c>
    </row>
    <row r="665" spans="1:8" x14ac:dyDescent="0.25">
      <c r="A665">
        <v>663</v>
      </c>
      <c r="B665" s="5">
        <v>40485</v>
      </c>
      <c r="C665">
        <v>1.940000057220459E-2</v>
      </c>
      <c r="D665">
        <v>2.5820100679993629E-2</v>
      </c>
      <c r="E665">
        <v>9500</v>
      </c>
      <c r="F665">
        <v>7137.85009765625</v>
      </c>
      <c r="G665">
        <v>0.19310000538825989</v>
      </c>
      <c r="H665">
        <v>1378.3199462890625</v>
      </c>
    </row>
    <row r="666" spans="1:8" x14ac:dyDescent="0.25">
      <c r="A666">
        <v>664</v>
      </c>
      <c r="B666" s="5">
        <v>40486</v>
      </c>
      <c r="C666">
        <v>1.9500000402331352E-2</v>
      </c>
      <c r="D666">
        <v>2.9355000704526901E-2</v>
      </c>
      <c r="E666">
        <v>10050</v>
      </c>
      <c r="F666">
        <v>6676.02978515625</v>
      </c>
      <c r="G666">
        <v>0.23000000417232513</v>
      </c>
      <c r="H666">
        <v>1535.489990234375</v>
      </c>
    </row>
    <row r="667" spans="1:8" x14ac:dyDescent="0.25">
      <c r="A667">
        <v>665</v>
      </c>
      <c r="B667" s="5">
        <v>40487</v>
      </c>
      <c r="C667">
        <v>1.9500000402331352E-2</v>
      </c>
      <c r="D667">
        <v>2.9355000704526901E-2</v>
      </c>
      <c r="E667">
        <v>10950</v>
      </c>
      <c r="F667">
        <v>7273.89013671875</v>
      </c>
      <c r="G667">
        <v>0.25999999046325684</v>
      </c>
      <c r="H667">
        <v>1891.2099609375</v>
      </c>
    </row>
    <row r="668" spans="1:8" x14ac:dyDescent="0.25">
      <c r="A668">
        <v>666</v>
      </c>
      <c r="B668" s="5">
        <v>40488</v>
      </c>
      <c r="C668">
        <v>1.9500000402331352E-2</v>
      </c>
      <c r="D668">
        <v>3.1045600771903992E-2</v>
      </c>
      <c r="E668">
        <v>10900</v>
      </c>
      <c r="F668">
        <v>6846.3798828125</v>
      </c>
      <c r="G668">
        <v>0.38999998569488525</v>
      </c>
      <c r="H668">
        <v>2670.090087890625</v>
      </c>
    </row>
    <row r="669" spans="1:8" x14ac:dyDescent="0.25">
      <c r="A669">
        <v>667</v>
      </c>
      <c r="B669" s="5">
        <v>40489</v>
      </c>
      <c r="C669">
        <v>1.9600000232458115E-2</v>
      </c>
      <c r="D669">
        <v>3.1045600771903992E-2</v>
      </c>
      <c r="E669">
        <v>12050</v>
      </c>
      <c r="F669">
        <v>7607.52001953125</v>
      </c>
      <c r="G669">
        <v>0.34000000357627869</v>
      </c>
      <c r="H669">
        <v>2586.56005859375</v>
      </c>
    </row>
    <row r="670" spans="1:8" x14ac:dyDescent="0.25">
      <c r="A670">
        <v>668</v>
      </c>
      <c r="B670" s="5">
        <v>40490</v>
      </c>
      <c r="C670">
        <v>1.9600000232458115E-2</v>
      </c>
      <c r="D670">
        <v>4.0113400667905807E-2</v>
      </c>
      <c r="E670">
        <v>13750.7998046875</v>
      </c>
      <c r="F670">
        <v>6718.83984375</v>
      </c>
      <c r="G670">
        <v>0.24300000071525574</v>
      </c>
      <c r="H670">
        <v>1632.6800537109375</v>
      </c>
    </row>
    <row r="671" spans="1:8" x14ac:dyDescent="0.25">
      <c r="A671">
        <v>669</v>
      </c>
      <c r="B671" s="5">
        <v>40491</v>
      </c>
      <c r="C671">
        <v>1.9600000232458115E-2</v>
      </c>
      <c r="D671">
        <v>4.0113400667905807E-2</v>
      </c>
      <c r="E671">
        <v>10850</v>
      </c>
      <c r="F671">
        <v>5301.47021484375</v>
      </c>
      <c r="G671">
        <v>0.20999999344348907</v>
      </c>
      <c r="H671">
        <v>1113.31005859375</v>
      </c>
    </row>
    <row r="672" spans="1:8" x14ac:dyDescent="0.25">
      <c r="A672">
        <v>670</v>
      </c>
      <c r="B672" s="5">
        <v>40492</v>
      </c>
      <c r="C672">
        <v>1.9700000062584877E-2</v>
      </c>
      <c r="D672">
        <v>4.3522100895643234E-2</v>
      </c>
      <c r="E672">
        <v>10150</v>
      </c>
      <c r="F672">
        <v>4594.330078125</v>
      </c>
      <c r="G672">
        <v>0.23999999463558197</v>
      </c>
      <c r="H672">
        <v>1102.6400146484375</v>
      </c>
    </row>
    <row r="673" spans="1:8" x14ac:dyDescent="0.25">
      <c r="A673">
        <v>671</v>
      </c>
      <c r="B673" s="5">
        <v>40493</v>
      </c>
      <c r="C673">
        <v>1.9700000062584877E-2</v>
      </c>
      <c r="D673">
        <v>4.3522100895643234E-2</v>
      </c>
      <c r="E673">
        <v>10950</v>
      </c>
      <c r="F673">
        <v>4956.4501953125</v>
      </c>
      <c r="G673">
        <v>0.22310000658035278</v>
      </c>
      <c r="H673">
        <v>1105.780029296875</v>
      </c>
    </row>
    <row r="674" spans="1:8" x14ac:dyDescent="0.25">
      <c r="A674">
        <v>672</v>
      </c>
      <c r="B674" s="5">
        <v>40494</v>
      </c>
      <c r="C674">
        <v>1.9700000062584877E-2</v>
      </c>
      <c r="D674">
        <v>3.8561098277568817E-2</v>
      </c>
      <c r="E674">
        <v>8450</v>
      </c>
      <c r="F674">
        <v>4316.919921875</v>
      </c>
      <c r="G674">
        <v>0.26820001006126404</v>
      </c>
      <c r="H674">
        <v>1157.800048828125</v>
      </c>
    </row>
    <row r="675" spans="1:8" x14ac:dyDescent="0.25">
      <c r="A675">
        <v>673</v>
      </c>
      <c r="B675" s="5">
        <v>40495</v>
      </c>
      <c r="C675">
        <v>1.9799999892711639E-2</v>
      </c>
      <c r="D675">
        <v>3.8561098277568817E-2</v>
      </c>
      <c r="E675">
        <v>11150</v>
      </c>
      <c r="F675">
        <v>5725.2001953125</v>
      </c>
      <c r="G675">
        <v>0.27599999308586121</v>
      </c>
      <c r="H675">
        <v>1580.1600341796875</v>
      </c>
    </row>
    <row r="676" spans="1:8" x14ac:dyDescent="0.25">
      <c r="A676">
        <v>674</v>
      </c>
      <c r="B676" s="5">
        <v>40496</v>
      </c>
      <c r="C676">
        <v>1.9799999892711639E-2</v>
      </c>
      <c r="D676">
        <v>5.3669799119234085E-2</v>
      </c>
      <c r="E676">
        <v>12800</v>
      </c>
      <c r="F676">
        <v>4722.2099609375</v>
      </c>
      <c r="G676">
        <v>0.27900001406669617</v>
      </c>
      <c r="H676">
        <v>1317.5</v>
      </c>
    </row>
    <row r="677" spans="1:8" x14ac:dyDescent="0.25">
      <c r="A677">
        <v>675</v>
      </c>
      <c r="B677" s="5">
        <v>40497</v>
      </c>
      <c r="C677">
        <v>1.9799999892711639E-2</v>
      </c>
      <c r="D677">
        <v>5.3669799119234085E-2</v>
      </c>
      <c r="E677">
        <v>10000.5</v>
      </c>
      <c r="F677">
        <v>3689.409912109375</v>
      </c>
      <c r="G677">
        <v>0.26820001006126404</v>
      </c>
      <c r="H677">
        <v>989.5</v>
      </c>
    </row>
    <row r="678" spans="1:8" x14ac:dyDescent="0.25">
      <c r="A678">
        <v>676</v>
      </c>
      <c r="B678" s="5">
        <v>40498</v>
      </c>
      <c r="C678">
        <v>1.9899999722838402E-2</v>
      </c>
      <c r="D678">
        <v>4.081609845161438E-2</v>
      </c>
      <c r="E678">
        <v>9850</v>
      </c>
      <c r="F678">
        <v>4802.39013671875</v>
      </c>
      <c r="G678">
        <v>0.22300000488758087</v>
      </c>
      <c r="H678">
        <v>1070.9300537109375</v>
      </c>
    </row>
    <row r="679" spans="1:8" x14ac:dyDescent="0.25">
      <c r="A679">
        <v>677</v>
      </c>
      <c r="B679" s="5">
        <v>40499</v>
      </c>
      <c r="C679">
        <v>1.9899999722838402E-2</v>
      </c>
      <c r="D679">
        <v>4.081609845161438E-2</v>
      </c>
      <c r="E679">
        <v>12350</v>
      </c>
      <c r="F679">
        <v>6021.27978515625</v>
      </c>
      <c r="G679">
        <v>0.22990000247955322</v>
      </c>
      <c r="H679">
        <v>1384.2900390625</v>
      </c>
    </row>
    <row r="680" spans="1:8" x14ac:dyDescent="0.25">
      <c r="A680">
        <v>678</v>
      </c>
      <c r="B680" s="5">
        <v>40500</v>
      </c>
      <c r="C680">
        <v>1.9899999722838402E-2</v>
      </c>
      <c r="D680">
        <v>5.930740013718605E-2</v>
      </c>
      <c r="E680">
        <v>12850</v>
      </c>
      <c r="F680">
        <v>4311.68994140625</v>
      </c>
      <c r="G680">
        <v>0.26780000329017639</v>
      </c>
      <c r="H680">
        <v>1154.6700439453125</v>
      </c>
    </row>
    <row r="681" spans="1:8" x14ac:dyDescent="0.25">
      <c r="A681">
        <v>679</v>
      </c>
      <c r="B681" s="5">
        <v>40501</v>
      </c>
      <c r="C681">
        <v>1.9999999552965164E-2</v>
      </c>
      <c r="D681">
        <v>5.930740013718605E-2</v>
      </c>
      <c r="E681">
        <v>7500.080078125</v>
      </c>
      <c r="F681">
        <v>2529.219970703125</v>
      </c>
      <c r="G681">
        <v>0.2800000011920929</v>
      </c>
      <c r="H681">
        <v>708.1820068359375</v>
      </c>
    </row>
    <row r="682" spans="1:8" x14ac:dyDescent="0.25">
      <c r="A682">
        <v>680</v>
      </c>
      <c r="B682" s="5">
        <v>40502</v>
      </c>
      <c r="C682">
        <v>1.9999999552965164E-2</v>
      </c>
      <c r="D682">
        <v>3.925589844584465E-2</v>
      </c>
      <c r="E682">
        <v>5801</v>
      </c>
      <c r="F682">
        <v>2955.47998046875</v>
      </c>
      <c r="G682">
        <v>0.28299999237060547</v>
      </c>
      <c r="H682">
        <v>836.4010009765625</v>
      </c>
    </row>
    <row r="683" spans="1:8" x14ac:dyDescent="0.25">
      <c r="A683">
        <v>681</v>
      </c>
      <c r="B683" s="5">
        <v>40503</v>
      </c>
      <c r="C683">
        <v>1.9999999552965164E-2</v>
      </c>
      <c r="D683">
        <v>3.925589844584465E-2</v>
      </c>
      <c r="E683">
        <v>7001.0400390625</v>
      </c>
      <c r="F683">
        <v>3566.8701171875</v>
      </c>
      <c r="G683">
        <v>0.2768000066280365</v>
      </c>
      <c r="H683">
        <v>987.30999755859375</v>
      </c>
    </row>
    <row r="684" spans="1:8" x14ac:dyDescent="0.25">
      <c r="A684">
        <v>682</v>
      </c>
      <c r="B684" s="5">
        <v>40504</v>
      </c>
      <c r="C684">
        <v>2.0099999383091927E-2</v>
      </c>
      <c r="D684">
        <v>5.461689829826355E-2</v>
      </c>
      <c r="E684">
        <v>8150.56005859375</v>
      </c>
      <c r="F684">
        <v>2999.550048828125</v>
      </c>
      <c r="G684">
        <v>0.28790000081062317</v>
      </c>
      <c r="H684">
        <v>863.57098388671875</v>
      </c>
    </row>
    <row r="685" spans="1:8" x14ac:dyDescent="0.25">
      <c r="A685">
        <v>683</v>
      </c>
      <c r="B685" s="5">
        <v>40505</v>
      </c>
      <c r="C685">
        <v>2.0099999383091927E-2</v>
      </c>
      <c r="D685">
        <v>5.461689829826355E-2</v>
      </c>
      <c r="E685">
        <v>7000.47998046875</v>
      </c>
      <c r="F685">
        <v>2576.300048828125</v>
      </c>
      <c r="G685">
        <v>0.28299999237060547</v>
      </c>
      <c r="H685">
        <v>729.093994140625</v>
      </c>
    </row>
    <row r="686" spans="1:8" x14ac:dyDescent="0.25">
      <c r="A686">
        <v>684</v>
      </c>
      <c r="B686" s="5">
        <v>40506</v>
      </c>
      <c r="C686">
        <v>2.0099999383091927E-2</v>
      </c>
      <c r="D686">
        <v>6.3150696456432343E-2</v>
      </c>
      <c r="E686">
        <v>8850.1904296875</v>
      </c>
      <c r="F686">
        <v>2816.889892578125</v>
      </c>
      <c r="G686">
        <v>0.28299999237060547</v>
      </c>
      <c r="H686">
        <v>797.1810302734375</v>
      </c>
    </row>
    <row r="687" spans="1:8" x14ac:dyDescent="0.25">
      <c r="A687">
        <v>685</v>
      </c>
      <c r="B687" s="5">
        <v>40507</v>
      </c>
      <c r="C687">
        <v>2.0199999213218689E-2</v>
      </c>
      <c r="D687">
        <v>6.3150696456432343E-2</v>
      </c>
      <c r="E687">
        <v>9050</v>
      </c>
      <c r="F687">
        <v>2894.820068359375</v>
      </c>
      <c r="G687">
        <v>0.2800000011920929</v>
      </c>
      <c r="H687">
        <v>810.54998779296875</v>
      </c>
    </row>
    <row r="688" spans="1:8" x14ac:dyDescent="0.25">
      <c r="A688">
        <v>686</v>
      </c>
      <c r="B688" s="5">
        <v>40508</v>
      </c>
      <c r="C688">
        <v>2.0199999213218689E-2</v>
      </c>
      <c r="D688">
        <v>6.929510086774826E-2</v>
      </c>
      <c r="E688">
        <v>9700.3701171875</v>
      </c>
      <c r="F688">
        <v>2827.719970703125</v>
      </c>
      <c r="G688">
        <v>0.28439998626708984</v>
      </c>
      <c r="H688">
        <v>804.20501708984375</v>
      </c>
    </row>
    <row r="689" spans="1:8" x14ac:dyDescent="0.25">
      <c r="A689">
        <v>687</v>
      </c>
      <c r="B689" s="5">
        <v>40509</v>
      </c>
      <c r="C689">
        <v>2.0199999213218689E-2</v>
      </c>
      <c r="D689">
        <v>6.929510086774826E-2</v>
      </c>
      <c r="E689">
        <v>9000.01953125</v>
      </c>
      <c r="F689">
        <v>2623.570068359375</v>
      </c>
      <c r="G689">
        <v>0.28299999237060547</v>
      </c>
      <c r="H689">
        <v>742.469970703125</v>
      </c>
    </row>
    <row r="690" spans="1:8" x14ac:dyDescent="0.25">
      <c r="A690">
        <v>688</v>
      </c>
      <c r="B690" s="5">
        <v>40510</v>
      </c>
      <c r="C690">
        <v>2.0300000905990601E-2</v>
      </c>
      <c r="D690">
        <v>5.6664999574422836E-2</v>
      </c>
      <c r="E690">
        <v>8600</v>
      </c>
      <c r="F690">
        <v>3080.909912109375</v>
      </c>
      <c r="G690">
        <v>0.27000001072883606</v>
      </c>
      <c r="H690">
        <v>831.84698486328125</v>
      </c>
    </row>
    <row r="691" spans="1:8" x14ac:dyDescent="0.25">
      <c r="A691">
        <v>689</v>
      </c>
      <c r="B691" s="5">
        <v>40511</v>
      </c>
      <c r="C691">
        <v>2.0300000905990601E-2</v>
      </c>
      <c r="D691">
        <v>5.6664999574422836E-2</v>
      </c>
      <c r="E691">
        <v>10450</v>
      </c>
      <c r="F691">
        <v>3743.669921875</v>
      </c>
      <c r="G691">
        <v>0.22990000247955322</v>
      </c>
      <c r="H691">
        <v>860.66900634765625</v>
      </c>
    </row>
    <row r="692" spans="1:8" x14ac:dyDescent="0.25">
      <c r="A692">
        <v>690</v>
      </c>
      <c r="B692" s="5">
        <v>40512</v>
      </c>
      <c r="C692">
        <v>2.0300000905990601E-2</v>
      </c>
      <c r="D692">
        <v>8.4329597651958466E-2</v>
      </c>
      <c r="E692">
        <v>10100</v>
      </c>
      <c r="F692">
        <v>2431.2900390625</v>
      </c>
      <c r="G692">
        <v>0.20819999277591705</v>
      </c>
      <c r="H692">
        <v>506.19500732421875</v>
      </c>
    </row>
    <row r="693" spans="1:8" x14ac:dyDescent="0.25">
      <c r="A693">
        <v>691</v>
      </c>
      <c r="B693" s="5">
        <v>40513</v>
      </c>
      <c r="C693">
        <v>2.0400000736117363E-2</v>
      </c>
      <c r="D693">
        <v>8.4329597651958466E-2</v>
      </c>
      <c r="E693">
        <v>9400.0400390625</v>
      </c>
      <c r="F693">
        <v>2273.93994140625</v>
      </c>
      <c r="G693">
        <v>0.22750000655651093</v>
      </c>
      <c r="H693">
        <v>517.322021484375</v>
      </c>
    </row>
    <row r="694" spans="1:8" x14ac:dyDescent="0.25">
      <c r="A694">
        <v>692</v>
      </c>
      <c r="B694" s="5">
        <v>40514</v>
      </c>
      <c r="C694">
        <v>2.0400000736117363E-2</v>
      </c>
      <c r="D694">
        <v>7.7502898871898651E-2</v>
      </c>
      <c r="E694">
        <v>9400.0595703125</v>
      </c>
      <c r="F694">
        <v>2474.25</v>
      </c>
      <c r="G694">
        <v>0.25499999523162842</v>
      </c>
      <c r="H694">
        <v>630.9329833984375</v>
      </c>
    </row>
    <row r="695" spans="1:8" x14ac:dyDescent="0.25">
      <c r="A695">
        <v>693</v>
      </c>
      <c r="B695" s="5">
        <v>40515</v>
      </c>
      <c r="C695">
        <v>2.0400000736117363E-2</v>
      </c>
      <c r="D695">
        <v>7.7502898871898651E-2</v>
      </c>
      <c r="E695">
        <v>9450.009765625</v>
      </c>
      <c r="F695">
        <v>2487.389892578125</v>
      </c>
      <c r="G695">
        <v>0.25110000371932983</v>
      </c>
      <c r="H695">
        <v>624.583984375</v>
      </c>
    </row>
    <row r="696" spans="1:8" x14ac:dyDescent="0.25">
      <c r="A696">
        <v>694</v>
      </c>
      <c r="B696" s="5">
        <v>40516</v>
      </c>
      <c r="C696">
        <v>2.0500000566244125E-2</v>
      </c>
      <c r="D696">
        <v>8.7943702936172485E-2</v>
      </c>
      <c r="E696">
        <v>11450</v>
      </c>
      <c r="F696">
        <v>2669.0400390625</v>
      </c>
      <c r="G696">
        <v>0.20499999821186066</v>
      </c>
      <c r="H696">
        <v>547.15301513671875</v>
      </c>
    </row>
    <row r="697" spans="1:8" x14ac:dyDescent="0.25">
      <c r="A697">
        <v>695</v>
      </c>
      <c r="B697" s="5">
        <v>40517</v>
      </c>
      <c r="C697">
        <v>2.0500000566244125E-2</v>
      </c>
      <c r="D697">
        <v>8.7943702936172485E-2</v>
      </c>
      <c r="E697">
        <v>11950</v>
      </c>
      <c r="F697">
        <v>2785.590087890625</v>
      </c>
      <c r="G697">
        <v>0.18999999761581421</v>
      </c>
      <c r="H697">
        <v>529.26202392578125</v>
      </c>
    </row>
    <row r="698" spans="1:8" x14ac:dyDescent="0.25">
      <c r="A698">
        <v>696</v>
      </c>
      <c r="B698" s="5">
        <v>40518</v>
      </c>
      <c r="C698">
        <v>2.0500000566244125E-2</v>
      </c>
      <c r="D698">
        <v>9.6376597881317139E-2</v>
      </c>
      <c r="E698">
        <v>12050</v>
      </c>
      <c r="F698">
        <v>2563.1201171875</v>
      </c>
      <c r="G698">
        <v>0.20399999618530273</v>
      </c>
      <c r="H698">
        <v>522.87701416015625</v>
      </c>
    </row>
    <row r="699" spans="1:8" x14ac:dyDescent="0.25">
      <c r="A699">
        <v>697</v>
      </c>
      <c r="B699" s="5">
        <v>40519</v>
      </c>
      <c r="C699">
        <v>2.0600000396370888E-2</v>
      </c>
      <c r="D699">
        <v>9.6376597881317139E-2</v>
      </c>
      <c r="E699">
        <v>11950.099609375</v>
      </c>
      <c r="F699">
        <v>2554.27001953125</v>
      </c>
      <c r="G699">
        <v>0.23299999535083771</v>
      </c>
      <c r="H699">
        <v>595.14501953125</v>
      </c>
    </row>
    <row r="700" spans="1:8" x14ac:dyDescent="0.25">
      <c r="A700">
        <v>698</v>
      </c>
      <c r="B700" s="5">
        <v>40520</v>
      </c>
      <c r="C700">
        <v>2.0600000396370888E-2</v>
      </c>
      <c r="D700">
        <v>9.2762500047683716E-2</v>
      </c>
      <c r="E700">
        <v>11900</v>
      </c>
      <c r="F700">
        <v>2642.659912109375</v>
      </c>
      <c r="G700">
        <v>0.23880000412464142</v>
      </c>
      <c r="H700">
        <v>631.0679931640625</v>
      </c>
    </row>
    <row r="701" spans="1:8" x14ac:dyDescent="0.25">
      <c r="A701">
        <v>699</v>
      </c>
      <c r="B701" s="5">
        <v>40521</v>
      </c>
      <c r="C701">
        <v>2.0600000396370888E-2</v>
      </c>
      <c r="D701">
        <v>9.2762500047683716E-2</v>
      </c>
      <c r="E701">
        <v>11150</v>
      </c>
      <c r="F701">
        <v>2476.110107421875</v>
      </c>
      <c r="G701">
        <v>0.20000000298023224</v>
      </c>
      <c r="H701">
        <v>495.22198486328125</v>
      </c>
    </row>
    <row r="702" spans="1:8" x14ac:dyDescent="0.25">
      <c r="A702">
        <v>700</v>
      </c>
      <c r="B702" s="5">
        <v>40522</v>
      </c>
      <c r="C702">
        <v>2.070000022649765E-2</v>
      </c>
      <c r="D702">
        <v>9.1357499361038208E-2</v>
      </c>
      <c r="E702">
        <v>7350.06982421875</v>
      </c>
      <c r="F702">
        <v>1665.4000244140625</v>
      </c>
      <c r="G702">
        <v>0.20399999618530273</v>
      </c>
      <c r="H702">
        <v>339.74099731445313</v>
      </c>
    </row>
    <row r="703" spans="1:8" x14ac:dyDescent="0.25">
      <c r="A703">
        <v>701</v>
      </c>
      <c r="B703" s="5">
        <v>40523</v>
      </c>
      <c r="C703">
        <v>2.070000022649765E-2</v>
      </c>
      <c r="D703">
        <v>9.1357499361038208E-2</v>
      </c>
      <c r="E703">
        <v>8750.1201171875</v>
      </c>
      <c r="F703">
        <v>1982.6199951171875</v>
      </c>
      <c r="G703">
        <v>0.22800000011920929</v>
      </c>
      <c r="H703">
        <v>452.03799438476563</v>
      </c>
    </row>
    <row r="704" spans="1:8" x14ac:dyDescent="0.25">
      <c r="A704">
        <v>702</v>
      </c>
      <c r="B704" s="5">
        <v>40524</v>
      </c>
      <c r="C704">
        <v>2.070000022649765E-2</v>
      </c>
      <c r="D704">
        <v>0.10597500205039978</v>
      </c>
      <c r="E704">
        <v>8550.150390625</v>
      </c>
      <c r="F704">
        <v>1670.0899658203125</v>
      </c>
      <c r="G704">
        <v>0.2199999988079071</v>
      </c>
      <c r="H704">
        <v>367.42001342773438</v>
      </c>
    </row>
    <row r="705" spans="1:8" x14ac:dyDescent="0.25">
      <c r="A705">
        <v>703</v>
      </c>
      <c r="B705" s="5">
        <v>40525</v>
      </c>
      <c r="C705">
        <v>2.0800000056624413E-2</v>
      </c>
      <c r="D705">
        <v>0.10597500205039978</v>
      </c>
      <c r="E705">
        <v>7050.31005859375</v>
      </c>
      <c r="F705">
        <v>1383.780029296875</v>
      </c>
      <c r="G705">
        <v>0.22990000247955322</v>
      </c>
      <c r="H705">
        <v>318.13198852539063</v>
      </c>
    </row>
    <row r="706" spans="1:8" x14ac:dyDescent="0.25">
      <c r="A706">
        <v>704</v>
      </c>
      <c r="B706" s="5">
        <v>40526</v>
      </c>
      <c r="C706">
        <v>2.0800000056624413E-2</v>
      </c>
      <c r="D706">
        <v>9.9275201559066772E-2</v>
      </c>
      <c r="E706">
        <v>8550.0498046875</v>
      </c>
      <c r="F706">
        <v>1791.3900146484375</v>
      </c>
      <c r="G706">
        <v>0.24670000374317169</v>
      </c>
      <c r="H706">
        <v>441.93701171875</v>
      </c>
    </row>
    <row r="707" spans="1:8" x14ac:dyDescent="0.25">
      <c r="A707">
        <v>705</v>
      </c>
      <c r="B707" s="5">
        <v>40527</v>
      </c>
      <c r="C707">
        <v>2.0800000056624413E-2</v>
      </c>
      <c r="D707">
        <v>9.9275201559066772E-2</v>
      </c>
      <c r="E707">
        <v>9800.0703125</v>
      </c>
      <c r="F707">
        <v>2053.300048828125</v>
      </c>
      <c r="G707">
        <v>0.23800000548362732</v>
      </c>
      <c r="H707">
        <v>488.68499755859375</v>
      </c>
    </row>
    <row r="708" spans="1:8" x14ac:dyDescent="0.25">
      <c r="A708">
        <v>706</v>
      </c>
      <c r="B708" s="5">
        <v>40528</v>
      </c>
      <c r="C708">
        <v>2.0899999886751175E-2</v>
      </c>
      <c r="D708">
        <v>0.11328300088644028</v>
      </c>
      <c r="E708">
        <v>8650.099609375</v>
      </c>
      <c r="F708">
        <v>1595.8900146484375</v>
      </c>
      <c r="G708">
        <v>0.25</v>
      </c>
      <c r="H708">
        <v>398.97198486328125</v>
      </c>
    </row>
    <row r="709" spans="1:8" x14ac:dyDescent="0.25">
      <c r="A709">
        <v>707</v>
      </c>
      <c r="B709" s="5">
        <v>40529</v>
      </c>
      <c r="C709">
        <v>2.0899999886751175E-2</v>
      </c>
      <c r="D709">
        <v>0.11328300088644028</v>
      </c>
      <c r="E709">
        <v>8300.23046875</v>
      </c>
      <c r="F709">
        <v>1531.3399658203125</v>
      </c>
      <c r="G709">
        <v>0.23999999463558197</v>
      </c>
      <c r="H709">
        <v>367.52200317382813</v>
      </c>
    </row>
    <row r="710" spans="1:8" x14ac:dyDescent="0.25">
      <c r="A710">
        <v>708</v>
      </c>
      <c r="B710" s="5">
        <v>40530</v>
      </c>
      <c r="C710">
        <v>2.0899999886751175E-2</v>
      </c>
      <c r="D710">
        <v>9.6229903399944305E-2</v>
      </c>
      <c r="E710">
        <v>8050.06982421875</v>
      </c>
      <c r="F710">
        <v>1748.3800048828125</v>
      </c>
      <c r="G710">
        <v>0.24099999666213989</v>
      </c>
      <c r="H710">
        <v>421.3599853515625</v>
      </c>
    </row>
    <row r="711" spans="1:8" x14ac:dyDescent="0.25">
      <c r="A711">
        <v>709</v>
      </c>
      <c r="B711" s="5">
        <v>40531</v>
      </c>
      <c r="C711">
        <v>2.0999999716877937E-2</v>
      </c>
      <c r="D711">
        <v>9.6229903399944305E-2</v>
      </c>
      <c r="E711">
        <v>9200.1201171875</v>
      </c>
      <c r="F711">
        <v>2007.719970703125</v>
      </c>
      <c r="G711">
        <v>0.24009999632835388</v>
      </c>
      <c r="H711">
        <v>482.05300903320313</v>
      </c>
    </row>
    <row r="712" spans="1:8" x14ac:dyDescent="0.25">
      <c r="A712">
        <v>710</v>
      </c>
      <c r="B712" s="5">
        <v>40532</v>
      </c>
      <c r="C712">
        <v>2.0999999716877937E-2</v>
      </c>
      <c r="D712">
        <v>9.6839003264904022E-2</v>
      </c>
      <c r="E712">
        <v>7950.06982421875</v>
      </c>
      <c r="F712">
        <v>1724.010009765625</v>
      </c>
      <c r="G712">
        <v>0.2669999897480011</v>
      </c>
      <c r="H712">
        <v>460.31100463867188</v>
      </c>
    </row>
    <row r="713" spans="1:8" x14ac:dyDescent="0.25">
      <c r="A713">
        <v>711</v>
      </c>
      <c r="B713" s="5">
        <v>40533</v>
      </c>
      <c r="C713">
        <v>2.0999999716877937E-2</v>
      </c>
      <c r="D713">
        <v>9.6839003264904022E-2</v>
      </c>
      <c r="E713">
        <v>9750.1103515625</v>
      </c>
      <c r="F713">
        <v>2114.360107421875</v>
      </c>
      <c r="G713">
        <v>0.23999999463558197</v>
      </c>
      <c r="H713">
        <v>507.44601440429688</v>
      </c>
    </row>
    <row r="714" spans="1:8" x14ac:dyDescent="0.25">
      <c r="A714">
        <v>712</v>
      </c>
      <c r="B714" s="5">
        <v>40534</v>
      </c>
      <c r="C714">
        <v>2.10999995470047E-2</v>
      </c>
      <c r="D714">
        <v>0.11376199871301651</v>
      </c>
      <c r="E714">
        <v>7900.18017578125</v>
      </c>
      <c r="F714">
        <v>1465.2900390625</v>
      </c>
      <c r="G714">
        <v>0.25</v>
      </c>
      <c r="H714">
        <v>366.32101440429688</v>
      </c>
    </row>
    <row r="715" spans="1:8" x14ac:dyDescent="0.25">
      <c r="A715">
        <v>713</v>
      </c>
      <c r="B715" s="5">
        <v>40535</v>
      </c>
      <c r="C715">
        <v>2.10999995470047E-2</v>
      </c>
      <c r="D715">
        <v>0.11376199871301651</v>
      </c>
      <c r="E715">
        <v>7250.06005859375</v>
      </c>
      <c r="F715">
        <v>1344.699951171875</v>
      </c>
      <c r="G715">
        <v>0.25</v>
      </c>
      <c r="H715">
        <v>336.17599487304688</v>
      </c>
    </row>
    <row r="716" spans="1:8" x14ac:dyDescent="0.25">
      <c r="A716">
        <v>714</v>
      </c>
      <c r="B716" s="5">
        <v>40536</v>
      </c>
      <c r="C716">
        <v>2.10999995470047E-2</v>
      </c>
      <c r="D716">
        <v>0.10800199955701828</v>
      </c>
      <c r="E716">
        <v>7400.080078125</v>
      </c>
      <c r="F716">
        <v>1445.72998046875</v>
      </c>
      <c r="G716">
        <v>0.24799999594688416</v>
      </c>
      <c r="H716">
        <v>358.54098510742188</v>
      </c>
    </row>
    <row r="717" spans="1:8" x14ac:dyDescent="0.25">
      <c r="A717">
        <v>715</v>
      </c>
      <c r="B717" s="5">
        <v>40537</v>
      </c>
      <c r="C717">
        <v>2.1199999377131462E-2</v>
      </c>
      <c r="D717">
        <v>0.10800199955701828</v>
      </c>
      <c r="E717">
        <v>8400.0703125</v>
      </c>
      <c r="F717">
        <v>1648.8699951171875</v>
      </c>
      <c r="G717">
        <v>0.24989999830722809</v>
      </c>
      <c r="H717">
        <v>412.05300903320313</v>
      </c>
    </row>
    <row r="718" spans="1:8" x14ac:dyDescent="0.25">
      <c r="A718">
        <v>716</v>
      </c>
      <c r="B718" s="5">
        <v>40538</v>
      </c>
      <c r="C718">
        <v>2.1199999377131462E-2</v>
      </c>
      <c r="D718">
        <v>0.10584200173616409</v>
      </c>
      <c r="E718">
        <v>7250.10009765625</v>
      </c>
      <c r="F718">
        <v>1452.1800537109375</v>
      </c>
      <c r="G718">
        <v>0.26499998569488525</v>
      </c>
      <c r="H718">
        <v>384.82901000976563</v>
      </c>
    </row>
    <row r="719" spans="1:8" x14ac:dyDescent="0.25">
      <c r="A719">
        <v>717</v>
      </c>
      <c r="B719" s="5">
        <v>40539</v>
      </c>
      <c r="C719">
        <v>2.1199999377131462E-2</v>
      </c>
      <c r="D719">
        <v>0.10584200173616409</v>
      </c>
      <c r="E719">
        <v>8300.080078125</v>
      </c>
      <c r="F719">
        <v>1662.489990234375</v>
      </c>
      <c r="G719">
        <v>0.26499998569488525</v>
      </c>
      <c r="H719">
        <v>440.56100463867188</v>
      </c>
    </row>
    <row r="720" spans="1:8" x14ac:dyDescent="0.25">
      <c r="A720">
        <v>718</v>
      </c>
      <c r="B720" s="5">
        <v>40540</v>
      </c>
      <c r="C720">
        <v>2.1299999207258224E-2</v>
      </c>
      <c r="D720">
        <v>0.12168200314044952</v>
      </c>
      <c r="E720">
        <v>8450.099609375</v>
      </c>
      <c r="F720">
        <v>1479.1600341796875</v>
      </c>
      <c r="G720">
        <v>0.28099998831748962</v>
      </c>
      <c r="H720">
        <v>415.64401245117188</v>
      </c>
    </row>
    <row r="721" spans="1:8" x14ac:dyDescent="0.25">
      <c r="A721">
        <v>719</v>
      </c>
      <c r="B721" s="5">
        <v>40541</v>
      </c>
      <c r="C721">
        <v>2.1299999207258224E-2</v>
      </c>
      <c r="D721">
        <v>0.12168200314044952</v>
      </c>
      <c r="E721">
        <v>8250.1396484375</v>
      </c>
      <c r="F721">
        <v>1444.1600341796875</v>
      </c>
      <c r="G721">
        <v>0.30000001192092896</v>
      </c>
      <c r="H721">
        <v>433.24700927734375</v>
      </c>
    </row>
    <row r="722" spans="1:8" x14ac:dyDescent="0.25">
      <c r="A722">
        <v>720</v>
      </c>
      <c r="B722" s="5">
        <v>40542</v>
      </c>
      <c r="C722">
        <v>2.1299999207258224E-2</v>
      </c>
      <c r="D722">
        <v>0.11520200222730637</v>
      </c>
      <c r="E722">
        <v>8450.08984375</v>
      </c>
      <c r="F722">
        <v>1562.3599853515625</v>
      </c>
      <c r="G722">
        <v>0.30000001192092896</v>
      </c>
      <c r="H722">
        <v>468.7080078125</v>
      </c>
    </row>
    <row r="723" spans="1:8" x14ac:dyDescent="0.25">
      <c r="A723">
        <v>721</v>
      </c>
      <c r="B723" s="5">
        <v>40543</v>
      </c>
      <c r="C723">
        <v>2.1400000900030136E-2</v>
      </c>
      <c r="D723">
        <v>0.11520200222730637</v>
      </c>
      <c r="E723">
        <v>8100.02001953125</v>
      </c>
      <c r="F723">
        <v>1504.6700439453125</v>
      </c>
      <c r="G723">
        <v>0.30000001192092896</v>
      </c>
      <c r="H723">
        <v>451.39999389648438</v>
      </c>
    </row>
    <row r="724" spans="1:8" x14ac:dyDescent="0.25">
      <c r="A724">
        <v>722</v>
      </c>
      <c r="B724" s="5">
        <v>40544</v>
      </c>
      <c r="C724">
        <v>2.1400000900030136E-2</v>
      </c>
      <c r="D724">
        <v>0.12816199660301208</v>
      </c>
      <c r="E724">
        <v>9050.08984375</v>
      </c>
      <c r="F724">
        <v>1511.1500244140625</v>
      </c>
      <c r="G724">
        <v>0.30000001192092896</v>
      </c>
      <c r="H724">
        <v>453.34500122070313</v>
      </c>
    </row>
    <row r="725" spans="1:8" x14ac:dyDescent="0.25">
      <c r="A725">
        <v>723</v>
      </c>
      <c r="B725" s="5">
        <v>40545</v>
      </c>
      <c r="C725">
        <v>2.1400000900030136E-2</v>
      </c>
      <c r="D725">
        <v>0.12816199660301208</v>
      </c>
      <c r="E725">
        <v>8750.08984375</v>
      </c>
      <c r="F725">
        <v>1461.06005859375</v>
      </c>
      <c r="G725">
        <v>0.30000001192092896</v>
      </c>
      <c r="H725">
        <v>438.31698608398438</v>
      </c>
    </row>
    <row r="726" spans="1:8" x14ac:dyDescent="0.25">
      <c r="A726">
        <v>724</v>
      </c>
      <c r="B726" s="5">
        <v>40546</v>
      </c>
      <c r="C726">
        <v>2.1500000730156898E-2</v>
      </c>
      <c r="D726">
        <v>0.13294599950313568</v>
      </c>
      <c r="E726">
        <v>7800.72998046875</v>
      </c>
      <c r="F726">
        <v>1261.530029296875</v>
      </c>
      <c r="G726">
        <v>0.29499998688697815</v>
      </c>
      <c r="H726">
        <v>372.15200805664063</v>
      </c>
    </row>
    <row r="727" spans="1:8" x14ac:dyDescent="0.25">
      <c r="A727">
        <v>725</v>
      </c>
      <c r="B727" s="5">
        <v>40547</v>
      </c>
      <c r="C727">
        <v>2.1500000730156898E-2</v>
      </c>
      <c r="D727">
        <v>0.13294599950313568</v>
      </c>
      <c r="E727">
        <v>7050.02978515625</v>
      </c>
      <c r="F727">
        <v>1140.1300048828125</v>
      </c>
      <c r="G727">
        <v>0.29899999499320984</v>
      </c>
      <c r="H727">
        <v>340.89898681640625</v>
      </c>
    </row>
    <row r="728" spans="1:8" x14ac:dyDescent="0.25">
      <c r="A728">
        <v>726</v>
      </c>
      <c r="B728" s="5">
        <v>40548</v>
      </c>
      <c r="C728">
        <v>2.1500000730156898E-2</v>
      </c>
      <c r="D728">
        <v>0.12159699946641922</v>
      </c>
      <c r="E728">
        <v>7700.08984375</v>
      </c>
      <c r="F728">
        <v>1361.47998046875</v>
      </c>
      <c r="G728">
        <v>0.29899999499320984</v>
      </c>
      <c r="H728">
        <v>407.0830078125</v>
      </c>
    </row>
    <row r="729" spans="1:8" x14ac:dyDescent="0.25">
      <c r="A729">
        <v>727</v>
      </c>
      <c r="B729" s="5">
        <v>40549</v>
      </c>
      <c r="C729">
        <v>2.1600000560283661E-2</v>
      </c>
      <c r="D729">
        <v>0.12159699946641922</v>
      </c>
      <c r="E729">
        <v>7050.080078125</v>
      </c>
      <c r="F729">
        <v>1252.3499755859375</v>
      </c>
      <c r="G729">
        <v>0.29800000786781311</v>
      </c>
      <c r="H729">
        <v>373.20001220703125</v>
      </c>
    </row>
    <row r="730" spans="1:8" x14ac:dyDescent="0.25">
      <c r="A730">
        <v>728</v>
      </c>
      <c r="B730" s="5">
        <v>40550</v>
      </c>
      <c r="C730">
        <v>2.1600000560283661E-2</v>
      </c>
      <c r="D730">
        <v>0.11673299968242645</v>
      </c>
      <c r="E730">
        <v>8200.0498046875</v>
      </c>
      <c r="F730">
        <v>1517.3199462890625</v>
      </c>
      <c r="G730">
        <v>0.31999999284744263</v>
      </c>
      <c r="H730">
        <v>485.5419921875</v>
      </c>
    </row>
    <row r="731" spans="1:8" x14ac:dyDescent="0.25">
      <c r="A731">
        <v>729</v>
      </c>
      <c r="B731" s="5">
        <v>40551</v>
      </c>
      <c r="C731">
        <v>2.1600000560283661E-2</v>
      </c>
      <c r="D731">
        <v>0.11673299968242645</v>
      </c>
      <c r="E731">
        <v>8500.01953125</v>
      </c>
      <c r="F731">
        <v>1572.8199462890625</v>
      </c>
      <c r="G731">
        <v>0.32289999723434448</v>
      </c>
      <c r="H731">
        <v>507.864990234375</v>
      </c>
    </row>
    <row r="732" spans="1:8" x14ac:dyDescent="0.25">
      <c r="A732">
        <v>730</v>
      </c>
      <c r="B732" s="5">
        <v>40552</v>
      </c>
      <c r="C732">
        <v>2.1700000390410423E-2</v>
      </c>
      <c r="D732">
        <v>0.12321799993515015</v>
      </c>
      <c r="E732">
        <v>8150.14013671875</v>
      </c>
      <c r="F732">
        <v>1435.3299560546875</v>
      </c>
      <c r="G732">
        <v>0.32300001382827759</v>
      </c>
      <c r="H732">
        <v>463.6099853515625</v>
      </c>
    </row>
    <row r="733" spans="1:8" x14ac:dyDescent="0.25">
      <c r="A733">
        <v>731</v>
      </c>
      <c r="B733" s="5">
        <v>40553</v>
      </c>
      <c r="C733">
        <v>2.1700000390410423E-2</v>
      </c>
      <c r="D733">
        <v>0.12321799993515015</v>
      </c>
      <c r="E733">
        <v>8100.06982421875</v>
      </c>
      <c r="F733">
        <v>1426.510009765625</v>
      </c>
      <c r="G733">
        <v>0.32659998536109924</v>
      </c>
      <c r="H733">
        <v>465.89801025390625</v>
      </c>
    </row>
    <row r="734" spans="1:8" x14ac:dyDescent="0.25">
      <c r="A734">
        <v>732</v>
      </c>
      <c r="B734" s="5">
        <v>40554</v>
      </c>
      <c r="C734">
        <v>2.1700000390410423E-2</v>
      </c>
      <c r="D734">
        <v>0.13132500648498535</v>
      </c>
      <c r="E734">
        <v>8600.0400390625</v>
      </c>
      <c r="F734">
        <v>1421.06005859375</v>
      </c>
      <c r="G734">
        <v>0.32659998536109924</v>
      </c>
      <c r="H734">
        <v>464.11898803710938</v>
      </c>
    </row>
    <row r="735" spans="1:8" x14ac:dyDescent="0.25">
      <c r="A735">
        <v>733</v>
      </c>
      <c r="B735" s="5">
        <v>40555</v>
      </c>
      <c r="C735">
        <v>2.1800000220537186E-2</v>
      </c>
      <c r="D735">
        <v>0.13132500648498535</v>
      </c>
      <c r="E735">
        <v>8350.2900390625</v>
      </c>
      <c r="F735">
        <v>1386.1500244140625</v>
      </c>
      <c r="G735">
        <v>0.31880000233650208</v>
      </c>
      <c r="H735">
        <v>441.90499877929688</v>
      </c>
    </row>
    <row r="736" spans="1:8" x14ac:dyDescent="0.25">
      <c r="A736">
        <v>734</v>
      </c>
      <c r="B736" s="5">
        <v>40556</v>
      </c>
      <c r="C736">
        <v>2.1800000220537186E-2</v>
      </c>
      <c r="D736">
        <v>0.14996999502182007</v>
      </c>
      <c r="E736">
        <v>9400.0302734375</v>
      </c>
      <c r="F736">
        <v>1366.4100341796875</v>
      </c>
      <c r="G736">
        <v>0.31760001182556152</v>
      </c>
      <c r="H736">
        <v>433.97198486328125</v>
      </c>
    </row>
    <row r="737" spans="1:8" x14ac:dyDescent="0.25">
      <c r="A737">
        <v>735</v>
      </c>
      <c r="B737" s="5">
        <v>40557</v>
      </c>
      <c r="C737">
        <v>2.1800000220537186E-2</v>
      </c>
      <c r="D737">
        <v>0.14996999502182007</v>
      </c>
      <c r="E737">
        <v>9050.0595703125</v>
      </c>
      <c r="F737">
        <v>1315.5400390625</v>
      </c>
      <c r="G737">
        <v>0.40000000596046448</v>
      </c>
      <c r="H737">
        <v>526.21502685546875</v>
      </c>
    </row>
    <row r="738" spans="1:8" x14ac:dyDescent="0.25">
      <c r="A738">
        <v>736</v>
      </c>
      <c r="B738" s="5">
        <v>40558</v>
      </c>
      <c r="C738">
        <v>2.1900000050663948E-2</v>
      </c>
      <c r="D738">
        <v>0.15764500200748444</v>
      </c>
      <c r="E738">
        <v>7850.10009765625</v>
      </c>
      <c r="F738">
        <v>1090.530029296875</v>
      </c>
      <c r="G738">
        <v>0.38600000739097595</v>
      </c>
      <c r="H738">
        <v>420.94601440429688</v>
      </c>
    </row>
    <row r="739" spans="1:8" x14ac:dyDescent="0.25">
      <c r="A739">
        <v>737</v>
      </c>
      <c r="B739" s="5">
        <v>40559</v>
      </c>
      <c r="C739">
        <v>2.1900000050663948E-2</v>
      </c>
      <c r="D739">
        <v>0.15764500200748444</v>
      </c>
      <c r="E739">
        <v>8700.08984375</v>
      </c>
      <c r="F739">
        <v>1208.6099853515625</v>
      </c>
      <c r="G739">
        <v>0.38679999113082886</v>
      </c>
      <c r="H739">
        <v>467.49200439453125</v>
      </c>
    </row>
    <row r="740" spans="1:8" x14ac:dyDescent="0.25">
      <c r="A740">
        <v>738</v>
      </c>
      <c r="B740" s="5">
        <v>40560</v>
      </c>
      <c r="C740">
        <v>2.1900000050663948E-2</v>
      </c>
      <c r="D740">
        <v>0.15856100618839264</v>
      </c>
      <c r="E740">
        <v>9050.16015625</v>
      </c>
      <c r="F740">
        <v>1249.97998046875</v>
      </c>
      <c r="G740">
        <v>0.34950000047683716</v>
      </c>
      <c r="H740">
        <v>436.86898803710938</v>
      </c>
    </row>
    <row r="741" spans="1:8" x14ac:dyDescent="0.25">
      <c r="A741">
        <v>739</v>
      </c>
      <c r="B741" s="5">
        <v>40561</v>
      </c>
      <c r="C741">
        <v>2.199999988079071E-2</v>
      </c>
      <c r="D741">
        <v>0.15856100618839264</v>
      </c>
      <c r="E741">
        <v>7050.0400390625</v>
      </c>
      <c r="F741">
        <v>978.177978515625</v>
      </c>
      <c r="G741">
        <v>0.31299999356269836</v>
      </c>
      <c r="H741">
        <v>306.17001342773438</v>
      </c>
    </row>
    <row r="742" spans="1:8" x14ac:dyDescent="0.25">
      <c r="A742">
        <v>740</v>
      </c>
      <c r="B742" s="5">
        <v>40562</v>
      </c>
      <c r="C742">
        <v>2.199999988079071E-2</v>
      </c>
      <c r="D742">
        <v>0.16222800314426422</v>
      </c>
      <c r="E742">
        <v>8450.0498046875</v>
      </c>
      <c r="F742">
        <v>1145.9200439453125</v>
      </c>
      <c r="G742">
        <v>0.31299999356269836</v>
      </c>
      <c r="H742">
        <v>358.67401123046875</v>
      </c>
    </row>
    <row r="743" spans="1:8" x14ac:dyDescent="0.25">
      <c r="A743">
        <v>741</v>
      </c>
      <c r="B743" s="5">
        <v>40563</v>
      </c>
      <c r="C743">
        <v>2.199999988079071E-2</v>
      </c>
      <c r="D743">
        <v>0.16222800314426422</v>
      </c>
      <c r="E743">
        <v>9300.1201171875</v>
      </c>
      <c r="F743">
        <v>1261.199951171875</v>
      </c>
      <c r="G743">
        <v>0.38999998569488525</v>
      </c>
      <c r="H743">
        <v>491.8699951171875</v>
      </c>
    </row>
    <row r="744" spans="1:8" x14ac:dyDescent="0.25">
      <c r="A744">
        <v>742</v>
      </c>
      <c r="B744" s="5">
        <v>40564</v>
      </c>
      <c r="C744">
        <v>2.2099999710917473E-2</v>
      </c>
      <c r="D744">
        <v>0.16314400732517242</v>
      </c>
      <c r="E744">
        <v>8700.0498046875</v>
      </c>
      <c r="F744">
        <v>1178.5400390625</v>
      </c>
      <c r="G744">
        <v>0.41990000009536743</v>
      </c>
      <c r="H744">
        <v>494.86700439453125</v>
      </c>
    </row>
    <row r="745" spans="1:8" x14ac:dyDescent="0.25">
      <c r="A745">
        <v>743</v>
      </c>
      <c r="B745" s="5">
        <v>40565</v>
      </c>
      <c r="C745">
        <v>2.2099999710917473E-2</v>
      </c>
      <c r="D745">
        <v>0.16314400732517242</v>
      </c>
      <c r="E745">
        <v>8250.4697265625</v>
      </c>
      <c r="F745">
        <v>1117.6300048828125</v>
      </c>
      <c r="G745">
        <v>0.44429999589920044</v>
      </c>
      <c r="H745">
        <v>496.56500244140625</v>
      </c>
    </row>
    <row r="746" spans="1:8" x14ac:dyDescent="0.25">
      <c r="A746">
        <v>744</v>
      </c>
      <c r="B746" s="5">
        <v>40566</v>
      </c>
      <c r="C746">
        <v>2.2099999710917473E-2</v>
      </c>
      <c r="D746">
        <v>0.15581199526786804</v>
      </c>
      <c r="E746">
        <v>8500.3603515625</v>
      </c>
      <c r="F746">
        <v>1205.6700439453125</v>
      </c>
      <c r="G746">
        <v>0.4424000084400177</v>
      </c>
      <c r="H746">
        <v>533.38897705078125</v>
      </c>
    </row>
    <row r="747" spans="1:8" x14ac:dyDescent="0.25">
      <c r="A747">
        <v>745</v>
      </c>
      <c r="B747" s="5">
        <v>40567</v>
      </c>
      <c r="C747">
        <v>2.2199999541044235E-2</v>
      </c>
      <c r="D747">
        <v>0.15581199526786804</v>
      </c>
      <c r="E747">
        <v>9400.23046875</v>
      </c>
      <c r="F747">
        <v>1339.3399658203125</v>
      </c>
      <c r="G747">
        <v>0.41990000009536743</v>
      </c>
      <c r="H747">
        <v>562.38800048828125</v>
      </c>
    </row>
    <row r="748" spans="1:8" x14ac:dyDescent="0.25">
      <c r="A748">
        <v>746</v>
      </c>
      <c r="B748" s="5">
        <v>40568</v>
      </c>
      <c r="C748">
        <v>2.2199999541044235E-2</v>
      </c>
      <c r="D748">
        <v>0.14297999441623688</v>
      </c>
      <c r="E748">
        <v>7800.1298828125</v>
      </c>
      <c r="F748">
        <v>1211.0999755859375</v>
      </c>
      <c r="G748">
        <v>0.40999999642372131</v>
      </c>
      <c r="H748">
        <v>496.54998779296875</v>
      </c>
    </row>
    <row r="749" spans="1:8" x14ac:dyDescent="0.25">
      <c r="A749">
        <v>747</v>
      </c>
      <c r="B749" s="5">
        <v>40569</v>
      </c>
      <c r="C749">
        <v>2.2199999541044235E-2</v>
      </c>
      <c r="D749">
        <v>0.14297999441623688</v>
      </c>
      <c r="E749">
        <v>9000.1103515625</v>
      </c>
      <c r="F749">
        <v>1397.4200439453125</v>
      </c>
      <c r="G749">
        <v>0.41699999570846558</v>
      </c>
      <c r="H749">
        <v>582.72198486328125</v>
      </c>
    </row>
    <row r="750" spans="1:8" x14ac:dyDescent="0.25">
      <c r="A750">
        <v>748</v>
      </c>
      <c r="B750" s="5">
        <v>40570</v>
      </c>
      <c r="C750">
        <v>2.2299999371170998E-2</v>
      </c>
      <c r="D750">
        <v>0.17507900297641754</v>
      </c>
      <c r="E750">
        <v>8000.58984375</v>
      </c>
      <c r="F750">
        <v>1019.0399780273438</v>
      </c>
      <c r="G750">
        <v>0.42120000720024109</v>
      </c>
      <c r="H750">
        <v>429.22100830078125</v>
      </c>
    </row>
    <row r="751" spans="1:8" x14ac:dyDescent="0.25">
      <c r="A751">
        <v>749</v>
      </c>
      <c r="B751" s="5">
        <v>40571</v>
      </c>
      <c r="C751">
        <v>2.2299999371170998E-2</v>
      </c>
      <c r="D751">
        <v>0.17507900297641754</v>
      </c>
      <c r="E751">
        <v>7900.06005859375</v>
      </c>
      <c r="F751">
        <v>1006.239990234375</v>
      </c>
      <c r="G751">
        <v>0.44600000977516174</v>
      </c>
      <c r="H751">
        <v>448.78298950195313</v>
      </c>
    </row>
    <row r="752" spans="1:8" x14ac:dyDescent="0.25">
      <c r="A752">
        <v>750</v>
      </c>
      <c r="B752" s="5">
        <v>40572</v>
      </c>
      <c r="C752">
        <v>2.2299999371170998E-2</v>
      </c>
      <c r="D752">
        <v>0.16413600742816925</v>
      </c>
      <c r="E752">
        <v>8050.43994140625</v>
      </c>
      <c r="F752">
        <v>1093.760009765625</v>
      </c>
      <c r="G752">
        <v>0.43900001049041748</v>
      </c>
      <c r="H752">
        <v>480.15899658203125</v>
      </c>
    </row>
    <row r="753" spans="1:8" x14ac:dyDescent="0.25">
      <c r="A753">
        <v>751</v>
      </c>
      <c r="B753" s="5">
        <v>40573</v>
      </c>
      <c r="C753">
        <v>2.239999920129776E-2</v>
      </c>
      <c r="D753">
        <v>0.16413600742816925</v>
      </c>
      <c r="E753">
        <v>7802.81982421875</v>
      </c>
      <c r="F753">
        <v>1064.8699951171875</v>
      </c>
      <c r="G753">
        <v>0.47990000247955322</v>
      </c>
      <c r="H753">
        <v>511.02999877929688</v>
      </c>
    </row>
    <row r="754" spans="1:8" x14ac:dyDescent="0.25">
      <c r="A754">
        <v>752</v>
      </c>
      <c r="B754" s="5">
        <v>40574</v>
      </c>
      <c r="C754">
        <v>2.239999920129776E-2</v>
      </c>
      <c r="D754">
        <v>0.16413600742816925</v>
      </c>
      <c r="E754">
        <v>8500.759765625</v>
      </c>
      <c r="F754">
        <v>1160.1199951171875</v>
      </c>
      <c r="G754">
        <v>0.51999998092651367</v>
      </c>
      <c r="H754">
        <v>603.260986328125</v>
      </c>
    </row>
    <row r="755" spans="1:8" x14ac:dyDescent="0.25">
      <c r="A755">
        <v>753</v>
      </c>
      <c r="B755" s="5">
        <v>40575</v>
      </c>
      <c r="C755">
        <v>2.239999920129776E-2</v>
      </c>
      <c r="D755">
        <v>0.16413600742816925</v>
      </c>
      <c r="E755">
        <v>8200.7900390625</v>
      </c>
      <c r="F755">
        <v>1119.1800537109375</v>
      </c>
      <c r="G755">
        <v>0.69999998807907104</v>
      </c>
      <c r="H755">
        <v>783.426025390625</v>
      </c>
    </row>
    <row r="756" spans="1:8" x14ac:dyDescent="0.25">
      <c r="A756">
        <v>754</v>
      </c>
      <c r="B756" s="5">
        <v>40576</v>
      </c>
      <c r="C756">
        <v>2.2500000894069672E-2</v>
      </c>
      <c r="D756">
        <v>0.17726700007915497</v>
      </c>
      <c r="E756">
        <v>7900.0498046875</v>
      </c>
      <c r="F756">
        <v>1002.72998046875</v>
      </c>
      <c r="G756">
        <v>0.7160000205039978</v>
      </c>
      <c r="H756">
        <v>717.95501708984375</v>
      </c>
    </row>
    <row r="757" spans="1:8" x14ac:dyDescent="0.25">
      <c r="A757">
        <v>755</v>
      </c>
      <c r="B757" s="5">
        <v>40577</v>
      </c>
      <c r="C757">
        <v>2.2500000894069672E-2</v>
      </c>
      <c r="D757">
        <v>0.17726700007915497</v>
      </c>
      <c r="E757">
        <v>8000.169921875</v>
      </c>
      <c r="F757">
        <v>1015.4400024414063</v>
      </c>
      <c r="G757">
        <v>0.68999999761581421</v>
      </c>
      <c r="H757">
        <v>700.65301513671875</v>
      </c>
    </row>
    <row r="758" spans="1:8" x14ac:dyDescent="0.25">
      <c r="A758">
        <v>756</v>
      </c>
      <c r="B758" s="5">
        <v>40578</v>
      </c>
      <c r="C758">
        <v>2.2500000894069672E-2</v>
      </c>
      <c r="D758">
        <v>0.20790599286556244</v>
      </c>
      <c r="E758">
        <v>9700.1201171875</v>
      </c>
      <c r="F758">
        <v>1049.77001953125</v>
      </c>
      <c r="G758">
        <v>0.81099998950958252</v>
      </c>
      <c r="H758">
        <v>851.3599853515625</v>
      </c>
    </row>
    <row r="759" spans="1:8" x14ac:dyDescent="0.25">
      <c r="A759">
        <v>757</v>
      </c>
      <c r="B759" s="5">
        <v>40579</v>
      </c>
      <c r="C759">
        <v>2.2600000724196434E-2</v>
      </c>
      <c r="D759">
        <v>0.20790599286556244</v>
      </c>
      <c r="E759">
        <v>8950.16015625</v>
      </c>
      <c r="F759">
        <v>972.90899658203125</v>
      </c>
      <c r="G759">
        <v>0.92000001668930054</v>
      </c>
      <c r="H759">
        <v>895.07598876953125</v>
      </c>
    </row>
    <row r="760" spans="1:8" x14ac:dyDescent="0.25">
      <c r="A760">
        <v>758</v>
      </c>
      <c r="B760" s="5">
        <v>40580</v>
      </c>
      <c r="C760">
        <v>2.2600000724196434E-2</v>
      </c>
      <c r="D760">
        <v>0.19149200618267059</v>
      </c>
      <c r="E760">
        <v>8850.1201171875</v>
      </c>
      <c r="F760">
        <v>1044.5</v>
      </c>
      <c r="G760">
        <v>0.89969998598098755</v>
      </c>
      <c r="H760">
        <v>939.73297119140625</v>
      </c>
    </row>
    <row r="761" spans="1:8" x14ac:dyDescent="0.25">
      <c r="A761">
        <v>759</v>
      </c>
      <c r="B761" s="5">
        <v>40581</v>
      </c>
      <c r="C761">
        <v>2.2600000724196434E-2</v>
      </c>
      <c r="D761">
        <v>0.19149200618267059</v>
      </c>
      <c r="E761">
        <v>10150.2998046875</v>
      </c>
      <c r="F761">
        <v>1197.93994140625</v>
      </c>
      <c r="G761">
        <v>0.88999998569488525</v>
      </c>
      <c r="H761">
        <v>1066.1700439453125</v>
      </c>
    </row>
    <row r="762" spans="1:8" x14ac:dyDescent="0.25">
      <c r="A762">
        <v>760</v>
      </c>
      <c r="B762" s="5">
        <v>40582</v>
      </c>
      <c r="C762">
        <v>2.2700000554323196E-2</v>
      </c>
      <c r="D762">
        <v>0.22228600084781647</v>
      </c>
      <c r="E762">
        <v>8400.1796875</v>
      </c>
      <c r="F762">
        <v>857.83197021484375</v>
      </c>
      <c r="G762">
        <v>0.9179999828338623</v>
      </c>
      <c r="H762">
        <v>787.489990234375</v>
      </c>
    </row>
    <row r="763" spans="1:8" x14ac:dyDescent="0.25">
      <c r="A763">
        <v>761</v>
      </c>
      <c r="B763" s="5">
        <v>40583</v>
      </c>
      <c r="C763">
        <v>2.2700000554323196E-2</v>
      </c>
      <c r="D763">
        <v>0.22228600084781647</v>
      </c>
      <c r="E763">
        <v>9600.0703125</v>
      </c>
      <c r="F763">
        <v>980.36602783203125</v>
      </c>
      <c r="G763">
        <v>1.0900000333786011</v>
      </c>
      <c r="H763">
        <v>1068.5999755859375</v>
      </c>
    </row>
    <row r="764" spans="1:8" x14ac:dyDescent="0.25">
      <c r="A764">
        <v>762</v>
      </c>
      <c r="B764" s="5">
        <v>40584</v>
      </c>
      <c r="C764">
        <v>2.2700000554323196E-2</v>
      </c>
      <c r="D764">
        <v>0.24425600469112396</v>
      </c>
      <c r="E764">
        <v>9300.8701171875</v>
      </c>
      <c r="F764">
        <v>864.3790283203125</v>
      </c>
      <c r="G764">
        <v>0.98030000925064087</v>
      </c>
      <c r="H764">
        <v>847.35101318359375</v>
      </c>
    </row>
    <row r="765" spans="1:8" x14ac:dyDescent="0.25">
      <c r="A765">
        <v>763</v>
      </c>
      <c r="B765" s="5">
        <v>40585</v>
      </c>
      <c r="C765">
        <v>2.2800000384449959E-2</v>
      </c>
      <c r="D765">
        <v>0.24425600469112396</v>
      </c>
      <c r="E765">
        <v>9300.5</v>
      </c>
      <c r="F765">
        <v>868.1519775390625</v>
      </c>
      <c r="G765">
        <v>1.0700000524520874</v>
      </c>
      <c r="H765">
        <v>928.9229736328125</v>
      </c>
    </row>
    <row r="766" spans="1:8" x14ac:dyDescent="0.25">
      <c r="A766">
        <v>764</v>
      </c>
      <c r="B766" s="5">
        <v>40586</v>
      </c>
      <c r="C766">
        <v>2.2800000384449959E-2</v>
      </c>
      <c r="D766">
        <v>0.24554899334907532</v>
      </c>
      <c r="E766">
        <v>9800.740234375</v>
      </c>
      <c r="F766">
        <v>910.030029296875</v>
      </c>
      <c r="G766">
        <v>1.0799000263214111</v>
      </c>
      <c r="H766">
        <v>982.74102783203125</v>
      </c>
    </row>
    <row r="767" spans="1:8" x14ac:dyDescent="0.25">
      <c r="A767">
        <v>765</v>
      </c>
      <c r="B767" s="5">
        <v>40587</v>
      </c>
      <c r="C767">
        <v>2.2800000384449959E-2</v>
      </c>
      <c r="D767">
        <v>0.24554899334907532</v>
      </c>
      <c r="E767">
        <v>9900.240234375</v>
      </c>
      <c r="F767">
        <v>919.26898193359375</v>
      </c>
      <c r="G767">
        <v>1.0499999523162842</v>
      </c>
      <c r="H767">
        <v>965.23199462890625</v>
      </c>
    </row>
    <row r="768" spans="1:8" x14ac:dyDescent="0.25">
      <c r="A768">
        <v>766</v>
      </c>
      <c r="B768" s="5">
        <v>40588</v>
      </c>
      <c r="C768">
        <v>2.2900000214576721E-2</v>
      </c>
      <c r="D768">
        <v>0.24037900567054749</v>
      </c>
      <c r="E768">
        <v>9802.740234375</v>
      </c>
      <c r="F768">
        <v>933.8699951171875</v>
      </c>
      <c r="G768">
        <v>1.0700000524520874</v>
      </c>
      <c r="H768">
        <v>999.24102783203125</v>
      </c>
    </row>
    <row r="769" spans="1:8" x14ac:dyDescent="0.25">
      <c r="A769">
        <v>767</v>
      </c>
      <c r="B769" s="5">
        <v>40589</v>
      </c>
      <c r="C769">
        <v>2.2900000214576721E-2</v>
      </c>
      <c r="D769">
        <v>0.24037900567054749</v>
      </c>
      <c r="E769">
        <v>11250.2001953125</v>
      </c>
      <c r="F769">
        <v>1071.760009765625</v>
      </c>
      <c r="G769">
        <v>1.0499999523162842</v>
      </c>
      <c r="H769">
        <v>1125.3499755859375</v>
      </c>
    </row>
    <row r="770" spans="1:8" x14ac:dyDescent="0.25">
      <c r="A770">
        <v>768</v>
      </c>
      <c r="B770" s="5">
        <v>40590</v>
      </c>
      <c r="C770">
        <v>2.2900000214576721E-2</v>
      </c>
      <c r="D770">
        <v>0.29853600263595581</v>
      </c>
      <c r="E770">
        <v>11600.599609375</v>
      </c>
      <c r="F770">
        <v>889.85498046875</v>
      </c>
      <c r="G770">
        <v>1.0449999570846558</v>
      </c>
      <c r="H770">
        <v>929.89801025390625</v>
      </c>
    </row>
    <row r="771" spans="1:8" x14ac:dyDescent="0.25">
      <c r="A771">
        <v>769</v>
      </c>
      <c r="B771" s="5">
        <v>40591</v>
      </c>
      <c r="C771">
        <v>2.3000000044703484E-2</v>
      </c>
      <c r="D771">
        <v>0.29853600263595581</v>
      </c>
      <c r="E771">
        <v>11550.099609375</v>
      </c>
      <c r="F771">
        <v>889.8499755859375</v>
      </c>
      <c r="G771">
        <v>1.0399999618530273</v>
      </c>
      <c r="H771">
        <v>925.4439697265625</v>
      </c>
    </row>
    <row r="772" spans="1:8" x14ac:dyDescent="0.25">
      <c r="A772">
        <v>770</v>
      </c>
      <c r="B772" s="5">
        <v>40592</v>
      </c>
      <c r="C772">
        <v>2.3000000044703484E-2</v>
      </c>
      <c r="D772">
        <v>0.39148500561714172</v>
      </c>
      <c r="E772">
        <v>10600.5</v>
      </c>
      <c r="F772">
        <v>622.7860107421875</v>
      </c>
      <c r="G772">
        <v>0.89889997243881226</v>
      </c>
      <c r="H772">
        <v>559.822998046875</v>
      </c>
    </row>
    <row r="773" spans="1:8" x14ac:dyDescent="0.25">
      <c r="A773">
        <v>771</v>
      </c>
      <c r="B773" s="5">
        <v>40593</v>
      </c>
      <c r="C773">
        <v>2.3000000044703484E-2</v>
      </c>
      <c r="D773">
        <v>0.39148500561714172</v>
      </c>
      <c r="E773">
        <v>8050.5400390625</v>
      </c>
      <c r="F773">
        <v>472.9739990234375</v>
      </c>
      <c r="G773">
        <v>0.94900000095367432</v>
      </c>
      <c r="H773">
        <v>448.85299682617188</v>
      </c>
    </row>
    <row r="774" spans="1:8" x14ac:dyDescent="0.25">
      <c r="A774">
        <v>772</v>
      </c>
      <c r="B774" s="5">
        <v>40594</v>
      </c>
      <c r="C774">
        <v>2.3099999874830246E-2</v>
      </c>
      <c r="D774">
        <v>0.340736985206604</v>
      </c>
      <c r="E774">
        <v>9900.2001953125</v>
      </c>
      <c r="F774">
        <v>671.176025390625</v>
      </c>
      <c r="G774">
        <v>0.85000002384185791</v>
      </c>
      <c r="H774">
        <v>570.5</v>
      </c>
    </row>
    <row r="775" spans="1:8" x14ac:dyDescent="0.25">
      <c r="A775">
        <v>773</v>
      </c>
      <c r="B775" s="5">
        <v>40595</v>
      </c>
      <c r="C775">
        <v>2.3099999874830246E-2</v>
      </c>
      <c r="D775">
        <v>0.340736985206604</v>
      </c>
      <c r="E775">
        <v>9700.41015625</v>
      </c>
      <c r="F775">
        <v>657.63201904296875</v>
      </c>
      <c r="G775">
        <v>0.8345000147819519</v>
      </c>
      <c r="H775">
        <v>548.79400634765625</v>
      </c>
    </row>
    <row r="776" spans="1:8" x14ac:dyDescent="0.25">
      <c r="A776">
        <v>774</v>
      </c>
      <c r="B776" s="5">
        <v>40596</v>
      </c>
      <c r="C776">
        <v>2.3099999874830246E-2</v>
      </c>
      <c r="D776">
        <v>0.38423499464988708</v>
      </c>
      <c r="E776">
        <v>10550.2001953125</v>
      </c>
      <c r="F776">
        <v>634.27197265625</v>
      </c>
      <c r="G776">
        <v>0.87019997835159302</v>
      </c>
      <c r="H776">
        <v>551.9439697265625</v>
      </c>
    </row>
    <row r="777" spans="1:8" x14ac:dyDescent="0.25">
      <c r="A777">
        <v>775</v>
      </c>
      <c r="B777" s="5">
        <v>40597</v>
      </c>
      <c r="C777">
        <v>2.3199999704957008E-2</v>
      </c>
      <c r="D777">
        <v>0.38423499464988708</v>
      </c>
      <c r="E777">
        <v>12150.400390625</v>
      </c>
      <c r="F777">
        <v>733.63800048828125</v>
      </c>
      <c r="G777">
        <v>0.89999997615814209</v>
      </c>
      <c r="H777">
        <v>660.27398681640625</v>
      </c>
    </row>
    <row r="778" spans="1:8" x14ac:dyDescent="0.25">
      <c r="A778">
        <v>776</v>
      </c>
      <c r="B778" s="5">
        <v>40598</v>
      </c>
      <c r="C778">
        <v>2.3199999704957008E-2</v>
      </c>
      <c r="D778">
        <v>0.3878600001335144</v>
      </c>
      <c r="E778">
        <v>10350.2001953125</v>
      </c>
      <c r="F778">
        <v>619.10101318359375</v>
      </c>
      <c r="G778">
        <v>0.99739998579025269</v>
      </c>
      <c r="H778">
        <v>617.49200439453125</v>
      </c>
    </row>
    <row r="779" spans="1:8" x14ac:dyDescent="0.25">
      <c r="A779">
        <v>777</v>
      </c>
      <c r="B779" s="5">
        <v>40599</v>
      </c>
      <c r="C779">
        <v>2.3199999704957008E-2</v>
      </c>
      <c r="D779">
        <v>0.3878600001335144</v>
      </c>
      <c r="E779">
        <v>11250.400390625</v>
      </c>
      <c r="F779">
        <v>672.947021484375</v>
      </c>
      <c r="G779">
        <v>0.91109997034072876</v>
      </c>
      <c r="H779">
        <v>613.12200927734375</v>
      </c>
    </row>
    <row r="780" spans="1:8" x14ac:dyDescent="0.25">
      <c r="A780">
        <v>778</v>
      </c>
      <c r="B780" s="5">
        <v>40600</v>
      </c>
      <c r="C780">
        <v>2.3299999535083771E-2</v>
      </c>
      <c r="D780">
        <v>0.45491999387741089</v>
      </c>
      <c r="E780">
        <v>13800.599609375</v>
      </c>
      <c r="F780">
        <v>706.83599853515625</v>
      </c>
      <c r="G780">
        <v>0.95800000429153442</v>
      </c>
      <c r="H780">
        <v>677.14898681640625</v>
      </c>
    </row>
    <row r="781" spans="1:8" x14ac:dyDescent="0.25">
      <c r="A781">
        <v>779</v>
      </c>
      <c r="B781" s="5">
        <v>40601</v>
      </c>
      <c r="C781">
        <v>2.3299999535083771E-2</v>
      </c>
      <c r="D781">
        <v>0.45491999387741089</v>
      </c>
      <c r="E781">
        <v>12201.099609375</v>
      </c>
      <c r="F781">
        <v>624.91302490234375</v>
      </c>
      <c r="G781">
        <v>0.88999998569488525</v>
      </c>
      <c r="H781">
        <v>556.1729736328125</v>
      </c>
    </row>
    <row r="782" spans="1:8" x14ac:dyDescent="0.25">
      <c r="A782">
        <v>780</v>
      </c>
      <c r="B782" s="5">
        <v>40602</v>
      </c>
      <c r="C782">
        <v>2.3299999535083771E-2</v>
      </c>
      <c r="D782">
        <v>0.46148300170898438</v>
      </c>
      <c r="E782">
        <v>7500.52001953125</v>
      </c>
      <c r="F782">
        <v>378.69699096679688</v>
      </c>
      <c r="G782">
        <v>0.86000001430511475</v>
      </c>
      <c r="H782">
        <v>325.67898559570313</v>
      </c>
    </row>
    <row r="783" spans="1:8" x14ac:dyDescent="0.25">
      <c r="A783">
        <v>781</v>
      </c>
      <c r="B783" s="5">
        <v>40603</v>
      </c>
      <c r="C783">
        <v>2.3399999365210533E-2</v>
      </c>
      <c r="D783">
        <v>0.46148300170898438</v>
      </c>
      <c r="E783">
        <v>6500.419921875</v>
      </c>
      <c r="F783">
        <v>329.61099243164063</v>
      </c>
      <c r="G783">
        <v>0.92019999027252197</v>
      </c>
      <c r="H783">
        <v>303.30801391601563</v>
      </c>
    </row>
    <row r="784" spans="1:8" x14ac:dyDescent="0.25">
      <c r="A784">
        <v>782</v>
      </c>
      <c r="B784" s="5">
        <v>40604</v>
      </c>
      <c r="C784">
        <v>2.3399999365210533E-2</v>
      </c>
      <c r="D784">
        <v>0.46700999140739441</v>
      </c>
      <c r="E784">
        <v>8400.3896484375</v>
      </c>
      <c r="F784">
        <v>420.91000366210938</v>
      </c>
      <c r="G784">
        <v>0.9398999810218811</v>
      </c>
      <c r="H784">
        <v>395.61300659179688</v>
      </c>
    </row>
    <row r="785" spans="1:8" x14ac:dyDescent="0.25">
      <c r="A785">
        <v>783</v>
      </c>
      <c r="B785" s="5">
        <v>40605</v>
      </c>
      <c r="C785">
        <v>2.3399999365210533E-2</v>
      </c>
      <c r="D785">
        <v>0.46700999140739441</v>
      </c>
      <c r="E785">
        <v>9307.0703125</v>
      </c>
      <c r="F785">
        <v>466.33999633789063</v>
      </c>
      <c r="G785">
        <v>0.93910002708435059</v>
      </c>
      <c r="H785">
        <v>437.94000244140625</v>
      </c>
    </row>
    <row r="786" spans="1:8" x14ac:dyDescent="0.25">
      <c r="A786">
        <v>784</v>
      </c>
      <c r="B786" s="5">
        <v>40606</v>
      </c>
      <c r="C786">
        <v>2.3499999195337296E-2</v>
      </c>
      <c r="D786">
        <v>0.5499110221862793</v>
      </c>
      <c r="E786">
        <v>11050.7001953125</v>
      </c>
      <c r="F786">
        <v>472.24301147460938</v>
      </c>
      <c r="G786">
        <v>0.90100002288818359</v>
      </c>
      <c r="H786">
        <v>425.49099731445313</v>
      </c>
    </row>
    <row r="787" spans="1:8" x14ac:dyDescent="0.25">
      <c r="A787">
        <v>785</v>
      </c>
      <c r="B787" s="5">
        <v>40607</v>
      </c>
      <c r="C787">
        <v>2.3499999195337296E-2</v>
      </c>
      <c r="D787">
        <v>0.5499110221862793</v>
      </c>
      <c r="E787">
        <v>13852.400390625</v>
      </c>
      <c r="F787">
        <v>591.97100830078125</v>
      </c>
      <c r="G787">
        <v>0.91030001640319824</v>
      </c>
      <c r="H787">
        <v>538.8709716796875</v>
      </c>
    </row>
    <row r="788" spans="1:8" x14ac:dyDescent="0.25">
      <c r="A788">
        <v>786</v>
      </c>
      <c r="B788" s="5">
        <v>40608</v>
      </c>
      <c r="C788">
        <v>2.3499999195337296E-2</v>
      </c>
      <c r="D788">
        <v>0.74611002206802368</v>
      </c>
      <c r="E788">
        <v>13705.2001953125</v>
      </c>
      <c r="F788">
        <v>431.66900634765625</v>
      </c>
      <c r="G788">
        <v>0.89990001916885376</v>
      </c>
      <c r="H788">
        <v>388.4580078125</v>
      </c>
    </row>
    <row r="789" spans="1:8" x14ac:dyDescent="0.25">
      <c r="A789">
        <v>787</v>
      </c>
      <c r="B789" s="5">
        <v>40609</v>
      </c>
      <c r="C789">
        <v>2.3600000888109207E-2</v>
      </c>
      <c r="D789">
        <v>0.74611002206802368</v>
      </c>
      <c r="E789">
        <v>10556</v>
      </c>
      <c r="F789">
        <v>333.89401245117188</v>
      </c>
      <c r="G789">
        <v>0.88499999046325684</v>
      </c>
      <c r="H789">
        <v>295.49600219726563</v>
      </c>
    </row>
    <row r="790" spans="1:8" x14ac:dyDescent="0.25">
      <c r="A790">
        <v>788</v>
      </c>
      <c r="B790" s="5">
        <v>40610</v>
      </c>
      <c r="C790">
        <v>2.3600000888109207E-2</v>
      </c>
      <c r="D790">
        <v>0.53333002328872681</v>
      </c>
      <c r="E790">
        <v>9353.9296875</v>
      </c>
      <c r="F790">
        <v>413.91400146484375</v>
      </c>
      <c r="G790">
        <v>0.87000000476837158</v>
      </c>
      <c r="H790">
        <v>360.10501098632813</v>
      </c>
    </row>
    <row r="791" spans="1:8" x14ac:dyDescent="0.25">
      <c r="A791">
        <v>789</v>
      </c>
      <c r="B791" s="5">
        <v>40611</v>
      </c>
      <c r="C791">
        <v>2.3600000888109207E-2</v>
      </c>
      <c r="D791">
        <v>0.53333002328872681</v>
      </c>
      <c r="E791">
        <v>8003.25</v>
      </c>
      <c r="F791">
        <v>354.14599609375</v>
      </c>
      <c r="G791">
        <v>0.86449998617172241</v>
      </c>
      <c r="H791">
        <v>306.15899658203125</v>
      </c>
    </row>
    <row r="792" spans="1:8" x14ac:dyDescent="0.25">
      <c r="A792">
        <v>790</v>
      </c>
      <c r="B792" s="5">
        <v>40612</v>
      </c>
      <c r="C792">
        <v>2.370000071823597E-2</v>
      </c>
      <c r="D792">
        <v>0.45071899890899658</v>
      </c>
      <c r="E792">
        <v>5502.22998046875</v>
      </c>
      <c r="F792">
        <v>289.32199096679688</v>
      </c>
      <c r="G792">
        <v>0.93290001153945923</v>
      </c>
      <c r="H792">
        <v>269.90798950195313</v>
      </c>
    </row>
    <row r="793" spans="1:8" x14ac:dyDescent="0.25">
      <c r="A793">
        <v>791</v>
      </c>
      <c r="B793" s="5">
        <v>40613</v>
      </c>
      <c r="C793">
        <v>2.370000071823597E-2</v>
      </c>
      <c r="D793">
        <v>0.45071899890899658</v>
      </c>
      <c r="E793">
        <v>6506.580078125</v>
      </c>
      <c r="F793">
        <v>342.13299560546875</v>
      </c>
      <c r="G793">
        <v>0.87999999523162842</v>
      </c>
      <c r="H793">
        <v>301.07699584960938</v>
      </c>
    </row>
    <row r="794" spans="1:8" x14ac:dyDescent="0.25">
      <c r="A794">
        <v>792</v>
      </c>
      <c r="B794" s="5">
        <v>40614</v>
      </c>
      <c r="C794">
        <v>2.370000071823597E-2</v>
      </c>
      <c r="D794">
        <v>0.51889497041702271</v>
      </c>
      <c r="E794">
        <v>7001.5498046875</v>
      </c>
      <c r="F794">
        <v>319.78900146484375</v>
      </c>
      <c r="G794">
        <v>0.9179999828338623</v>
      </c>
      <c r="H794">
        <v>293.56600952148438</v>
      </c>
    </row>
    <row r="795" spans="1:8" x14ac:dyDescent="0.25">
      <c r="A795">
        <v>793</v>
      </c>
      <c r="B795" s="5">
        <v>40615</v>
      </c>
      <c r="C795">
        <v>2.3800000548362732E-2</v>
      </c>
      <c r="D795">
        <v>0.51889497041702271</v>
      </c>
      <c r="E795">
        <v>5851.759765625</v>
      </c>
      <c r="F795">
        <v>268.4010009765625</v>
      </c>
      <c r="G795">
        <v>0.89249998331069946</v>
      </c>
      <c r="H795">
        <v>239.54800415039063</v>
      </c>
    </row>
    <row r="796" spans="1:8" x14ac:dyDescent="0.25">
      <c r="A796">
        <v>794</v>
      </c>
      <c r="B796" s="5">
        <v>40616</v>
      </c>
      <c r="C796">
        <v>2.3800000548362732E-2</v>
      </c>
      <c r="D796">
        <v>0.44314399361610413</v>
      </c>
      <c r="E796">
        <v>5601.77978515625</v>
      </c>
      <c r="F796">
        <v>300.85598754882813</v>
      </c>
      <c r="G796">
        <v>0.89490002393722534</v>
      </c>
      <c r="H796">
        <v>269.23599243164063</v>
      </c>
    </row>
    <row r="797" spans="1:8" x14ac:dyDescent="0.25">
      <c r="A797">
        <v>795</v>
      </c>
      <c r="B797" s="5">
        <v>40617</v>
      </c>
      <c r="C797">
        <v>2.3800000548362732E-2</v>
      </c>
      <c r="D797">
        <v>0.44314399361610413</v>
      </c>
      <c r="E797">
        <v>5601.830078125</v>
      </c>
      <c r="F797">
        <v>300.85800170898438</v>
      </c>
      <c r="G797">
        <v>0.87000000476837158</v>
      </c>
      <c r="H797">
        <v>261.74700927734375</v>
      </c>
    </row>
    <row r="798" spans="1:8" x14ac:dyDescent="0.25">
      <c r="A798">
        <v>796</v>
      </c>
      <c r="B798" s="5">
        <v>40618</v>
      </c>
      <c r="C798">
        <v>2.3900000378489494E-2</v>
      </c>
      <c r="D798">
        <v>0.55298298597335815</v>
      </c>
      <c r="E798">
        <v>6801.81005859375</v>
      </c>
      <c r="F798">
        <v>293.97500610351563</v>
      </c>
      <c r="G798">
        <v>0.86000001430511475</v>
      </c>
      <c r="H798">
        <v>252.81900024414063</v>
      </c>
    </row>
    <row r="799" spans="1:8" x14ac:dyDescent="0.25">
      <c r="A799">
        <v>797</v>
      </c>
      <c r="B799" s="5">
        <v>40619</v>
      </c>
      <c r="C799">
        <v>2.3900000378489494E-2</v>
      </c>
      <c r="D799">
        <v>0.55298298597335815</v>
      </c>
      <c r="E799">
        <v>7051.39013671875</v>
      </c>
      <c r="F799">
        <v>304.76199340820313</v>
      </c>
      <c r="G799">
        <v>0.82539999485015869</v>
      </c>
      <c r="H799">
        <v>251.55099487304688</v>
      </c>
    </row>
    <row r="800" spans="1:8" x14ac:dyDescent="0.25">
      <c r="A800">
        <v>798</v>
      </c>
      <c r="B800" s="5">
        <v>40620</v>
      </c>
      <c r="C800">
        <v>2.3900000378489494E-2</v>
      </c>
      <c r="D800">
        <v>0.52268302440643311</v>
      </c>
      <c r="E800">
        <v>6001.35009765625</v>
      </c>
      <c r="F800">
        <v>274.41500854492188</v>
      </c>
      <c r="G800">
        <v>0.81650000810623169</v>
      </c>
      <c r="H800">
        <v>224.05999755859375</v>
      </c>
    </row>
    <row r="801" spans="1:8" x14ac:dyDescent="0.25">
      <c r="A801">
        <v>799</v>
      </c>
      <c r="B801" s="5">
        <v>40621</v>
      </c>
      <c r="C801">
        <v>2.4000000208616257E-2</v>
      </c>
      <c r="D801">
        <v>0.52268302440643311</v>
      </c>
      <c r="E801">
        <v>5751.22021484375</v>
      </c>
      <c r="F801">
        <v>264.0780029296875</v>
      </c>
      <c r="G801">
        <v>0.76499998569488525</v>
      </c>
      <c r="H801">
        <v>202.02000427246094</v>
      </c>
    </row>
    <row r="802" spans="1:8" x14ac:dyDescent="0.25">
      <c r="A802">
        <v>800</v>
      </c>
      <c r="B802" s="5">
        <v>40622</v>
      </c>
      <c r="C802">
        <v>2.4000000208616257E-2</v>
      </c>
      <c r="D802">
        <v>0.47344401478767395</v>
      </c>
      <c r="E802">
        <v>6852.490234375</v>
      </c>
      <c r="F802">
        <v>347.36898803710938</v>
      </c>
      <c r="G802">
        <v>0.741100013256073</v>
      </c>
      <c r="H802">
        <v>257.43499755859375</v>
      </c>
    </row>
    <row r="803" spans="1:8" x14ac:dyDescent="0.25">
      <c r="A803">
        <v>801</v>
      </c>
      <c r="B803" s="5">
        <v>40623</v>
      </c>
      <c r="C803">
        <v>2.4000000208616257E-2</v>
      </c>
      <c r="D803">
        <v>0.47344401478767395</v>
      </c>
      <c r="E803">
        <v>7408.669921875</v>
      </c>
      <c r="F803">
        <v>375.56298828125</v>
      </c>
      <c r="G803">
        <v>0.75900000333786011</v>
      </c>
      <c r="H803">
        <v>285.052001953125</v>
      </c>
    </row>
    <row r="804" spans="1:8" x14ac:dyDescent="0.25">
      <c r="A804">
        <v>802</v>
      </c>
      <c r="B804" s="5">
        <v>40624</v>
      </c>
      <c r="C804">
        <v>2.4100000038743019E-2</v>
      </c>
      <c r="D804">
        <v>0.47723200917243958</v>
      </c>
      <c r="E804">
        <v>5960.52978515625</v>
      </c>
      <c r="F804">
        <v>301.00399780273438</v>
      </c>
      <c r="G804">
        <v>0.80900001525878906</v>
      </c>
      <c r="H804">
        <v>243.51199340820313</v>
      </c>
    </row>
    <row r="805" spans="1:8" x14ac:dyDescent="0.25">
      <c r="A805">
        <v>803</v>
      </c>
      <c r="B805" s="5">
        <v>40625</v>
      </c>
      <c r="C805">
        <v>2.4100000038743019E-2</v>
      </c>
      <c r="D805">
        <v>0.47723200917243958</v>
      </c>
      <c r="E805">
        <v>7868.06982421875</v>
      </c>
      <c r="F805">
        <v>397.33401489257813</v>
      </c>
      <c r="G805">
        <v>0.84969997406005859</v>
      </c>
      <c r="H805">
        <v>337.614990234375</v>
      </c>
    </row>
    <row r="806" spans="1:8" x14ac:dyDescent="0.25">
      <c r="A806">
        <v>804</v>
      </c>
      <c r="B806" s="5">
        <v>40626</v>
      </c>
      <c r="C806">
        <v>2.4100000038743019E-2</v>
      </c>
      <c r="D806">
        <v>0.57570797204971313</v>
      </c>
      <c r="E806">
        <v>7608.27001953125</v>
      </c>
      <c r="F806">
        <v>318.49398803710938</v>
      </c>
      <c r="G806">
        <v>0.86690002679824829</v>
      </c>
      <c r="H806">
        <v>276.10198974609375</v>
      </c>
    </row>
    <row r="807" spans="1:8" x14ac:dyDescent="0.25">
      <c r="A807">
        <v>805</v>
      </c>
      <c r="B807" s="5">
        <v>40627</v>
      </c>
      <c r="C807">
        <v>2.4199999868869781E-2</v>
      </c>
      <c r="D807">
        <v>0.57570797204971313</v>
      </c>
      <c r="E807">
        <v>8655.1796875</v>
      </c>
      <c r="F807">
        <v>363.82199096679688</v>
      </c>
      <c r="G807">
        <v>0.88380002975463867</v>
      </c>
      <c r="H807">
        <v>321.54598999023438</v>
      </c>
    </row>
    <row r="808" spans="1:8" x14ac:dyDescent="0.25">
      <c r="A808">
        <v>806</v>
      </c>
      <c r="B808" s="5">
        <v>40628</v>
      </c>
      <c r="C808">
        <v>2.4199999868869781E-2</v>
      </c>
      <c r="D808">
        <v>0.48347601294517517</v>
      </c>
      <c r="E808">
        <v>6904.52978515625</v>
      </c>
      <c r="F808">
        <v>345.60101318359375</v>
      </c>
      <c r="G808">
        <v>0.85519999265670776</v>
      </c>
      <c r="H808">
        <v>295.55801391601563</v>
      </c>
    </row>
    <row r="809" spans="1:8" x14ac:dyDescent="0.25">
      <c r="A809">
        <v>807</v>
      </c>
      <c r="B809" s="5">
        <v>40629</v>
      </c>
      <c r="C809">
        <v>2.4199999868869781E-2</v>
      </c>
      <c r="D809">
        <v>0.48347601294517517</v>
      </c>
      <c r="E809">
        <v>7156.31982421875</v>
      </c>
      <c r="F809">
        <v>358.20401000976563</v>
      </c>
      <c r="G809">
        <v>0.81999999284744263</v>
      </c>
      <c r="H809">
        <v>293.72698974609375</v>
      </c>
    </row>
    <row r="810" spans="1:8" x14ac:dyDescent="0.25">
      <c r="A810">
        <v>808</v>
      </c>
      <c r="B810" s="5">
        <v>40630</v>
      </c>
      <c r="C810">
        <v>2.4299999698996544E-2</v>
      </c>
      <c r="D810">
        <v>0.5589110255241394</v>
      </c>
      <c r="E810">
        <v>8404.41015625</v>
      </c>
      <c r="F810">
        <v>365.40200805664063</v>
      </c>
      <c r="G810">
        <v>0.79900002479553223</v>
      </c>
      <c r="H810">
        <v>291.95599365234375</v>
      </c>
    </row>
    <row r="811" spans="1:8" x14ac:dyDescent="0.25">
      <c r="A811">
        <v>809</v>
      </c>
      <c r="B811" s="5">
        <v>40631</v>
      </c>
      <c r="C811">
        <v>2.4299999698996544E-2</v>
      </c>
      <c r="D811">
        <v>0.5589110255241394</v>
      </c>
      <c r="E811">
        <v>8153.419921875</v>
      </c>
      <c r="F811">
        <v>354.489990234375</v>
      </c>
      <c r="G811">
        <v>0.79250001907348633</v>
      </c>
      <c r="H811">
        <v>280.93301391601563</v>
      </c>
    </row>
    <row r="812" spans="1:8" x14ac:dyDescent="0.25">
      <c r="A812">
        <v>810</v>
      </c>
      <c r="B812" s="5">
        <v>40632</v>
      </c>
      <c r="C812">
        <v>2.4299999698996544E-2</v>
      </c>
      <c r="D812">
        <v>0.53490900993347168</v>
      </c>
      <c r="E812">
        <v>7804.1298828125</v>
      </c>
      <c r="F812">
        <v>354.52801513671875</v>
      </c>
      <c r="G812">
        <v>0.7896999716758728</v>
      </c>
      <c r="H812">
        <v>279.97100830078125</v>
      </c>
    </row>
    <row r="813" spans="1:8" x14ac:dyDescent="0.25">
      <c r="A813">
        <v>811</v>
      </c>
      <c r="B813" s="5">
        <v>40633</v>
      </c>
      <c r="C813">
        <v>2.4399999529123306E-2</v>
      </c>
      <c r="D813">
        <v>0.53490900993347168</v>
      </c>
      <c r="E813">
        <v>10053.900390625</v>
      </c>
      <c r="F813">
        <v>458.61099243164063</v>
      </c>
      <c r="G813">
        <v>0.78460001945495605</v>
      </c>
      <c r="H813">
        <v>359.82598876953125</v>
      </c>
    </row>
    <row r="814" spans="1:8" x14ac:dyDescent="0.25">
      <c r="A814">
        <v>812</v>
      </c>
      <c r="B814" s="5">
        <v>40634</v>
      </c>
      <c r="C814">
        <v>2.4399999529123306E-2</v>
      </c>
      <c r="D814">
        <v>0.60005801916122437</v>
      </c>
      <c r="E814">
        <v>8803.400390625</v>
      </c>
      <c r="F814">
        <v>357.97000122070313</v>
      </c>
      <c r="G814">
        <v>0.77410000562667847</v>
      </c>
      <c r="H814">
        <v>277.10501098632813</v>
      </c>
    </row>
    <row r="815" spans="1:8" x14ac:dyDescent="0.25">
      <c r="A815">
        <v>813</v>
      </c>
      <c r="B815" s="5">
        <v>40635</v>
      </c>
      <c r="C815">
        <v>2.4399999529123306E-2</v>
      </c>
      <c r="D815">
        <v>0.60005801916122437</v>
      </c>
      <c r="E815">
        <v>9002.740234375</v>
      </c>
      <c r="F815">
        <v>366.07598876953125</v>
      </c>
      <c r="G815">
        <v>0.78200000524520874</v>
      </c>
      <c r="H815">
        <v>286.27099609375</v>
      </c>
    </row>
    <row r="816" spans="1:8" x14ac:dyDescent="0.25">
      <c r="A816">
        <v>814</v>
      </c>
      <c r="B816" s="5">
        <v>40636</v>
      </c>
      <c r="C816">
        <v>2.4499999359250069E-2</v>
      </c>
      <c r="D816">
        <v>0.57262700796127319</v>
      </c>
      <c r="E816">
        <v>8754.25</v>
      </c>
      <c r="F816">
        <v>374.55300903320313</v>
      </c>
      <c r="G816">
        <v>0.77899998426437378</v>
      </c>
      <c r="H816">
        <v>291.77700805664063</v>
      </c>
    </row>
    <row r="817" spans="1:8" x14ac:dyDescent="0.25">
      <c r="A817">
        <v>815</v>
      </c>
      <c r="B817" s="5">
        <v>40637</v>
      </c>
      <c r="C817">
        <v>2.4499999359250069E-2</v>
      </c>
      <c r="D817">
        <v>0.57262700796127319</v>
      </c>
      <c r="E817">
        <v>8905.6796875</v>
      </c>
      <c r="F817">
        <v>381.03201293945313</v>
      </c>
      <c r="G817">
        <v>0.68000000715255737</v>
      </c>
      <c r="H817">
        <v>259.10198974609375</v>
      </c>
    </row>
    <row r="818" spans="1:8" x14ac:dyDescent="0.25">
      <c r="A818">
        <v>816</v>
      </c>
      <c r="B818" s="5">
        <v>40638</v>
      </c>
      <c r="C818">
        <v>2.4499999359250069E-2</v>
      </c>
      <c r="D818">
        <v>0.69263899326324463</v>
      </c>
      <c r="E818">
        <v>9705.26953125</v>
      </c>
      <c r="F818">
        <v>343.29400634765625</v>
      </c>
      <c r="G818">
        <v>0.70999997854232788</v>
      </c>
      <c r="H818">
        <v>243.73899841308594</v>
      </c>
    </row>
    <row r="819" spans="1:8" x14ac:dyDescent="0.25">
      <c r="A819">
        <v>817</v>
      </c>
      <c r="B819" s="5">
        <v>40639</v>
      </c>
      <c r="C819">
        <v>2.4599999189376831E-2</v>
      </c>
      <c r="D819">
        <v>0.69263899326324463</v>
      </c>
      <c r="E819">
        <v>7404.89013671875</v>
      </c>
      <c r="F819">
        <v>262.9949951171875</v>
      </c>
      <c r="G819">
        <v>0.74000000953674316</v>
      </c>
      <c r="H819">
        <v>194.61599731445313</v>
      </c>
    </row>
    <row r="820" spans="1:8" x14ac:dyDescent="0.25">
      <c r="A820">
        <v>818</v>
      </c>
      <c r="B820" s="5">
        <v>40640</v>
      </c>
      <c r="C820">
        <v>2.4599999189376831E-2</v>
      </c>
      <c r="D820">
        <v>0.66313499212265015</v>
      </c>
      <c r="E820">
        <v>7352.990234375</v>
      </c>
      <c r="F820">
        <v>272.76998901367188</v>
      </c>
      <c r="G820">
        <v>0.75379997491836548</v>
      </c>
      <c r="H820">
        <v>205.61399841308594</v>
      </c>
    </row>
    <row r="821" spans="1:8" x14ac:dyDescent="0.25">
      <c r="A821">
        <v>819</v>
      </c>
      <c r="B821" s="5">
        <v>40641</v>
      </c>
      <c r="C821">
        <v>2.4599999189376831E-2</v>
      </c>
      <c r="D821">
        <v>0.66313499212265015</v>
      </c>
      <c r="E821">
        <v>8304.1201171875</v>
      </c>
      <c r="F821">
        <v>308.05398559570313</v>
      </c>
      <c r="G821">
        <v>0.75</v>
      </c>
      <c r="H821">
        <v>231.03999328613281</v>
      </c>
    </row>
    <row r="822" spans="1:8" x14ac:dyDescent="0.25">
      <c r="A822">
        <v>820</v>
      </c>
      <c r="B822" s="5">
        <v>40642</v>
      </c>
      <c r="C822">
        <v>2.4700000882148743E-2</v>
      </c>
      <c r="D822">
        <v>0.65085399150848389</v>
      </c>
      <c r="E822">
        <v>7804.2099609375</v>
      </c>
      <c r="F822">
        <v>296.17098999023438</v>
      </c>
      <c r="G822">
        <v>0.73000001907348633</v>
      </c>
      <c r="H822">
        <v>216.20500183105469</v>
      </c>
    </row>
    <row r="823" spans="1:8" x14ac:dyDescent="0.25">
      <c r="A823">
        <v>821</v>
      </c>
      <c r="B823" s="5">
        <v>40643</v>
      </c>
      <c r="C823">
        <v>2.4700000882148743E-2</v>
      </c>
      <c r="D823">
        <v>0.65085399150848389</v>
      </c>
      <c r="E823">
        <v>8655.25</v>
      </c>
      <c r="F823">
        <v>328.46798706054688</v>
      </c>
      <c r="G823">
        <v>0.7368999719619751</v>
      </c>
      <c r="H823">
        <v>242.04800415039063</v>
      </c>
    </row>
    <row r="824" spans="1:8" x14ac:dyDescent="0.25">
      <c r="A824">
        <v>822</v>
      </c>
      <c r="B824" s="5">
        <v>40644</v>
      </c>
      <c r="C824">
        <v>2.4700000882148743E-2</v>
      </c>
      <c r="D824">
        <v>0.63038700819015503</v>
      </c>
      <c r="E824">
        <v>8154.3701171875</v>
      </c>
      <c r="F824">
        <v>319.50698852539063</v>
      </c>
      <c r="G824">
        <v>0.76999998092651367</v>
      </c>
      <c r="H824">
        <v>246.02000427246094</v>
      </c>
    </row>
    <row r="825" spans="1:8" x14ac:dyDescent="0.25">
      <c r="A825">
        <v>823</v>
      </c>
      <c r="B825" s="5">
        <v>40645</v>
      </c>
      <c r="C825">
        <v>2.4800000712275505E-2</v>
      </c>
      <c r="D825">
        <v>0.63038700819015503</v>
      </c>
      <c r="E825">
        <v>8154.7001953125</v>
      </c>
      <c r="F825">
        <v>320.81298828125</v>
      </c>
      <c r="G825">
        <v>0.86000001430511475</v>
      </c>
      <c r="H825">
        <v>275.89898681640625</v>
      </c>
    </row>
    <row r="826" spans="1:8" x14ac:dyDescent="0.25">
      <c r="A826">
        <v>824</v>
      </c>
      <c r="B826" s="5">
        <v>40646</v>
      </c>
      <c r="C826">
        <v>2.4800000712275505E-2</v>
      </c>
      <c r="D826">
        <v>0.82277798652648926</v>
      </c>
      <c r="E826">
        <v>9704.0595703125</v>
      </c>
      <c r="F826">
        <v>292.49798583984375</v>
      </c>
      <c r="G826">
        <v>0.92250001430511475</v>
      </c>
      <c r="H826">
        <v>269.82901000976563</v>
      </c>
    </row>
    <row r="827" spans="1:8" x14ac:dyDescent="0.25">
      <c r="A827">
        <v>825</v>
      </c>
      <c r="B827" s="5">
        <v>40647</v>
      </c>
      <c r="C827">
        <v>2.4800000712275505E-2</v>
      </c>
      <c r="D827">
        <v>0.82277798652648926</v>
      </c>
      <c r="E827">
        <v>8014.2001953125</v>
      </c>
      <c r="F827">
        <v>241.56199645996094</v>
      </c>
      <c r="G827">
        <v>1</v>
      </c>
      <c r="H827">
        <v>241.56199645996094</v>
      </c>
    </row>
    <row r="828" spans="1:8" x14ac:dyDescent="0.25">
      <c r="A828">
        <v>826</v>
      </c>
      <c r="B828" s="5">
        <v>40648</v>
      </c>
      <c r="C828">
        <v>2.4900000542402267E-2</v>
      </c>
      <c r="D828">
        <v>0.55261200666427612</v>
      </c>
      <c r="E828">
        <v>6802.5</v>
      </c>
      <c r="F828">
        <v>306.51199340820313</v>
      </c>
      <c r="G828">
        <v>0.98989999294281006</v>
      </c>
      <c r="H828">
        <v>303.41598510742188</v>
      </c>
    </row>
    <row r="829" spans="1:8" x14ac:dyDescent="0.25">
      <c r="A829">
        <v>827</v>
      </c>
      <c r="B829" s="5">
        <v>40649</v>
      </c>
      <c r="C829">
        <v>2.4900000542402267E-2</v>
      </c>
      <c r="D829">
        <v>0.55261200666427612</v>
      </c>
      <c r="E829">
        <v>8653.66015625</v>
      </c>
      <c r="F829">
        <v>389.92300415039063</v>
      </c>
      <c r="G829">
        <v>1.0499000549316406</v>
      </c>
      <c r="H829">
        <v>409.3800048828125</v>
      </c>
    </row>
    <row r="830" spans="1:8" x14ac:dyDescent="0.25">
      <c r="A830">
        <v>828</v>
      </c>
      <c r="B830" s="5">
        <v>40650</v>
      </c>
      <c r="C830">
        <v>2.4900000542402267E-2</v>
      </c>
      <c r="D830">
        <v>0.72863000631332397</v>
      </c>
      <c r="E830">
        <v>9002.16015625</v>
      </c>
      <c r="F830">
        <v>307.63699340820313</v>
      </c>
      <c r="G830">
        <v>1.1123000383377075</v>
      </c>
      <c r="H830">
        <v>342.18499755859375</v>
      </c>
    </row>
    <row r="831" spans="1:8" x14ac:dyDescent="0.25">
      <c r="A831">
        <v>829</v>
      </c>
      <c r="B831" s="5">
        <v>40651</v>
      </c>
      <c r="C831">
        <v>2.500000037252903E-2</v>
      </c>
      <c r="D831">
        <v>0.72863000631332397</v>
      </c>
      <c r="E831">
        <v>7403.27978515625</v>
      </c>
      <c r="F831">
        <v>254.01400756835938</v>
      </c>
      <c r="G831">
        <v>1.1619999408721924</v>
      </c>
      <c r="H831">
        <v>295.16400146484375</v>
      </c>
    </row>
    <row r="832" spans="1:8" x14ac:dyDescent="0.25">
      <c r="A832">
        <v>830</v>
      </c>
      <c r="B832" s="5">
        <v>40652</v>
      </c>
      <c r="C832">
        <v>2.500000037252903E-2</v>
      </c>
      <c r="D832">
        <v>0.64727801084518433</v>
      </c>
      <c r="E832">
        <v>7705.64990234375</v>
      </c>
      <c r="F832">
        <v>297.61700439453125</v>
      </c>
      <c r="G832">
        <v>1.1979000568389893</v>
      </c>
      <c r="H832">
        <v>356.5159912109375</v>
      </c>
    </row>
    <row r="833" spans="1:8" x14ac:dyDescent="0.25">
      <c r="A833">
        <v>831</v>
      </c>
      <c r="B833" s="5">
        <v>40653</v>
      </c>
      <c r="C833">
        <v>2.500000037252903E-2</v>
      </c>
      <c r="D833">
        <v>0.64727801084518433</v>
      </c>
      <c r="E833">
        <v>7207.14990234375</v>
      </c>
      <c r="F833">
        <v>278.364013671875</v>
      </c>
      <c r="G833">
        <v>1.1420999765396118</v>
      </c>
      <c r="H833">
        <v>317.91900634765625</v>
      </c>
    </row>
    <row r="834" spans="1:8" x14ac:dyDescent="0.25">
      <c r="A834">
        <v>832</v>
      </c>
      <c r="B834" s="5">
        <v>40654</v>
      </c>
      <c r="C834">
        <v>2.5100000202655792E-2</v>
      </c>
      <c r="D834">
        <v>0.75745302438735962</v>
      </c>
      <c r="E834">
        <v>7353.3701171875</v>
      </c>
      <c r="F834">
        <v>243.67100524902344</v>
      </c>
      <c r="G834">
        <v>1.2100000381469727</v>
      </c>
      <c r="H834">
        <v>294.84201049804688</v>
      </c>
    </row>
    <row r="835" spans="1:8" x14ac:dyDescent="0.25">
      <c r="A835">
        <v>833</v>
      </c>
      <c r="B835" s="5">
        <v>40655</v>
      </c>
      <c r="C835">
        <v>2.5100000202655792E-2</v>
      </c>
      <c r="D835">
        <v>0.75745302438735962</v>
      </c>
      <c r="E835">
        <v>8805.2900390625</v>
      </c>
      <c r="F835">
        <v>291.78399658203125</v>
      </c>
      <c r="G835">
        <v>1.409000039100647</v>
      </c>
      <c r="H835">
        <v>411.12399291992188</v>
      </c>
    </row>
    <row r="836" spans="1:8" x14ac:dyDescent="0.25">
      <c r="A836">
        <v>834</v>
      </c>
      <c r="B836" s="5">
        <v>40656</v>
      </c>
      <c r="C836">
        <v>2.5100000202655792E-2</v>
      </c>
      <c r="D836">
        <v>0.78040599822998047</v>
      </c>
      <c r="E836">
        <v>8605.26953125</v>
      </c>
      <c r="F836">
        <v>276.76901245117188</v>
      </c>
      <c r="G836">
        <v>1.7000999450683594</v>
      </c>
      <c r="H836">
        <v>470.53500366210938</v>
      </c>
    </row>
    <row r="837" spans="1:8" x14ac:dyDescent="0.25">
      <c r="A837">
        <v>835</v>
      </c>
      <c r="B837" s="5">
        <v>40657</v>
      </c>
      <c r="C837">
        <v>2.5200000032782555E-2</v>
      </c>
      <c r="D837">
        <v>0.78040599822998047</v>
      </c>
      <c r="E837">
        <v>8106.64990234375</v>
      </c>
      <c r="F837">
        <v>261.77099609375</v>
      </c>
      <c r="G837">
        <v>1.6301000118255615</v>
      </c>
      <c r="H837">
        <v>426.7130126953125</v>
      </c>
    </row>
    <row r="838" spans="1:8" x14ac:dyDescent="0.25">
      <c r="A838">
        <v>836</v>
      </c>
      <c r="B838" s="5">
        <v>40658</v>
      </c>
      <c r="C838">
        <v>2.5200000032782555E-2</v>
      </c>
      <c r="D838">
        <v>0.86303699016571045</v>
      </c>
      <c r="E838">
        <v>9608.7099609375</v>
      </c>
      <c r="F838">
        <v>280.56698608398438</v>
      </c>
      <c r="G838">
        <v>1.5590000152587891</v>
      </c>
      <c r="H838">
        <v>437.40399169921875</v>
      </c>
    </row>
    <row r="839" spans="1:8" x14ac:dyDescent="0.25">
      <c r="A839">
        <v>837</v>
      </c>
      <c r="B839" s="5">
        <v>40659</v>
      </c>
      <c r="C839">
        <v>2.5200000032782555E-2</v>
      </c>
      <c r="D839">
        <v>0.86303699016571045</v>
      </c>
      <c r="E839">
        <v>9755.1201171875</v>
      </c>
      <c r="F839">
        <v>284.84201049804688</v>
      </c>
      <c r="G839">
        <v>1.7948999404907227</v>
      </c>
      <c r="H839">
        <v>511.26300048828125</v>
      </c>
    </row>
    <row r="840" spans="1:8" x14ac:dyDescent="0.25">
      <c r="A840">
        <v>838</v>
      </c>
      <c r="B840" s="5">
        <v>40660</v>
      </c>
      <c r="C840">
        <v>2.5299999862909317E-2</v>
      </c>
      <c r="D840">
        <v>0.87221801280975342</v>
      </c>
      <c r="E840">
        <v>9159.2099609375</v>
      </c>
      <c r="F840">
        <v>265.677001953125</v>
      </c>
      <c r="G840">
        <v>1.8999999761581421</v>
      </c>
      <c r="H840">
        <v>504.7860107421875</v>
      </c>
    </row>
    <row r="841" spans="1:8" x14ac:dyDescent="0.25">
      <c r="A841">
        <v>839</v>
      </c>
      <c r="B841" s="5">
        <v>40661</v>
      </c>
      <c r="C841">
        <v>2.5299999862909317E-2</v>
      </c>
      <c r="D841">
        <v>0.87221801280975342</v>
      </c>
      <c r="E841">
        <v>8206.6298828125</v>
      </c>
      <c r="F841">
        <v>238.04600524902344</v>
      </c>
      <c r="G841">
        <v>2.2105998992919922</v>
      </c>
      <c r="H841">
        <v>526.2239990234375</v>
      </c>
    </row>
    <row r="842" spans="1:8" x14ac:dyDescent="0.25">
      <c r="A842">
        <v>840</v>
      </c>
      <c r="B842" s="5">
        <v>40662</v>
      </c>
      <c r="C842">
        <v>2.5299999862909317E-2</v>
      </c>
      <c r="D842">
        <v>0.92730599641799927</v>
      </c>
      <c r="E842">
        <v>10007.400390625</v>
      </c>
      <c r="F842">
        <v>273.03500366210938</v>
      </c>
      <c r="G842">
        <v>2.880000114440918</v>
      </c>
      <c r="H842">
        <v>786.34100341796875</v>
      </c>
    </row>
    <row r="843" spans="1:8" x14ac:dyDescent="0.25">
      <c r="A843">
        <v>841</v>
      </c>
      <c r="B843" s="5">
        <v>40663</v>
      </c>
      <c r="C843">
        <v>2.5399999693036079E-2</v>
      </c>
      <c r="D843">
        <v>0.92730599641799927</v>
      </c>
      <c r="E843">
        <v>9460.33984375</v>
      </c>
      <c r="F843">
        <v>259.1300048828125</v>
      </c>
      <c r="G843">
        <v>3.5</v>
      </c>
      <c r="H843">
        <v>906.9539794921875</v>
      </c>
    </row>
    <row r="844" spans="1:8" x14ac:dyDescent="0.25">
      <c r="A844">
        <v>842</v>
      </c>
      <c r="B844" s="5">
        <v>40664</v>
      </c>
      <c r="C844">
        <v>2.5399999693036079E-2</v>
      </c>
      <c r="D844">
        <v>1.0685399770736694</v>
      </c>
      <c r="E844">
        <v>8961.330078125</v>
      </c>
      <c r="F844">
        <v>213.01800537109375</v>
      </c>
      <c r="G844">
        <v>3.033099889755249</v>
      </c>
      <c r="H844">
        <v>646.10400390625</v>
      </c>
    </row>
    <row r="845" spans="1:8" x14ac:dyDescent="0.25">
      <c r="A845">
        <v>843</v>
      </c>
      <c r="B845" s="5">
        <v>40665</v>
      </c>
      <c r="C845">
        <v>2.5399999693036079E-2</v>
      </c>
      <c r="D845">
        <v>1.0685399770736694</v>
      </c>
      <c r="E845">
        <v>9854.8095703125</v>
      </c>
      <c r="F845">
        <v>234.25599670410156</v>
      </c>
      <c r="G845">
        <v>3.2000000476837158</v>
      </c>
      <c r="H845">
        <v>749.6199951171875</v>
      </c>
    </row>
    <row r="846" spans="1:8" x14ac:dyDescent="0.25">
      <c r="A846">
        <v>844</v>
      </c>
      <c r="B846" s="5">
        <v>40666</v>
      </c>
      <c r="C846">
        <v>2.5499999523162842E-2</v>
      </c>
      <c r="D846">
        <v>1.1285099983215332</v>
      </c>
      <c r="E846">
        <v>9804.8203125</v>
      </c>
      <c r="F846">
        <v>221.55099487304688</v>
      </c>
      <c r="G846">
        <v>3.4100000858306885</v>
      </c>
      <c r="H846">
        <v>755.489990234375</v>
      </c>
    </row>
    <row r="847" spans="1:8" x14ac:dyDescent="0.25">
      <c r="A847">
        <v>845</v>
      </c>
      <c r="B847" s="5">
        <v>40667</v>
      </c>
      <c r="C847">
        <v>2.5499999523162842E-2</v>
      </c>
      <c r="D847">
        <v>1.1285099983215332</v>
      </c>
      <c r="E847">
        <v>9856.3603515625</v>
      </c>
      <c r="F847">
        <v>222.71600341796875</v>
      </c>
      <c r="G847">
        <v>3.4061000347137451</v>
      </c>
      <c r="H847">
        <v>758.593017578125</v>
      </c>
    </row>
    <row r="848" spans="1:8" x14ac:dyDescent="0.25">
      <c r="A848">
        <v>846</v>
      </c>
      <c r="B848" s="5">
        <v>40668</v>
      </c>
      <c r="C848">
        <v>2.5499999523162842E-2</v>
      </c>
      <c r="D848">
        <v>1.2429900169372559</v>
      </c>
      <c r="E848">
        <v>10959.5</v>
      </c>
      <c r="F848">
        <v>224.83500671386719</v>
      </c>
      <c r="G848">
        <v>3.3329999446868896</v>
      </c>
      <c r="H848">
        <v>749.3740234375</v>
      </c>
    </row>
    <row r="849" spans="1:8" x14ac:dyDescent="0.25">
      <c r="A849">
        <v>847</v>
      </c>
      <c r="B849" s="5">
        <v>40669</v>
      </c>
      <c r="C849">
        <v>2.5599999353289604E-2</v>
      </c>
      <c r="D849">
        <v>1.2429900169372559</v>
      </c>
      <c r="E849">
        <v>10907.599609375</v>
      </c>
      <c r="F849">
        <v>224.64700317382813</v>
      </c>
      <c r="G849">
        <v>3.4500000476837158</v>
      </c>
      <c r="H849">
        <v>775.03399658203125</v>
      </c>
    </row>
    <row r="850" spans="1:8" x14ac:dyDescent="0.25">
      <c r="A850">
        <v>848</v>
      </c>
      <c r="B850" s="5">
        <v>40670</v>
      </c>
      <c r="C850">
        <v>2.5599999353289604E-2</v>
      </c>
      <c r="D850">
        <v>1.1939300298690796</v>
      </c>
      <c r="E850">
        <v>10706.7001953125</v>
      </c>
      <c r="F850">
        <v>229.57099914550781</v>
      </c>
      <c r="G850">
        <v>3.6410000324249268</v>
      </c>
      <c r="H850">
        <v>835.86700439453125</v>
      </c>
    </row>
    <row r="851" spans="1:8" x14ac:dyDescent="0.25">
      <c r="A851">
        <v>849</v>
      </c>
      <c r="B851" s="5">
        <v>40671</v>
      </c>
      <c r="C851">
        <v>2.5599999353289604E-2</v>
      </c>
      <c r="D851">
        <v>1.1939300298690796</v>
      </c>
      <c r="E851">
        <v>10957.400390625</v>
      </c>
      <c r="F851">
        <v>234.94599914550781</v>
      </c>
      <c r="G851">
        <v>3.8659000396728516</v>
      </c>
      <c r="H851">
        <v>908.27899169921875</v>
      </c>
    </row>
    <row r="852" spans="1:8" x14ac:dyDescent="0.25">
      <c r="A852">
        <v>850</v>
      </c>
      <c r="B852" s="5">
        <v>40672</v>
      </c>
      <c r="C852">
        <v>2.5699999183416367E-2</v>
      </c>
      <c r="D852">
        <v>1.3574800491333008</v>
      </c>
      <c r="E852">
        <v>11960.900390625</v>
      </c>
      <c r="F852">
        <v>226.44500732421875</v>
      </c>
      <c r="G852">
        <v>3.7999999523162842</v>
      </c>
      <c r="H852">
        <v>860.49298095703125</v>
      </c>
    </row>
    <row r="853" spans="1:8" x14ac:dyDescent="0.25">
      <c r="A853">
        <v>851</v>
      </c>
      <c r="B853" s="5">
        <v>40673</v>
      </c>
      <c r="C853">
        <v>2.5699999183416367E-2</v>
      </c>
      <c r="D853">
        <v>1.3574800491333008</v>
      </c>
      <c r="E853">
        <v>9158.16015625</v>
      </c>
      <c r="F853">
        <v>173.38400268554688</v>
      </c>
      <c r="G853">
        <v>5.809999942779541</v>
      </c>
      <c r="H853">
        <v>1007.3599853515625</v>
      </c>
    </row>
    <row r="854" spans="1:8" x14ac:dyDescent="0.25">
      <c r="A854">
        <v>852</v>
      </c>
      <c r="B854" s="5">
        <v>40674</v>
      </c>
      <c r="C854">
        <v>2.5699999183416367E-2</v>
      </c>
      <c r="D854">
        <v>1.4633100032806396</v>
      </c>
      <c r="E854">
        <v>9557.990234375</v>
      </c>
      <c r="F854">
        <v>167.86599731445313</v>
      </c>
      <c r="G854">
        <v>5.5</v>
      </c>
      <c r="H854">
        <v>923.26397705078125</v>
      </c>
    </row>
    <row r="855" spans="1:8" x14ac:dyDescent="0.25">
      <c r="A855">
        <v>853</v>
      </c>
      <c r="B855" s="5">
        <v>40675</v>
      </c>
      <c r="C855">
        <v>2.5800000876188278E-2</v>
      </c>
      <c r="D855">
        <v>1.4633100032806396</v>
      </c>
      <c r="E855">
        <v>8457.23046875</v>
      </c>
      <c r="F855">
        <v>149.11199951171875</v>
      </c>
      <c r="G855">
        <v>6.3001999855041504</v>
      </c>
      <c r="H855">
        <v>939.4329833984375</v>
      </c>
    </row>
    <row r="856" spans="1:8" x14ac:dyDescent="0.25">
      <c r="A856">
        <v>854</v>
      </c>
      <c r="B856" s="5">
        <v>40676</v>
      </c>
      <c r="C856">
        <v>2.5800000876188278E-2</v>
      </c>
      <c r="D856">
        <v>1.5728700160980225</v>
      </c>
      <c r="E856">
        <v>10361.5</v>
      </c>
      <c r="F856">
        <v>169.96099853515625</v>
      </c>
      <c r="G856">
        <v>8.1979999542236328</v>
      </c>
      <c r="H856">
        <v>1393.3399658203125</v>
      </c>
    </row>
    <row r="857" spans="1:8" x14ac:dyDescent="0.25">
      <c r="A857">
        <v>855</v>
      </c>
      <c r="B857" s="5">
        <v>40677</v>
      </c>
      <c r="C857">
        <v>2.5800000876188278E-2</v>
      </c>
      <c r="D857">
        <v>1.5728700160980225</v>
      </c>
      <c r="E857">
        <v>12114.5</v>
      </c>
      <c r="F857">
        <v>198.71600341796875</v>
      </c>
      <c r="G857">
        <v>7.197700023651123</v>
      </c>
      <c r="H857">
        <v>1430.300048828125</v>
      </c>
    </row>
    <row r="858" spans="1:8" x14ac:dyDescent="0.25">
      <c r="A858">
        <v>856</v>
      </c>
      <c r="B858" s="5">
        <v>40678</v>
      </c>
      <c r="C858">
        <v>2.5900000706315041E-2</v>
      </c>
      <c r="D858">
        <v>1.7841500043869019</v>
      </c>
      <c r="E858">
        <v>11014.900390625</v>
      </c>
      <c r="F858">
        <v>159.89999389648438</v>
      </c>
      <c r="G858">
        <v>6.9869999885559082</v>
      </c>
      <c r="H858">
        <v>1117.219970703125</v>
      </c>
    </row>
    <row r="859" spans="1:8" x14ac:dyDescent="0.25">
      <c r="A859">
        <v>857</v>
      </c>
      <c r="B859" s="5">
        <v>40679</v>
      </c>
      <c r="C859">
        <v>2.5900000706315041E-2</v>
      </c>
      <c r="D859">
        <v>1.7841500043869019</v>
      </c>
      <c r="E859">
        <v>12364.599609375</v>
      </c>
      <c r="F859">
        <v>179.49299621582031</v>
      </c>
      <c r="G859">
        <v>8.033900260925293</v>
      </c>
      <c r="H859">
        <v>1442.030029296875</v>
      </c>
    </row>
    <row r="860" spans="1:8" x14ac:dyDescent="0.25">
      <c r="A860">
        <v>858</v>
      </c>
      <c r="B860" s="5">
        <v>40680</v>
      </c>
      <c r="C860">
        <v>2.5900000706315041E-2</v>
      </c>
      <c r="D860">
        <v>2.0345499515533447</v>
      </c>
      <c r="E860">
        <v>12863.7998046875</v>
      </c>
      <c r="F860">
        <v>163.75700378417969</v>
      </c>
      <c r="G860">
        <v>7.190000057220459</v>
      </c>
      <c r="H860">
        <v>1177.4200439453125</v>
      </c>
    </row>
    <row r="861" spans="1:8" x14ac:dyDescent="0.25">
      <c r="A861">
        <v>859</v>
      </c>
      <c r="B861" s="5">
        <v>40681</v>
      </c>
      <c r="C861">
        <v>2.6000000536441803E-2</v>
      </c>
      <c r="D861">
        <v>2.0345499515533447</v>
      </c>
      <c r="E861">
        <v>14419.599609375</v>
      </c>
      <c r="F861">
        <v>184.27200317382813</v>
      </c>
      <c r="G861">
        <v>6.880000114440918</v>
      </c>
      <c r="H861">
        <v>1267.7900390625</v>
      </c>
    </row>
    <row r="862" spans="1:8" x14ac:dyDescent="0.25">
      <c r="A862">
        <v>860</v>
      </c>
      <c r="B862" s="5">
        <v>40682</v>
      </c>
      <c r="C862">
        <v>2.6000000536441803E-2</v>
      </c>
      <c r="D862">
        <v>2.1964199542999268</v>
      </c>
      <c r="E862">
        <v>8566.2197265625</v>
      </c>
      <c r="F862">
        <v>101.40200042724609</v>
      </c>
      <c r="G862">
        <v>6.804999828338623</v>
      </c>
      <c r="H862">
        <v>690.0419921875</v>
      </c>
    </row>
    <row r="863" spans="1:8" x14ac:dyDescent="0.25">
      <c r="A863">
        <v>861</v>
      </c>
      <c r="B863" s="5">
        <v>40683</v>
      </c>
      <c r="C863">
        <v>2.6000000536441803E-2</v>
      </c>
      <c r="D863">
        <v>2.1964199542999268</v>
      </c>
      <c r="E863">
        <v>11017.400390625</v>
      </c>
      <c r="F863">
        <v>130.41799926757813</v>
      </c>
      <c r="G863">
        <v>5.590400218963623</v>
      </c>
      <c r="H863">
        <v>729.0880126953125</v>
      </c>
    </row>
    <row r="864" spans="1:8" x14ac:dyDescent="0.25">
      <c r="A864">
        <v>862</v>
      </c>
      <c r="B864" s="5">
        <v>40684</v>
      </c>
      <c r="C864">
        <v>2.6100000366568565E-2</v>
      </c>
      <c r="D864">
        <v>2.5847299098968506</v>
      </c>
      <c r="E864">
        <v>11021.099609375</v>
      </c>
      <c r="F864">
        <v>111.28800201416016</v>
      </c>
      <c r="G864">
        <v>6.1196999549865723</v>
      </c>
      <c r="H864">
        <v>681.052001953125</v>
      </c>
    </row>
    <row r="865" spans="1:8" x14ac:dyDescent="0.25">
      <c r="A865">
        <v>863</v>
      </c>
      <c r="B865" s="5">
        <v>40685</v>
      </c>
      <c r="C865">
        <v>2.6100000366568565E-2</v>
      </c>
      <c r="D865">
        <v>2.5847299098968506</v>
      </c>
      <c r="E865">
        <v>12618.7998046875</v>
      </c>
      <c r="F865">
        <v>127.4219970703125</v>
      </c>
      <c r="G865">
        <v>6.6901001930236816</v>
      </c>
      <c r="H865">
        <v>852.4639892578125</v>
      </c>
    </row>
    <row r="866" spans="1:8" x14ac:dyDescent="0.25">
      <c r="A866">
        <v>864</v>
      </c>
      <c r="B866" s="5">
        <v>40686</v>
      </c>
      <c r="C866">
        <v>2.6100000366568565E-2</v>
      </c>
      <c r="D866">
        <v>3.3613700866699219</v>
      </c>
      <c r="E866">
        <v>14317.900390625</v>
      </c>
      <c r="F866">
        <v>111.17400360107422</v>
      </c>
      <c r="G866">
        <v>7.149899959564209</v>
      </c>
      <c r="H866">
        <v>794.88299560546875</v>
      </c>
    </row>
    <row r="867" spans="1:8" x14ac:dyDescent="0.25">
      <c r="A867">
        <v>865</v>
      </c>
      <c r="B867" s="5">
        <v>40687</v>
      </c>
      <c r="C867">
        <v>2.6200000196695328E-2</v>
      </c>
      <c r="D867">
        <v>3.3613700866699219</v>
      </c>
      <c r="E867">
        <v>14971.099609375</v>
      </c>
      <c r="F867">
        <v>116.69100189208984</v>
      </c>
      <c r="G867">
        <v>7.4200000762939453</v>
      </c>
      <c r="H867">
        <v>865.8499755859375</v>
      </c>
    </row>
    <row r="868" spans="1:8" x14ac:dyDescent="0.25">
      <c r="A868">
        <v>866</v>
      </c>
      <c r="B868" s="5">
        <v>40688</v>
      </c>
      <c r="C868">
        <v>2.6200000196695328E-2</v>
      </c>
      <c r="D868">
        <v>3.5433900356292725</v>
      </c>
      <c r="E868">
        <v>15370.7998046875</v>
      </c>
      <c r="F868">
        <v>113.65200042724609</v>
      </c>
      <c r="G868">
        <v>8.3997001647949219</v>
      </c>
      <c r="H868">
        <v>954.64599609375</v>
      </c>
    </row>
    <row r="869" spans="1:8" x14ac:dyDescent="0.25">
      <c r="A869">
        <v>867</v>
      </c>
      <c r="B869" s="5">
        <v>40689</v>
      </c>
      <c r="C869">
        <v>2.6200000196695328E-2</v>
      </c>
      <c r="D869">
        <v>3.5433900356292725</v>
      </c>
      <c r="E869">
        <v>14821.2001953125</v>
      </c>
      <c r="F869">
        <v>109.58899688720703</v>
      </c>
      <c r="G869">
        <v>8.7980003356933594</v>
      </c>
      <c r="H869">
        <v>964.1610107421875</v>
      </c>
    </row>
    <row r="870" spans="1:8" x14ac:dyDescent="0.25">
      <c r="A870">
        <v>868</v>
      </c>
      <c r="B870" s="5">
        <v>40690</v>
      </c>
      <c r="C870">
        <v>2.630000002682209E-2</v>
      </c>
      <c r="D870">
        <v>4.2803401947021484</v>
      </c>
      <c r="E870">
        <v>8363.83984375</v>
      </c>
      <c r="F870">
        <v>51.390499114990234</v>
      </c>
      <c r="G870">
        <v>8.5002002716064453</v>
      </c>
      <c r="H870">
        <v>436.82998657226563</v>
      </c>
    </row>
    <row r="871" spans="1:8" x14ac:dyDescent="0.25">
      <c r="A871">
        <v>869</v>
      </c>
      <c r="B871" s="5">
        <v>40691</v>
      </c>
      <c r="C871">
        <v>2.630000002682209E-2</v>
      </c>
      <c r="D871">
        <v>4.2803401947021484</v>
      </c>
      <c r="E871">
        <v>7763.9501953125</v>
      </c>
      <c r="F871">
        <v>47.704601287841797</v>
      </c>
      <c r="G871">
        <v>8.3001003265380859</v>
      </c>
      <c r="H871">
        <v>395.9530029296875</v>
      </c>
    </row>
    <row r="872" spans="1:8" x14ac:dyDescent="0.25">
      <c r="A872">
        <v>870</v>
      </c>
      <c r="B872" s="5">
        <v>40692</v>
      </c>
      <c r="C872">
        <v>2.630000002682209E-2</v>
      </c>
      <c r="D872">
        <v>3.7398900985717773</v>
      </c>
      <c r="E872">
        <v>9013.7998046875</v>
      </c>
      <c r="F872">
        <v>63.387699127197266</v>
      </c>
      <c r="G872">
        <v>8.4299001693725586</v>
      </c>
      <c r="H872">
        <v>534.35198974609375</v>
      </c>
    </row>
    <row r="873" spans="1:8" x14ac:dyDescent="0.25">
      <c r="A873">
        <v>871</v>
      </c>
      <c r="B873" s="5">
        <v>40693</v>
      </c>
      <c r="C873">
        <v>2.6399999856948853E-2</v>
      </c>
      <c r="D873">
        <v>3.7398900985717773</v>
      </c>
      <c r="E873">
        <v>7718.7001953125</v>
      </c>
      <c r="F873">
        <v>54.486499786376953</v>
      </c>
      <c r="G873">
        <v>8.8000001907348633</v>
      </c>
      <c r="H873">
        <v>479.48199462890625</v>
      </c>
    </row>
    <row r="874" spans="1:8" x14ac:dyDescent="0.25">
      <c r="A874">
        <v>872</v>
      </c>
      <c r="B874" s="5">
        <v>40694</v>
      </c>
      <c r="C874">
        <v>2.6399999856948853E-2</v>
      </c>
      <c r="D874">
        <v>3.2426800727844238</v>
      </c>
      <c r="E874">
        <v>7519.9501953125</v>
      </c>
      <c r="F874">
        <v>61.222999572753906</v>
      </c>
      <c r="G874">
        <v>8.7410001754760742</v>
      </c>
      <c r="H874">
        <v>535.1500244140625</v>
      </c>
    </row>
    <row r="875" spans="1:8" x14ac:dyDescent="0.25">
      <c r="A875">
        <v>873</v>
      </c>
      <c r="B875" s="5">
        <v>40695</v>
      </c>
      <c r="C875">
        <v>2.6399999856948853E-2</v>
      </c>
      <c r="D875">
        <v>3.2426800727844238</v>
      </c>
      <c r="E875">
        <v>9424.08984375</v>
      </c>
      <c r="F875">
        <v>76.72540283203125</v>
      </c>
      <c r="G875">
        <v>9.5699996948242188</v>
      </c>
      <c r="H875">
        <v>734.26202392578125</v>
      </c>
    </row>
    <row r="876" spans="1:8" x14ac:dyDescent="0.25">
      <c r="A876">
        <v>874</v>
      </c>
      <c r="B876" s="5">
        <v>40696</v>
      </c>
      <c r="C876">
        <v>2.6499999687075615E-2</v>
      </c>
      <c r="D876">
        <v>4.1073899269104004</v>
      </c>
      <c r="E876">
        <v>9523.6796875</v>
      </c>
      <c r="F876">
        <v>61.444698333740234</v>
      </c>
      <c r="G876">
        <v>10.600000381469727</v>
      </c>
      <c r="H876">
        <v>651.31402587890625</v>
      </c>
    </row>
    <row r="877" spans="1:8" x14ac:dyDescent="0.25">
      <c r="A877">
        <v>875</v>
      </c>
      <c r="B877" s="5">
        <v>40697</v>
      </c>
      <c r="C877">
        <v>2.6499999687075615E-2</v>
      </c>
      <c r="D877">
        <v>4.1073899269104004</v>
      </c>
      <c r="E877">
        <v>10126.2998046875</v>
      </c>
      <c r="F877">
        <v>65.33270263671875</v>
      </c>
      <c r="G877">
        <v>14.289999961853027</v>
      </c>
      <c r="H877">
        <v>933.60498046875</v>
      </c>
    </row>
    <row r="878" spans="1:8" x14ac:dyDescent="0.25">
      <c r="A878">
        <v>876</v>
      </c>
      <c r="B878" s="5">
        <v>40698</v>
      </c>
      <c r="C878">
        <v>2.6499999687075615E-2</v>
      </c>
      <c r="D878">
        <v>4.6694598197937012</v>
      </c>
      <c r="E878">
        <v>11232.2001953125</v>
      </c>
      <c r="F878">
        <v>63.744701385498047</v>
      </c>
      <c r="G878">
        <v>18.889999389648438</v>
      </c>
      <c r="H878">
        <v>1204.1400146484375</v>
      </c>
    </row>
    <row r="879" spans="1:8" x14ac:dyDescent="0.25">
      <c r="A879">
        <v>877</v>
      </c>
      <c r="B879" s="5">
        <v>40699</v>
      </c>
      <c r="C879">
        <v>2.6599999517202377E-2</v>
      </c>
      <c r="D879">
        <v>4.6694598197937012</v>
      </c>
      <c r="E879">
        <v>10423.7001953125</v>
      </c>
      <c r="F879">
        <v>59.379501342773438</v>
      </c>
      <c r="G879">
        <v>16.700000762939453</v>
      </c>
      <c r="H879">
        <v>991.63800048828125</v>
      </c>
    </row>
    <row r="880" spans="1:8" x14ac:dyDescent="0.25">
      <c r="A880">
        <v>878</v>
      </c>
      <c r="B880" s="5">
        <v>40700</v>
      </c>
      <c r="C880">
        <v>2.6599999517202377E-2</v>
      </c>
      <c r="D880">
        <v>7.0497798919677734</v>
      </c>
      <c r="E880">
        <v>11679.2998046875</v>
      </c>
      <c r="F880">
        <v>44.068000793457031</v>
      </c>
      <c r="G880">
        <v>18.549900054931641</v>
      </c>
      <c r="H880">
        <v>817.45599365234375</v>
      </c>
    </row>
    <row r="881" spans="1:8" x14ac:dyDescent="0.25">
      <c r="A881">
        <v>879</v>
      </c>
      <c r="B881" s="5">
        <v>40701</v>
      </c>
      <c r="C881">
        <v>2.6599999517202377E-2</v>
      </c>
      <c r="D881">
        <v>7.0497798919677734</v>
      </c>
      <c r="E881">
        <v>8529.0703125</v>
      </c>
      <c r="F881">
        <v>32.181598663330078</v>
      </c>
      <c r="G881">
        <v>23.92340087890625</v>
      </c>
      <c r="H881">
        <v>769.89300537109375</v>
      </c>
    </row>
    <row r="882" spans="1:8" x14ac:dyDescent="0.25">
      <c r="A882">
        <v>880</v>
      </c>
      <c r="B882" s="5">
        <v>40702</v>
      </c>
      <c r="C882">
        <v>2.669999934732914E-2</v>
      </c>
      <c r="D882">
        <v>5.1604399681091309</v>
      </c>
      <c r="E882">
        <v>9294.3896484375</v>
      </c>
      <c r="F882">
        <v>48.089000701904297</v>
      </c>
      <c r="G882">
        <v>29.600000381469727</v>
      </c>
      <c r="H882">
        <v>1423.4300537109375</v>
      </c>
    </row>
    <row r="883" spans="1:8" x14ac:dyDescent="0.25">
      <c r="A883">
        <v>881</v>
      </c>
      <c r="B883" s="5">
        <v>40703</v>
      </c>
      <c r="C883">
        <v>2.669999934732914E-2</v>
      </c>
      <c r="D883">
        <v>5.1604399681091309</v>
      </c>
      <c r="E883">
        <v>11143.2998046875</v>
      </c>
      <c r="F883">
        <v>57.655200958251953</v>
      </c>
      <c r="G883">
        <v>28.919000625610352</v>
      </c>
      <c r="H883">
        <v>1667.3299560546875</v>
      </c>
    </row>
    <row r="884" spans="1:8" x14ac:dyDescent="0.25">
      <c r="A884">
        <v>882</v>
      </c>
      <c r="B884" s="5">
        <v>40704</v>
      </c>
      <c r="C884">
        <v>2.669999934732914E-2</v>
      </c>
      <c r="D884">
        <v>6.3730001449584961</v>
      </c>
      <c r="E884">
        <v>11188.400390625</v>
      </c>
      <c r="F884">
        <v>46.874401092529297</v>
      </c>
      <c r="G884">
        <v>23.949699401855469</v>
      </c>
      <c r="H884">
        <v>1122.6300048828125</v>
      </c>
    </row>
    <row r="885" spans="1:8" x14ac:dyDescent="0.25">
      <c r="A885">
        <v>883</v>
      </c>
      <c r="B885" s="5">
        <v>40705</v>
      </c>
      <c r="C885">
        <v>2.6799999177455902E-2</v>
      </c>
      <c r="D885">
        <v>6.3730001449584961</v>
      </c>
      <c r="E885">
        <v>12635.400390625</v>
      </c>
      <c r="F885">
        <v>53.134899139404297</v>
      </c>
      <c r="G885">
        <v>14.651100158691406</v>
      </c>
      <c r="H885">
        <v>778.4849853515625</v>
      </c>
    </row>
    <row r="886" spans="1:8" x14ac:dyDescent="0.25">
      <c r="A886">
        <v>884</v>
      </c>
      <c r="B886" s="5">
        <v>40706</v>
      </c>
      <c r="C886">
        <v>2.6799999177455902E-2</v>
      </c>
      <c r="D886">
        <v>6.7113900184631348</v>
      </c>
      <c r="E886">
        <v>11694.2998046875</v>
      </c>
      <c r="F886">
        <v>46.697799682617188</v>
      </c>
      <c r="G886">
        <v>18.54640007019043</v>
      </c>
      <c r="H886">
        <v>866.07598876953125</v>
      </c>
    </row>
    <row r="887" spans="1:8" x14ac:dyDescent="0.25">
      <c r="A887">
        <v>885</v>
      </c>
      <c r="B887" s="5">
        <v>40707</v>
      </c>
      <c r="C887">
        <v>2.6799999177455902E-2</v>
      </c>
      <c r="D887">
        <v>6.7113900184631348</v>
      </c>
      <c r="E887">
        <v>11386.5</v>
      </c>
      <c r="F887">
        <v>45.468700408935547</v>
      </c>
      <c r="G887">
        <v>19.840000152587891</v>
      </c>
      <c r="H887">
        <v>902.0989990234375</v>
      </c>
    </row>
    <row r="888" spans="1:8" x14ac:dyDescent="0.25">
      <c r="A888">
        <v>886</v>
      </c>
      <c r="B888" s="5">
        <v>40708</v>
      </c>
      <c r="C888">
        <v>2.6900000870227814E-2</v>
      </c>
      <c r="D888">
        <v>6.3447999954223633</v>
      </c>
      <c r="E888">
        <v>12386.2001953125</v>
      </c>
      <c r="F888">
        <v>52.513698577880859</v>
      </c>
      <c r="G888">
        <v>19.280000686645508</v>
      </c>
      <c r="H888">
        <v>1012.4600219726563</v>
      </c>
    </row>
    <row r="889" spans="1:8" x14ac:dyDescent="0.25">
      <c r="A889">
        <v>887</v>
      </c>
      <c r="B889" s="5">
        <v>40709</v>
      </c>
      <c r="C889">
        <v>2.6900000870227814E-2</v>
      </c>
      <c r="D889">
        <v>6.3447999954223633</v>
      </c>
      <c r="E889">
        <v>13990.099609375</v>
      </c>
      <c r="F889">
        <v>59.313701629638672</v>
      </c>
      <c r="G889">
        <v>19.489999771118164</v>
      </c>
      <c r="H889">
        <v>1156.02001953125</v>
      </c>
    </row>
    <row r="890" spans="1:8" x14ac:dyDescent="0.25">
      <c r="A890">
        <v>888</v>
      </c>
      <c r="B890" s="5">
        <v>40710</v>
      </c>
      <c r="C890">
        <v>2.6900000870227814E-2</v>
      </c>
      <c r="D890">
        <v>8.7623195648193359</v>
      </c>
      <c r="E890">
        <v>9031.8896484375</v>
      </c>
      <c r="F890">
        <v>27.72760009765625</v>
      </c>
      <c r="G890">
        <v>17</v>
      </c>
      <c r="H890">
        <v>471.36898803710938</v>
      </c>
    </row>
    <row r="891" spans="1:8" x14ac:dyDescent="0.25">
      <c r="A891">
        <v>889</v>
      </c>
      <c r="B891" s="5">
        <v>40711</v>
      </c>
      <c r="C891">
        <v>2.7000000700354576E-2</v>
      </c>
      <c r="D891">
        <v>8.7623195648193359</v>
      </c>
      <c r="E891">
        <v>9330.919921875</v>
      </c>
      <c r="F891">
        <v>28.752099990844727</v>
      </c>
      <c r="G891">
        <v>15.680999755859375</v>
      </c>
      <c r="H891">
        <v>450.86099243164063</v>
      </c>
    </row>
    <row r="892" spans="1:8" x14ac:dyDescent="0.25">
      <c r="A892">
        <v>890</v>
      </c>
      <c r="B892" s="5">
        <v>40712</v>
      </c>
      <c r="C892">
        <v>2.7000000700354576E-2</v>
      </c>
      <c r="D892">
        <v>8.8059196472167969</v>
      </c>
      <c r="E892">
        <v>9878.330078125</v>
      </c>
      <c r="F892">
        <v>30.28809928894043</v>
      </c>
      <c r="G892">
        <v>16.889999389648438</v>
      </c>
      <c r="H892">
        <v>511.56698608398438</v>
      </c>
    </row>
    <row r="893" spans="1:8" x14ac:dyDescent="0.25">
      <c r="A893">
        <v>891</v>
      </c>
      <c r="B893" s="5">
        <v>40713</v>
      </c>
      <c r="C893">
        <v>2.7000000700354576E-2</v>
      </c>
      <c r="D893">
        <v>8.8059196472167969</v>
      </c>
      <c r="E893">
        <v>11175.900390625</v>
      </c>
      <c r="F893">
        <v>34.2666015625</v>
      </c>
      <c r="G893">
        <v>17.510000228881836</v>
      </c>
      <c r="H893">
        <v>600.00897216796875</v>
      </c>
    </row>
    <row r="894" spans="1:8" x14ac:dyDescent="0.25">
      <c r="A894">
        <v>892</v>
      </c>
      <c r="B894" s="5">
        <v>40714</v>
      </c>
      <c r="C894">
        <v>2.7100000530481339E-2</v>
      </c>
      <c r="D894">
        <v>10.113699913024902</v>
      </c>
      <c r="E894">
        <v>11720.2998046875</v>
      </c>
      <c r="F894">
        <v>31.404899597167969</v>
      </c>
      <c r="G894">
        <v>17.510000228881836</v>
      </c>
      <c r="H894">
        <v>549.9000244140625</v>
      </c>
    </row>
    <row r="895" spans="1:8" x14ac:dyDescent="0.25">
      <c r="A895">
        <v>893</v>
      </c>
      <c r="B895" s="5">
        <v>40715</v>
      </c>
      <c r="C895">
        <v>2.7100000530481339E-2</v>
      </c>
      <c r="D895">
        <v>10.113699913024902</v>
      </c>
      <c r="E895">
        <v>12667.900390625</v>
      </c>
      <c r="F895">
        <v>33.944099426269531</v>
      </c>
      <c r="G895">
        <v>17.510000228881836</v>
      </c>
      <c r="H895">
        <v>594.36102294921875</v>
      </c>
    </row>
    <row r="896" spans="1:8" x14ac:dyDescent="0.25">
      <c r="A896">
        <v>894</v>
      </c>
      <c r="B896" s="5">
        <v>40716</v>
      </c>
      <c r="C896">
        <v>2.7100000530481339E-2</v>
      </c>
      <c r="D896">
        <v>11.770299911499023</v>
      </c>
      <c r="E896">
        <v>13017.7001953125</v>
      </c>
      <c r="F896">
        <v>29.972000122070313</v>
      </c>
      <c r="G896">
        <v>17.510000228881836</v>
      </c>
      <c r="H896">
        <v>524.80999755859375</v>
      </c>
    </row>
    <row r="897" spans="1:8" x14ac:dyDescent="0.25">
      <c r="A897">
        <v>895</v>
      </c>
      <c r="B897" s="5">
        <v>40717</v>
      </c>
      <c r="C897">
        <v>2.7200000360608101E-2</v>
      </c>
      <c r="D897">
        <v>11.770299911499023</v>
      </c>
      <c r="E897">
        <v>12014.5</v>
      </c>
      <c r="F897">
        <v>27.764299392700195</v>
      </c>
      <c r="G897">
        <v>17.510000228881836</v>
      </c>
      <c r="H897">
        <v>486.15301513671875</v>
      </c>
    </row>
    <row r="898" spans="1:8" x14ac:dyDescent="0.25">
      <c r="A898">
        <v>896</v>
      </c>
      <c r="B898" s="5">
        <v>40718</v>
      </c>
      <c r="C898">
        <v>2.7200000360608101E-2</v>
      </c>
      <c r="D898">
        <v>16.454399108886719</v>
      </c>
      <c r="E898">
        <v>10816.400390625</v>
      </c>
      <c r="F898">
        <v>17.880100250244141</v>
      </c>
      <c r="G898">
        <v>17.510000228881836</v>
      </c>
      <c r="H898">
        <v>313.07998657226563</v>
      </c>
    </row>
    <row r="899" spans="1:8" x14ac:dyDescent="0.25">
      <c r="A899">
        <v>897</v>
      </c>
      <c r="B899" s="5">
        <v>40719</v>
      </c>
      <c r="C899">
        <v>2.7200000360608101E-2</v>
      </c>
      <c r="D899">
        <v>16.454399108886719</v>
      </c>
      <c r="E899">
        <v>7173.419921875</v>
      </c>
      <c r="F899">
        <v>11.857999801635742</v>
      </c>
      <c r="G899">
        <v>17.510000228881836</v>
      </c>
      <c r="H899">
        <v>207.63400268554688</v>
      </c>
    </row>
    <row r="900" spans="1:8" x14ac:dyDescent="0.25">
      <c r="A900">
        <v>898</v>
      </c>
      <c r="B900" s="5">
        <v>40720</v>
      </c>
      <c r="C900">
        <v>2.7300000190734863E-2</v>
      </c>
      <c r="D900">
        <v>10.626799583435059</v>
      </c>
      <c r="E900">
        <v>7475.25</v>
      </c>
      <c r="F900">
        <v>19.203699111938477</v>
      </c>
      <c r="G900">
        <v>16.450000762939453</v>
      </c>
      <c r="H900">
        <v>315.90200805664063</v>
      </c>
    </row>
    <row r="901" spans="1:8" x14ac:dyDescent="0.25">
      <c r="A901">
        <v>899</v>
      </c>
      <c r="B901" s="5">
        <v>40721</v>
      </c>
      <c r="C901">
        <v>2.7300000190734863E-2</v>
      </c>
      <c r="D901">
        <v>10.626799583435059</v>
      </c>
      <c r="E901">
        <v>8476.5302734375</v>
      </c>
      <c r="F901">
        <v>21.775999069213867</v>
      </c>
      <c r="G901">
        <v>16.75</v>
      </c>
      <c r="H901">
        <v>364.74798583984375</v>
      </c>
    </row>
    <row r="902" spans="1:8" x14ac:dyDescent="0.25">
      <c r="A902">
        <v>900</v>
      </c>
      <c r="B902" s="5">
        <v>40722</v>
      </c>
      <c r="C902">
        <v>2.7300000190734863E-2</v>
      </c>
      <c r="D902">
        <v>10.489700317382813</v>
      </c>
      <c r="E902">
        <v>8019.85009765625</v>
      </c>
      <c r="F902">
        <v>20.872100830078125</v>
      </c>
      <c r="G902">
        <v>16.949800491333008</v>
      </c>
      <c r="H902">
        <v>353.77801513671875</v>
      </c>
    </row>
    <row r="903" spans="1:8" x14ac:dyDescent="0.25">
      <c r="A903">
        <v>901</v>
      </c>
      <c r="B903" s="5">
        <v>40723</v>
      </c>
      <c r="C903">
        <v>2.7400000020861626E-2</v>
      </c>
      <c r="D903">
        <v>10.489700317382813</v>
      </c>
      <c r="E903">
        <v>8619.98046875</v>
      </c>
      <c r="F903">
        <v>22.51609992980957</v>
      </c>
      <c r="G903">
        <v>16.844999313354492</v>
      </c>
      <c r="H903">
        <v>379.28399658203125</v>
      </c>
    </row>
    <row r="904" spans="1:8" x14ac:dyDescent="0.25">
      <c r="A904">
        <v>902</v>
      </c>
      <c r="B904" s="5">
        <v>40724</v>
      </c>
      <c r="C904">
        <v>2.7400000020861626E-2</v>
      </c>
      <c r="D904">
        <v>12.40939998626709</v>
      </c>
      <c r="E904">
        <v>9567.7001953125</v>
      </c>
      <c r="F904">
        <v>21.125499725341797</v>
      </c>
      <c r="G904">
        <v>16.10099983215332</v>
      </c>
      <c r="H904">
        <v>340.14199829101563</v>
      </c>
    </row>
    <row r="905" spans="1:8" x14ac:dyDescent="0.25">
      <c r="A905">
        <v>903</v>
      </c>
      <c r="B905" s="5">
        <v>40725</v>
      </c>
      <c r="C905">
        <v>2.7400000020861626E-2</v>
      </c>
      <c r="D905">
        <v>12.40939998626709</v>
      </c>
      <c r="E905">
        <v>8668.669921875</v>
      </c>
      <c r="F905">
        <v>19.140499114990234</v>
      </c>
      <c r="G905">
        <v>15.397000312805176</v>
      </c>
      <c r="H905">
        <v>294.70599365234375</v>
      </c>
    </row>
    <row r="906" spans="1:8" x14ac:dyDescent="0.25">
      <c r="A906">
        <v>904</v>
      </c>
      <c r="B906" s="5">
        <v>40726</v>
      </c>
      <c r="C906">
        <v>2.7499999850988388E-2</v>
      </c>
      <c r="D906">
        <v>11.998000144958496</v>
      </c>
      <c r="E906">
        <v>8464.740234375</v>
      </c>
      <c r="F906">
        <v>19.401599884033203</v>
      </c>
      <c r="G906">
        <v>15.399999618530273</v>
      </c>
      <c r="H906">
        <v>298.78500366210938</v>
      </c>
    </row>
    <row r="907" spans="1:8" x14ac:dyDescent="0.25">
      <c r="A907">
        <v>905</v>
      </c>
      <c r="B907" s="5">
        <v>40727</v>
      </c>
      <c r="C907">
        <v>2.7499999850988388E-2</v>
      </c>
      <c r="D907">
        <v>11.998000144958496</v>
      </c>
      <c r="E907">
        <v>8263.349609375</v>
      </c>
      <c r="F907">
        <v>18.940000534057617</v>
      </c>
      <c r="G907">
        <v>15.440500259399414</v>
      </c>
      <c r="H907">
        <v>292.4429931640625</v>
      </c>
    </row>
    <row r="908" spans="1:8" x14ac:dyDescent="0.25">
      <c r="A908">
        <v>906</v>
      </c>
      <c r="B908" s="5">
        <v>40728</v>
      </c>
      <c r="C908">
        <v>2.7499999850988388E-2</v>
      </c>
      <c r="D908">
        <v>11.243800163269043</v>
      </c>
      <c r="E908">
        <v>8516</v>
      </c>
      <c r="F908">
        <v>20.828399658203125</v>
      </c>
      <c r="G908">
        <v>13.859999656677246</v>
      </c>
      <c r="H908">
        <v>288.68099975585938</v>
      </c>
    </row>
    <row r="909" spans="1:8" x14ac:dyDescent="0.25">
      <c r="A909">
        <v>907</v>
      </c>
      <c r="B909" s="5">
        <v>40729</v>
      </c>
      <c r="C909">
        <v>2.759999968111515E-2</v>
      </c>
      <c r="D909">
        <v>11.243800163269043</v>
      </c>
      <c r="E909">
        <v>6968.81005859375</v>
      </c>
      <c r="F909">
        <v>17.106199264526367</v>
      </c>
      <c r="G909">
        <v>12.906900405883789</v>
      </c>
      <c r="H909">
        <v>220.78900146484375</v>
      </c>
    </row>
    <row r="910" spans="1:8" x14ac:dyDescent="0.25">
      <c r="A910">
        <v>908</v>
      </c>
      <c r="B910" s="5">
        <v>40730</v>
      </c>
      <c r="C910">
        <v>2.759999968111515E-2</v>
      </c>
      <c r="D910">
        <v>10.695400238037109</v>
      </c>
      <c r="E910">
        <v>7867.009765625</v>
      </c>
      <c r="F910">
        <v>20.301200866699219</v>
      </c>
      <c r="G910">
        <v>14.783499717712402</v>
      </c>
      <c r="H910">
        <v>300.12298583984375</v>
      </c>
    </row>
    <row r="911" spans="1:8" x14ac:dyDescent="0.25">
      <c r="A911">
        <v>909</v>
      </c>
      <c r="B911" s="5">
        <v>40731</v>
      </c>
      <c r="C911">
        <v>2.759999968111515E-2</v>
      </c>
      <c r="D911">
        <v>10.695400238037109</v>
      </c>
      <c r="E911">
        <v>6564.009765625</v>
      </c>
      <c r="F911">
        <v>16.938699722290039</v>
      </c>
      <c r="G911">
        <v>14.776100158691406</v>
      </c>
      <c r="H911">
        <v>250.28900146484375</v>
      </c>
    </row>
    <row r="912" spans="1:8" x14ac:dyDescent="0.25">
      <c r="A912">
        <v>910</v>
      </c>
      <c r="B912" s="5">
        <v>40732</v>
      </c>
      <c r="C912">
        <v>2.7699999511241913E-2</v>
      </c>
      <c r="D912">
        <v>11.421699523925781</v>
      </c>
      <c r="E912">
        <v>8263.23046875</v>
      </c>
      <c r="F912">
        <v>20.04010009765625</v>
      </c>
      <c r="G912">
        <v>14.314000129699707</v>
      </c>
      <c r="H912">
        <v>286.85299682617188</v>
      </c>
    </row>
    <row r="913" spans="1:8" x14ac:dyDescent="0.25">
      <c r="A913">
        <v>911</v>
      </c>
      <c r="B913" s="5">
        <v>40733</v>
      </c>
      <c r="C913">
        <v>2.7699999511241913E-2</v>
      </c>
      <c r="D913">
        <v>11.421699523925781</v>
      </c>
      <c r="E913">
        <v>7462.97021484375</v>
      </c>
      <c r="F913">
        <v>18.099300384521484</v>
      </c>
      <c r="G913">
        <v>14.380000114440918</v>
      </c>
      <c r="H913">
        <v>260.26699829101563</v>
      </c>
    </row>
    <row r="914" spans="1:8" x14ac:dyDescent="0.25">
      <c r="A914">
        <v>912</v>
      </c>
      <c r="B914" s="5">
        <v>40734</v>
      </c>
      <c r="C914">
        <v>2.7699999511241913E-2</v>
      </c>
      <c r="D914">
        <v>11.188599586486816</v>
      </c>
      <c r="E914">
        <v>6862.509765625</v>
      </c>
      <c r="F914">
        <v>16.989799499511719</v>
      </c>
      <c r="G914">
        <v>14.899999618530273</v>
      </c>
      <c r="H914">
        <v>253.14700317382813</v>
      </c>
    </row>
    <row r="915" spans="1:8" x14ac:dyDescent="0.25">
      <c r="A915">
        <v>913</v>
      </c>
      <c r="B915" s="5">
        <v>40735</v>
      </c>
      <c r="C915">
        <v>2.7799999341368675E-2</v>
      </c>
      <c r="D915">
        <v>11.188599586486816</v>
      </c>
      <c r="E915">
        <v>7864.8701171875</v>
      </c>
      <c r="F915">
        <v>19.541599273681641</v>
      </c>
      <c r="G915">
        <v>14.209099769592285</v>
      </c>
      <c r="H915">
        <v>277.66900634765625</v>
      </c>
    </row>
    <row r="916" spans="1:8" x14ac:dyDescent="0.25">
      <c r="A916">
        <v>914</v>
      </c>
      <c r="B916" s="5">
        <v>40736</v>
      </c>
      <c r="C916">
        <v>2.7799999341368675E-2</v>
      </c>
      <c r="D916">
        <v>11.188599586486816</v>
      </c>
      <c r="E916">
        <v>7062.7900390625</v>
      </c>
      <c r="F916">
        <v>17.548700332641602</v>
      </c>
      <c r="G916">
        <v>14.009400367736816</v>
      </c>
      <c r="H916">
        <v>245.84700012207031</v>
      </c>
    </row>
    <row r="917" spans="1:8" x14ac:dyDescent="0.25">
      <c r="A917">
        <v>915</v>
      </c>
      <c r="B917" s="5">
        <v>40737</v>
      </c>
      <c r="C917">
        <v>2.7799999341368675E-2</v>
      </c>
      <c r="D917">
        <v>11.188599586486816</v>
      </c>
      <c r="E917">
        <v>9564.9404296875</v>
      </c>
      <c r="F917">
        <v>23.76569938659668</v>
      </c>
      <c r="G917">
        <v>13.951000213623047</v>
      </c>
      <c r="H917">
        <v>331.55599975585938</v>
      </c>
    </row>
    <row r="918" spans="1:8" x14ac:dyDescent="0.25">
      <c r="A918">
        <v>916</v>
      </c>
      <c r="B918" s="5">
        <v>40738</v>
      </c>
      <c r="C918">
        <v>2.7899999171495438E-2</v>
      </c>
      <c r="D918">
        <v>11.96560001373291</v>
      </c>
      <c r="E918">
        <v>7213.39013671875</v>
      </c>
      <c r="F918">
        <v>16.819299697875977</v>
      </c>
      <c r="G918">
        <v>13.989999771118164</v>
      </c>
      <c r="H918">
        <v>235.30299377441406</v>
      </c>
    </row>
    <row r="919" spans="1:8" x14ac:dyDescent="0.25">
      <c r="A919">
        <v>917</v>
      </c>
      <c r="B919" s="5">
        <v>40739</v>
      </c>
      <c r="C919">
        <v>2.7899999171495438E-2</v>
      </c>
      <c r="D919">
        <v>11.96560001373291</v>
      </c>
      <c r="E919">
        <v>8116.2998046875</v>
      </c>
      <c r="F919">
        <v>18.924600601196289</v>
      </c>
      <c r="G919">
        <v>13.810000419616699</v>
      </c>
      <c r="H919">
        <v>261.3489990234375</v>
      </c>
    </row>
    <row r="920" spans="1:8" x14ac:dyDescent="0.25">
      <c r="A920">
        <v>918</v>
      </c>
      <c r="B920" s="5">
        <v>40740</v>
      </c>
      <c r="C920">
        <v>2.7899999171495438E-2</v>
      </c>
      <c r="D920">
        <v>12.354100227355957</v>
      </c>
      <c r="E920">
        <v>7861.14990234375</v>
      </c>
      <c r="F920">
        <v>17.753299713134766</v>
      </c>
      <c r="G920">
        <v>13.719099998474121</v>
      </c>
      <c r="H920">
        <v>243.55900573730469</v>
      </c>
    </row>
    <row r="921" spans="1:8" x14ac:dyDescent="0.25">
      <c r="A921">
        <v>919</v>
      </c>
      <c r="B921" s="5">
        <v>40741</v>
      </c>
      <c r="C921">
        <v>2.8000000864267349E-2</v>
      </c>
      <c r="D921">
        <v>12.354100227355957</v>
      </c>
      <c r="E921">
        <v>8512.1298828125</v>
      </c>
      <c r="F921">
        <v>19.292400360107422</v>
      </c>
      <c r="G921">
        <v>13.159999847412109</v>
      </c>
      <c r="H921">
        <v>253.88699340820313</v>
      </c>
    </row>
    <row r="922" spans="1:8" x14ac:dyDescent="0.25">
      <c r="A922">
        <v>920</v>
      </c>
      <c r="B922" s="5">
        <v>40742</v>
      </c>
      <c r="C922">
        <v>2.8000000864267349E-2</v>
      </c>
      <c r="D922">
        <v>11.887900352478027</v>
      </c>
      <c r="E922">
        <v>8512.9404296875</v>
      </c>
      <c r="F922">
        <v>20.050800323486328</v>
      </c>
      <c r="G922">
        <v>13.479999542236328</v>
      </c>
      <c r="H922">
        <v>270.28500366210938</v>
      </c>
    </row>
    <row r="923" spans="1:8" x14ac:dyDescent="0.25">
      <c r="A923">
        <v>921</v>
      </c>
      <c r="B923" s="5">
        <v>40743</v>
      </c>
      <c r="C923">
        <v>2.8000000864267349E-2</v>
      </c>
      <c r="D923">
        <v>11.887900352478027</v>
      </c>
      <c r="E923">
        <v>7114.85009765625</v>
      </c>
      <c r="F923">
        <v>16.757900238037109</v>
      </c>
      <c r="G923">
        <v>13.850199699401855</v>
      </c>
      <c r="H923">
        <v>232.10000610351563</v>
      </c>
    </row>
    <row r="924" spans="1:8" x14ac:dyDescent="0.25">
      <c r="A924">
        <v>922</v>
      </c>
      <c r="B924" s="5">
        <v>40744</v>
      </c>
      <c r="C924">
        <v>2.8100000694394112E-2</v>
      </c>
      <c r="D924">
        <v>12.019800186157227</v>
      </c>
      <c r="E924">
        <v>7460.56982421875</v>
      </c>
      <c r="F924">
        <v>17.441400527954102</v>
      </c>
      <c r="G924">
        <v>13.689399719238281</v>
      </c>
      <c r="H924">
        <v>238.76199340820313</v>
      </c>
    </row>
    <row r="925" spans="1:8" x14ac:dyDescent="0.25">
      <c r="A925">
        <v>923</v>
      </c>
      <c r="B925" s="5">
        <v>40745</v>
      </c>
      <c r="C925">
        <v>2.8100000694394112E-2</v>
      </c>
      <c r="D925">
        <v>12.019800186157227</v>
      </c>
      <c r="E925">
        <v>7609</v>
      </c>
      <c r="F925">
        <v>17.788400650024414</v>
      </c>
      <c r="G925">
        <v>13.609999656677246</v>
      </c>
      <c r="H925">
        <v>242.10000610351563</v>
      </c>
    </row>
    <row r="926" spans="1:8" x14ac:dyDescent="0.25">
      <c r="A926">
        <v>924</v>
      </c>
      <c r="B926" s="5">
        <v>40746</v>
      </c>
      <c r="C926">
        <v>2.8100000694394112E-2</v>
      </c>
      <c r="D926">
        <v>12.019800186157227</v>
      </c>
      <c r="E926">
        <v>7563.5400390625</v>
      </c>
      <c r="F926">
        <v>17.682100296020508</v>
      </c>
      <c r="G926">
        <v>13.695400238037109</v>
      </c>
      <c r="H926">
        <v>242.16400146484375</v>
      </c>
    </row>
    <row r="927" spans="1:8" x14ac:dyDescent="0.25">
      <c r="A927">
        <v>925</v>
      </c>
      <c r="B927" s="5">
        <v>40747</v>
      </c>
      <c r="C927">
        <v>2.8200000524520874E-2</v>
      </c>
      <c r="D927">
        <v>12.019800186157227</v>
      </c>
      <c r="E927">
        <v>7307.7099609375</v>
      </c>
      <c r="F927">
        <v>17.144800186157227</v>
      </c>
      <c r="G927">
        <v>13.680000305175781</v>
      </c>
      <c r="H927">
        <v>234.54100036621094</v>
      </c>
    </row>
    <row r="928" spans="1:8" x14ac:dyDescent="0.25">
      <c r="A928">
        <v>926</v>
      </c>
      <c r="B928" s="5">
        <v>40748</v>
      </c>
      <c r="C928">
        <v>2.8200000524520874E-2</v>
      </c>
      <c r="D928">
        <v>14.793700218200684</v>
      </c>
      <c r="E928">
        <v>8310.2001953125</v>
      </c>
      <c r="F928">
        <v>15.840999603271484</v>
      </c>
      <c r="G928">
        <v>13.979999542236328</v>
      </c>
      <c r="H928">
        <v>221.45799255371094</v>
      </c>
    </row>
    <row r="929" spans="1:8" x14ac:dyDescent="0.25">
      <c r="A929">
        <v>927</v>
      </c>
      <c r="B929" s="5">
        <v>40749</v>
      </c>
      <c r="C929">
        <v>2.8200000524520874E-2</v>
      </c>
      <c r="D929">
        <v>14.793700218200684</v>
      </c>
      <c r="E929">
        <v>8262.1103515625</v>
      </c>
      <c r="F929">
        <v>15.74940013885498</v>
      </c>
      <c r="G929">
        <v>14.047800064086914</v>
      </c>
      <c r="H929">
        <v>221.24400329589844</v>
      </c>
    </row>
    <row r="930" spans="1:8" x14ac:dyDescent="0.25">
      <c r="A930">
        <v>928</v>
      </c>
      <c r="B930" s="5">
        <v>40750</v>
      </c>
      <c r="C930">
        <v>2.8300000354647636E-2</v>
      </c>
      <c r="D930">
        <v>14.205300331115723</v>
      </c>
      <c r="E930">
        <v>8807.830078125</v>
      </c>
      <c r="F930">
        <v>17.547100067138672</v>
      </c>
      <c r="G930">
        <v>13.882100105285645</v>
      </c>
      <c r="H930">
        <v>243.58999633789063</v>
      </c>
    </row>
    <row r="931" spans="1:8" x14ac:dyDescent="0.25">
      <c r="A931">
        <v>929</v>
      </c>
      <c r="B931" s="5">
        <v>40751</v>
      </c>
      <c r="C931">
        <v>2.8300000354647636E-2</v>
      </c>
      <c r="D931">
        <v>14.205300331115723</v>
      </c>
      <c r="E931">
        <v>8708.8896484375</v>
      </c>
      <c r="F931">
        <v>17.350000381469727</v>
      </c>
      <c r="G931">
        <v>13.939399719238281</v>
      </c>
      <c r="H931">
        <v>241.84800720214844</v>
      </c>
    </row>
    <row r="932" spans="1:8" x14ac:dyDescent="0.25">
      <c r="A932">
        <v>930</v>
      </c>
      <c r="B932" s="5">
        <v>40752</v>
      </c>
      <c r="C932">
        <v>2.8300000354647636E-2</v>
      </c>
      <c r="D932">
        <v>14.037199974060059</v>
      </c>
      <c r="E932">
        <v>7757.5400390625</v>
      </c>
      <c r="F932">
        <v>15.639800071716309</v>
      </c>
      <c r="G932">
        <v>13.490099906921387</v>
      </c>
      <c r="H932">
        <v>210.98199462890625</v>
      </c>
    </row>
    <row r="933" spans="1:8" x14ac:dyDescent="0.25">
      <c r="A933">
        <v>931</v>
      </c>
      <c r="B933" s="5">
        <v>40753</v>
      </c>
      <c r="C933">
        <v>2.8400000184774399E-2</v>
      </c>
      <c r="D933">
        <v>14.037199974060059</v>
      </c>
      <c r="E933">
        <v>8207.1103515625</v>
      </c>
      <c r="F933">
        <v>16.60460090637207</v>
      </c>
      <c r="G933">
        <v>13.498299598693848</v>
      </c>
      <c r="H933">
        <v>224.13400268554688</v>
      </c>
    </row>
    <row r="934" spans="1:8" x14ac:dyDescent="0.25">
      <c r="A934">
        <v>932</v>
      </c>
      <c r="B934" s="5">
        <v>40754</v>
      </c>
      <c r="C934">
        <v>2.8400000184774399E-2</v>
      </c>
      <c r="D934">
        <v>12.776300430297852</v>
      </c>
      <c r="E934">
        <v>7605.7099609375</v>
      </c>
      <c r="F934">
        <v>16.906499862670898</v>
      </c>
      <c r="G934">
        <v>13.530300140380859</v>
      </c>
      <c r="H934">
        <v>228.75</v>
      </c>
    </row>
    <row r="935" spans="1:8" x14ac:dyDescent="0.25">
      <c r="A935">
        <v>933</v>
      </c>
      <c r="B935" s="5">
        <v>40755</v>
      </c>
      <c r="C935">
        <v>2.8400000184774399E-2</v>
      </c>
      <c r="D935">
        <v>12.776300430297852</v>
      </c>
      <c r="E935">
        <v>8756.7998046875</v>
      </c>
      <c r="F935">
        <v>19.465200424194336</v>
      </c>
      <c r="G935">
        <v>13.350000381469727</v>
      </c>
      <c r="H935">
        <v>259.8599853515625</v>
      </c>
    </row>
    <row r="936" spans="1:8" x14ac:dyDescent="0.25">
      <c r="A936">
        <v>934</v>
      </c>
      <c r="B936" s="5">
        <v>40756</v>
      </c>
      <c r="C936">
        <v>2.8500000014901161E-2</v>
      </c>
      <c r="D936">
        <v>16.431100845336914</v>
      </c>
      <c r="E936">
        <v>8257.7001953125</v>
      </c>
      <c r="F936">
        <v>14.323100090026855</v>
      </c>
      <c r="G936">
        <v>13.094599723815918</v>
      </c>
      <c r="H936">
        <v>187.55499267578125</v>
      </c>
    </row>
    <row r="937" spans="1:8" x14ac:dyDescent="0.25">
      <c r="A937">
        <v>935</v>
      </c>
      <c r="B937" s="5">
        <v>40757</v>
      </c>
      <c r="C937">
        <v>2.8500000014901161E-2</v>
      </c>
      <c r="D937">
        <v>16.431100845336914</v>
      </c>
      <c r="E937">
        <v>7707.43017578125</v>
      </c>
      <c r="F937">
        <v>13.36870002746582</v>
      </c>
      <c r="G937">
        <v>12.050000190734863</v>
      </c>
      <c r="H937">
        <v>161.09199523925781</v>
      </c>
    </row>
    <row r="938" spans="1:8" x14ac:dyDescent="0.25">
      <c r="A938">
        <v>936</v>
      </c>
      <c r="B938" s="5">
        <v>40758</v>
      </c>
      <c r="C938">
        <v>2.8500000014901161E-2</v>
      </c>
      <c r="D938">
        <v>14.928799629211426</v>
      </c>
      <c r="E938">
        <v>7858.2001953125</v>
      </c>
      <c r="F938">
        <v>15.001799583435059</v>
      </c>
      <c r="G938">
        <v>9.2600002288818359</v>
      </c>
      <c r="H938">
        <v>138.91700744628906</v>
      </c>
    </row>
    <row r="939" spans="1:8" x14ac:dyDescent="0.25">
      <c r="A939">
        <v>937</v>
      </c>
      <c r="B939" s="5">
        <v>40759</v>
      </c>
      <c r="C939">
        <v>2.8599999845027924E-2</v>
      </c>
      <c r="D939">
        <v>14.928799629211426</v>
      </c>
      <c r="E939">
        <v>6457.77978515625</v>
      </c>
      <c r="F939">
        <v>12.371600151062012</v>
      </c>
      <c r="G939">
        <v>10.75</v>
      </c>
      <c r="H939">
        <v>132.99400329589844</v>
      </c>
    </row>
    <row r="940" spans="1:8" x14ac:dyDescent="0.25">
      <c r="A940">
        <v>938</v>
      </c>
      <c r="B940" s="5">
        <v>40760</v>
      </c>
      <c r="C940">
        <v>2.8599999845027924E-2</v>
      </c>
      <c r="D940">
        <v>12.957099914550781</v>
      </c>
      <c r="E940">
        <v>7006.3798828125</v>
      </c>
      <c r="F940">
        <v>15.465100288391113</v>
      </c>
      <c r="G940">
        <v>9.7999000549316406</v>
      </c>
      <c r="H940">
        <v>151.55599975585938</v>
      </c>
    </row>
    <row r="941" spans="1:8" x14ac:dyDescent="0.25">
      <c r="A941">
        <v>939</v>
      </c>
      <c r="B941" s="5">
        <v>40761</v>
      </c>
      <c r="C941">
        <v>2.8599999845027924E-2</v>
      </c>
      <c r="D941">
        <v>12.957099914550781</v>
      </c>
      <c r="E941">
        <v>6124.10009765625</v>
      </c>
      <c r="F941">
        <v>13.517600059509277</v>
      </c>
      <c r="G941">
        <v>6.5500001907348633</v>
      </c>
      <c r="H941">
        <v>88.540496826171875</v>
      </c>
    </row>
    <row r="942" spans="1:8" x14ac:dyDescent="0.25">
      <c r="A942">
        <v>940</v>
      </c>
      <c r="B942" s="5">
        <v>40762</v>
      </c>
      <c r="C942">
        <v>2.8699999675154686E-2</v>
      </c>
      <c r="D942">
        <v>12.112099647521973</v>
      </c>
      <c r="E942">
        <v>6306.5400390625</v>
      </c>
      <c r="F942">
        <v>14.943499565124512</v>
      </c>
      <c r="G942">
        <v>7.9000000953674316</v>
      </c>
      <c r="H942">
        <v>118.05400085449219</v>
      </c>
    </row>
    <row r="943" spans="1:8" x14ac:dyDescent="0.25">
      <c r="A943">
        <v>941</v>
      </c>
      <c r="B943" s="5">
        <v>40763</v>
      </c>
      <c r="C943">
        <v>2.8699999675154686E-2</v>
      </c>
      <c r="D943">
        <v>12.112099647521973</v>
      </c>
      <c r="E943">
        <v>6807.93994140625</v>
      </c>
      <c r="F943">
        <v>16.131599426269531</v>
      </c>
      <c r="G943">
        <v>7.7999000549316406</v>
      </c>
      <c r="H943">
        <v>125.82499694824219</v>
      </c>
    </row>
    <row r="944" spans="1:8" x14ac:dyDescent="0.25">
      <c r="A944">
        <v>942</v>
      </c>
      <c r="B944" s="5">
        <v>40764</v>
      </c>
      <c r="C944">
        <v>2.8699999675154686E-2</v>
      </c>
      <c r="D944">
        <v>12.487600326538086</v>
      </c>
      <c r="E944">
        <v>7311.68994140625</v>
      </c>
      <c r="F944">
        <v>16.804300308227539</v>
      </c>
      <c r="G944">
        <v>9.9899997711181641</v>
      </c>
      <c r="H944">
        <v>167.875</v>
      </c>
    </row>
    <row r="945" spans="1:8" x14ac:dyDescent="0.25">
      <c r="A945">
        <v>943</v>
      </c>
      <c r="B945" s="5">
        <v>40765</v>
      </c>
      <c r="C945">
        <v>2.8799999505281448E-2</v>
      </c>
      <c r="D945">
        <v>12.487600326538086</v>
      </c>
      <c r="E945">
        <v>7610.75</v>
      </c>
      <c r="F945">
        <v>17.552600860595703</v>
      </c>
      <c r="G945">
        <v>9.9799995422363281</v>
      </c>
      <c r="H945">
        <v>175.17500305175781</v>
      </c>
    </row>
    <row r="946" spans="1:8" x14ac:dyDescent="0.25">
      <c r="A946">
        <v>944</v>
      </c>
      <c r="B946" s="5">
        <v>40766</v>
      </c>
      <c r="C946">
        <v>2.8799999505281448E-2</v>
      </c>
      <c r="D946">
        <v>12.675399780273438</v>
      </c>
      <c r="E946">
        <v>6857.10986328125</v>
      </c>
      <c r="F946">
        <v>15.5802001953125</v>
      </c>
      <c r="G946">
        <v>9.4624996185302734</v>
      </c>
      <c r="H946">
        <v>147.427001953125</v>
      </c>
    </row>
    <row r="947" spans="1:8" x14ac:dyDescent="0.25">
      <c r="A947">
        <v>945</v>
      </c>
      <c r="B947" s="5">
        <v>40767</v>
      </c>
      <c r="C947">
        <v>2.8799999505281448E-2</v>
      </c>
      <c r="D947">
        <v>12.675399780273438</v>
      </c>
      <c r="E947">
        <v>6556.080078125</v>
      </c>
      <c r="F947">
        <v>14.896200180053711</v>
      </c>
      <c r="G947">
        <v>9.4604997634887695</v>
      </c>
      <c r="H947">
        <v>140.92500305175781</v>
      </c>
    </row>
    <row r="948" spans="1:8" x14ac:dyDescent="0.25">
      <c r="A948">
        <v>946</v>
      </c>
      <c r="B948" s="5">
        <v>40768</v>
      </c>
      <c r="C948">
        <v>2.8899999335408211E-2</v>
      </c>
      <c r="D948">
        <v>12.018199920654297</v>
      </c>
      <c r="E948">
        <v>6506.89013671875</v>
      </c>
      <c r="F948">
        <v>15.647000312805176</v>
      </c>
      <c r="G948">
        <v>10.130999565124512</v>
      </c>
      <c r="H948">
        <v>158.52000427246094</v>
      </c>
    </row>
    <row r="949" spans="1:8" x14ac:dyDescent="0.25">
      <c r="A949">
        <v>947</v>
      </c>
      <c r="B949" s="5">
        <v>40769</v>
      </c>
      <c r="C949">
        <v>2.8899999335408211E-2</v>
      </c>
      <c r="D949">
        <v>12.018199920654297</v>
      </c>
      <c r="E949">
        <v>6610.31982421875</v>
      </c>
      <c r="F949">
        <v>15.895700454711914</v>
      </c>
      <c r="G949">
        <v>10.795700073242188</v>
      </c>
      <c r="H949">
        <v>171.60600280761719</v>
      </c>
    </row>
    <row r="950" spans="1:8" x14ac:dyDescent="0.25">
      <c r="A950">
        <v>948</v>
      </c>
      <c r="B950" s="5">
        <v>40770</v>
      </c>
      <c r="C950">
        <v>2.8899999335408211E-2</v>
      </c>
      <c r="D950">
        <v>13.426600456237793</v>
      </c>
      <c r="E950">
        <v>6459.740234375</v>
      </c>
      <c r="F950">
        <v>13.904199600219727</v>
      </c>
      <c r="G950">
        <v>11.149800300598145</v>
      </c>
      <c r="H950">
        <v>155.02900695800781</v>
      </c>
    </row>
    <row r="951" spans="1:8" x14ac:dyDescent="0.25">
      <c r="A951">
        <v>949</v>
      </c>
      <c r="B951" s="5">
        <v>40771</v>
      </c>
      <c r="C951">
        <v>2.8999999165534973E-2</v>
      </c>
      <c r="D951">
        <v>13.426600456237793</v>
      </c>
      <c r="E951">
        <v>7359.93017578125</v>
      </c>
      <c r="F951">
        <v>15.896699905395508</v>
      </c>
      <c r="G951">
        <v>10.964099884033203</v>
      </c>
      <c r="H951">
        <v>174.29200744628906</v>
      </c>
    </row>
    <row r="952" spans="1:8" x14ac:dyDescent="0.25">
      <c r="A952">
        <v>950</v>
      </c>
      <c r="B952" s="5">
        <v>40772</v>
      </c>
      <c r="C952">
        <v>2.8999999165534973E-2</v>
      </c>
      <c r="D952">
        <v>11.579299926757813</v>
      </c>
      <c r="E952">
        <v>6806.740234375</v>
      </c>
      <c r="F952">
        <v>17.047300338745117</v>
      </c>
      <c r="G952">
        <v>10.945599555969238</v>
      </c>
      <c r="H952">
        <v>186.59300231933594</v>
      </c>
    </row>
    <row r="953" spans="1:8" x14ac:dyDescent="0.25">
      <c r="A953">
        <v>951</v>
      </c>
      <c r="B953" s="5">
        <v>40773</v>
      </c>
      <c r="C953">
        <v>2.8999999165534973E-2</v>
      </c>
      <c r="D953">
        <v>11.579299926757813</v>
      </c>
      <c r="E953">
        <v>7205.919921875</v>
      </c>
      <c r="F953">
        <v>18.047000885009766</v>
      </c>
      <c r="G953">
        <v>10.829999923706055</v>
      </c>
      <c r="H953">
        <v>195.44900512695313</v>
      </c>
    </row>
    <row r="954" spans="1:8" x14ac:dyDescent="0.25">
      <c r="A954">
        <v>952</v>
      </c>
      <c r="B954" s="5">
        <v>40774</v>
      </c>
      <c r="C954">
        <v>2.9100000858306885E-2</v>
      </c>
      <c r="D954">
        <v>12.117899894714355</v>
      </c>
      <c r="E954">
        <v>6557.77001953125</v>
      </c>
      <c r="F954">
        <v>15.747900009155273</v>
      </c>
      <c r="G954">
        <v>11.649999618530273</v>
      </c>
      <c r="H954">
        <v>183.46299743652344</v>
      </c>
    </row>
    <row r="955" spans="1:8" x14ac:dyDescent="0.25">
      <c r="A955">
        <v>953</v>
      </c>
      <c r="B955" s="5">
        <v>40775</v>
      </c>
      <c r="C955">
        <v>2.9100000858306885E-2</v>
      </c>
      <c r="D955">
        <v>12.117899894714355</v>
      </c>
      <c r="E955">
        <v>7605.419921875</v>
      </c>
      <c r="F955">
        <v>18.263700485229492</v>
      </c>
      <c r="G955">
        <v>11.453000068664551</v>
      </c>
      <c r="H955">
        <v>209.17399597167969</v>
      </c>
    </row>
    <row r="956" spans="1:8" x14ac:dyDescent="0.25">
      <c r="A956">
        <v>954</v>
      </c>
      <c r="B956" s="5">
        <v>40776</v>
      </c>
      <c r="C956">
        <v>2.9100000858306885E-2</v>
      </c>
      <c r="D956">
        <v>13.015500068664551</v>
      </c>
      <c r="E956">
        <v>8005.68994140625</v>
      </c>
      <c r="F956">
        <v>17.899099349975586</v>
      </c>
      <c r="G956">
        <v>11.311300277709961</v>
      </c>
      <c r="H956">
        <v>202.46200561523438</v>
      </c>
    </row>
    <row r="957" spans="1:8" x14ac:dyDescent="0.25">
      <c r="A957">
        <v>955</v>
      </c>
      <c r="B957" s="5">
        <v>40777</v>
      </c>
      <c r="C957">
        <v>2.9200000688433647E-2</v>
      </c>
      <c r="D957">
        <v>13.015500068664551</v>
      </c>
      <c r="E957">
        <v>8457.5498046875</v>
      </c>
      <c r="F957">
        <v>18.974300384521484</v>
      </c>
      <c r="G957">
        <v>10.895000457763672</v>
      </c>
      <c r="H957">
        <v>206.72500610351563</v>
      </c>
    </row>
    <row r="958" spans="1:8" x14ac:dyDescent="0.25">
      <c r="A958">
        <v>956</v>
      </c>
      <c r="B958" s="5">
        <v>40778</v>
      </c>
      <c r="C958">
        <v>2.9200000688433647E-2</v>
      </c>
      <c r="D958">
        <v>15.259499549865723</v>
      </c>
      <c r="E958">
        <v>7756.9599609375</v>
      </c>
      <c r="F958">
        <v>14.843400001525879</v>
      </c>
      <c r="G958">
        <v>10.939999580383301</v>
      </c>
      <c r="H958">
        <v>162.38699340820313</v>
      </c>
    </row>
    <row r="959" spans="1:8" x14ac:dyDescent="0.25">
      <c r="A959">
        <v>957</v>
      </c>
      <c r="B959" s="5">
        <v>40779</v>
      </c>
      <c r="C959">
        <v>2.9200000688433647E-2</v>
      </c>
      <c r="D959">
        <v>15.259499549865723</v>
      </c>
      <c r="E959">
        <v>6708.7001953125</v>
      </c>
      <c r="F959">
        <v>12.837499618530273</v>
      </c>
      <c r="G959">
        <v>10.850600242614746</v>
      </c>
      <c r="H959">
        <v>139.29499816894531</v>
      </c>
    </row>
    <row r="960" spans="1:8" x14ac:dyDescent="0.25">
      <c r="A960">
        <v>958</v>
      </c>
      <c r="B960" s="5">
        <v>40780</v>
      </c>
      <c r="C960">
        <v>2.930000051856041E-2</v>
      </c>
      <c r="D960">
        <v>11.489500045776367</v>
      </c>
      <c r="E960">
        <v>6756</v>
      </c>
      <c r="F960">
        <v>17.228799819946289</v>
      </c>
      <c r="G960">
        <v>9.6569995880126953</v>
      </c>
      <c r="H960">
        <v>166.37899780273438</v>
      </c>
    </row>
    <row r="961" spans="1:8" x14ac:dyDescent="0.25">
      <c r="A961">
        <v>959</v>
      </c>
      <c r="B961" s="5">
        <v>40781</v>
      </c>
      <c r="C961">
        <v>2.930000051856041E-2</v>
      </c>
      <c r="D961">
        <v>11.489500045776367</v>
      </c>
      <c r="E961">
        <v>7354.68994140625</v>
      </c>
      <c r="F961">
        <v>18.755599975585938</v>
      </c>
      <c r="G961">
        <v>8.1794004440307617</v>
      </c>
      <c r="H961">
        <v>153.41000366210938</v>
      </c>
    </row>
    <row r="962" spans="1:8" x14ac:dyDescent="0.25">
      <c r="A962">
        <v>960</v>
      </c>
      <c r="B962" s="5">
        <v>40782</v>
      </c>
      <c r="C962">
        <v>2.930000051856041E-2</v>
      </c>
      <c r="D962">
        <v>11.75879955291748</v>
      </c>
      <c r="E962">
        <v>6105.02978515625</v>
      </c>
      <c r="F962">
        <v>15.212200164794922</v>
      </c>
      <c r="G962">
        <v>8.5902004241943359</v>
      </c>
      <c r="H962">
        <v>130.67599487304688</v>
      </c>
    </row>
    <row r="963" spans="1:8" x14ac:dyDescent="0.25">
      <c r="A963">
        <v>961</v>
      </c>
      <c r="B963" s="5">
        <v>40783</v>
      </c>
      <c r="C963">
        <v>2.9400000348687172E-2</v>
      </c>
      <c r="D963">
        <v>11.75879955291748</v>
      </c>
      <c r="E963">
        <v>5804.509765625</v>
      </c>
      <c r="F963">
        <v>14.512800216674805</v>
      </c>
      <c r="G963">
        <v>9.0700998306274414</v>
      </c>
      <c r="H963">
        <v>131.63200378417969</v>
      </c>
    </row>
    <row r="964" spans="1:8" x14ac:dyDescent="0.25">
      <c r="A964">
        <v>962</v>
      </c>
      <c r="B964" s="5">
        <v>40784</v>
      </c>
      <c r="C964">
        <v>2.9400000348687172E-2</v>
      </c>
      <c r="D964">
        <v>11.220199584960938</v>
      </c>
      <c r="E964">
        <v>6905.35009765625</v>
      </c>
      <c r="F964">
        <v>18.093900680541992</v>
      </c>
      <c r="G964">
        <v>8.9689998626708984</v>
      </c>
      <c r="H964">
        <v>162.28399658203125</v>
      </c>
    </row>
    <row r="965" spans="1:8" x14ac:dyDescent="0.25">
      <c r="A965">
        <v>963</v>
      </c>
      <c r="B965" s="5">
        <v>40785</v>
      </c>
      <c r="C965">
        <v>2.9400000348687172E-2</v>
      </c>
      <c r="D965">
        <v>11.220199584960938</v>
      </c>
      <c r="E965">
        <v>7309.81982421875</v>
      </c>
      <c r="F965">
        <v>19.15369987487793</v>
      </c>
      <c r="G965">
        <v>8.7912998199462891</v>
      </c>
      <c r="H965">
        <v>168.38600158691406</v>
      </c>
    </row>
    <row r="966" spans="1:8" x14ac:dyDescent="0.25">
      <c r="A966">
        <v>964</v>
      </c>
      <c r="B966" s="5">
        <v>40786</v>
      </c>
      <c r="C966">
        <v>2.9500000178813934E-2</v>
      </c>
      <c r="D966">
        <v>13.344400405883789</v>
      </c>
      <c r="E966">
        <v>7755.91015625</v>
      </c>
      <c r="F966">
        <v>17.145700454711914</v>
      </c>
      <c r="G966">
        <v>8.1995000839233398</v>
      </c>
      <c r="H966">
        <v>140.58599853515625</v>
      </c>
    </row>
    <row r="967" spans="1:8" x14ac:dyDescent="0.25">
      <c r="A967">
        <v>965</v>
      </c>
      <c r="B967" s="5">
        <v>40787</v>
      </c>
      <c r="C967">
        <v>2.9500000178813934E-2</v>
      </c>
      <c r="D967">
        <v>13.344400405883789</v>
      </c>
      <c r="E967">
        <v>6455.60986328125</v>
      </c>
      <c r="F967">
        <v>14.271200180053711</v>
      </c>
      <c r="G967">
        <v>8.2100000381469727</v>
      </c>
      <c r="H967">
        <v>117.16600036621094</v>
      </c>
    </row>
    <row r="968" spans="1:8" x14ac:dyDescent="0.25">
      <c r="A968">
        <v>966</v>
      </c>
      <c r="B968" s="5">
        <v>40788</v>
      </c>
      <c r="C968">
        <v>2.9500000178813934E-2</v>
      </c>
      <c r="D968">
        <v>14.316499710083008</v>
      </c>
      <c r="E968">
        <v>7806.83984375</v>
      </c>
      <c r="F968">
        <v>16.08650016784668</v>
      </c>
      <c r="G968">
        <v>8.6400003433227539</v>
      </c>
      <c r="H968">
        <v>138.98699951171875</v>
      </c>
    </row>
    <row r="969" spans="1:8" x14ac:dyDescent="0.25">
      <c r="A969">
        <v>967</v>
      </c>
      <c r="B969" s="5">
        <v>40789</v>
      </c>
      <c r="C969">
        <v>2.9600000008940697E-2</v>
      </c>
      <c r="D969">
        <v>14.316499710083008</v>
      </c>
      <c r="E969">
        <v>7253.830078125</v>
      </c>
      <c r="F969">
        <v>14.997599601745605</v>
      </c>
      <c r="G969">
        <v>8.4799995422363281</v>
      </c>
      <c r="H969">
        <v>127.18000030517578</v>
      </c>
    </row>
    <row r="970" spans="1:8" x14ac:dyDescent="0.25">
      <c r="A970">
        <v>968</v>
      </c>
      <c r="B970" s="5">
        <v>40790</v>
      </c>
      <c r="C970">
        <v>2.9600000008940697E-2</v>
      </c>
      <c r="D970">
        <v>11.135100364685059</v>
      </c>
      <c r="E970">
        <v>6709.8701171875</v>
      </c>
      <c r="F970">
        <v>17.836599349975586</v>
      </c>
      <c r="G970">
        <v>8.1780004501342773</v>
      </c>
      <c r="H970">
        <v>145.86799621582031</v>
      </c>
    </row>
    <row r="971" spans="1:8" x14ac:dyDescent="0.25">
      <c r="A971">
        <v>969</v>
      </c>
      <c r="B971" s="5">
        <v>40791</v>
      </c>
      <c r="C971">
        <v>2.9600000008940697E-2</v>
      </c>
      <c r="D971">
        <v>11.135100364685059</v>
      </c>
      <c r="E971">
        <v>7807.169921875</v>
      </c>
      <c r="F971">
        <v>20.753499984741211</v>
      </c>
      <c r="G971">
        <v>7.6110000610351563</v>
      </c>
      <c r="H971">
        <v>157.95500183105469</v>
      </c>
    </row>
    <row r="972" spans="1:8" x14ac:dyDescent="0.25">
      <c r="A972">
        <v>970</v>
      </c>
      <c r="B972" s="5">
        <v>40792</v>
      </c>
      <c r="C972">
        <v>2.9699999839067459E-2</v>
      </c>
      <c r="D972">
        <v>13.255999565124512</v>
      </c>
      <c r="E972">
        <v>7556.52001953125</v>
      </c>
      <c r="F972">
        <v>16.930299758911133</v>
      </c>
      <c r="G972">
        <v>6.862800121307373</v>
      </c>
      <c r="H972">
        <v>116.19000244140625</v>
      </c>
    </row>
    <row r="973" spans="1:8" x14ac:dyDescent="0.25">
      <c r="A973">
        <v>971</v>
      </c>
      <c r="B973" s="5">
        <v>40793</v>
      </c>
      <c r="C973">
        <v>2.9699999839067459E-2</v>
      </c>
      <c r="D973">
        <v>13.255999565124512</v>
      </c>
      <c r="E973">
        <v>6808.14013671875</v>
      </c>
      <c r="F973">
        <v>15.253600120544434</v>
      </c>
      <c r="G973">
        <v>7.1863999366760254</v>
      </c>
      <c r="H973">
        <v>109.61799621582031</v>
      </c>
    </row>
    <row r="974" spans="1:8" x14ac:dyDescent="0.25">
      <c r="A974">
        <v>972</v>
      </c>
      <c r="B974" s="5">
        <v>40794</v>
      </c>
      <c r="C974">
        <v>2.9699999839067459E-2</v>
      </c>
      <c r="D974">
        <v>11.046699523925781</v>
      </c>
      <c r="E974">
        <v>6454.669921875</v>
      </c>
      <c r="F974">
        <v>17.353900909423828</v>
      </c>
      <c r="G974">
        <v>6.5300002098083496</v>
      </c>
      <c r="H974">
        <v>113.32099914550781</v>
      </c>
    </row>
    <row r="975" spans="1:8" x14ac:dyDescent="0.25">
      <c r="A975">
        <v>973</v>
      </c>
      <c r="B975" s="5">
        <v>40795</v>
      </c>
      <c r="C975">
        <v>2.9799999669194221E-2</v>
      </c>
      <c r="D975">
        <v>11.046699523925781</v>
      </c>
      <c r="E975">
        <v>7707.669921875</v>
      </c>
      <c r="F975">
        <v>20.792499542236328</v>
      </c>
      <c r="G975">
        <v>5.0300002098083496</v>
      </c>
      <c r="H975">
        <v>104.58599853515625</v>
      </c>
    </row>
    <row r="976" spans="1:8" x14ac:dyDescent="0.25">
      <c r="A976">
        <v>974</v>
      </c>
      <c r="B976" s="5">
        <v>40796</v>
      </c>
      <c r="C976">
        <v>2.9799999669194221E-2</v>
      </c>
      <c r="D976">
        <v>12.637399673461914</v>
      </c>
      <c r="E976">
        <v>6655.35986328125</v>
      </c>
      <c r="F976">
        <v>15.693900108337402</v>
      </c>
      <c r="G976">
        <v>4.773900032043457</v>
      </c>
      <c r="H976">
        <v>74.920997619628906</v>
      </c>
    </row>
    <row r="977" spans="1:8" x14ac:dyDescent="0.25">
      <c r="A977">
        <v>975</v>
      </c>
      <c r="B977" s="5">
        <v>40797</v>
      </c>
      <c r="C977">
        <v>2.9799999669194221E-2</v>
      </c>
      <c r="D977">
        <v>12.637399673461914</v>
      </c>
      <c r="E977">
        <v>6255.10009765625</v>
      </c>
      <c r="F977">
        <v>14.75</v>
      </c>
      <c r="G977">
        <v>5.8643999099731445</v>
      </c>
      <c r="H977">
        <v>86.500099182128906</v>
      </c>
    </row>
    <row r="978" spans="1:8" x14ac:dyDescent="0.25">
      <c r="A978">
        <v>976</v>
      </c>
      <c r="B978" s="5">
        <v>40798</v>
      </c>
      <c r="C978">
        <v>2.9899999499320984E-2</v>
      </c>
      <c r="D978">
        <v>11.48859977722168</v>
      </c>
      <c r="E978">
        <v>6655.3701171875</v>
      </c>
      <c r="F978">
        <v>17.321100234985352</v>
      </c>
      <c r="G978">
        <v>6.0780000686645508</v>
      </c>
      <c r="H978">
        <v>105.27799987792969</v>
      </c>
    </row>
    <row r="979" spans="1:8" x14ac:dyDescent="0.25">
      <c r="A979">
        <v>977</v>
      </c>
      <c r="B979" s="5">
        <v>40799</v>
      </c>
      <c r="C979">
        <v>2.9899999499320984E-2</v>
      </c>
      <c r="D979">
        <v>11.48859977722168</v>
      </c>
      <c r="E979">
        <v>7104.16015625</v>
      </c>
      <c r="F979">
        <v>18.489099502563477</v>
      </c>
      <c r="G979">
        <v>5.8000001907348633</v>
      </c>
      <c r="H979">
        <v>107.23699951171875</v>
      </c>
    </row>
    <row r="980" spans="1:8" x14ac:dyDescent="0.25">
      <c r="A980">
        <v>978</v>
      </c>
      <c r="B980" s="5">
        <v>40800</v>
      </c>
      <c r="C980">
        <v>2.9899999499320984E-2</v>
      </c>
      <c r="D980">
        <v>13.263899803161621</v>
      </c>
      <c r="E980">
        <v>7303.77978515625</v>
      </c>
      <c r="F980">
        <v>16.464500427246094</v>
      </c>
      <c r="G980">
        <v>5.6192998886108398</v>
      </c>
      <c r="H980">
        <v>92.518798828125</v>
      </c>
    </row>
    <row r="981" spans="1:8" x14ac:dyDescent="0.25">
      <c r="A981">
        <v>979</v>
      </c>
      <c r="B981" s="5">
        <v>40801</v>
      </c>
      <c r="C981">
        <v>2.9999999329447746E-2</v>
      </c>
      <c r="D981">
        <v>13.263899803161621</v>
      </c>
      <c r="E981">
        <v>7807.31982421875</v>
      </c>
      <c r="F981">
        <v>17.65839958190918</v>
      </c>
      <c r="G981">
        <v>4.8400001525878906</v>
      </c>
      <c r="H981">
        <v>85.466796875</v>
      </c>
    </row>
    <row r="982" spans="1:8" x14ac:dyDescent="0.25">
      <c r="A982">
        <v>980</v>
      </c>
      <c r="B982" s="5">
        <v>40802</v>
      </c>
      <c r="C982">
        <v>2.9999999329447746E-2</v>
      </c>
      <c r="D982">
        <v>10.995100021362305</v>
      </c>
      <c r="E982">
        <v>5954.97021484375</v>
      </c>
      <c r="F982">
        <v>16.248100280761719</v>
      </c>
      <c r="G982">
        <v>4.820000171661377</v>
      </c>
      <c r="H982">
        <v>78.315696716308594</v>
      </c>
    </row>
    <row r="983" spans="1:8" x14ac:dyDescent="0.25">
      <c r="A983">
        <v>981</v>
      </c>
      <c r="B983" s="5">
        <v>40803</v>
      </c>
      <c r="C983">
        <v>2.9999999329447746E-2</v>
      </c>
      <c r="D983">
        <v>10.995100021362305</v>
      </c>
      <c r="E983">
        <v>6705.16015625</v>
      </c>
      <c r="F983">
        <v>18.295000076293945</v>
      </c>
      <c r="G983">
        <v>4.7699999809265137</v>
      </c>
      <c r="H983">
        <v>87.266899108886719</v>
      </c>
    </row>
    <row r="984" spans="1:8" x14ac:dyDescent="0.25">
      <c r="A984">
        <v>982</v>
      </c>
      <c r="B984" s="5">
        <v>40804</v>
      </c>
      <c r="C984">
        <v>3.0099999159574509E-2</v>
      </c>
      <c r="D984">
        <v>14.57289981842041</v>
      </c>
      <c r="E984">
        <v>7905.3798828125</v>
      </c>
      <c r="F984">
        <v>16.328399658203125</v>
      </c>
      <c r="G984">
        <v>5.1999998092651367</v>
      </c>
      <c r="H984">
        <v>84.907600402832031</v>
      </c>
    </row>
    <row r="985" spans="1:8" x14ac:dyDescent="0.25">
      <c r="A985">
        <v>983</v>
      </c>
      <c r="B985" s="5">
        <v>40805</v>
      </c>
      <c r="C985">
        <v>3.0099999159574509E-2</v>
      </c>
      <c r="D985">
        <v>14.57289981842041</v>
      </c>
      <c r="E985">
        <v>6355.93017578125</v>
      </c>
      <c r="F985">
        <v>13.128000259399414</v>
      </c>
      <c r="G985">
        <v>5.4600000381469727</v>
      </c>
      <c r="H985">
        <v>71.679100036621094</v>
      </c>
    </row>
    <row r="986" spans="1:8" x14ac:dyDescent="0.25">
      <c r="A986">
        <v>984</v>
      </c>
      <c r="B986" s="5">
        <v>40806</v>
      </c>
      <c r="C986">
        <v>3.0099999159574509E-2</v>
      </c>
      <c r="D986">
        <v>12.129500389099121</v>
      </c>
      <c r="E986">
        <v>7006.56982421875</v>
      </c>
      <c r="F986">
        <v>17.387199401855469</v>
      </c>
      <c r="G986">
        <v>6.1118998527526855</v>
      </c>
      <c r="H986">
        <v>106.26899719238281</v>
      </c>
    </row>
    <row r="987" spans="1:8" x14ac:dyDescent="0.25">
      <c r="A987">
        <v>985</v>
      </c>
      <c r="B987" s="5">
        <v>40807</v>
      </c>
      <c r="C987">
        <v>3.020000085234642E-2</v>
      </c>
      <c r="D987">
        <v>12.129500389099121</v>
      </c>
      <c r="E987">
        <v>7305.18017578125</v>
      </c>
      <c r="F987">
        <v>18.188400268554688</v>
      </c>
      <c r="G987">
        <v>5.6114001274108887</v>
      </c>
      <c r="H987">
        <v>102.06199645996094</v>
      </c>
    </row>
    <row r="988" spans="1:8" x14ac:dyDescent="0.25">
      <c r="A988">
        <v>986</v>
      </c>
      <c r="B988" s="5">
        <v>40808</v>
      </c>
      <c r="C988">
        <v>3.020000085234642E-2</v>
      </c>
      <c r="D988">
        <v>13.089400291442871</v>
      </c>
      <c r="E988">
        <v>7403.77978515625</v>
      </c>
      <c r="F988">
        <v>17.082099914550781</v>
      </c>
      <c r="G988">
        <v>5.427800178527832</v>
      </c>
      <c r="H988">
        <v>92.718101501464844</v>
      </c>
    </row>
    <row r="989" spans="1:8" x14ac:dyDescent="0.25">
      <c r="A989">
        <v>987</v>
      </c>
      <c r="B989" s="5">
        <v>40809</v>
      </c>
      <c r="C989">
        <v>3.020000085234642E-2</v>
      </c>
      <c r="D989">
        <v>13.089400291442871</v>
      </c>
      <c r="E989">
        <v>6654.22998046875</v>
      </c>
      <c r="F989">
        <v>15.352700233459473</v>
      </c>
      <c r="G989">
        <v>5.545100212097168</v>
      </c>
      <c r="H989">
        <v>85.132301330566406</v>
      </c>
    </row>
    <row r="990" spans="1:8" x14ac:dyDescent="0.25">
      <c r="A990">
        <v>988</v>
      </c>
      <c r="B990" s="5">
        <v>40810</v>
      </c>
      <c r="C990">
        <v>3.0300000682473183E-2</v>
      </c>
      <c r="D990">
        <v>10.820599555969238</v>
      </c>
      <c r="E990">
        <v>6456.72021484375</v>
      </c>
      <c r="F990">
        <v>18.0802001953125</v>
      </c>
      <c r="G990">
        <v>5.4682998657226563</v>
      </c>
      <c r="H990">
        <v>98.867996215820313</v>
      </c>
    </row>
    <row r="991" spans="1:8" x14ac:dyDescent="0.25">
      <c r="A991">
        <v>989</v>
      </c>
      <c r="B991" s="5">
        <v>40811</v>
      </c>
      <c r="C991">
        <v>3.0300000682473183E-2</v>
      </c>
      <c r="D991">
        <v>10.820599555969238</v>
      </c>
      <c r="E991">
        <v>6853.3701171875</v>
      </c>
      <c r="F991">
        <v>19.190900802612305</v>
      </c>
      <c r="G991">
        <v>5.3299999237060547</v>
      </c>
      <c r="H991">
        <v>102.28800201416016</v>
      </c>
    </row>
    <row r="992" spans="1:8" x14ac:dyDescent="0.25">
      <c r="A992">
        <v>990</v>
      </c>
      <c r="B992" s="5">
        <v>40812</v>
      </c>
      <c r="C992">
        <v>3.0300000682473183E-2</v>
      </c>
      <c r="D992">
        <v>11.954999923706055</v>
      </c>
      <c r="E992">
        <v>6702.93994140625</v>
      </c>
      <c r="F992">
        <v>16.98859977722168</v>
      </c>
      <c r="G992">
        <v>4.8696999549865723</v>
      </c>
      <c r="H992">
        <v>82.729499816894531</v>
      </c>
    </row>
    <row r="993" spans="1:8" x14ac:dyDescent="0.25">
      <c r="A993">
        <v>991</v>
      </c>
      <c r="B993" s="5">
        <v>40813</v>
      </c>
      <c r="C993">
        <v>3.0400000512599945E-2</v>
      </c>
      <c r="D993">
        <v>11.954999923706055</v>
      </c>
      <c r="E993">
        <v>6654.68017578125</v>
      </c>
      <c r="F993">
        <v>16.922000885009766</v>
      </c>
      <c r="G993">
        <v>4.9155998229980469</v>
      </c>
      <c r="H993">
        <v>83.18170166015625</v>
      </c>
    </row>
    <row r="994" spans="1:8" x14ac:dyDescent="0.25">
      <c r="A994">
        <v>992</v>
      </c>
      <c r="B994" s="5">
        <v>40814</v>
      </c>
      <c r="C994">
        <v>3.0400000512599945E-2</v>
      </c>
      <c r="D994">
        <v>11.605899810791016</v>
      </c>
      <c r="E994">
        <v>7354.3798828125</v>
      </c>
      <c r="F994">
        <v>19.263799667358398</v>
      </c>
      <c r="G994">
        <v>4.7725000381469727</v>
      </c>
      <c r="H994">
        <v>91.936203002929688</v>
      </c>
    </row>
    <row r="995" spans="1:8" x14ac:dyDescent="0.25">
      <c r="A995">
        <v>993</v>
      </c>
      <c r="B995" s="5">
        <v>40815</v>
      </c>
      <c r="C995">
        <v>3.0400000512599945E-2</v>
      </c>
      <c r="D995">
        <v>11.605899810791016</v>
      </c>
      <c r="E995">
        <v>6253.39990234375</v>
      </c>
      <c r="F995">
        <v>16.379899978637695</v>
      </c>
      <c r="G995">
        <v>4.7793998718261719</v>
      </c>
      <c r="H995">
        <v>78.286003112792969</v>
      </c>
    </row>
    <row r="996" spans="1:8" x14ac:dyDescent="0.25">
      <c r="A996">
        <v>994</v>
      </c>
      <c r="B996" s="5">
        <v>40816</v>
      </c>
      <c r="C996">
        <v>3.0500000342726707E-2</v>
      </c>
      <c r="D996">
        <v>10.32919979095459</v>
      </c>
      <c r="E996">
        <v>6103.60986328125</v>
      </c>
      <c r="F996">
        <v>18.022699356079102</v>
      </c>
      <c r="G996">
        <v>5.1401000022888184</v>
      </c>
      <c r="H996">
        <v>92.638496398925781</v>
      </c>
    </row>
    <row r="997" spans="1:8" x14ac:dyDescent="0.25">
      <c r="A997">
        <v>995</v>
      </c>
      <c r="B997" s="5">
        <v>40817</v>
      </c>
      <c r="C997">
        <v>3.0500000342726707E-2</v>
      </c>
      <c r="D997">
        <v>10.32919979095459</v>
      </c>
      <c r="E997">
        <v>7153.64013671875</v>
      </c>
      <c r="F997">
        <v>21.123199462890625</v>
      </c>
      <c r="G997">
        <v>5.0324001312255859</v>
      </c>
      <c r="H997">
        <v>106.30100250244141</v>
      </c>
    </row>
    <row r="998" spans="1:8" x14ac:dyDescent="0.25">
      <c r="A998">
        <v>996</v>
      </c>
      <c r="B998" s="5">
        <v>40818</v>
      </c>
      <c r="C998">
        <v>3.0500000342726707E-2</v>
      </c>
      <c r="D998">
        <v>11.00100040435791</v>
      </c>
      <c r="E998">
        <v>6053.18017578125</v>
      </c>
      <c r="F998">
        <v>16.78230094909668</v>
      </c>
      <c r="G998">
        <v>5.0269999504089355</v>
      </c>
      <c r="H998">
        <v>84.364601135253906</v>
      </c>
    </row>
    <row r="999" spans="1:8" x14ac:dyDescent="0.25">
      <c r="A999">
        <v>997</v>
      </c>
      <c r="B999" s="5">
        <v>40819</v>
      </c>
      <c r="C999">
        <v>3.060000017285347E-2</v>
      </c>
      <c r="D999">
        <v>11.00100040435791</v>
      </c>
      <c r="E999">
        <v>7259.0400390625</v>
      </c>
      <c r="F999">
        <v>20.191499710083008</v>
      </c>
      <c r="G999">
        <v>5.0240001678466797</v>
      </c>
      <c r="H999">
        <v>101.44200134277344</v>
      </c>
    </row>
    <row r="1000" spans="1:8" x14ac:dyDescent="0.25">
      <c r="A1000">
        <v>998</v>
      </c>
      <c r="B1000" s="5">
        <v>40820</v>
      </c>
      <c r="C1000">
        <v>3.060000017285347E-2</v>
      </c>
      <c r="D1000">
        <v>10.916999816894531</v>
      </c>
      <c r="E1000">
        <v>5603.669921875</v>
      </c>
      <c r="F1000">
        <v>15.706899642944336</v>
      </c>
      <c r="G1000">
        <v>4.9600000381469727</v>
      </c>
      <c r="H1000">
        <v>77.906303405761719</v>
      </c>
    </row>
    <row r="1001" spans="1:8" x14ac:dyDescent="0.25">
      <c r="A1001">
        <v>999</v>
      </c>
      <c r="B1001" s="5">
        <v>40821</v>
      </c>
      <c r="C1001">
        <v>3.060000017285347E-2</v>
      </c>
      <c r="D1001">
        <v>10.916999816894531</v>
      </c>
      <c r="E1001">
        <v>7253.9599609375</v>
      </c>
      <c r="F1001">
        <v>20.332599639892578</v>
      </c>
      <c r="G1001">
        <v>4.869999885559082</v>
      </c>
      <c r="H1001">
        <v>99.019798278808594</v>
      </c>
    </row>
    <row r="1002" spans="1:8" x14ac:dyDescent="0.25">
      <c r="A1002">
        <v>1000</v>
      </c>
      <c r="B1002" s="5">
        <v>40822</v>
      </c>
      <c r="C1002">
        <v>3.0700000002980232E-2</v>
      </c>
      <c r="D1002">
        <v>11.168999671936035</v>
      </c>
      <c r="E1002">
        <v>6408.08984375</v>
      </c>
      <c r="F1002">
        <v>17.613800048828125</v>
      </c>
      <c r="G1002">
        <v>4.7343997955322266</v>
      </c>
      <c r="H1002">
        <v>83.390701293945313</v>
      </c>
    </row>
    <row r="1003" spans="1:8" x14ac:dyDescent="0.25">
      <c r="A1003">
        <v>1001</v>
      </c>
      <c r="B1003" s="5">
        <v>40823</v>
      </c>
      <c r="C1003">
        <v>3.0700000002980232E-2</v>
      </c>
      <c r="D1003">
        <v>11.168999671936035</v>
      </c>
      <c r="E1003">
        <v>6904.2900390625</v>
      </c>
      <c r="F1003">
        <v>18.977699279785156</v>
      </c>
      <c r="G1003">
        <v>4.2727999687194824</v>
      </c>
      <c r="H1003">
        <v>81.087799072265625</v>
      </c>
    </row>
    <row r="1004" spans="1:8" x14ac:dyDescent="0.25">
      <c r="A1004">
        <v>1002</v>
      </c>
      <c r="B1004" s="5">
        <v>40824</v>
      </c>
      <c r="C1004">
        <v>3.0700000002980232E-2</v>
      </c>
      <c r="D1004">
        <v>10.833100318908691</v>
      </c>
      <c r="E1004">
        <v>5953.31005859375</v>
      </c>
      <c r="F1004">
        <v>16.871099472045898</v>
      </c>
      <c r="G1004">
        <v>4.007500171661377</v>
      </c>
      <c r="H1004">
        <v>67.611000061035156</v>
      </c>
    </row>
    <row r="1005" spans="1:8" x14ac:dyDescent="0.25">
      <c r="A1005">
        <v>1003</v>
      </c>
      <c r="B1005" s="5">
        <v>40825</v>
      </c>
      <c r="C1005">
        <v>3.0799999833106995E-2</v>
      </c>
      <c r="D1005">
        <v>10.833100318908691</v>
      </c>
      <c r="E1005">
        <v>6352.93994140625</v>
      </c>
      <c r="F1005">
        <v>18.062299728393555</v>
      </c>
      <c r="G1005">
        <v>4.1029000282287598</v>
      </c>
      <c r="H1005">
        <v>74.107803344726563</v>
      </c>
    </row>
    <row r="1006" spans="1:8" x14ac:dyDescent="0.25">
      <c r="A1006">
        <v>1004</v>
      </c>
      <c r="B1006" s="5">
        <v>40826</v>
      </c>
      <c r="C1006">
        <v>3.0799999833106995E-2</v>
      </c>
      <c r="D1006">
        <v>9.9093198776245117</v>
      </c>
      <c r="E1006">
        <v>6153.35009765625</v>
      </c>
      <c r="F1006">
        <v>19.125699996948242</v>
      </c>
      <c r="G1006">
        <v>4.0999999046325684</v>
      </c>
      <c r="H1006">
        <v>78.415603637695313</v>
      </c>
    </row>
    <row r="1007" spans="1:8" x14ac:dyDescent="0.25">
      <c r="A1007">
        <v>1005</v>
      </c>
      <c r="B1007" s="5">
        <v>40827</v>
      </c>
      <c r="C1007">
        <v>3.0799999833106995E-2</v>
      </c>
      <c r="D1007">
        <v>9.9093198776245117</v>
      </c>
      <c r="E1007">
        <v>4655.240234375</v>
      </c>
      <c r="F1007">
        <v>14.469300270080566</v>
      </c>
      <c r="G1007">
        <v>3.9307999610900879</v>
      </c>
      <c r="H1007">
        <v>56.8760986328125</v>
      </c>
    </row>
    <row r="1008" spans="1:8" x14ac:dyDescent="0.25">
      <c r="A1008">
        <v>1006</v>
      </c>
      <c r="B1008" s="5">
        <v>40828</v>
      </c>
      <c r="C1008">
        <v>3.0899999663233757E-2</v>
      </c>
      <c r="D1008">
        <v>9.9932899475097656</v>
      </c>
      <c r="E1008">
        <v>6004.6298828125</v>
      </c>
      <c r="F1008">
        <v>18.566799163818359</v>
      </c>
      <c r="G1008">
        <v>4.1500000953674316</v>
      </c>
      <c r="H1008">
        <v>77.052101135253906</v>
      </c>
    </row>
    <row r="1009" spans="1:8" x14ac:dyDescent="0.25">
      <c r="A1009">
        <v>1007</v>
      </c>
      <c r="B1009" s="5">
        <v>40829</v>
      </c>
      <c r="C1009">
        <v>3.0899999663233757E-2</v>
      </c>
      <c r="D1009">
        <v>9.9932899475097656</v>
      </c>
      <c r="E1009">
        <v>4854.16015625</v>
      </c>
      <c r="F1009">
        <v>15.009400367736816</v>
      </c>
      <c r="G1009">
        <v>4.0461997985839844</v>
      </c>
      <c r="H1009">
        <v>60.731098175048828</v>
      </c>
    </row>
    <row r="1010" spans="1:8" x14ac:dyDescent="0.25">
      <c r="A1010">
        <v>1008</v>
      </c>
      <c r="B1010" s="5">
        <v>40830</v>
      </c>
      <c r="C1010">
        <v>3.0899999663233757E-2</v>
      </c>
      <c r="D1010">
        <v>11.168999671936035</v>
      </c>
      <c r="E1010">
        <v>6953.41015625</v>
      </c>
      <c r="F1010">
        <v>19.237199783325195</v>
      </c>
      <c r="G1010">
        <v>3.9879000186920166</v>
      </c>
      <c r="H1010">
        <v>76.716102600097656</v>
      </c>
    </row>
    <row r="1011" spans="1:8" x14ac:dyDescent="0.25">
      <c r="A1011">
        <v>1009</v>
      </c>
      <c r="B1011" s="5">
        <v>40831</v>
      </c>
      <c r="C1011">
        <v>3.0999999493360519E-2</v>
      </c>
      <c r="D1011">
        <v>11.168999671936035</v>
      </c>
      <c r="E1011">
        <v>6703.3798828125</v>
      </c>
      <c r="F1011">
        <v>18.605499267578125</v>
      </c>
      <c r="G1011">
        <v>3.8420999050140381</v>
      </c>
      <c r="H1011">
        <v>71.484199523925781</v>
      </c>
    </row>
    <row r="1012" spans="1:8" x14ac:dyDescent="0.25">
      <c r="A1012">
        <v>1010</v>
      </c>
      <c r="B1012" s="5">
        <v>40832</v>
      </c>
      <c r="C1012">
        <v>3.0999999493360519E-2</v>
      </c>
      <c r="D1012">
        <v>8.9770803451538086</v>
      </c>
      <c r="E1012">
        <v>5953.2099609375</v>
      </c>
      <c r="F1012">
        <v>20.557899475097656</v>
      </c>
      <c r="G1012">
        <v>3.5569999217987061</v>
      </c>
      <c r="H1012">
        <v>73.124298095703125</v>
      </c>
    </row>
    <row r="1013" spans="1:8" x14ac:dyDescent="0.25">
      <c r="A1013">
        <v>1011</v>
      </c>
      <c r="B1013" s="5">
        <v>40833</v>
      </c>
      <c r="C1013">
        <v>3.0999999493360519E-2</v>
      </c>
      <c r="D1013">
        <v>8.9770803451538086</v>
      </c>
      <c r="E1013">
        <v>5904.2998046875</v>
      </c>
      <c r="F1013">
        <v>20.388999938964844</v>
      </c>
      <c r="G1013">
        <v>2.559999942779541</v>
      </c>
      <c r="H1013">
        <v>52.195701599121094</v>
      </c>
    </row>
    <row r="1014" spans="1:8" x14ac:dyDescent="0.25">
      <c r="A1014">
        <v>1012</v>
      </c>
      <c r="B1014" s="5">
        <v>40834</v>
      </c>
      <c r="C1014">
        <v>3.1099999323487282E-2</v>
      </c>
      <c r="D1014">
        <v>9.2690200805664063</v>
      </c>
      <c r="E1014">
        <v>6002.89990234375</v>
      </c>
      <c r="F1014">
        <v>20.141300201416016</v>
      </c>
      <c r="G1014">
        <v>2.4189999103546143</v>
      </c>
      <c r="H1014">
        <v>48.7218017578125</v>
      </c>
    </row>
    <row r="1015" spans="1:8" x14ac:dyDescent="0.25">
      <c r="A1015">
        <v>1013</v>
      </c>
      <c r="B1015" s="5">
        <v>40835</v>
      </c>
      <c r="C1015">
        <v>3.1099999323487282E-2</v>
      </c>
      <c r="D1015">
        <v>9.2690200805664063</v>
      </c>
      <c r="E1015">
        <v>6653.259765625</v>
      </c>
      <c r="F1015">
        <v>22.323400497436523</v>
      </c>
      <c r="G1015">
        <v>2.2699999809265137</v>
      </c>
      <c r="H1015">
        <v>50.674198150634766</v>
      </c>
    </row>
    <row r="1016" spans="1:8" x14ac:dyDescent="0.25">
      <c r="A1016">
        <v>1014</v>
      </c>
      <c r="B1016" s="5">
        <v>40836</v>
      </c>
      <c r="C1016">
        <v>3.1099999323487282E-2</v>
      </c>
      <c r="D1016">
        <v>7.5173897743225098</v>
      </c>
      <c r="E1016">
        <v>5756.009765625</v>
      </c>
      <c r="F1016">
        <v>23.812999725341797</v>
      </c>
      <c r="G1016">
        <v>2.3480000495910645</v>
      </c>
      <c r="H1016">
        <v>55.912998199462891</v>
      </c>
    </row>
    <row r="1017" spans="1:8" x14ac:dyDescent="0.25">
      <c r="A1017">
        <v>1015</v>
      </c>
      <c r="B1017" s="5">
        <v>40837</v>
      </c>
      <c r="C1017">
        <v>3.1199999153614044E-2</v>
      </c>
      <c r="D1017">
        <v>7.5173897743225098</v>
      </c>
      <c r="E1017">
        <v>6052.68017578125</v>
      </c>
      <c r="F1017">
        <v>25.120899200439453</v>
      </c>
      <c r="G1017">
        <v>2.5699999332427979</v>
      </c>
      <c r="H1017">
        <v>64.560699462890625</v>
      </c>
    </row>
    <row r="1018" spans="1:8" x14ac:dyDescent="0.25">
      <c r="A1018">
        <v>1016</v>
      </c>
      <c r="B1018" s="5">
        <v>40838</v>
      </c>
      <c r="C1018">
        <v>3.1199999153614044E-2</v>
      </c>
      <c r="D1018">
        <v>6.860529899597168</v>
      </c>
      <c r="E1018">
        <v>4902.81005859375</v>
      </c>
      <c r="F1018">
        <v>22.29680061340332</v>
      </c>
      <c r="G1018">
        <v>3.1587998867034912</v>
      </c>
      <c r="H1018">
        <v>70.430999755859375</v>
      </c>
    </row>
    <row r="1019" spans="1:8" x14ac:dyDescent="0.25">
      <c r="A1019">
        <v>1017</v>
      </c>
      <c r="B1019" s="5">
        <v>40839</v>
      </c>
      <c r="C1019">
        <v>3.1199999153614044E-2</v>
      </c>
      <c r="D1019">
        <v>6.860529899597168</v>
      </c>
      <c r="E1019">
        <v>5403.1201171875</v>
      </c>
      <c r="F1019">
        <v>24.572099685668945</v>
      </c>
      <c r="G1019">
        <v>3.1700000762939453</v>
      </c>
      <c r="H1019">
        <v>77.893402099609375</v>
      </c>
    </row>
    <row r="1020" spans="1:8" x14ac:dyDescent="0.25">
      <c r="A1020">
        <v>1018</v>
      </c>
      <c r="B1020" s="5">
        <v>40840</v>
      </c>
      <c r="C1020">
        <v>3.1300000846385956E-2</v>
      </c>
      <c r="D1020">
        <v>8.9770803451538086</v>
      </c>
      <c r="E1020">
        <v>6353.490234375</v>
      </c>
      <c r="F1020">
        <v>22.152399063110352</v>
      </c>
      <c r="G1020">
        <v>2.5450000762939453</v>
      </c>
      <c r="H1020">
        <v>56.377998352050781</v>
      </c>
    </row>
    <row r="1021" spans="1:8" x14ac:dyDescent="0.25">
      <c r="A1021">
        <v>1019</v>
      </c>
      <c r="B1021" s="5">
        <v>40841</v>
      </c>
      <c r="C1021">
        <v>3.1300000846385956E-2</v>
      </c>
      <c r="D1021">
        <v>8.9770803451538086</v>
      </c>
      <c r="E1021">
        <v>6452.740234375</v>
      </c>
      <c r="F1021">
        <v>22.498500823974609</v>
      </c>
      <c r="G1021">
        <v>2.7699999809265137</v>
      </c>
      <c r="H1021">
        <v>62.32080078125</v>
      </c>
    </row>
    <row r="1022" spans="1:8" x14ac:dyDescent="0.25">
      <c r="A1022">
        <v>1020</v>
      </c>
      <c r="B1022" s="5">
        <v>40842</v>
      </c>
      <c r="C1022">
        <v>3.1300000846385956E-2</v>
      </c>
      <c r="D1022">
        <v>7.9552998542785645</v>
      </c>
      <c r="E1022">
        <v>5853.08984375</v>
      </c>
      <c r="F1022">
        <v>23.028900146484375</v>
      </c>
      <c r="G1022">
        <v>2.7730000019073486</v>
      </c>
      <c r="H1022">
        <v>63.859100341796875</v>
      </c>
    </row>
    <row r="1023" spans="1:8" x14ac:dyDescent="0.25">
      <c r="A1023">
        <v>1021</v>
      </c>
      <c r="B1023" s="5">
        <v>40843</v>
      </c>
      <c r="C1023">
        <v>3.1399998813867569E-2</v>
      </c>
      <c r="D1023">
        <v>7.9552998542785645</v>
      </c>
      <c r="E1023">
        <v>5002.68017578125</v>
      </c>
      <c r="F1023">
        <v>19.745800018310547</v>
      </c>
      <c r="G1023">
        <v>3.0399999618530273</v>
      </c>
      <c r="H1023">
        <v>60.027400970458984</v>
      </c>
    </row>
    <row r="1024" spans="1:8" x14ac:dyDescent="0.25">
      <c r="A1024">
        <v>1022</v>
      </c>
      <c r="B1024" s="5">
        <v>40844</v>
      </c>
      <c r="C1024">
        <v>3.1399998813867569E-2</v>
      </c>
      <c r="D1024">
        <v>7.4444098472595215</v>
      </c>
      <c r="E1024">
        <v>5253.0400390625</v>
      </c>
      <c r="F1024">
        <v>22.156999588012695</v>
      </c>
      <c r="G1024">
        <v>3.190000057220459</v>
      </c>
      <c r="H1024">
        <v>70.680702209472656</v>
      </c>
    </row>
    <row r="1025" spans="1:8" x14ac:dyDescent="0.25">
      <c r="A1025">
        <v>1023</v>
      </c>
      <c r="B1025" s="5">
        <v>40845</v>
      </c>
      <c r="C1025">
        <v>3.1399998813867569E-2</v>
      </c>
      <c r="D1025">
        <v>7.4444098472595215</v>
      </c>
      <c r="E1025">
        <v>5653.47021484375</v>
      </c>
      <c r="F1025">
        <v>23.84589958190918</v>
      </c>
      <c r="G1025">
        <v>3.5810999870300293</v>
      </c>
      <c r="H1025">
        <v>85.394699096679688</v>
      </c>
    </row>
    <row r="1026" spans="1:8" x14ac:dyDescent="0.25">
      <c r="A1026">
        <v>1024</v>
      </c>
      <c r="B1026" s="5">
        <v>40846</v>
      </c>
      <c r="C1026">
        <v>3.1500000506639481E-2</v>
      </c>
      <c r="D1026">
        <v>7.0794901847839355</v>
      </c>
      <c r="E1026">
        <v>5553.27978515625</v>
      </c>
      <c r="F1026">
        <v>24.709199905395508</v>
      </c>
      <c r="G1026">
        <v>3.2699999809265137</v>
      </c>
      <c r="H1026">
        <v>80.799003601074219</v>
      </c>
    </row>
    <row r="1027" spans="1:8" x14ac:dyDescent="0.25">
      <c r="A1027">
        <v>1025</v>
      </c>
      <c r="B1027" s="5">
        <v>40847</v>
      </c>
      <c r="C1027">
        <v>3.1500000506639481E-2</v>
      </c>
      <c r="D1027">
        <v>7.0794901847839355</v>
      </c>
      <c r="E1027">
        <v>6553.1201171875</v>
      </c>
      <c r="F1027">
        <v>29.157899856567383</v>
      </c>
      <c r="G1027">
        <v>3.247999906539917</v>
      </c>
      <c r="H1027">
        <v>94.705001831054688</v>
      </c>
    </row>
    <row r="1028" spans="1:8" x14ac:dyDescent="0.25">
      <c r="A1028">
        <v>1026</v>
      </c>
      <c r="B1028" s="5">
        <v>40848</v>
      </c>
      <c r="C1028">
        <v>3.1500000506639481E-2</v>
      </c>
      <c r="D1028">
        <v>8.7343597412109375</v>
      </c>
      <c r="E1028">
        <v>7504.89990234375</v>
      </c>
      <c r="F1028">
        <v>27.065999984741211</v>
      </c>
      <c r="G1028">
        <v>3.1500000953674316</v>
      </c>
      <c r="H1028">
        <v>85.258003234863281</v>
      </c>
    </row>
    <row r="1029" spans="1:8" x14ac:dyDescent="0.25">
      <c r="A1029">
        <v>1027</v>
      </c>
      <c r="B1029" s="5">
        <v>40849</v>
      </c>
      <c r="C1029">
        <v>3.1599998474121094E-2</v>
      </c>
      <c r="D1029">
        <v>8.7343597412109375</v>
      </c>
      <c r="E1029">
        <v>7703.2998046875</v>
      </c>
      <c r="F1029">
        <v>27.869699478149414</v>
      </c>
      <c r="G1029">
        <v>3.2543001174926758</v>
      </c>
      <c r="H1029">
        <v>90.696502685546875</v>
      </c>
    </row>
    <row r="1030" spans="1:8" x14ac:dyDescent="0.25">
      <c r="A1030">
        <v>1028</v>
      </c>
      <c r="B1030" s="5">
        <v>40850</v>
      </c>
      <c r="C1030">
        <v>3.1599998474121094E-2</v>
      </c>
      <c r="D1030">
        <v>7.5977001190185547</v>
      </c>
      <c r="E1030">
        <v>6252.91015625</v>
      </c>
      <c r="F1030">
        <v>26.006799697875977</v>
      </c>
      <c r="G1030">
        <v>3.1519999504089355</v>
      </c>
      <c r="H1030">
        <v>81.973503112792969</v>
      </c>
    </row>
    <row r="1031" spans="1:8" x14ac:dyDescent="0.25">
      <c r="A1031">
        <v>1029</v>
      </c>
      <c r="B1031" s="5">
        <v>40851</v>
      </c>
      <c r="C1031">
        <v>3.1599998474121094E-2</v>
      </c>
      <c r="D1031">
        <v>7.5977001190185547</v>
      </c>
      <c r="E1031">
        <v>7353.14990234375</v>
      </c>
      <c r="F1031">
        <v>30.58289909362793</v>
      </c>
      <c r="G1031">
        <v>3.1089999675750732</v>
      </c>
      <c r="H1031">
        <v>95.082199096679688</v>
      </c>
    </row>
    <row r="1032" spans="1:8" x14ac:dyDescent="0.25">
      <c r="A1032">
        <v>1030</v>
      </c>
      <c r="B1032" s="5">
        <v>40852</v>
      </c>
      <c r="C1032">
        <v>3.1700000166893005E-2</v>
      </c>
      <c r="D1032">
        <v>8.9736604690551758</v>
      </c>
      <c r="E1032">
        <v>7303.6201171875</v>
      </c>
      <c r="F1032">
        <v>25.800500869750977</v>
      </c>
      <c r="G1032">
        <v>2.9700000286102295</v>
      </c>
      <c r="H1032">
        <v>76.627403259277344</v>
      </c>
    </row>
    <row r="1033" spans="1:8" x14ac:dyDescent="0.25">
      <c r="A1033">
        <v>1031</v>
      </c>
      <c r="B1033" s="5">
        <v>40853</v>
      </c>
      <c r="C1033">
        <v>3.1700000166893005E-2</v>
      </c>
      <c r="D1033">
        <v>8.9736604690551758</v>
      </c>
      <c r="E1033">
        <v>7202.3701171875</v>
      </c>
      <c r="F1033">
        <v>25.442800521850586</v>
      </c>
      <c r="G1033">
        <v>2.9595999717712402</v>
      </c>
      <c r="H1033">
        <v>75.300498962402344</v>
      </c>
    </row>
    <row r="1034" spans="1:8" x14ac:dyDescent="0.25">
      <c r="A1034">
        <v>1032</v>
      </c>
      <c r="B1034" s="5">
        <v>40854</v>
      </c>
      <c r="C1034">
        <v>3.1700000166893005E-2</v>
      </c>
      <c r="D1034">
        <v>7.8369998931884766</v>
      </c>
      <c r="E1034">
        <v>6603.47998046875</v>
      </c>
      <c r="F1034">
        <v>26.710500717163086</v>
      </c>
      <c r="G1034">
        <v>3.0067999362945557</v>
      </c>
      <c r="H1034">
        <v>80.313201904296875</v>
      </c>
    </row>
    <row r="1035" spans="1:8" x14ac:dyDescent="0.25">
      <c r="A1035">
        <v>1033</v>
      </c>
      <c r="B1035" s="5">
        <v>40855</v>
      </c>
      <c r="C1035">
        <v>3.1800001859664917E-2</v>
      </c>
      <c r="D1035">
        <v>7.8369998931884766</v>
      </c>
      <c r="E1035">
        <v>7454.169921875</v>
      </c>
      <c r="F1035">
        <v>30.246599197387695</v>
      </c>
      <c r="G1035">
        <v>3.0350000858306885</v>
      </c>
      <c r="H1035">
        <v>91.79840087890625</v>
      </c>
    </row>
    <row r="1036" spans="1:8" x14ac:dyDescent="0.25">
      <c r="A1036">
        <v>1034</v>
      </c>
      <c r="B1036" s="5">
        <v>40856</v>
      </c>
      <c r="C1036">
        <v>3.1800001859664917E-2</v>
      </c>
      <c r="D1036">
        <v>10.110300064086914</v>
      </c>
      <c r="E1036">
        <v>8053.27978515625</v>
      </c>
      <c r="F1036">
        <v>25.329999923706055</v>
      </c>
      <c r="G1036">
        <v>2.9500000476837158</v>
      </c>
      <c r="H1036">
        <v>74.723602294921875</v>
      </c>
    </row>
    <row r="1037" spans="1:8" x14ac:dyDescent="0.25">
      <c r="A1037">
        <v>1035</v>
      </c>
      <c r="B1037" s="5">
        <v>40857</v>
      </c>
      <c r="C1037">
        <v>3.1800001859664917E-2</v>
      </c>
      <c r="D1037">
        <v>10.110300064086914</v>
      </c>
      <c r="E1037">
        <v>7053.33984375</v>
      </c>
      <c r="F1037">
        <v>22.184900283813477</v>
      </c>
      <c r="G1037">
        <v>2.839900016784668</v>
      </c>
      <c r="H1037">
        <v>63.002998352050781</v>
      </c>
    </row>
    <row r="1038" spans="1:8" x14ac:dyDescent="0.25">
      <c r="A1038">
        <v>1036</v>
      </c>
      <c r="B1038" s="5">
        <v>40858</v>
      </c>
      <c r="C1038">
        <v>3.189999982714653E-2</v>
      </c>
      <c r="D1038">
        <v>7.2985801696777344</v>
      </c>
      <c r="E1038">
        <v>5952.08984375</v>
      </c>
      <c r="F1038">
        <v>26.014900207519531</v>
      </c>
      <c r="G1038">
        <v>3.0799999237060547</v>
      </c>
      <c r="H1038">
        <v>80.125801086425781</v>
      </c>
    </row>
    <row r="1039" spans="1:8" x14ac:dyDescent="0.25">
      <c r="A1039">
        <v>1037</v>
      </c>
      <c r="B1039" s="5">
        <v>40859</v>
      </c>
      <c r="C1039">
        <v>3.189999982714653E-2</v>
      </c>
      <c r="D1039">
        <v>7.2985801696777344</v>
      </c>
      <c r="E1039">
        <v>7152.47021484375</v>
      </c>
      <c r="F1039">
        <v>31.26140022277832</v>
      </c>
      <c r="G1039">
        <v>3.0309998989105225</v>
      </c>
      <c r="H1039">
        <v>94.753303527832031</v>
      </c>
    </row>
    <row r="1040" spans="1:8" x14ac:dyDescent="0.25">
      <c r="A1040">
        <v>1038</v>
      </c>
      <c r="B1040" s="5">
        <v>40860</v>
      </c>
      <c r="C1040">
        <v>3.189999982714653E-2</v>
      </c>
      <c r="D1040">
        <v>8.7941904067993164</v>
      </c>
      <c r="E1040">
        <v>7202.83984375</v>
      </c>
      <c r="F1040">
        <v>26.127500534057617</v>
      </c>
      <c r="G1040">
        <v>2.9969000816345215</v>
      </c>
      <c r="H1040">
        <v>78.301597595214844</v>
      </c>
    </row>
    <row r="1041" spans="1:8" x14ac:dyDescent="0.25">
      <c r="A1041">
        <v>1039</v>
      </c>
      <c r="B1041" s="5">
        <v>40861</v>
      </c>
      <c r="C1041">
        <v>3.2000001519918442E-2</v>
      </c>
      <c r="D1041">
        <v>8.7941904067993164</v>
      </c>
      <c r="E1041">
        <v>7152.75</v>
      </c>
      <c r="F1041">
        <v>26.027200698852539</v>
      </c>
      <c r="G1041">
        <v>2.2200000286102295</v>
      </c>
      <c r="H1041">
        <v>57.780300140380859</v>
      </c>
    </row>
    <row r="1042" spans="1:8" x14ac:dyDescent="0.25">
      <c r="A1042">
        <v>1040</v>
      </c>
      <c r="B1042" s="5">
        <v>40862</v>
      </c>
      <c r="C1042">
        <v>3.2000001519918442E-2</v>
      </c>
      <c r="D1042">
        <v>10.25529956817627</v>
      </c>
      <c r="E1042">
        <v>8252.8798828125</v>
      </c>
      <c r="F1042">
        <v>25.751800537109375</v>
      </c>
      <c r="G1042">
        <v>2.3289999961853027</v>
      </c>
      <c r="H1042">
        <v>59.975898742675781</v>
      </c>
    </row>
    <row r="1043" spans="1:8" x14ac:dyDescent="0.25">
      <c r="A1043">
        <v>1041</v>
      </c>
      <c r="B1043" s="5">
        <v>40863</v>
      </c>
      <c r="C1043">
        <v>3.2000001519918442E-2</v>
      </c>
      <c r="D1043">
        <v>10.25529956817627</v>
      </c>
      <c r="E1043">
        <v>6753.77001953125</v>
      </c>
      <c r="F1043">
        <v>21.073999404907227</v>
      </c>
      <c r="G1043">
        <v>2.5604000091552734</v>
      </c>
      <c r="H1043">
        <v>53.958000183105469</v>
      </c>
    </row>
    <row r="1044" spans="1:8" x14ac:dyDescent="0.25">
      <c r="A1044">
        <v>1042</v>
      </c>
      <c r="B1044" s="5">
        <v>40864</v>
      </c>
      <c r="C1044">
        <v>3.2099999487400055E-2</v>
      </c>
      <c r="D1044">
        <v>8.5955095291137695</v>
      </c>
      <c r="E1044">
        <v>6952.85009765625</v>
      </c>
      <c r="F1044">
        <v>25.965499877929688</v>
      </c>
      <c r="G1044">
        <v>2.25</v>
      </c>
      <c r="H1044">
        <v>58.422298431396484</v>
      </c>
    </row>
    <row r="1045" spans="1:8" x14ac:dyDescent="0.25">
      <c r="A1045">
        <v>1043</v>
      </c>
      <c r="B1045" s="5">
        <v>40865</v>
      </c>
      <c r="C1045">
        <v>3.2099999487400055E-2</v>
      </c>
      <c r="D1045">
        <v>8.5955095291137695</v>
      </c>
      <c r="E1045">
        <v>6653.35986328125</v>
      </c>
      <c r="F1045">
        <v>24.847000122070313</v>
      </c>
      <c r="G1045">
        <v>2.0499999523162842</v>
      </c>
      <c r="H1045">
        <v>50.9364013671875</v>
      </c>
    </row>
    <row r="1046" spans="1:8" x14ac:dyDescent="0.25">
      <c r="A1046">
        <v>1044</v>
      </c>
      <c r="B1046" s="5">
        <v>40866</v>
      </c>
      <c r="C1046">
        <v>3.2099999487400055E-2</v>
      </c>
      <c r="D1046">
        <v>7.6470398902893066</v>
      </c>
      <c r="E1046">
        <v>6153.1298828125</v>
      </c>
      <c r="F1046">
        <v>25.829000473022461</v>
      </c>
      <c r="G1046">
        <v>2.1958999633789063</v>
      </c>
      <c r="H1046">
        <v>56.717899322509766</v>
      </c>
    </row>
    <row r="1047" spans="1:8" x14ac:dyDescent="0.25">
      <c r="A1047">
        <v>1045</v>
      </c>
      <c r="B1047" s="5">
        <v>40867</v>
      </c>
      <c r="C1047">
        <v>3.2200001180171967E-2</v>
      </c>
      <c r="D1047">
        <v>7.6470398902893066</v>
      </c>
      <c r="E1047">
        <v>7153.93994140625</v>
      </c>
      <c r="F1047">
        <v>30.123699188232422</v>
      </c>
      <c r="G1047">
        <v>2.2000000476837158</v>
      </c>
      <c r="H1047">
        <v>66.272102355957031</v>
      </c>
    </row>
    <row r="1048" spans="1:8" x14ac:dyDescent="0.25">
      <c r="A1048">
        <v>1046</v>
      </c>
      <c r="B1048" s="5">
        <v>40868</v>
      </c>
      <c r="C1048">
        <v>3.2200001180171967E-2</v>
      </c>
      <c r="D1048">
        <v>8.0027198791503906</v>
      </c>
      <c r="E1048">
        <v>5902.77001953125</v>
      </c>
      <c r="F1048">
        <v>23.750600814819336</v>
      </c>
      <c r="G1048">
        <v>2.2939999103546143</v>
      </c>
      <c r="H1048">
        <v>54.483798980712891</v>
      </c>
    </row>
    <row r="1049" spans="1:8" x14ac:dyDescent="0.25">
      <c r="A1049">
        <v>1047</v>
      </c>
      <c r="B1049" s="5">
        <v>40869</v>
      </c>
      <c r="C1049">
        <v>3.2200001180171967E-2</v>
      </c>
      <c r="D1049">
        <v>8.0027198791503906</v>
      </c>
      <c r="E1049">
        <v>7002.9599609375</v>
      </c>
      <c r="F1049">
        <v>28.177299499511719</v>
      </c>
      <c r="G1049">
        <v>2.3289000988006592</v>
      </c>
      <c r="H1049">
        <v>65.622200012207031</v>
      </c>
    </row>
    <row r="1050" spans="1:8" x14ac:dyDescent="0.25">
      <c r="A1050">
        <v>1048</v>
      </c>
      <c r="B1050" s="5">
        <v>40870</v>
      </c>
      <c r="C1050">
        <v>3.229999914765358E-2</v>
      </c>
      <c r="D1050">
        <v>7.7656002044677734</v>
      </c>
      <c r="E1050">
        <v>6703.509765625</v>
      </c>
      <c r="F1050">
        <v>27.882400512695313</v>
      </c>
      <c r="G1050">
        <v>2.3320999145507813</v>
      </c>
      <c r="H1050">
        <v>65.024497985839844</v>
      </c>
    </row>
    <row r="1051" spans="1:8" x14ac:dyDescent="0.25">
      <c r="A1051">
        <v>1049</v>
      </c>
      <c r="B1051" s="5">
        <v>40871</v>
      </c>
      <c r="C1051">
        <v>3.229999914765358E-2</v>
      </c>
      <c r="D1051">
        <v>7.7656002044677734</v>
      </c>
      <c r="E1051">
        <v>5654</v>
      </c>
      <c r="F1051">
        <v>23.517099380493164</v>
      </c>
      <c r="G1051">
        <v>2.4321000576019287</v>
      </c>
      <c r="H1051">
        <v>57.195899963378906</v>
      </c>
    </row>
    <row r="1052" spans="1:8" x14ac:dyDescent="0.25">
      <c r="A1052">
        <v>1050</v>
      </c>
      <c r="B1052" s="5">
        <v>40872</v>
      </c>
      <c r="C1052">
        <v>3.229999914765358E-2</v>
      </c>
      <c r="D1052">
        <v>7.7063198089599609</v>
      </c>
      <c r="E1052">
        <v>6754.2900390625</v>
      </c>
      <c r="F1052">
        <v>28.309700012207031</v>
      </c>
      <c r="G1052">
        <v>2.5060999393463135</v>
      </c>
      <c r="H1052">
        <v>70.9468994140625</v>
      </c>
    </row>
    <row r="1053" spans="1:8" x14ac:dyDescent="0.25">
      <c r="A1053">
        <v>1051</v>
      </c>
      <c r="B1053" s="5">
        <v>40873</v>
      </c>
      <c r="C1053">
        <v>3.2400000840425491E-2</v>
      </c>
      <c r="D1053">
        <v>7.7063198089599609</v>
      </c>
      <c r="E1053">
        <v>6002.830078125</v>
      </c>
      <c r="F1053">
        <v>25.237899780273438</v>
      </c>
      <c r="G1053">
        <v>2.4700000286102295</v>
      </c>
      <c r="H1053">
        <v>62.337699890136719</v>
      </c>
    </row>
    <row r="1054" spans="1:8" x14ac:dyDescent="0.25">
      <c r="A1054">
        <v>1052</v>
      </c>
      <c r="B1054" s="5">
        <v>40874</v>
      </c>
      <c r="C1054">
        <v>3.2400000840425491E-2</v>
      </c>
      <c r="D1054">
        <v>6.757850170135498</v>
      </c>
      <c r="E1054">
        <v>5702.5498046875</v>
      </c>
      <c r="F1054">
        <v>27.340400695800781</v>
      </c>
      <c r="G1054">
        <v>2.4798998832702637</v>
      </c>
      <c r="H1054">
        <v>67.801597595214844</v>
      </c>
    </row>
    <row r="1055" spans="1:8" x14ac:dyDescent="0.25">
      <c r="A1055">
        <v>1053</v>
      </c>
      <c r="B1055" s="5">
        <v>40875</v>
      </c>
      <c r="C1055">
        <v>3.2400000840425491E-2</v>
      </c>
      <c r="D1055">
        <v>6.757850170135498</v>
      </c>
      <c r="E1055">
        <v>6353.0400390625</v>
      </c>
      <c r="F1055">
        <v>30.459199905395508</v>
      </c>
      <c r="G1055">
        <v>2.5499999523162842</v>
      </c>
      <c r="H1055">
        <v>77.6708984375</v>
      </c>
    </row>
    <row r="1056" spans="1:8" x14ac:dyDescent="0.25">
      <c r="A1056">
        <v>1054</v>
      </c>
      <c r="B1056" s="5">
        <v>40876</v>
      </c>
      <c r="C1056">
        <v>3.2499998807907104E-2</v>
      </c>
      <c r="D1056">
        <v>8.2398300170898438</v>
      </c>
      <c r="E1056">
        <v>6904.3798828125</v>
      </c>
      <c r="F1056">
        <v>27.232599258422852</v>
      </c>
      <c r="G1056">
        <v>2.7502000331878662</v>
      </c>
      <c r="H1056">
        <v>74.89520263671875</v>
      </c>
    </row>
    <row r="1057" spans="1:8" x14ac:dyDescent="0.25">
      <c r="A1057">
        <v>1055</v>
      </c>
      <c r="B1057" s="5">
        <v>40877</v>
      </c>
      <c r="C1057">
        <v>3.2499998807907104E-2</v>
      </c>
      <c r="D1057">
        <v>8.2398300170898438</v>
      </c>
      <c r="E1057">
        <v>8103.64990234375</v>
      </c>
      <c r="F1057">
        <v>31.962900161743164</v>
      </c>
      <c r="G1057">
        <v>2.970099925994873</v>
      </c>
      <c r="H1057">
        <v>94.932899475097656</v>
      </c>
    </row>
    <row r="1058" spans="1:8" x14ac:dyDescent="0.25">
      <c r="A1058">
        <v>1056</v>
      </c>
      <c r="B1058" s="5">
        <v>40878</v>
      </c>
      <c r="C1058">
        <v>3.2499998807907104E-2</v>
      </c>
      <c r="D1058">
        <v>10.030699729919434</v>
      </c>
      <c r="E1058">
        <v>9104.490234375</v>
      </c>
      <c r="F1058">
        <v>29.499000549316406</v>
      </c>
      <c r="G1058">
        <v>3.059999942779541</v>
      </c>
      <c r="H1058">
        <v>90.266998291015625</v>
      </c>
    </row>
    <row r="1059" spans="1:8" x14ac:dyDescent="0.25">
      <c r="A1059">
        <v>1057</v>
      </c>
      <c r="B1059" s="5">
        <v>40879</v>
      </c>
      <c r="C1059">
        <v>3.2600000500679016E-2</v>
      </c>
      <c r="D1059">
        <v>10.030699729919434</v>
      </c>
      <c r="E1059">
        <v>7304.60009765625</v>
      </c>
      <c r="F1059">
        <v>23.740100860595703</v>
      </c>
      <c r="G1059">
        <v>3.1150999069213867</v>
      </c>
      <c r="H1059">
        <v>73.952796936035156</v>
      </c>
    </row>
    <row r="1060" spans="1:8" x14ac:dyDescent="0.25">
      <c r="A1060">
        <v>1058</v>
      </c>
      <c r="B1060" s="5">
        <v>40880</v>
      </c>
      <c r="C1060">
        <v>3.2600000500679016E-2</v>
      </c>
      <c r="D1060">
        <v>8.132969856262207</v>
      </c>
      <c r="E1060">
        <v>7604.64990234375</v>
      </c>
      <c r="F1060">
        <v>30.4822998046875</v>
      </c>
      <c r="G1060">
        <v>2.7939999103546143</v>
      </c>
      <c r="H1060">
        <v>85.167503356933594</v>
      </c>
    </row>
    <row r="1061" spans="1:8" x14ac:dyDescent="0.25">
      <c r="A1061">
        <v>1059</v>
      </c>
      <c r="B1061" s="5">
        <v>40881</v>
      </c>
      <c r="C1061">
        <v>3.2600000500679016E-2</v>
      </c>
      <c r="D1061">
        <v>8.132969856262207</v>
      </c>
      <c r="E1061">
        <v>6802.83984375</v>
      </c>
      <c r="F1061">
        <v>27.268299102783203</v>
      </c>
      <c r="G1061">
        <v>2.8280999660491943</v>
      </c>
      <c r="H1061">
        <v>77.117599487304688</v>
      </c>
    </row>
    <row r="1062" spans="1:8" x14ac:dyDescent="0.25">
      <c r="A1062">
        <v>1060</v>
      </c>
      <c r="B1062" s="5">
        <v>40882</v>
      </c>
      <c r="C1062">
        <v>3.2699998468160629E-2</v>
      </c>
      <c r="D1062">
        <v>8.6751604080200195</v>
      </c>
      <c r="E1062">
        <v>7903</v>
      </c>
      <c r="F1062">
        <v>29.789400100708008</v>
      </c>
      <c r="G1062">
        <v>2.8798000812530518</v>
      </c>
      <c r="H1062">
        <v>85.78759765625</v>
      </c>
    </row>
    <row r="1063" spans="1:8" x14ac:dyDescent="0.25">
      <c r="A1063">
        <v>1061</v>
      </c>
      <c r="B1063" s="5">
        <v>40883</v>
      </c>
      <c r="C1063">
        <v>3.2699998468160629E-2</v>
      </c>
      <c r="D1063">
        <v>8.6751604080200195</v>
      </c>
      <c r="E1063">
        <v>8554.25</v>
      </c>
      <c r="F1063">
        <v>32.24420166015625</v>
      </c>
      <c r="G1063">
        <v>3.0299999713897705</v>
      </c>
      <c r="H1063">
        <v>97.700103759765625</v>
      </c>
    </row>
    <row r="1064" spans="1:8" x14ac:dyDescent="0.25">
      <c r="A1064">
        <v>1062</v>
      </c>
      <c r="B1064" s="5">
        <v>40884</v>
      </c>
      <c r="C1064">
        <v>3.2699998468160629E-2</v>
      </c>
      <c r="D1064">
        <v>7.9703102111816406</v>
      </c>
      <c r="E1064">
        <v>6903.8701171875</v>
      </c>
      <c r="F1064">
        <v>28.324699401855469</v>
      </c>
      <c r="G1064">
        <v>2.9900000095367432</v>
      </c>
      <c r="H1064">
        <v>84.690803527832031</v>
      </c>
    </row>
    <row r="1065" spans="1:8" x14ac:dyDescent="0.25">
      <c r="A1065">
        <v>1063</v>
      </c>
      <c r="B1065" s="5">
        <v>40885</v>
      </c>
      <c r="C1065">
        <v>3.2800000160932541E-2</v>
      </c>
      <c r="D1065">
        <v>7.9703102111816406</v>
      </c>
      <c r="E1065">
        <v>8202.740234375</v>
      </c>
      <c r="F1065">
        <v>33.756500244140625</v>
      </c>
      <c r="G1065">
        <v>2.9800000190734863</v>
      </c>
      <c r="H1065">
        <v>100.59400177001953</v>
      </c>
    </row>
    <row r="1066" spans="1:8" x14ac:dyDescent="0.25">
      <c r="A1066">
        <v>1064</v>
      </c>
      <c r="B1066" s="5">
        <v>40886</v>
      </c>
      <c r="C1066">
        <v>3.2800000160932541E-2</v>
      </c>
      <c r="D1066">
        <v>8.187190055847168</v>
      </c>
      <c r="E1066">
        <v>7353.009765625</v>
      </c>
      <c r="F1066">
        <v>29.458099365234375</v>
      </c>
      <c r="G1066">
        <v>2.9700000286102295</v>
      </c>
      <c r="H1066">
        <v>87.490402221679688</v>
      </c>
    </row>
    <row r="1067" spans="1:8" x14ac:dyDescent="0.25">
      <c r="A1067">
        <v>1065</v>
      </c>
      <c r="B1067" s="5">
        <v>40887</v>
      </c>
      <c r="C1067">
        <v>3.2800000160932541E-2</v>
      </c>
      <c r="D1067">
        <v>8.187190055847168</v>
      </c>
      <c r="E1067">
        <v>7202.89013671875</v>
      </c>
      <c r="F1067">
        <v>28.856599807739258</v>
      </c>
      <c r="G1067">
        <v>3.0499999523162842</v>
      </c>
      <c r="H1067">
        <v>88.012702941894531</v>
      </c>
    </row>
    <row r="1068" spans="1:8" x14ac:dyDescent="0.25">
      <c r="A1068">
        <v>1066</v>
      </c>
      <c r="B1068" s="5">
        <v>40888</v>
      </c>
      <c r="C1068">
        <v>3.2900001853704453E-2</v>
      </c>
      <c r="D1068">
        <v>7.8618698120117188</v>
      </c>
      <c r="E1068">
        <v>7820.2001953125</v>
      </c>
      <c r="F1068">
        <v>32.725601196289063</v>
      </c>
      <c r="G1068">
        <v>3.2511000633239746</v>
      </c>
      <c r="H1068">
        <v>106.39399719238281</v>
      </c>
    </row>
    <row r="1069" spans="1:8" x14ac:dyDescent="0.25">
      <c r="A1069">
        <v>1067</v>
      </c>
      <c r="B1069" s="5">
        <v>40889</v>
      </c>
      <c r="C1069">
        <v>3.2900001853704453E-2</v>
      </c>
      <c r="D1069">
        <v>7.8618698120117188</v>
      </c>
      <c r="E1069">
        <v>6527.31982421875</v>
      </c>
      <c r="F1069">
        <v>27.315200805664063</v>
      </c>
      <c r="G1069">
        <v>3.1349999904632568</v>
      </c>
      <c r="H1069">
        <v>85.63330078125</v>
      </c>
    </row>
    <row r="1070" spans="1:8" x14ac:dyDescent="0.25">
      <c r="A1070">
        <v>1068</v>
      </c>
      <c r="B1070" s="5">
        <v>40890</v>
      </c>
      <c r="C1070">
        <v>3.2900001853704453E-2</v>
      </c>
      <c r="D1070">
        <v>7.406829833984375</v>
      </c>
      <c r="E1070">
        <v>6604.0498046875</v>
      </c>
      <c r="F1070">
        <v>29.334199905395508</v>
      </c>
      <c r="G1070">
        <v>3.2499001026153564</v>
      </c>
      <c r="H1070">
        <v>95.333099365234375</v>
      </c>
    </row>
    <row r="1071" spans="1:8" x14ac:dyDescent="0.25">
      <c r="A1071">
        <v>1069</v>
      </c>
      <c r="B1071" s="5">
        <v>40891</v>
      </c>
      <c r="C1071">
        <v>3.2999999821186066E-2</v>
      </c>
      <c r="D1071">
        <v>7.406829833984375</v>
      </c>
      <c r="E1071">
        <v>7653.85986328125</v>
      </c>
      <c r="F1071">
        <v>34.100601196289063</v>
      </c>
      <c r="G1071">
        <v>3.1500000953674316</v>
      </c>
      <c r="H1071">
        <v>107.41699981689453</v>
      </c>
    </row>
    <row r="1072" spans="1:8" x14ac:dyDescent="0.25">
      <c r="A1072">
        <v>1070</v>
      </c>
      <c r="B1072" s="5">
        <v>40892</v>
      </c>
      <c r="C1072">
        <v>3.2999999821186066E-2</v>
      </c>
      <c r="D1072">
        <v>7.0623202323913574</v>
      </c>
      <c r="E1072">
        <v>5607.830078125</v>
      </c>
      <c r="F1072">
        <v>26.20359992980957</v>
      </c>
      <c r="G1072">
        <v>3.2000000476837158</v>
      </c>
      <c r="H1072">
        <v>83.851600646972656</v>
      </c>
    </row>
    <row r="1073" spans="1:8" x14ac:dyDescent="0.25">
      <c r="A1073">
        <v>1071</v>
      </c>
      <c r="B1073" s="5">
        <v>40893</v>
      </c>
      <c r="C1073">
        <v>3.2999999821186066E-2</v>
      </c>
      <c r="D1073">
        <v>7.0623202323913574</v>
      </c>
      <c r="E1073">
        <v>5902.7001953125</v>
      </c>
      <c r="F1073">
        <v>27.581499099731445</v>
      </c>
      <c r="G1073">
        <v>3.2000000476837158</v>
      </c>
      <c r="H1073">
        <v>88.260696411132813</v>
      </c>
    </row>
    <row r="1074" spans="1:8" x14ac:dyDescent="0.25">
      <c r="A1074">
        <v>1072</v>
      </c>
      <c r="B1074" s="5">
        <v>40894</v>
      </c>
      <c r="C1074">
        <v>3.3100001513957977E-2</v>
      </c>
      <c r="D1074">
        <v>8.3829202651977539</v>
      </c>
      <c r="E1074">
        <v>7503.6201171875</v>
      </c>
      <c r="F1074">
        <v>29.62809944152832</v>
      </c>
      <c r="G1074">
        <v>3.2000999450683594</v>
      </c>
      <c r="H1074">
        <v>94.812797546386719</v>
      </c>
    </row>
    <row r="1075" spans="1:8" x14ac:dyDescent="0.25">
      <c r="A1075">
        <v>1073</v>
      </c>
      <c r="B1075" s="5">
        <v>40895</v>
      </c>
      <c r="C1075">
        <v>3.3100001513957977E-2</v>
      </c>
      <c r="D1075">
        <v>8.3829202651977539</v>
      </c>
      <c r="E1075">
        <v>7203.10009765625</v>
      </c>
      <c r="F1075">
        <v>28.441499710083008</v>
      </c>
      <c r="G1075">
        <v>3.1930000782012939</v>
      </c>
      <c r="H1075">
        <v>90.8135986328125</v>
      </c>
    </row>
    <row r="1076" spans="1:8" x14ac:dyDescent="0.25">
      <c r="A1076">
        <v>1074</v>
      </c>
      <c r="B1076" s="5">
        <v>40896</v>
      </c>
      <c r="C1076">
        <v>3.3100001513957977E-2</v>
      </c>
      <c r="D1076">
        <v>8.6700096130371094</v>
      </c>
      <c r="E1076">
        <v>7954.16015625</v>
      </c>
      <c r="F1076">
        <v>30.367099761962891</v>
      </c>
      <c r="G1076">
        <v>3.5202000141143799</v>
      </c>
      <c r="H1076">
        <v>106.89800262451172</v>
      </c>
    </row>
    <row r="1077" spans="1:8" x14ac:dyDescent="0.25">
      <c r="A1077">
        <v>1075</v>
      </c>
      <c r="B1077" s="5">
        <v>40897</v>
      </c>
      <c r="C1077">
        <v>3.319999948143959E-2</v>
      </c>
      <c r="D1077">
        <v>8.6700096130371094</v>
      </c>
      <c r="E1077">
        <v>6705.91015625</v>
      </c>
      <c r="F1077">
        <v>25.678899765014648</v>
      </c>
      <c r="G1077">
        <v>3.9500000476837158</v>
      </c>
      <c r="H1077">
        <v>101.43199920654297</v>
      </c>
    </row>
    <row r="1078" spans="1:8" x14ac:dyDescent="0.25">
      <c r="A1078">
        <v>1076</v>
      </c>
      <c r="B1078" s="5">
        <v>40898</v>
      </c>
      <c r="C1078">
        <v>3.319999948143959E-2</v>
      </c>
      <c r="D1078">
        <v>8.8996801376342773</v>
      </c>
      <c r="E1078">
        <v>7454.259765625</v>
      </c>
      <c r="F1078">
        <v>27.807899475097656</v>
      </c>
      <c r="G1078">
        <v>3.8900001049041748</v>
      </c>
      <c r="H1078">
        <v>108.17299652099609</v>
      </c>
    </row>
    <row r="1079" spans="1:8" x14ac:dyDescent="0.25">
      <c r="A1079">
        <v>1077</v>
      </c>
      <c r="B1079" s="5">
        <v>40899</v>
      </c>
      <c r="C1079">
        <v>3.319999948143959E-2</v>
      </c>
      <c r="D1079">
        <v>8.8996801376342773</v>
      </c>
      <c r="E1079">
        <v>7403.4501953125</v>
      </c>
      <c r="F1079">
        <v>27.618400573730469</v>
      </c>
      <c r="G1079">
        <v>3.8901000022888184</v>
      </c>
      <c r="H1079">
        <v>107.43800354003906</v>
      </c>
    </row>
    <row r="1080" spans="1:8" x14ac:dyDescent="0.25">
      <c r="A1080">
        <v>1078</v>
      </c>
      <c r="B1080" s="5">
        <v>40900</v>
      </c>
      <c r="C1080">
        <v>3.3300001174211502E-2</v>
      </c>
      <c r="D1080">
        <v>8.7274198532104492</v>
      </c>
      <c r="E1080">
        <v>7102.64990234375</v>
      </c>
      <c r="F1080">
        <v>27.10059928894043</v>
      </c>
      <c r="G1080">
        <v>3.9467999935150146</v>
      </c>
      <c r="H1080">
        <v>106.96099853515625</v>
      </c>
    </row>
    <row r="1081" spans="1:8" x14ac:dyDescent="0.25">
      <c r="A1081">
        <v>1079</v>
      </c>
      <c r="B1081" s="5">
        <v>40901</v>
      </c>
      <c r="C1081">
        <v>3.3300001174211502E-2</v>
      </c>
      <c r="D1081">
        <v>8.7274198532104492</v>
      </c>
      <c r="E1081">
        <v>7252.25</v>
      </c>
      <c r="F1081">
        <v>27.67140007019043</v>
      </c>
      <c r="G1081">
        <v>3.940000057220459</v>
      </c>
      <c r="H1081">
        <v>109.02500152587891</v>
      </c>
    </row>
    <row r="1082" spans="1:8" x14ac:dyDescent="0.25">
      <c r="A1082">
        <v>1080</v>
      </c>
      <c r="B1082" s="5">
        <v>40902</v>
      </c>
      <c r="C1082">
        <v>3.3300001174211502E-2</v>
      </c>
      <c r="D1082">
        <v>9.9905996322631836</v>
      </c>
      <c r="E1082">
        <v>8702.9296875</v>
      </c>
      <c r="F1082">
        <v>29.007999420166016</v>
      </c>
      <c r="G1082">
        <v>4.2249999046325684</v>
      </c>
      <c r="H1082">
        <v>122.55899810791016</v>
      </c>
    </row>
    <row r="1083" spans="1:8" x14ac:dyDescent="0.25">
      <c r="A1083">
        <v>1081</v>
      </c>
      <c r="B1083" s="5">
        <v>40903</v>
      </c>
      <c r="C1083">
        <v>3.3399999141693115E-2</v>
      </c>
      <c r="D1083">
        <v>9.9905996322631836</v>
      </c>
      <c r="E1083">
        <v>8853.259765625</v>
      </c>
      <c r="F1083">
        <v>29.597700119018555</v>
      </c>
      <c r="G1083">
        <v>4.0180001258850098</v>
      </c>
      <c r="H1083">
        <v>118.92400360107422</v>
      </c>
    </row>
    <row r="1084" spans="1:8" x14ac:dyDescent="0.25">
      <c r="A1084">
        <v>1082</v>
      </c>
      <c r="B1084" s="5">
        <v>40904</v>
      </c>
      <c r="C1084">
        <v>3.3399999141693115E-2</v>
      </c>
      <c r="D1084">
        <v>9.1680002212524414</v>
      </c>
      <c r="E1084">
        <v>7253</v>
      </c>
      <c r="F1084">
        <v>26.423500061035156</v>
      </c>
      <c r="G1084">
        <v>4.070000171661377</v>
      </c>
      <c r="H1084">
        <v>107.54299926757813</v>
      </c>
    </row>
    <row r="1085" spans="1:8" x14ac:dyDescent="0.25">
      <c r="A1085">
        <v>1083</v>
      </c>
      <c r="B1085" s="5">
        <v>40905</v>
      </c>
      <c r="C1085">
        <v>3.3399999141693115E-2</v>
      </c>
      <c r="D1085">
        <v>9.1680002212524414</v>
      </c>
      <c r="E1085">
        <v>7753.14990234375</v>
      </c>
      <c r="F1085">
        <v>28.245599746704102</v>
      </c>
      <c r="G1085">
        <v>4.1855001449584961</v>
      </c>
      <c r="H1085">
        <v>118.22200012207031</v>
      </c>
    </row>
    <row r="1086" spans="1:8" x14ac:dyDescent="0.25">
      <c r="A1086">
        <v>1084</v>
      </c>
      <c r="B1086" s="5">
        <v>40906</v>
      </c>
      <c r="C1086">
        <v>3.3500000834465027E-2</v>
      </c>
      <c r="D1086">
        <v>8.0724601745605469</v>
      </c>
      <c r="E1086">
        <v>6904.16015625</v>
      </c>
      <c r="F1086">
        <v>28.651699066162109</v>
      </c>
      <c r="G1086">
        <v>4.1659998893737793</v>
      </c>
      <c r="H1086">
        <v>119.36299896240234</v>
      </c>
    </row>
    <row r="1087" spans="1:8" x14ac:dyDescent="0.25">
      <c r="A1087">
        <v>1085</v>
      </c>
      <c r="B1087" s="5">
        <v>40907</v>
      </c>
      <c r="C1087">
        <v>3.3500000834465027E-2</v>
      </c>
      <c r="D1087">
        <v>8.0724601745605469</v>
      </c>
      <c r="E1087">
        <v>7103.33984375</v>
      </c>
      <c r="F1087">
        <v>29.478200912475586</v>
      </c>
      <c r="G1087">
        <v>4.2480001449584961</v>
      </c>
      <c r="H1087">
        <v>125.2239990234375</v>
      </c>
    </row>
    <row r="1088" spans="1:8" x14ac:dyDescent="0.25">
      <c r="A1088">
        <v>1086</v>
      </c>
      <c r="B1088" s="5">
        <v>40908</v>
      </c>
      <c r="C1088">
        <v>3.3500000834465027E-2</v>
      </c>
      <c r="D1088">
        <v>9.283329963684082</v>
      </c>
      <c r="E1088">
        <v>7553.9501953125</v>
      </c>
      <c r="F1088">
        <v>27.259300231933594</v>
      </c>
      <c r="G1088">
        <v>4.7220001220703125</v>
      </c>
      <c r="H1088">
        <v>128.718994140625</v>
      </c>
    </row>
    <row r="1089" spans="1:8" x14ac:dyDescent="0.25">
      <c r="A1089">
        <v>1087</v>
      </c>
      <c r="B1089" s="5">
        <v>40909</v>
      </c>
      <c r="C1089">
        <v>3.359999880194664E-2</v>
      </c>
      <c r="D1089">
        <v>9.283329963684082</v>
      </c>
      <c r="E1089">
        <v>7653.5498046875</v>
      </c>
      <c r="F1089">
        <v>27.701200485229492</v>
      </c>
      <c r="G1089">
        <v>5.2677001953125</v>
      </c>
      <c r="H1089">
        <v>145.9219970703125</v>
      </c>
    </row>
    <row r="1090" spans="1:8" x14ac:dyDescent="0.25">
      <c r="A1090">
        <v>1088</v>
      </c>
      <c r="B1090" s="5">
        <v>40910</v>
      </c>
      <c r="C1090">
        <v>3.359999880194664E-2</v>
      </c>
      <c r="D1090">
        <v>8.7643804550170898</v>
      </c>
      <c r="E1090">
        <v>7555.5498046875</v>
      </c>
      <c r="F1090">
        <v>28.965700149536133</v>
      </c>
      <c r="G1090">
        <v>5.2168002128601074</v>
      </c>
      <c r="H1090">
        <v>151.10800170898438</v>
      </c>
    </row>
    <row r="1091" spans="1:8" x14ac:dyDescent="0.25">
      <c r="A1091">
        <v>1089</v>
      </c>
      <c r="B1091" s="5">
        <v>40911</v>
      </c>
      <c r="C1091">
        <v>3.359999880194664E-2</v>
      </c>
      <c r="D1091">
        <v>8.7643804550170898</v>
      </c>
      <c r="E1091">
        <v>7955.35009765625</v>
      </c>
      <c r="F1091">
        <v>30.49839973449707</v>
      </c>
      <c r="G1091">
        <v>4.8807997703552246</v>
      </c>
      <c r="H1091">
        <v>148.85699462890625</v>
      </c>
    </row>
    <row r="1092" spans="1:8" x14ac:dyDescent="0.25">
      <c r="A1092">
        <v>1090</v>
      </c>
      <c r="B1092" s="5">
        <v>40912</v>
      </c>
      <c r="C1092">
        <v>3.3700000494718552E-2</v>
      </c>
      <c r="D1092">
        <v>8.87969970703125</v>
      </c>
      <c r="E1092">
        <v>7464.2001953125</v>
      </c>
      <c r="F1092">
        <v>28.327899932861328</v>
      </c>
      <c r="G1092">
        <v>5.5738000869750977</v>
      </c>
      <c r="H1092">
        <v>157.89399719238281</v>
      </c>
    </row>
    <row r="1093" spans="1:8" x14ac:dyDescent="0.25">
      <c r="A1093">
        <v>1091</v>
      </c>
      <c r="B1093" s="5">
        <v>40913</v>
      </c>
      <c r="C1093">
        <v>3.3700000494718552E-2</v>
      </c>
      <c r="D1093">
        <v>8.87969970703125</v>
      </c>
      <c r="E1093">
        <v>7355.7001953125</v>
      </c>
      <c r="F1093">
        <v>27.916200637817383</v>
      </c>
      <c r="G1093">
        <v>6.9475998878479004</v>
      </c>
      <c r="H1093">
        <v>193.94999694824219</v>
      </c>
    </row>
    <row r="1094" spans="1:8" x14ac:dyDescent="0.25">
      <c r="A1094">
        <v>1092</v>
      </c>
      <c r="B1094" s="5">
        <v>40914</v>
      </c>
      <c r="C1094">
        <v>3.3700000494718552E-2</v>
      </c>
      <c r="D1094">
        <v>9.8022699356079102</v>
      </c>
      <c r="E1094">
        <v>8556.490234375</v>
      </c>
      <c r="F1094">
        <v>29.416999816894531</v>
      </c>
      <c r="G1094">
        <v>6.6968998908996582</v>
      </c>
      <c r="H1094">
        <v>197.00300598144531</v>
      </c>
    </row>
    <row r="1095" spans="1:8" x14ac:dyDescent="0.25">
      <c r="A1095">
        <v>1093</v>
      </c>
      <c r="B1095" s="5">
        <v>40915</v>
      </c>
      <c r="C1095">
        <v>3.3799998462200165E-2</v>
      </c>
      <c r="D1095">
        <v>9.8022699356079102</v>
      </c>
      <c r="E1095">
        <v>9204.48046875</v>
      </c>
      <c r="F1095">
        <v>31.738700866699219</v>
      </c>
      <c r="G1095">
        <v>6.809999942779541</v>
      </c>
      <c r="H1095">
        <v>216.14100646972656</v>
      </c>
    </row>
    <row r="1096" spans="1:8" x14ac:dyDescent="0.25">
      <c r="A1096">
        <v>1094</v>
      </c>
      <c r="B1096" s="5">
        <v>40916</v>
      </c>
      <c r="C1096">
        <v>3.3799998462200165E-2</v>
      </c>
      <c r="D1096">
        <v>9.283329963684082</v>
      </c>
      <c r="E1096">
        <v>8153.72021484375</v>
      </c>
      <c r="F1096">
        <v>29.687200546264648</v>
      </c>
      <c r="G1096">
        <v>7.1135997772216797</v>
      </c>
      <c r="H1096">
        <v>211.18299865722656</v>
      </c>
    </row>
    <row r="1097" spans="1:8" x14ac:dyDescent="0.25">
      <c r="A1097">
        <v>1095</v>
      </c>
      <c r="B1097" s="5">
        <v>40917</v>
      </c>
      <c r="C1097">
        <v>3.3799998462200165E-2</v>
      </c>
      <c r="D1097">
        <v>9.283329963684082</v>
      </c>
      <c r="E1097">
        <v>8206.3701171875</v>
      </c>
      <c r="F1097">
        <v>29.878900527954102</v>
      </c>
      <c r="G1097">
        <v>6.3256998062133789</v>
      </c>
      <c r="H1097">
        <v>189.0050048828125</v>
      </c>
    </row>
    <row r="1098" spans="1:8" x14ac:dyDescent="0.25">
      <c r="A1098">
        <v>1096</v>
      </c>
      <c r="B1098" s="5">
        <v>40918</v>
      </c>
      <c r="C1098">
        <v>3.3900000154972076E-2</v>
      </c>
      <c r="D1098">
        <v>9.0776195526123047</v>
      </c>
      <c r="E1098">
        <v>7054.89990234375</v>
      </c>
      <c r="F1098">
        <v>26.346200942993164</v>
      </c>
      <c r="G1098">
        <v>6.3600001335144043</v>
      </c>
      <c r="H1098">
        <v>167.56199645996094</v>
      </c>
    </row>
    <row r="1099" spans="1:8" x14ac:dyDescent="0.25">
      <c r="A1099">
        <v>1097</v>
      </c>
      <c r="B1099" s="5">
        <v>40919</v>
      </c>
      <c r="C1099">
        <v>3.3900000154972076E-2</v>
      </c>
      <c r="D1099">
        <v>9.0776195526123047</v>
      </c>
      <c r="E1099">
        <v>7655.7001953125</v>
      </c>
      <c r="F1099">
        <v>28.589899063110352</v>
      </c>
      <c r="G1099">
        <v>6.9000000953674316</v>
      </c>
      <c r="H1099">
        <v>197.27000427246094</v>
      </c>
    </row>
    <row r="1100" spans="1:8" x14ac:dyDescent="0.25">
      <c r="A1100">
        <v>1098</v>
      </c>
      <c r="B1100" s="5">
        <v>40920</v>
      </c>
      <c r="C1100">
        <v>3.3900000154972076E-2</v>
      </c>
      <c r="D1100">
        <v>10.321100234985352</v>
      </c>
      <c r="E1100">
        <v>7791.22021484375</v>
      </c>
      <c r="F1100">
        <v>25.590499877929688</v>
      </c>
      <c r="G1100">
        <v>6.8000001907348633</v>
      </c>
      <c r="H1100">
        <v>174.01600646972656</v>
      </c>
    </row>
    <row r="1101" spans="1:8" x14ac:dyDescent="0.25">
      <c r="A1101">
        <v>1099</v>
      </c>
      <c r="B1101" s="5">
        <v>40921</v>
      </c>
      <c r="C1101">
        <v>3.4000001847743988E-2</v>
      </c>
      <c r="D1101">
        <v>10.321100234985352</v>
      </c>
      <c r="E1101">
        <v>7009.7900390625</v>
      </c>
      <c r="F1101">
        <v>23.091800689697266</v>
      </c>
      <c r="G1101">
        <v>6.4099998474121094</v>
      </c>
      <c r="H1101">
        <v>148.01800537109375</v>
      </c>
    </row>
    <row r="1102" spans="1:8" x14ac:dyDescent="0.25">
      <c r="A1102">
        <v>1100</v>
      </c>
      <c r="B1102" s="5">
        <v>40922</v>
      </c>
      <c r="C1102">
        <v>3.4000001847743988E-2</v>
      </c>
      <c r="D1102">
        <v>9.9480800628662109</v>
      </c>
      <c r="E1102">
        <v>7512.7900390625</v>
      </c>
      <c r="F1102">
        <v>25.676799774169922</v>
      </c>
      <c r="G1102">
        <v>6.75</v>
      </c>
      <c r="H1102">
        <v>173.3179931640625</v>
      </c>
    </row>
    <row r="1103" spans="1:8" x14ac:dyDescent="0.25">
      <c r="A1103">
        <v>1101</v>
      </c>
      <c r="B1103" s="5">
        <v>40923</v>
      </c>
      <c r="C1103">
        <v>3.4000001847743988E-2</v>
      </c>
      <c r="D1103">
        <v>9.9480800628662109</v>
      </c>
      <c r="E1103">
        <v>6963.43017578125</v>
      </c>
      <c r="F1103">
        <v>23.799200057983398</v>
      </c>
      <c r="G1103">
        <v>7.0018000602722168</v>
      </c>
      <c r="H1103">
        <v>166.63699340820313</v>
      </c>
    </row>
    <row r="1104" spans="1:8" x14ac:dyDescent="0.25">
      <c r="A1104">
        <v>1102</v>
      </c>
      <c r="B1104" s="5">
        <v>40924</v>
      </c>
      <c r="C1104">
        <v>3.4099999815225601E-2</v>
      </c>
      <c r="D1104">
        <v>9.82373046875</v>
      </c>
      <c r="E1104">
        <v>8789</v>
      </c>
      <c r="F1104">
        <v>30.50830078125</v>
      </c>
      <c r="G1104">
        <v>6.682499885559082</v>
      </c>
      <c r="H1104">
        <v>203.87100219726563</v>
      </c>
    </row>
    <row r="1105" spans="1:8" x14ac:dyDescent="0.25">
      <c r="A1105">
        <v>1103</v>
      </c>
      <c r="B1105" s="5">
        <v>40925</v>
      </c>
      <c r="C1105">
        <v>3.4099999815225601E-2</v>
      </c>
      <c r="D1105">
        <v>9.82373046875</v>
      </c>
      <c r="E1105">
        <v>7857.64990234375</v>
      </c>
      <c r="F1105">
        <v>27.275400161743164</v>
      </c>
      <c r="G1105">
        <v>5.5999999046325684</v>
      </c>
      <c r="H1105">
        <v>152.74200439453125</v>
      </c>
    </row>
    <row r="1106" spans="1:8" x14ac:dyDescent="0.25">
      <c r="A1106">
        <v>1104</v>
      </c>
      <c r="B1106" s="5">
        <v>40926</v>
      </c>
      <c r="C1106">
        <v>3.4099999815225601E-2</v>
      </c>
      <c r="D1106">
        <v>8.8289203643798828</v>
      </c>
      <c r="E1106">
        <v>6410.830078125</v>
      </c>
      <c r="F1106">
        <v>24.760599136352539</v>
      </c>
      <c r="G1106">
        <v>5.9200000762939453</v>
      </c>
      <c r="H1106">
        <v>146.58299255371094</v>
      </c>
    </row>
    <row r="1107" spans="1:8" x14ac:dyDescent="0.25">
      <c r="A1107">
        <v>1105</v>
      </c>
      <c r="B1107" s="5">
        <v>40927</v>
      </c>
      <c r="C1107">
        <v>3.4200001507997513E-2</v>
      </c>
      <c r="D1107">
        <v>8.8289203643798828</v>
      </c>
      <c r="E1107">
        <v>7527.419921875</v>
      </c>
      <c r="F1107">
        <v>29.158500671386719</v>
      </c>
      <c r="G1107">
        <v>6.359799861907959</v>
      </c>
      <c r="H1107">
        <v>185.44200134277344</v>
      </c>
    </row>
    <row r="1108" spans="1:8" x14ac:dyDescent="0.25">
      <c r="A1108">
        <v>1106</v>
      </c>
      <c r="B1108" s="5">
        <v>40928</v>
      </c>
      <c r="C1108">
        <v>3.4200001507997513E-2</v>
      </c>
      <c r="D1108">
        <v>8.5802202224731445</v>
      </c>
      <c r="E1108">
        <v>7274.3798828125</v>
      </c>
      <c r="F1108">
        <v>28.995000839233398</v>
      </c>
      <c r="G1108">
        <v>6.489799976348877</v>
      </c>
      <c r="H1108">
        <v>188.1719970703125</v>
      </c>
    </row>
    <row r="1109" spans="1:8" x14ac:dyDescent="0.25">
      <c r="A1109">
        <v>1107</v>
      </c>
      <c r="B1109" s="5">
        <v>40929</v>
      </c>
      <c r="C1109">
        <v>3.4200001507997513E-2</v>
      </c>
      <c r="D1109">
        <v>8.5802202224731445</v>
      </c>
      <c r="E1109">
        <v>8204.330078125</v>
      </c>
      <c r="F1109">
        <v>32.701698303222656</v>
      </c>
      <c r="G1109">
        <v>6.179999828338623</v>
      </c>
      <c r="H1109">
        <v>202.09700012207031</v>
      </c>
    </row>
    <row r="1110" spans="1:8" x14ac:dyDescent="0.25">
      <c r="A1110">
        <v>1108</v>
      </c>
      <c r="B1110" s="5">
        <v>40930</v>
      </c>
      <c r="C1110">
        <v>3.4299999475479126E-2</v>
      </c>
      <c r="D1110">
        <v>8.4509801864624023</v>
      </c>
      <c r="E1110">
        <v>6802.830078125</v>
      </c>
      <c r="F1110">
        <v>27.610700607299805</v>
      </c>
      <c r="G1110">
        <v>6.3097000122070313</v>
      </c>
      <c r="H1110">
        <v>174.21499633789063</v>
      </c>
    </row>
    <row r="1111" spans="1:8" x14ac:dyDescent="0.25">
      <c r="A1111">
        <v>1109</v>
      </c>
      <c r="B1111" s="5">
        <v>40931</v>
      </c>
      <c r="C1111">
        <v>3.4299999475479126E-2</v>
      </c>
      <c r="D1111">
        <v>8.4509801864624023</v>
      </c>
      <c r="E1111">
        <v>8504.7900390625</v>
      </c>
      <c r="F1111">
        <v>34.518398284912109</v>
      </c>
      <c r="G1111">
        <v>6.3559999465942383</v>
      </c>
      <c r="H1111">
        <v>219.39900207519531</v>
      </c>
    </row>
    <row r="1112" spans="1:8" x14ac:dyDescent="0.25">
      <c r="A1112">
        <v>1110</v>
      </c>
      <c r="B1112" s="5">
        <v>40932</v>
      </c>
      <c r="C1112">
        <v>3.4299999475479126E-2</v>
      </c>
      <c r="D1112">
        <v>8.7760200500488281</v>
      </c>
      <c r="E1112">
        <v>6958.64013671875</v>
      </c>
      <c r="F1112">
        <v>27.197000503540039</v>
      </c>
      <c r="G1112">
        <v>6.2898001670837402</v>
      </c>
      <c r="H1112">
        <v>171.06399536132813</v>
      </c>
    </row>
    <row r="1113" spans="1:8" x14ac:dyDescent="0.25">
      <c r="A1113">
        <v>1111</v>
      </c>
      <c r="B1113" s="5">
        <v>40933</v>
      </c>
      <c r="C1113">
        <v>3.4400001168251038E-2</v>
      </c>
      <c r="D1113">
        <v>8.7760200500488281</v>
      </c>
      <c r="E1113">
        <v>7407.4599609375</v>
      </c>
      <c r="F1113">
        <v>29.035600662231445</v>
      </c>
      <c r="G1113">
        <v>5.75</v>
      </c>
      <c r="H1113">
        <v>166.95399475097656</v>
      </c>
    </row>
    <row r="1114" spans="1:8" x14ac:dyDescent="0.25">
      <c r="A1114">
        <v>1112</v>
      </c>
      <c r="B1114" s="5">
        <v>40934</v>
      </c>
      <c r="C1114">
        <v>3.4400001168251038E-2</v>
      </c>
      <c r="D1114">
        <v>8.4509801864624023</v>
      </c>
      <c r="E1114">
        <v>6908.259765625</v>
      </c>
      <c r="F1114">
        <v>28.12030029296875</v>
      </c>
      <c r="G1114">
        <v>5.3400001525878906</v>
      </c>
      <c r="H1114">
        <v>150.16200256347656</v>
      </c>
    </row>
    <row r="1115" spans="1:8" x14ac:dyDescent="0.25">
      <c r="A1115">
        <v>1113</v>
      </c>
      <c r="B1115" s="5">
        <v>40935</v>
      </c>
      <c r="C1115">
        <v>3.4400001168251038E-2</v>
      </c>
      <c r="D1115">
        <v>8.4509801864624023</v>
      </c>
      <c r="E1115">
        <v>7071.58984375</v>
      </c>
      <c r="F1115">
        <v>28.785100936889648</v>
      </c>
      <c r="G1115">
        <v>5.2919998168945313</v>
      </c>
      <c r="H1115">
        <v>152.33099365234375</v>
      </c>
    </row>
    <row r="1116" spans="1:8" x14ac:dyDescent="0.25">
      <c r="A1116">
        <v>1114</v>
      </c>
      <c r="B1116" s="5">
        <v>40936</v>
      </c>
      <c r="C1116">
        <v>3.4499999135732651E-2</v>
      </c>
      <c r="D1116">
        <v>10.076199531555176</v>
      </c>
      <c r="E1116">
        <v>7256.7900390625</v>
      </c>
      <c r="F1116">
        <v>24.846599578857422</v>
      </c>
      <c r="G1116">
        <v>5.6266999244689941</v>
      </c>
      <c r="H1116">
        <v>139.80400085449219</v>
      </c>
    </row>
    <row r="1117" spans="1:8" x14ac:dyDescent="0.25">
      <c r="A1117">
        <v>1115</v>
      </c>
      <c r="B1117" s="5">
        <v>40937</v>
      </c>
      <c r="C1117">
        <v>3.4499999135732651E-2</v>
      </c>
      <c r="D1117">
        <v>10.076199531555176</v>
      </c>
      <c r="E1117">
        <v>8569.3203125</v>
      </c>
      <c r="F1117">
        <v>29.340599060058594</v>
      </c>
      <c r="G1117">
        <v>5.3808999061584473</v>
      </c>
      <c r="H1117">
        <v>157.87899780273438</v>
      </c>
    </row>
    <row r="1118" spans="1:8" x14ac:dyDescent="0.25">
      <c r="A1118">
        <v>1116</v>
      </c>
      <c r="B1118" s="5">
        <v>40938</v>
      </c>
      <c r="C1118">
        <v>3.4499999135732651E-2</v>
      </c>
      <c r="D1118">
        <v>10.791299819946289</v>
      </c>
      <c r="E1118">
        <v>8628.7802734375</v>
      </c>
      <c r="F1118">
        <v>27.586399078369141</v>
      </c>
      <c r="G1118">
        <v>5.4904999732971191</v>
      </c>
      <c r="H1118">
        <v>151.46299743652344</v>
      </c>
    </row>
    <row r="1119" spans="1:8" x14ac:dyDescent="0.25">
      <c r="A1119">
        <v>1117</v>
      </c>
      <c r="B1119" s="5">
        <v>40939</v>
      </c>
      <c r="C1119">
        <v>3.4600000828504562E-2</v>
      </c>
      <c r="D1119">
        <v>10.791299819946289</v>
      </c>
      <c r="E1119">
        <v>7507.1201171875</v>
      </c>
      <c r="F1119">
        <v>24.069999694824219</v>
      </c>
      <c r="G1119">
        <v>5.483799934387207</v>
      </c>
      <c r="H1119">
        <v>131.9949951171875</v>
      </c>
    </row>
    <row r="1120" spans="1:8" x14ac:dyDescent="0.25">
      <c r="A1120">
        <v>1118</v>
      </c>
      <c r="B1120" s="5">
        <v>40940</v>
      </c>
      <c r="C1120">
        <v>3.4600000828504562E-2</v>
      </c>
      <c r="D1120">
        <v>8.7760200500488281</v>
      </c>
      <c r="E1120">
        <v>7054.509765625</v>
      </c>
      <c r="F1120">
        <v>27.812799453735352</v>
      </c>
      <c r="G1120">
        <v>6.0756001472473145</v>
      </c>
      <c r="H1120">
        <v>168.97999572753906</v>
      </c>
    </row>
    <row r="1121" spans="1:8" x14ac:dyDescent="0.25">
      <c r="A1121">
        <v>1119</v>
      </c>
      <c r="B1121" s="5">
        <v>40941</v>
      </c>
      <c r="C1121">
        <v>3.4600000828504562E-2</v>
      </c>
      <c r="D1121">
        <v>8.7760200500488281</v>
      </c>
      <c r="E1121">
        <v>7961.419921875</v>
      </c>
      <c r="F1121">
        <v>31.388399124145508</v>
      </c>
      <c r="G1121">
        <v>6.0999999046325684</v>
      </c>
      <c r="H1121">
        <v>191.468994140625</v>
      </c>
    </row>
    <row r="1122" spans="1:8" x14ac:dyDescent="0.25">
      <c r="A1122">
        <v>1120</v>
      </c>
      <c r="B1122" s="5">
        <v>40942</v>
      </c>
      <c r="C1122">
        <v>3.4699998795986176E-2</v>
      </c>
      <c r="D1122">
        <v>10.401200294494629</v>
      </c>
      <c r="E1122">
        <v>7906.75</v>
      </c>
      <c r="F1122">
        <v>26.37809944152832</v>
      </c>
      <c r="G1122">
        <v>5.9593000411987305</v>
      </c>
      <c r="H1122">
        <v>157.19500732421875</v>
      </c>
    </row>
    <row r="1123" spans="1:8" x14ac:dyDescent="0.25">
      <c r="A1123">
        <v>1121</v>
      </c>
      <c r="B1123" s="5">
        <v>40943</v>
      </c>
      <c r="C1123">
        <v>3.4699998795986176E-2</v>
      </c>
      <c r="D1123">
        <v>10.401200294494629</v>
      </c>
      <c r="E1123">
        <v>7858.66015625</v>
      </c>
      <c r="F1123">
        <v>26.21769905090332</v>
      </c>
      <c r="G1123">
        <v>5.8734002113342285</v>
      </c>
      <c r="H1123">
        <v>153.98699951171875</v>
      </c>
    </row>
    <row r="1124" spans="1:8" x14ac:dyDescent="0.25">
      <c r="A1124">
        <v>1122</v>
      </c>
      <c r="B1124" s="5">
        <v>40944</v>
      </c>
      <c r="C1124">
        <v>3.4699998795986176E-2</v>
      </c>
      <c r="D1124">
        <v>9.327239990234375</v>
      </c>
      <c r="E1124">
        <v>7104.259765625</v>
      </c>
      <c r="F1124">
        <v>26.429899215698242</v>
      </c>
      <c r="G1124">
        <v>5.6887998580932617</v>
      </c>
      <c r="H1124">
        <v>150.35400390625</v>
      </c>
    </row>
    <row r="1125" spans="1:8" x14ac:dyDescent="0.25">
      <c r="A1125">
        <v>1123</v>
      </c>
      <c r="B1125" s="5">
        <v>40945</v>
      </c>
      <c r="C1125">
        <v>3.4800000488758087E-2</v>
      </c>
      <c r="D1125">
        <v>9.327239990234375</v>
      </c>
      <c r="E1125">
        <v>7304.2900390625</v>
      </c>
      <c r="F1125">
        <v>27.252399444580078</v>
      </c>
      <c r="G1125">
        <v>5.4534997940063477</v>
      </c>
      <c r="H1125">
        <v>148.62100219726563</v>
      </c>
    </row>
    <row r="1126" spans="1:8" x14ac:dyDescent="0.25">
      <c r="A1126">
        <v>1124</v>
      </c>
      <c r="B1126" s="5">
        <v>40946</v>
      </c>
      <c r="C1126">
        <v>3.4800000488758087E-2</v>
      </c>
      <c r="D1126">
        <v>9.8073196411132813</v>
      </c>
      <c r="E1126">
        <v>6856.64013671875</v>
      </c>
      <c r="F1126">
        <v>24.329900741577148</v>
      </c>
      <c r="G1126">
        <v>5.690000057220459</v>
      </c>
      <c r="H1126">
        <v>138.43699645996094</v>
      </c>
    </row>
    <row r="1127" spans="1:8" x14ac:dyDescent="0.25">
      <c r="A1127">
        <v>1125</v>
      </c>
      <c r="B1127" s="5">
        <v>40947</v>
      </c>
      <c r="C1127">
        <v>3.4800000488758087E-2</v>
      </c>
      <c r="D1127">
        <v>9.8073196411132813</v>
      </c>
      <c r="E1127">
        <v>7255.10986328125</v>
      </c>
      <c r="F1127">
        <v>25.743799209594727</v>
      </c>
      <c r="G1127">
        <v>5.5999999046325684</v>
      </c>
      <c r="H1127">
        <v>144.16499328613281</v>
      </c>
    </row>
    <row r="1128" spans="1:8" x14ac:dyDescent="0.25">
      <c r="A1128">
        <v>1126</v>
      </c>
      <c r="B1128" s="5">
        <v>40948</v>
      </c>
      <c r="C1128">
        <v>3.48999984562397E-2</v>
      </c>
      <c r="D1128">
        <v>9.8759002685546875</v>
      </c>
      <c r="E1128">
        <v>7257.419921875</v>
      </c>
      <c r="F1128">
        <v>25.646699905395508</v>
      </c>
      <c r="G1128">
        <v>5.8299999237060547</v>
      </c>
      <c r="H1128">
        <v>149.52000427246094</v>
      </c>
    </row>
    <row r="1129" spans="1:8" x14ac:dyDescent="0.25">
      <c r="A1129">
        <v>1127</v>
      </c>
      <c r="B1129" s="5">
        <v>40949</v>
      </c>
      <c r="C1129">
        <v>3.48999984562397E-2</v>
      </c>
      <c r="D1129">
        <v>9.8759002685546875</v>
      </c>
      <c r="E1129">
        <v>6904.169921875</v>
      </c>
      <c r="F1129">
        <v>24.398300170898438</v>
      </c>
      <c r="G1129">
        <v>5.912600040435791</v>
      </c>
      <c r="H1129">
        <v>144.25799560546875</v>
      </c>
    </row>
    <row r="1130" spans="1:8" x14ac:dyDescent="0.25">
      <c r="A1130">
        <v>1128</v>
      </c>
      <c r="B1130" s="5">
        <v>40950</v>
      </c>
      <c r="C1130">
        <v>3.48999984562397E-2</v>
      </c>
      <c r="D1130">
        <v>9.4644098281860352</v>
      </c>
      <c r="E1130">
        <v>7503.77001953125</v>
      </c>
      <c r="F1130">
        <v>27.670099258422852</v>
      </c>
      <c r="G1130">
        <v>5.6005001068115234</v>
      </c>
      <c r="H1130">
        <v>154.96699523925781</v>
      </c>
    </row>
    <row r="1131" spans="1:8" x14ac:dyDescent="0.25">
      <c r="A1131">
        <v>1129</v>
      </c>
      <c r="B1131" s="5">
        <v>40951</v>
      </c>
      <c r="C1131">
        <v>3.5000000149011612E-2</v>
      </c>
      <c r="D1131">
        <v>9.4644098281860352</v>
      </c>
      <c r="E1131">
        <v>7903.83984375</v>
      </c>
      <c r="F1131">
        <v>29.228900909423828</v>
      </c>
      <c r="G1131">
        <v>5.5146999359130859</v>
      </c>
      <c r="H1131">
        <v>161.18899536132813</v>
      </c>
    </row>
    <row r="1132" spans="1:8" x14ac:dyDescent="0.25">
      <c r="A1132">
        <v>1130</v>
      </c>
      <c r="B1132" s="5">
        <v>40952</v>
      </c>
      <c r="C1132">
        <v>3.5000000149011612E-2</v>
      </c>
      <c r="D1132">
        <v>10.081600189208984</v>
      </c>
      <c r="E1132">
        <v>6855.25</v>
      </c>
      <c r="F1132">
        <v>23.799200057983398</v>
      </c>
      <c r="G1132">
        <v>5.2600002288818359</v>
      </c>
      <c r="H1132">
        <v>125.18399810791016</v>
      </c>
    </row>
    <row r="1133" spans="1:8" x14ac:dyDescent="0.25">
      <c r="A1133">
        <v>1131</v>
      </c>
      <c r="B1133" s="5">
        <v>40953</v>
      </c>
      <c r="C1133">
        <v>3.5000000149011612E-2</v>
      </c>
      <c r="D1133">
        <v>10.081600189208984</v>
      </c>
      <c r="E1133">
        <v>6915.4599609375</v>
      </c>
      <c r="F1133">
        <v>24.008199691772461</v>
      </c>
      <c r="G1133">
        <v>4.4629001617431641</v>
      </c>
      <c r="H1133">
        <v>107.14600372314453</v>
      </c>
    </row>
    <row r="1134" spans="1:8" x14ac:dyDescent="0.25">
      <c r="A1134">
        <v>1132</v>
      </c>
      <c r="B1134" s="5">
        <v>40954</v>
      </c>
      <c r="C1134">
        <v>3.5100001841783524E-2</v>
      </c>
      <c r="D1134">
        <v>9.7387399673461914</v>
      </c>
      <c r="E1134">
        <v>6706.08984375</v>
      </c>
      <c r="F1134">
        <v>24.1697998046875</v>
      </c>
      <c r="G1134">
        <v>4.3250999450683594</v>
      </c>
      <c r="H1134">
        <v>104.53700256347656</v>
      </c>
    </row>
    <row r="1135" spans="1:8" x14ac:dyDescent="0.25">
      <c r="A1135">
        <v>1133</v>
      </c>
      <c r="B1135" s="5">
        <v>40955</v>
      </c>
      <c r="C1135">
        <v>3.5100001841783524E-2</v>
      </c>
      <c r="D1135">
        <v>9.7387399673461914</v>
      </c>
      <c r="E1135">
        <v>6909.93017578125</v>
      </c>
      <c r="F1135">
        <v>24.904499053955078</v>
      </c>
      <c r="G1135">
        <v>4.273900032043457</v>
      </c>
      <c r="H1135">
        <v>106.43900299072266</v>
      </c>
    </row>
    <row r="1136" spans="1:8" x14ac:dyDescent="0.25">
      <c r="A1136">
        <v>1134</v>
      </c>
      <c r="B1136" s="5">
        <v>40956</v>
      </c>
      <c r="C1136">
        <v>3.5100001841783524E-2</v>
      </c>
      <c r="D1136">
        <v>9.7387399673461914</v>
      </c>
      <c r="E1136">
        <v>7603.60009765625</v>
      </c>
      <c r="F1136">
        <v>27.404600143432617</v>
      </c>
      <c r="G1136">
        <v>4.4099998474121094</v>
      </c>
      <c r="H1136">
        <v>120.85399627685547</v>
      </c>
    </row>
    <row r="1137" spans="1:8" x14ac:dyDescent="0.25">
      <c r="A1137">
        <v>1135</v>
      </c>
      <c r="B1137" s="5">
        <v>40957</v>
      </c>
      <c r="C1137">
        <v>3.5199999809265137E-2</v>
      </c>
      <c r="D1137">
        <v>9.7387399673461914</v>
      </c>
      <c r="E1137">
        <v>8553.349609375</v>
      </c>
      <c r="F1137">
        <v>30.915500640869141</v>
      </c>
      <c r="G1137">
        <v>4.2220001220703125</v>
      </c>
      <c r="H1137">
        <v>130.52499389648438</v>
      </c>
    </row>
    <row r="1138" spans="1:8" x14ac:dyDescent="0.25">
      <c r="A1138">
        <v>1136</v>
      </c>
      <c r="B1138" s="5">
        <v>40958</v>
      </c>
      <c r="C1138">
        <v>3.5199999809265137E-2</v>
      </c>
      <c r="D1138">
        <v>10.741399765014648</v>
      </c>
      <c r="E1138">
        <v>7902.64990234375</v>
      </c>
      <c r="F1138">
        <v>25.897300720214844</v>
      </c>
      <c r="G1138">
        <v>4.3867001533508301</v>
      </c>
      <c r="H1138">
        <v>113.60399627685547</v>
      </c>
    </row>
    <row r="1139" spans="1:8" x14ac:dyDescent="0.25">
      <c r="A1139">
        <v>1137</v>
      </c>
      <c r="B1139" s="5">
        <v>40959</v>
      </c>
      <c r="C1139">
        <v>3.5199999809265137E-2</v>
      </c>
      <c r="D1139">
        <v>10.741399765014648</v>
      </c>
      <c r="E1139">
        <v>7004.1201171875</v>
      </c>
      <c r="F1139">
        <v>22.952800750732422</v>
      </c>
      <c r="G1139">
        <v>4.3614997863769531</v>
      </c>
      <c r="H1139">
        <v>100.10900115966797</v>
      </c>
    </row>
    <row r="1140" spans="1:8" x14ac:dyDescent="0.25">
      <c r="A1140">
        <v>1138</v>
      </c>
      <c r="B1140" s="5">
        <v>40960</v>
      </c>
      <c r="C1140">
        <v>3.5300001502037048E-2</v>
      </c>
      <c r="D1140">
        <v>8.7572898864746094</v>
      </c>
      <c r="E1140">
        <v>6453.43017578125</v>
      </c>
      <c r="F1140">
        <v>26.013299942016602</v>
      </c>
      <c r="G1140">
        <v>4.2719998359680176</v>
      </c>
      <c r="H1140">
        <v>111.12899780273438</v>
      </c>
    </row>
    <row r="1141" spans="1:8" x14ac:dyDescent="0.25">
      <c r="A1141">
        <v>1139</v>
      </c>
      <c r="B1141" s="5">
        <v>40961</v>
      </c>
      <c r="C1141">
        <v>3.5300001502037048E-2</v>
      </c>
      <c r="D1141">
        <v>8.7572898864746094</v>
      </c>
      <c r="E1141">
        <v>7953.41015625</v>
      </c>
      <c r="F1141">
        <v>32.059600830078125</v>
      </c>
      <c r="G1141">
        <v>4.4246997833251953</v>
      </c>
      <c r="H1141">
        <v>141.85400390625</v>
      </c>
    </row>
    <row r="1142" spans="1:8" x14ac:dyDescent="0.25">
      <c r="A1142">
        <v>1140</v>
      </c>
      <c r="B1142" s="5">
        <v>40962</v>
      </c>
      <c r="C1142">
        <v>3.5300001502037048E-2</v>
      </c>
      <c r="D1142">
        <v>11.493900299072266</v>
      </c>
      <c r="E1142">
        <v>8305.009765625</v>
      </c>
      <c r="F1142">
        <v>25.50629997253418</v>
      </c>
      <c r="G1142">
        <v>5.0149998664855957</v>
      </c>
      <c r="H1142">
        <v>127.91400146484375</v>
      </c>
    </row>
    <row r="1143" spans="1:8" x14ac:dyDescent="0.25">
      <c r="A1143">
        <v>1141</v>
      </c>
      <c r="B1143" s="5">
        <v>40963</v>
      </c>
      <c r="C1143">
        <v>3.5399999469518661E-2</v>
      </c>
      <c r="D1143">
        <v>11.493900299072266</v>
      </c>
      <c r="E1143">
        <v>7454.41015625</v>
      </c>
      <c r="F1143">
        <v>22.958799362182617</v>
      </c>
      <c r="G1143">
        <v>5.0288000106811523</v>
      </c>
      <c r="H1143">
        <v>115.45500183105469</v>
      </c>
    </row>
    <row r="1144" spans="1:8" x14ac:dyDescent="0.25">
      <c r="A1144">
        <v>1142</v>
      </c>
      <c r="B1144" s="5">
        <v>40964</v>
      </c>
      <c r="C1144">
        <v>3.5399999469518661E-2</v>
      </c>
      <c r="D1144">
        <v>11.42549991607666</v>
      </c>
      <c r="E1144">
        <v>8253.1201171875</v>
      </c>
      <c r="F1144">
        <v>25.570899963378906</v>
      </c>
      <c r="G1144">
        <v>4.7729997634887695</v>
      </c>
      <c r="H1144">
        <v>122.05000305175781</v>
      </c>
    </row>
    <row r="1145" spans="1:8" x14ac:dyDescent="0.25">
      <c r="A1145">
        <v>1143</v>
      </c>
      <c r="B1145" s="5">
        <v>40965</v>
      </c>
      <c r="C1145">
        <v>3.5399999469518661E-2</v>
      </c>
      <c r="D1145">
        <v>11.42549991607666</v>
      </c>
      <c r="E1145">
        <v>7503.419921875</v>
      </c>
      <c r="F1145">
        <v>23.248100280761719</v>
      </c>
      <c r="G1145">
        <v>4.9219999313354492</v>
      </c>
      <c r="H1145">
        <v>114.427001953125</v>
      </c>
    </row>
    <row r="1146" spans="1:8" x14ac:dyDescent="0.25">
      <c r="A1146">
        <v>1144</v>
      </c>
      <c r="B1146" s="5">
        <v>40966</v>
      </c>
      <c r="C1146">
        <v>3.5500001162290573E-2</v>
      </c>
      <c r="D1146">
        <v>10.809800148010254</v>
      </c>
      <c r="E1146">
        <v>7705.66015625</v>
      </c>
      <c r="F1146">
        <v>25.30579948425293</v>
      </c>
      <c r="G1146">
        <v>4.9559998512268066</v>
      </c>
      <c r="H1146">
        <v>125.41600036621094</v>
      </c>
    </row>
    <row r="1147" spans="1:8" x14ac:dyDescent="0.25">
      <c r="A1147">
        <v>1145</v>
      </c>
      <c r="B1147" s="5">
        <v>40967</v>
      </c>
      <c r="C1147">
        <v>3.5500001162290573E-2</v>
      </c>
      <c r="D1147">
        <v>10.809800148010254</v>
      </c>
      <c r="E1147">
        <v>8003.85009765625</v>
      </c>
      <c r="F1147">
        <v>26.285100936889648</v>
      </c>
      <c r="G1147">
        <v>4.8680000305175781</v>
      </c>
      <c r="H1147">
        <v>127.95600128173828</v>
      </c>
    </row>
    <row r="1148" spans="1:8" x14ac:dyDescent="0.25">
      <c r="A1148">
        <v>1146</v>
      </c>
      <c r="B1148" s="5">
        <v>40968</v>
      </c>
      <c r="C1148">
        <v>3.5500001162290573E-2</v>
      </c>
      <c r="D1148">
        <v>12.725399971008301</v>
      </c>
      <c r="E1148">
        <v>8953.400390625</v>
      </c>
      <c r="F1148">
        <v>24.977300643920898</v>
      </c>
      <c r="G1148">
        <v>4.8600001335144043</v>
      </c>
      <c r="H1148">
        <v>121.38999938964844</v>
      </c>
    </row>
    <row r="1149" spans="1:8" x14ac:dyDescent="0.25">
      <c r="A1149">
        <v>1147</v>
      </c>
      <c r="B1149" s="5">
        <v>40969</v>
      </c>
      <c r="C1149">
        <v>3.5599999129772186E-2</v>
      </c>
      <c r="D1149">
        <v>12.725399971008301</v>
      </c>
      <c r="E1149">
        <v>7556.72021484375</v>
      </c>
      <c r="F1149">
        <v>21.140300750732422</v>
      </c>
      <c r="G1149">
        <v>4.921299934387207</v>
      </c>
      <c r="H1149">
        <v>104.03800201416016</v>
      </c>
    </row>
    <row r="1150" spans="1:8" x14ac:dyDescent="0.25">
      <c r="A1150">
        <v>1148</v>
      </c>
      <c r="B1150" s="5">
        <v>40970</v>
      </c>
      <c r="C1150">
        <v>3.5599999129772186E-2</v>
      </c>
      <c r="D1150">
        <v>9.8972196578979492</v>
      </c>
      <c r="E1150">
        <v>6704.509765625</v>
      </c>
      <c r="F1150">
        <v>24.115900039672852</v>
      </c>
      <c r="G1150">
        <v>4.7049999237060547</v>
      </c>
      <c r="H1150">
        <v>113.46499633789063</v>
      </c>
    </row>
    <row r="1151" spans="1:8" x14ac:dyDescent="0.25">
      <c r="A1151">
        <v>1149</v>
      </c>
      <c r="B1151" s="5">
        <v>40971</v>
      </c>
      <c r="C1151">
        <v>3.5599999129772186E-2</v>
      </c>
      <c r="D1151">
        <v>9.8972196578979492</v>
      </c>
      <c r="E1151">
        <v>5652.43994140625</v>
      </c>
      <c r="F1151">
        <v>20.331699371337891</v>
      </c>
      <c r="G1151">
        <v>4.6143999099731445</v>
      </c>
      <c r="H1151">
        <v>93.818397521972656</v>
      </c>
    </row>
    <row r="1152" spans="1:8" x14ac:dyDescent="0.25">
      <c r="A1152">
        <v>1150</v>
      </c>
      <c r="B1152" s="5">
        <v>40972</v>
      </c>
      <c r="C1152">
        <v>3.5700000822544098E-2</v>
      </c>
      <c r="D1152">
        <v>9.6739797592163086</v>
      </c>
      <c r="E1152">
        <v>6854.81982421875</v>
      </c>
      <c r="F1152">
        <v>25.29640007019043</v>
      </c>
      <c r="G1152">
        <v>4.820000171661377</v>
      </c>
      <c r="H1152">
        <v>121.92900085449219</v>
      </c>
    </row>
    <row r="1153" spans="1:8" x14ac:dyDescent="0.25">
      <c r="A1153">
        <v>1151</v>
      </c>
      <c r="B1153" s="5">
        <v>40973</v>
      </c>
      <c r="C1153">
        <v>3.5700000822544098E-2</v>
      </c>
      <c r="D1153">
        <v>9.6739797592163086</v>
      </c>
      <c r="E1153">
        <v>7255.18994140625</v>
      </c>
      <c r="F1153">
        <v>26.773899078369141</v>
      </c>
      <c r="G1153">
        <v>4.9843001365661621</v>
      </c>
      <c r="H1153">
        <v>133.44900512695313</v>
      </c>
    </row>
    <row r="1154" spans="1:8" x14ac:dyDescent="0.25">
      <c r="A1154">
        <v>1152</v>
      </c>
      <c r="B1154" s="5">
        <v>40974</v>
      </c>
      <c r="C1154">
        <v>3.5700000822544098E-2</v>
      </c>
      <c r="D1154">
        <v>11.013500213623047</v>
      </c>
      <c r="E1154">
        <v>6854.7900390625</v>
      </c>
      <c r="F1154">
        <v>22.219600677490234</v>
      </c>
      <c r="G1154">
        <v>4.9900999069213867</v>
      </c>
      <c r="H1154">
        <v>110.87799835205078</v>
      </c>
    </row>
    <row r="1155" spans="1:8" x14ac:dyDescent="0.25">
      <c r="A1155">
        <v>1153</v>
      </c>
      <c r="B1155" s="5">
        <v>40975</v>
      </c>
      <c r="C1155">
        <v>3.5799998790025711E-2</v>
      </c>
      <c r="D1155">
        <v>11.013500213623047</v>
      </c>
      <c r="E1155">
        <v>7704.02001953125</v>
      </c>
      <c r="F1155">
        <v>25.042299270629883</v>
      </c>
      <c r="G1155">
        <v>4.9375</v>
      </c>
      <c r="H1155">
        <v>123.64700317382813</v>
      </c>
    </row>
    <row r="1156" spans="1:8" x14ac:dyDescent="0.25">
      <c r="A1156">
        <v>1154</v>
      </c>
      <c r="B1156" s="5">
        <v>40976</v>
      </c>
      <c r="C1156">
        <v>3.5799998790025711E-2</v>
      </c>
      <c r="D1156">
        <v>11.608799934387207</v>
      </c>
      <c r="E1156">
        <v>7804.06982421875</v>
      </c>
      <c r="F1156">
        <v>24.066699981689453</v>
      </c>
      <c r="G1156">
        <v>4.9302000999450684</v>
      </c>
      <c r="H1156">
        <v>118.65399932861328</v>
      </c>
    </row>
    <row r="1157" spans="1:8" x14ac:dyDescent="0.25">
      <c r="A1157">
        <v>1155</v>
      </c>
      <c r="B1157" s="5">
        <v>40977</v>
      </c>
      <c r="C1157">
        <v>3.5799998790025711E-2</v>
      </c>
      <c r="D1157">
        <v>11.608799934387207</v>
      </c>
      <c r="E1157">
        <v>8404.1396484375</v>
      </c>
      <c r="F1157">
        <v>25.917299270629883</v>
      </c>
      <c r="G1157">
        <v>4.8611001968383789</v>
      </c>
      <c r="H1157">
        <v>125.98600006103516</v>
      </c>
    </row>
    <row r="1158" spans="1:8" x14ac:dyDescent="0.25">
      <c r="A1158">
        <v>1156</v>
      </c>
      <c r="B1158" s="5">
        <v>40978</v>
      </c>
      <c r="C1158">
        <v>3.5900000482797623E-2</v>
      </c>
      <c r="D1158">
        <v>12.873800277709961</v>
      </c>
      <c r="E1158">
        <v>8254.3798828125</v>
      </c>
      <c r="F1158">
        <v>23.018199920654297</v>
      </c>
      <c r="G1158">
        <v>4.8331999778747559</v>
      </c>
      <c r="H1158">
        <v>111.25199890136719</v>
      </c>
    </row>
    <row r="1159" spans="1:8" x14ac:dyDescent="0.25">
      <c r="A1159">
        <v>1157</v>
      </c>
      <c r="B1159" s="5">
        <v>40979</v>
      </c>
      <c r="C1159">
        <v>3.5900000482797623E-2</v>
      </c>
      <c r="D1159">
        <v>12.873800277709961</v>
      </c>
      <c r="E1159">
        <v>6702.89990234375</v>
      </c>
      <c r="F1159">
        <v>18.691799163818359</v>
      </c>
      <c r="G1159">
        <v>4.9099998474121094</v>
      </c>
      <c r="H1159">
        <v>91.776603698730469</v>
      </c>
    </row>
    <row r="1160" spans="1:8" x14ac:dyDescent="0.25">
      <c r="A1160">
        <v>1158</v>
      </c>
      <c r="B1160" s="5">
        <v>40980</v>
      </c>
      <c r="C1160">
        <v>3.5900000482797623E-2</v>
      </c>
      <c r="D1160">
        <v>12.576199531555176</v>
      </c>
      <c r="E1160">
        <v>8303.759765625</v>
      </c>
      <c r="F1160">
        <v>23.703899383544922</v>
      </c>
      <c r="G1160">
        <v>4.8901000022888184</v>
      </c>
      <c r="H1160">
        <v>115.91400146484375</v>
      </c>
    </row>
    <row r="1161" spans="1:8" x14ac:dyDescent="0.25">
      <c r="A1161">
        <v>1159</v>
      </c>
      <c r="B1161" s="5">
        <v>40981</v>
      </c>
      <c r="C1161">
        <v>3.5999998450279236E-2</v>
      </c>
      <c r="D1161">
        <v>12.576199531555176</v>
      </c>
      <c r="E1161">
        <v>8011.31982421875</v>
      </c>
      <c r="F1161">
        <v>22.93280029296875</v>
      </c>
      <c r="G1161">
        <v>5.2699999809265137</v>
      </c>
      <c r="H1161">
        <v>120.85600280761719</v>
      </c>
    </row>
    <row r="1162" spans="1:8" x14ac:dyDescent="0.25">
      <c r="A1162">
        <v>1160</v>
      </c>
      <c r="B1162" s="5">
        <v>40982</v>
      </c>
      <c r="C1162">
        <v>3.5999998450279236E-2</v>
      </c>
      <c r="D1162">
        <v>10.26930046081543</v>
      </c>
      <c r="E1162">
        <v>6855.18017578125</v>
      </c>
      <c r="F1162">
        <v>24.031499862670898</v>
      </c>
      <c r="G1162">
        <v>5.380000114440918</v>
      </c>
      <c r="H1162">
        <v>129.28900146484375</v>
      </c>
    </row>
    <row r="1163" spans="1:8" x14ac:dyDescent="0.25">
      <c r="A1163">
        <v>1161</v>
      </c>
      <c r="B1163" s="5">
        <v>40983</v>
      </c>
      <c r="C1163">
        <v>3.5999998450279236E-2</v>
      </c>
      <c r="D1163">
        <v>10.26930046081543</v>
      </c>
      <c r="E1163">
        <v>6053.6201171875</v>
      </c>
      <c r="F1163">
        <v>21.221500396728516</v>
      </c>
      <c r="G1163">
        <v>5.3266000747680664</v>
      </c>
      <c r="H1163">
        <v>113.03900146484375</v>
      </c>
    </row>
    <row r="1164" spans="1:8" x14ac:dyDescent="0.25">
      <c r="A1164">
        <v>1162</v>
      </c>
      <c r="B1164" s="5">
        <v>40984</v>
      </c>
      <c r="C1164">
        <v>3.6100000143051147E-2</v>
      </c>
      <c r="D1164">
        <v>10.650699615478516</v>
      </c>
      <c r="E1164">
        <v>7658.81982421875</v>
      </c>
      <c r="F1164">
        <v>25.959199905395508</v>
      </c>
      <c r="G1164">
        <v>5.343900203704834</v>
      </c>
      <c r="H1164">
        <v>138.72300720214844</v>
      </c>
    </row>
    <row r="1165" spans="1:8" x14ac:dyDescent="0.25">
      <c r="A1165">
        <v>1163</v>
      </c>
      <c r="B1165" s="5">
        <v>40985</v>
      </c>
      <c r="C1165">
        <v>3.6100000143051147E-2</v>
      </c>
      <c r="D1165">
        <v>10.650699615478516</v>
      </c>
      <c r="E1165">
        <v>8503.5595703125</v>
      </c>
      <c r="F1165">
        <v>28.822399139404297</v>
      </c>
      <c r="G1165">
        <v>5.2158999443054199</v>
      </c>
      <c r="H1165">
        <v>150.33500671386719</v>
      </c>
    </row>
    <row r="1166" spans="1:8" x14ac:dyDescent="0.25">
      <c r="A1166">
        <v>1164</v>
      </c>
      <c r="B1166" s="5">
        <v>40986</v>
      </c>
      <c r="C1166">
        <v>3.6100000143051147E-2</v>
      </c>
      <c r="D1166">
        <v>11.619000434875488</v>
      </c>
      <c r="E1166">
        <v>8003.22998046875</v>
      </c>
      <c r="F1166">
        <v>24.865900039672852</v>
      </c>
      <c r="G1166">
        <v>5.2793998718261719</v>
      </c>
      <c r="H1166">
        <v>131.27699279785156</v>
      </c>
    </row>
    <row r="1167" spans="1:8" x14ac:dyDescent="0.25">
      <c r="A1167">
        <v>1165</v>
      </c>
      <c r="B1167" s="5">
        <v>40987</v>
      </c>
      <c r="C1167">
        <v>3.6200001835823059E-2</v>
      </c>
      <c r="D1167">
        <v>11.619000434875488</v>
      </c>
      <c r="E1167">
        <v>7154.22021484375</v>
      </c>
      <c r="F1167">
        <v>22.289600372314453</v>
      </c>
      <c r="G1167">
        <v>4.6939001083374023</v>
      </c>
      <c r="H1167">
        <v>104.625</v>
      </c>
    </row>
    <row r="1168" spans="1:8" x14ac:dyDescent="0.25">
      <c r="A1168">
        <v>1166</v>
      </c>
      <c r="B1168" s="5">
        <v>40988</v>
      </c>
      <c r="C1168">
        <v>3.6200001835823059E-2</v>
      </c>
      <c r="D1168">
        <v>11.023099899291992</v>
      </c>
      <c r="E1168">
        <v>8004.81982421875</v>
      </c>
      <c r="F1168">
        <v>26.287900924682617</v>
      </c>
      <c r="G1168">
        <v>4.8379001617431641</v>
      </c>
      <c r="H1168">
        <v>127.17800140380859</v>
      </c>
    </row>
    <row r="1169" spans="1:8" x14ac:dyDescent="0.25">
      <c r="A1169">
        <v>1167</v>
      </c>
      <c r="B1169" s="5">
        <v>40989</v>
      </c>
      <c r="C1169">
        <v>3.6200001835823059E-2</v>
      </c>
      <c r="D1169">
        <v>11.023099899291992</v>
      </c>
      <c r="E1169">
        <v>7903.3798828125</v>
      </c>
      <c r="F1169">
        <v>25.954799652099609</v>
      </c>
      <c r="G1169">
        <v>4.8148999214172363</v>
      </c>
      <c r="H1169">
        <v>124.97000122070313</v>
      </c>
    </row>
    <row r="1170" spans="1:8" x14ac:dyDescent="0.25">
      <c r="A1170">
        <v>1168</v>
      </c>
      <c r="B1170" s="5">
        <v>40990</v>
      </c>
      <c r="C1170">
        <v>3.6299999803304672E-2</v>
      </c>
      <c r="D1170">
        <v>11.619000434875488</v>
      </c>
      <c r="E1170">
        <v>7903.3798828125</v>
      </c>
      <c r="F1170">
        <v>24.691699981689453</v>
      </c>
      <c r="G1170">
        <v>4.7042999267578125</v>
      </c>
      <c r="H1170">
        <v>116.15699768066406</v>
      </c>
    </row>
    <row r="1171" spans="1:8" x14ac:dyDescent="0.25">
      <c r="A1171">
        <v>1169</v>
      </c>
      <c r="B1171" s="5">
        <v>40991</v>
      </c>
      <c r="C1171">
        <v>3.6299999803304672E-2</v>
      </c>
      <c r="D1171">
        <v>11.619000434875488</v>
      </c>
      <c r="E1171">
        <v>6304.22998046875</v>
      </c>
      <c r="F1171">
        <v>19.695600509643555</v>
      </c>
      <c r="G1171">
        <v>4.685999870300293</v>
      </c>
      <c r="H1171">
        <v>92.293701171875</v>
      </c>
    </row>
    <row r="1172" spans="1:8" x14ac:dyDescent="0.25">
      <c r="A1172">
        <v>1170</v>
      </c>
      <c r="B1172" s="5">
        <v>40992</v>
      </c>
      <c r="C1172">
        <v>3.6299999803304672E-2</v>
      </c>
      <c r="D1172">
        <v>12.810700416564941</v>
      </c>
      <c r="E1172">
        <v>9214.91015625</v>
      </c>
      <c r="F1172">
        <v>26.111099243164063</v>
      </c>
      <c r="G1172">
        <v>4.6760001182556152</v>
      </c>
      <c r="H1172">
        <v>122.09500122070313</v>
      </c>
    </row>
    <row r="1173" spans="1:8" x14ac:dyDescent="0.25">
      <c r="A1173">
        <v>1171</v>
      </c>
      <c r="B1173" s="5">
        <v>40993</v>
      </c>
      <c r="C1173">
        <v>3.6400001496076584E-2</v>
      </c>
      <c r="D1173">
        <v>12.810700416564941</v>
      </c>
      <c r="E1173">
        <v>7856.89990234375</v>
      </c>
      <c r="F1173">
        <v>22.324399948120117</v>
      </c>
      <c r="G1173">
        <v>4.5500001907348633</v>
      </c>
      <c r="H1173">
        <v>101.57599639892578</v>
      </c>
    </row>
    <row r="1174" spans="1:8" x14ac:dyDescent="0.25">
      <c r="A1174">
        <v>1172</v>
      </c>
      <c r="B1174" s="5">
        <v>40994</v>
      </c>
      <c r="C1174">
        <v>3.6400001496076584E-2</v>
      </c>
      <c r="D1174">
        <v>11.321100234985352</v>
      </c>
      <c r="E1174">
        <v>7553.47998046875</v>
      </c>
      <c r="F1174">
        <v>24.286199569702148</v>
      </c>
      <c r="G1174">
        <v>4.6191000938415527</v>
      </c>
      <c r="H1174">
        <v>112.18000030517578</v>
      </c>
    </row>
    <row r="1175" spans="1:8" x14ac:dyDescent="0.25">
      <c r="A1175">
        <v>1173</v>
      </c>
      <c r="B1175" s="5">
        <v>40995</v>
      </c>
      <c r="C1175">
        <v>3.6400001496076584E-2</v>
      </c>
      <c r="D1175">
        <v>11.321100234985352</v>
      </c>
      <c r="E1175">
        <v>7804.27001953125</v>
      </c>
      <c r="F1175">
        <v>25.092599868774414</v>
      </c>
      <c r="G1175">
        <v>4.8112998008728027</v>
      </c>
      <c r="H1175">
        <v>120.72799682617188</v>
      </c>
    </row>
    <row r="1176" spans="1:8" x14ac:dyDescent="0.25">
      <c r="A1176">
        <v>1174</v>
      </c>
      <c r="B1176" s="5">
        <v>40996</v>
      </c>
      <c r="C1176">
        <v>3.6499999463558197E-2</v>
      </c>
      <c r="D1176">
        <v>11.842399597167969</v>
      </c>
      <c r="E1176">
        <v>7504.93994140625</v>
      </c>
      <c r="F1176">
        <v>23.13129997253418</v>
      </c>
      <c r="G1176">
        <v>4.7880001068115234</v>
      </c>
      <c r="H1176">
        <v>110.75299835205078</v>
      </c>
    </row>
    <row r="1177" spans="1:8" x14ac:dyDescent="0.25">
      <c r="A1177">
        <v>1175</v>
      </c>
      <c r="B1177" s="5">
        <v>40997</v>
      </c>
      <c r="C1177">
        <v>3.6499999463558197E-2</v>
      </c>
      <c r="D1177">
        <v>11.842399597167969</v>
      </c>
      <c r="E1177">
        <v>7054.47021484375</v>
      </c>
      <c r="F1177">
        <v>21.742900848388672</v>
      </c>
      <c r="G1177">
        <v>4.8084001541137695</v>
      </c>
      <c r="H1177">
        <v>104.54900360107422</v>
      </c>
    </row>
    <row r="1178" spans="1:8" x14ac:dyDescent="0.25">
      <c r="A1178">
        <v>1176</v>
      </c>
      <c r="B1178" s="5">
        <v>40998</v>
      </c>
      <c r="C1178">
        <v>3.6499999463558197E-2</v>
      </c>
      <c r="D1178">
        <v>12.128499984741211</v>
      </c>
      <c r="E1178">
        <v>7704.39990234375</v>
      </c>
      <c r="F1178">
        <v>23.18589973449707</v>
      </c>
      <c r="G1178">
        <v>4.8600001335144043</v>
      </c>
      <c r="H1178">
        <v>112.68399810791016</v>
      </c>
    </row>
    <row r="1179" spans="1:8" x14ac:dyDescent="0.25">
      <c r="A1179">
        <v>1177</v>
      </c>
      <c r="B1179" s="5">
        <v>40999</v>
      </c>
      <c r="C1179">
        <v>3.6600001156330109E-2</v>
      </c>
      <c r="D1179">
        <v>12.128499984741211</v>
      </c>
      <c r="E1179">
        <v>8504.51953125</v>
      </c>
      <c r="F1179">
        <v>25.663999557495117</v>
      </c>
      <c r="G1179">
        <v>4.9086999893188477</v>
      </c>
      <c r="H1179">
        <v>125.97699737548828</v>
      </c>
    </row>
    <row r="1180" spans="1:8" x14ac:dyDescent="0.25">
      <c r="A1180">
        <v>1178</v>
      </c>
      <c r="B1180" s="5">
        <v>41000</v>
      </c>
      <c r="C1180">
        <v>3.6600001156330109E-2</v>
      </c>
      <c r="D1180">
        <v>12.128499984741211</v>
      </c>
      <c r="E1180">
        <v>7103.81982421875</v>
      </c>
      <c r="F1180">
        <v>21.437099456787109</v>
      </c>
      <c r="G1180">
        <v>4.8270001411437988</v>
      </c>
      <c r="H1180">
        <v>103.47699737548828</v>
      </c>
    </row>
    <row r="1181" spans="1:8" x14ac:dyDescent="0.25">
      <c r="A1181">
        <v>1179</v>
      </c>
      <c r="B1181" s="5">
        <v>41001</v>
      </c>
      <c r="C1181">
        <v>3.6600001156330109E-2</v>
      </c>
      <c r="D1181">
        <v>12.128499984741211</v>
      </c>
      <c r="E1181">
        <v>5804.18994140625</v>
      </c>
      <c r="F1181">
        <v>17.515199661254883</v>
      </c>
      <c r="G1181">
        <v>4.9739999771118164</v>
      </c>
      <c r="H1181">
        <v>87.120697021484375</v>
      </c>
    </row>
    <row r="1182" spans="1:8" x14ac:dyDescent="0.25">
      <c r="A1182">
        <v>1180</v>
      </c>
      <c r="B1182" s="5">
        <v>41002</v>
      </c>
      <c r="C1182">
        <v>3.6699999123811722E-2</v>
      </c>
      <c r="D1182">
        <v>10.349599838256836</v>
      </c>
      <c r="E1182">
        <v>6655.080078125</v>
      </c>
      <c r="F1182">
        <v>23.599100112915039</v>
      </c>
      <c r="G1182">
        <v>4.9520001411437988</v>
      </c>
      <c r="H1182">
        <v>116.86299896240234</v>
      </c>
    </row>
    <row r="1183" spans="1:8" x14ac:dyDescent="0.25">
      <c r="A1183">
        <v>1181</v>
      </c>
      <c r="B1183" s="5">
        <v>41003</v>
      </c>
      <c r="C1183">
        <v>3.6699999123811722E-2</v>
      </c>
      <c r="D1183">
        <v>10.349599838256836</v>
      </c>
      <c r="E1183">
        <v>6854.93017578125</v>
      </c>
      <c r="F1183">
        <v>24.30780029296875</v>
      </c>
      <c r="G1183">
        <v>4.910099983215332</v>
      </c>
      <c r="H1183">
        <v>119.35399627685547</v>
      </c>
    </row>
    <row r="1184" spans="1:8" x14ac:dyDescent="0.25">
      <c r="A1184">
        <v>1182</v>
      </c>
      <c r="B1184" s="5">
        <v>41004</v>
      </c>
      <c r="C1184">
        <v>3.6699999123811722E-2</v>
      </c>
      <c r="D1184">
        <v>9.6219100952148438</v>
      </c>
      <c r="E1184">
        <v>5854.8798828125</v>
      </c>
      <c r="F1184">
        <v>22.33180046081543</v>
      </c>
      <c r="G1184">
        <v>4.9190001487731934</v>
      </c>
      <c r="H1184">
        <v>109.84999847412109</v>
      </c>
    </row>
    <row r="1185" spans="1:8" x14ac:dyDescent="0.25">
      <c r="A1185">
        <v>1183</v>
      </c>
      <c r="B1185" s="5">
        <v>41005</v>
      </c>
      <c r="C1185">
        <v>3.6800000816583633E-2</v>
      </c>
      <c r="D1185">
        <v>9.6219100952148438</v>
      </c>
      <c r="E1185">
        <v>6804.81982421875</v>
      </c>
      <c r="F1185">
        <v>26.025699615478516</v>
      </c>
      <c r="G1185">
        <v>4.9499001502990723</v>
      </c>
      <c r="H1185">
        <v>128.82499694824219</v>
      </c>
    </row>
    <row r="1186" spans="1:8" x14ac:dyDescent="0.25">
      <c r="A1186">
        <v>1184</v>
      </c>
      <c r="B1186" s="5">
        <v>41006</v>
      </c>
      <c r="C1186">
        <v>3.6800000816583633E-2</v>
      </c>
      <c r="D1186">
        <v>10.673000335693359</v>
      </c>
      <c r="E1186">
        <v>6453.7099609375</v>
      </c>
      <c r="F1186">
        <v>22.252099990844727</v>
      </c>
      <c r="G1186">
        <v>4.6872000694274902</v>
      </c>
      <c r="H1186">
        <v>104.30000305175781</v>
      </c>
    </row>
    <row r="1187" spans="1:8" x14ac:dyDescent="0.25">
      <c r="A1187">
        <v>1185</v>
      </c>
      <c r="B1187" s="5">
        <v>41007</v>
      </c>
      <c r="C1187">
        <v>3.6800000816583633E-2</v>
      </c>
      <c r="D1187">
        <v>10.673000335693359</v>
      </c>
      <c r="E1187">
        <v>7503.89013671875</v>
      </c>
      <c r="F1187">
        <v>25.873100280761719</v>
      </c>
      <c r="G1187">
        <v>4.7925000190734863</v>
      </c>
      <c r="H1187">
        <v>123.99700164794922</v>
      </c>
    </row>
    <row r="1188" spans="1:8" x14ac:dyDescent="0.25">
      <c r="A1188">
        <v>1186</v>
      </c>
      <c r="B1188" s="5">
        <v>41008</v>
      </c>
      <c r="C1188">
        <v>3.6899998784065247E-2</v>
      </c>
      <c r="D1188">
        <v>12.20930004119873</v>
      </c>
      <c r="E1188">
        <v>7303.85009765625</v>
      </c>
      <c r="F1188">
        <v>22.074300765991211</v>
      </c>
      <c r="G1188">
        <v>4.8719000816345215</v>
      </c>
      <c r="H1188">
        <v>107.54399871826172</v>
      </c>
    </row>
    <row r="1189" spans="1:8" x14ac:dyDescent="0.25">
      <c r="A1189">
        <v>1187</v>
      </c>
      <c r="B1189" s="5">
        <v>41009</v>
      </c>
      <c r="C1189">
        <v>3.6899998784065247E-2</v>
      </c>
      <c r="D1189">
        <v>12.20930004119873</v>
      </c>
      <c r="E1189">
        <v>7356.990234375</v>
      </c>
      <c r="F1189">
        <v>22.234899520874023</v>
      </c>
      <c r="G1189">
        <v>4.8366999626159668</v>
      </c>
      <c r="H1189">
        <v>107.54399871826172</v>
      </c>
    </row>
    <row r="1190" spans="1:8" x14ac:dyDescent="0.25">
      <c r="A1190">
        <v>1188</v>
      </c>
      <c r="B1190" s="5">
        <v>41010</v>
      </c>
      <c r="C1190">
        <v>3.6899998784065247E-2</v>
      </c>
      <c r="D1190">
        <v>11.5625</v>
      </c>
      <c r="E1190">
        <v>7055.25</v>
      </c>
      <c r="F1190">
        <v>22.515800476074219</v>
      </c>
      <c r="G1190">
        <v>4.9278998374938965</v>
      </c>
      <c r="H1190">
        <v>110.95600128173828</v>
      </c>
    </row>
    <row r="1191" spans="1:8" x14ac:dyDescent="0.25">
      <c r="A1191">
        <v>1189</v>
      </c>
      <c r="B1191" s="5">
        <v>41011</v>
      </c>
      <c r="C1191">
        <v>3.7000000476837158E-2</v>
      </c>
      <c r="D1191">
        <v>11.5625</v>
      </c>
      <c r="E1191">
        <v>6356.27001953125</v>
      </c>
      <c r="F1191">
        <v>20.340099334716797</v>
      </c>
      <c r="G1191">
        <v>4.9197001457214355</v>
      </c>
      <c r="H1191">
        <v>100.06700134277344</v>
      </c>
    </row>
    <row r="1192" spans="1:8" x14ac:dyDescent="0.25">
      <c r="A1192">
        <v>1190</v>
      </c>
      <c r="B1192" s="5">
        <v>41012</v>
      </c>
      <c r="C1192">
        <v>3.7000000476837158E-2</v>
      </c>
      <c r="D1192">
        <v>9.8832502365112305</v>
      </c>
      <c r="E1192">
        <v>6154.10986328125</v>
      </c>
      <c r="F1192">
        <v>23.039199829101563</v>
      </c>
      <c r="G1192">
        <v>4.940000057220459</v>
      </c>
      <c r="H1192">
        <v>113.81400299072266</v>
      </c>
    </row>
    <row r="1193" spans="1:8" x14ac:dyDescent="0.25">
      <c r="A1193">
        <v>1191</v>
      </c>
      <c r="B1193" s="5">
        <v>41013</v>
      </c>
      <c r="C1193">
        <v>3.7000000476837158E-2</v>
      </c>
      <c r="D1193">
        <v>9.8832502365112305</v>
      </c>
      <c r="E1193">
        <v>6956.08984375</v>
      </c>
      <c r="F1193">
        <v>26.041599273681641</v>
      </c>
      <c r="G1193">
        <v>4.9597001075744629</v>
      </c>
      <c r="H1193">
        <v>129.15800476074219</v>
      </c>
    </row>
    <row r="1194" spans="1:8" x14ac:dyDescent="0.25">
      <c r="A1194">
        <v>1192</v>
      </c>
      <c r="B1194" s="5">
        <v>41014</v>
      </c>
      <c r="C1194">
        <v>3.7099998444318771E-2</v>
      </c>
      <c r="D1194">
        <v>9.1773099899291992</v>
      </c>
      <c r="E1194">
        <v>5353.7001953125</v>
      </c>
      <c r="F1194">
        <v>21.642799377441406</v>
      </c>
      <c r="G1194">
        <v>4.968900203704834</v>
      </c>
      <c r="H1194">
        <v>107.54100036621094</v>
      </c>
    </row>
    <row r="1195" spans="1:8" x14ac:dyDescent="0.25">
      <c r="A1195">
        <v>1193</v>
      </c>
      <c r="B1195" s="5">
        <v>41015</v>
      </c>
      <c r="C1195">
        <v>3.7099998444318771E-2</v>
      </c>
      <c r="D1195">
        <v>9.1773099899291992</v>
      </c>
      <c r="E1195">
        <v>7505.97998046875</v>
      </c>
      <c r="F1195">
        <v>30.343500137329102</v>
      </c>
      <c r="G1195">
        <v>4.9320001602172852</v>
      </c>
      <c r="H1195">
        <v>149.65400695800781</v>
      </c>
    </row>
    <row r="1196" spans="1:8" x14ac:dyDescent="0.25">
      <c r="A1196">
        <v>1194</v>
      </c>
      <c r="B1196" s="5">
        <v>41016</v>
      </c>
      <c r="C1196">
        <v>3.7099998444318771E-2</v>
      </c>
      <c r="D1196">
        <v>11.138299942016602</v>
      </c>
      <c r="E1196">
        <v>6756.72021484375</v>
      </c>
      <c r="F1196">
        <v>22.505599975585938</v>
      </c>
      <c r="G1196">
        <v>4.9759001731872559</v>
      </c>
      <c r="H1196">
        <v>111.98600006103516</v>
      </c>
    </row>
    <row r="1197" spans="1:8" x14ac:dyDescent="0.25">
      <c r="A1197">
        <v>1195</v>
      </c>
      <c r="B1197" s="5">
        <v>41017</v>
      </c>
      <c r="C1197">
        <v>3.7200000137090683E-2</v>
      </c>
      <c r="D1197">
        <v>11.138299942016602</v>
      </c>
      <c r="E1197">
        <v>6506.2099609375</v>
      </c>
      <c r="F1197">
        <v>21.72960090637207</v>
      </c>
      <c r="G1197">
        <v>5.117800235748291</v>
      </c>
      <c r="H1197">
        <v>111.20800018310547</v>
      </c>
    </row>
    <row r="1198" spans="1:8" x14ac:dyDescent="0.25">
      <c r="A1198">
        <v>1196</v>
      </c>
      <c r="B1198" s="5">
        <v>41018</v>
      </c>
      <c r="C1198">
        <v>3.7200000137090683E-2</v>
      </c>
      <c r="D1198">
        <v>12.23639965057373</v>
      </c>
      <c r="E1198">
        <v>7855.85009765625</v>
      </c>
      <c r="F1198">
        <v>23.882600784301758</v>
      </c>
      <c r="G1198">
        <v>5.137700080871582</v>
      </c>
      <c r="H1198">
        <v>122.70200347900391</v>
      </c>
    </row>
    <row r="1199" spans="1:8" x14ac:dyDescent="0.25">
      <c r="A1199">
        <v>1197</v>
      </c>
      <c r="B1199" s="5">
        <v>41019</v>
      </c>
      <c r="C1199">
        <v>3.7200000137090683E-2</v>
      </c>
      <c r="D1199">
        <v>12.23639965057373</v>
      </c>
      <c r="E1199">
        <v>7707.22021484375</v>
      </c>
      <c r="F1199">
        <v>23.43079948425293</v>
      </c>
      <c r="G1199">
        <v>5.3499999046325684</v>
      </c>
      <c r="H1199">
        <v>125.35500335693359</v>
      </c>
    </row>
    <row r="1200" spans="1:8" x14ac:dyDescent="0.25">
      <c r="A1200">
        <v>1198</v>
      </c>
      <c r="B1200" s="5">
        <v>41020</v>
      </c>
      <c r="C1200">
        <v>3.7300001829862595E-2</v>
      </c>
      <c r="D1200">
        <v>11.530500411987305</v>
      </c>
      <c r="E1200">
        <v>7704.93017578125</v>
      </c>
      <c r="F1200">
        <v>24.924699783325195</v>
      </c>
      <c r="G1200">
        <v>5.2600998878479004</v>
      </c>
      <c r="H1200">
        <v>131.10600280761719</v>
      </c>
    </row>
    <row r="1201" spans="1:8" x14ac:dyDescent="0.25">
      <c r="A1201">
        <v>1199</v>
      </c>
      <c r="B1201" s="5">
        <v>41021</v>
      </c>
      <c r="C1201">
        <v>3.7300001829862595E-2</v>
      </c>
      <c r="D1201">
        <v>11.530500411987305</v>
      </c>
      <c r="E1201">
        <v>7004.8701171875</v>
      </c>
      <c r="F1201">
        <v>22.659999847412109</v>
      </c>
      <c r="G1201">
        <v>5.2034997940063477</v>
      </c>
      <c r="H1201">
        <v>117.91200256347656</v>
      </c>
    </row>
    <row r="1202" spans="1:8" x14ac:dyDescent="0.25">
      <c r="A1202">
        <v>1200</v>
      </c>
      <c r="B1202" s="5">
        <v>41022</v>
      </c>
      <c r="C1202">
        <v>3.7300001829862595E-2</v>
      </c>
      <c r="D1202">
        <v>11.60890007019043</v>
      </c>
      <c r="E1202">
        <v>6754.27978515625</v>
      </c>
      <c r="F1202">
        <v>21.701900482177734</v>
      </c>
      <c r="G1202">
        <v>4.9600000381469727</v>
      </c>
      <c r="H1202">
        <v>107.64099884033203</v>
      </c>
    </row>
    <row r="1203" spans="1:8" x14ac:dyDescent="0.25">
      <c r="A1203">
        <v>1201</v>
      </c>
      <c r="B1203" s="5">
        <v>41023</v>
      </c>
      <c r="C1203">
        <v>3.7399999797344208E-2</v>
      </c>
      <c r="D1203">
        <v>11.60890007019043</v>
      </c>
      <c r="E1203">
        <v>6906.56005859375</v>
      </c>
      <c r="F1203">
        <v>22.250600814819336</v>
      </c>
      <c r="G1203">
        <v>5.0981998443603516</v>
      </c>
      <c r="H1203">
        <v>113.43800354003906</v>
      </c>
    </row>
    <row r="1204" spans="1:8" x14ac:dyDescent="0.25">
      <c r="A1204">
        <v>1202</v>
      </c>
      <c r="B1204" s="5">
        <v>41024</v>
      </c>
      <c r="C1204">
        <v>3.7399999797344208E-2</v>
      </c>
      <c r="D1204">
        <v>10.82450008392334</v>
      </c>
      <c r="E1204">
        <v>6355.52978515625</v>
      </c>
      <c r="F1204">
        <v>21.959199905395508</v>
      </c>
      <c r="G1204">
        <v>5.1318001747131348</v>
      </c>
      <c r="H1204">
        <v>112.69000244140625</v>
      </c>
    </row>
    <row r="1205" spans="1:8" x14ac:dyDescent="0.25">
      <c r="A1205">
        <v>1203</v>
      </c>
      <c r="B1205" s="5">
        <v>41025</v>
      </c>
      <c r="C1205">
        <v>3.7399999797344208E-2</v>
      </c>
      <c r="D1205">
        <v>10.82450008392334</v>
      </c>
      <c r="E1205">
        <v>7762.41015625</v>
      </c>
      <c r="F1205">
        <v>26.820100784301758</v>
      </c>
      <c r="G1205">
        <v>5.097599983215332</v>
      </c>
      <c r="H1205">
        <v>136.71800231933594</v>
      </c>
    </row>
    <row r="1206" spans="1:8" x14ac:dyDescent="0.25">
      <c r="A1206">
        <v>1204</v>
      </c>
      <c r="B1206" s="5">
        <v>41026</v>
      </c>
      <c r="C1206">
        <v>3.7500001490116119E-2</v>
      </c>
      <c r="D1206">
        <v>9.8832502365112305</v>
      </c>
      <c r="E1206">
        <v>6756.89013671875</v>
      </c>
      <c r="F1206">
        <v>25.637699127197266</v>
      </c>
      <c r="G1206">
        <v>5.1094999313354492</v>
      </c>
      <c r="H1206">
        <v>130.99600219726563</v>
      </c>
    </row>
    <row r="1207" spans="1:8" x14ac:dyDescent="0.25">
      <c r="A1207">
        <v>1205</v>
      </c>
      <c r="B1207" s="5">
        <v>41027</v>
      </c>
      <c r="C1207">
        <v>3.7500001490116119E-2</v>
      </c>
      <c r="D1207">
        <v>9.8832502365112305</v>
      </c>
      <c r="E1207">
        <v>7606.8701171875</v>
      </c>
      <c r="F1207">
        <v>28.862699508666992</v>
      </c>
      <c r="G1207">
        <v>4.9794001579284668</v>
      </c>
      <c r="H1207">
        <v>143.718994140625</v>
      </c>
    </row>
    <row r="1208" spans="1:8" x14ac:dyDescent="0.25">
      <c r="A1208">
        <v>1206</v>
      </c>
      <c r="B1208" s="5">
        <v>41028</v>
      </c>
      <c r="C1208">
        <v>3.7500001490116119E-2</v>
      </c>
      <c r="D1208">
        <v>12.448699951171875</v>
      </c>
      <c r="E1208">
        <v>8954.0595703125</v>
      </c>
      <c r="F1208">
        <v>26.972900390625</v>
      </c>
      <c r="G1208">
        <v>4.9043998718261719</v>
      </c>
      <c r="H1208">
        <v>132.28599548339844</v>
      </c>
    </row>
    <row r="1209" spans="1:8" x14ac:dyDescent="0.25">
      <c r="A1209">
        <v>1207</v>
      </c>
      <c r="B1209" s="5">
        <v>41029</v>
      </c>
      <c r="C1209">
        <v>3.7599999457597733E-2</v>
      </c>
      <c r="D1209">
        <v>12.448699951171875</v>
      </c>
      <c r="E1209">
        <v>8955.1298828125</v>
      </c>
      <c r="F1209">
        <v>27.048000335693359</v>
      </c>
      <c r="G1209">
        <v>4.9491000175476074</v>
      </c>
      <c r="H1209">
        <v>133.86300659179688</v>
      </c>
    </row>
    <row r="1210" spans="1:8" x14ac:dyDescent="0.25">
      <c r="A1210">
        <v>1208</v>
      </c>
      <c r="B1210" s="5">
        <v>41030</v>
      </c>
      <c r="C1210">
        <v>3.7599999457597733E-2</v>
      </c>
      <c r="D1210">
        <v>13.423600196838379</v>
      </c>
      <c r="E1210">
        <v>8506.73046875</v>
      </c>
      <c r="F1210">
        <v>23.827699661254883</v>
      </c>
      <c r="G1210">
        <v>5</v>
      </c>
      <c r="H1210">
        <v>119.13800048828125</v>
      </c>
    </row>
    <row r="1211" spans="1:8" x14ac:dyDescent="0.25">
      <c r="A1211">
        <v>1209</v>
      </c>
      <c r="B1211" s="5">
        <v>41031</v>
      </c>
      <c r="C1211">
        <v>3.7599999457597733E-2</v>
      </c>
      <c r="D1211">
        <v>13.423600196838379</v>
      </c>
      <c r="E1211">
        <v>7506.93017578125</v>
      </c>
      <c r="F1211">
        <v>21.027200698852539</v>
      </c>
      <c r="G1211">
        <v>5.073699951171875</v>
      </c>
      <c r="H1211">
        <v>106.68599700927734</v>
      </c>
    </row>
    <row r="1212" spans="1:8" x14ac:dyDescent="0.25">
      <c r="A1212">
        <v>1210</v>
      </c>
      <c r="B1212" s="5">
        <v>41032</v>
      </c>
      <c r="C1212">
        <v>3.7700001150369644E-2</v>
      </c>
      <c r="D1212">
        <v>12.448699951171875</v>
      </c>
      <c r="E1212">
        <v>7861.2998046875</v>
      </c>
      <c r="F1212">
        <v>23.807399749755859</v>
      </c>
      <c r="G1212">
        <v>5.1343998908996582</v>
      </c>
      <c r="H1212">
        <v>122.23699951171875</v>
      </c>
    </row>
    <row r="1213" spans="1:8" x14ac:dyDescent="0.25">
      <c r="A1213">
        <v>1211</v>
      </c>
      <c r="B1213" s="5">
        <v>41033</v>
      </c>
      <c r="C1213">
        <v>3.7700001150369644E-2</v>
      </c>
      <c r="D1213">
        <v>12.448699951171875</v>
      </c>
      <c r="E1213">
        <v>8060.4599609375</v>
      </c>
      <c r="F1213">
        <v>24.410499572753906</v>
      </c>
      <c r="G1213">
        <v>5.0669999122619629</v>
      </c>
      <c r="H1213">
        <v>123.68800354003906</v>
      </c>
    </row>
    <row r="1214" spans="1:8" x14ac:dyDescent="0.25">
      <c r="A1214">
        <v>1212</v>
      </c>
      <c r="B1214" s="5">
        <v>41034</v>
      </c>
      <c r="C1214">
        <v>3.7700001150369644E-2</v>
      </c>
      <c r="D1214">
        <v>11.698800086975098</v>
      </c>
      <c r="E1214">
        <v>8357.8701171875</v>
      </c>
      <c r="F1214">
        <v>26.933700561523438</v>
      </c>
      <c r="G1214">
        <v>5.0770001411437988</v>
      </c>
      <c r="H1214">
        <v>136.74200439453125</v>
      </c>
    </row>
    <row r="1215" spans="1:8" x14ac:dyDescent="0.25">
      <c r="A1215">
        <v>1213</v>
      </c>
      <c r="B1215" s="5">
        <v>41035</v>
      </c>
      <c r="C1215">
        <v>3.7799999117851257E-2</v>
      </c>
      <c r="D1215">
        <v>11.698800086975098</v>
      </c>
      <c r="E1215">
        <v>8207.3603515625</v>
      </c>
      <c r="F1215">
        <v>26.518800735473633</v>
      </c>
      <c r="G1215">
        <v>5.0499000549316406</v>
      </c>
      <c r="H1215">
        <v>133.91700744628906</v>
      </c>
    </row>
    <row r="1216" spans="1:8" x14ac:dyDescent="0.25">
      <c r="A1216">
        <v>1214</v>
      </c>
      <c r="B1216" s="5">
        <v>41036</v>
      </c>
      <c r="C1216">
        <v>3.7799999117851257E-2</v>
      </c>
      <c r="D1216">
        <v>12.823699951171875</v>
      </c>
      <c r="E1216">
        <v>8513.490234375</v>
      </c>
      <c r="F1216">
        <v>25.094900131225586</v>
      </c>
      <c r="G1216">
        <v>5.059999942779541</v>
      </c>
      <c r="H1216">
        <v>126.98000335693359</v>
      </c>
    </row>
    <row r="1217" spans="1:8" x14ac:dyDescent="0.25">
      <c r="A1217">
        <v>1215</v>
      </c>
      <c r="B1217" s="5">
        <v>41037</v>
      </c>
      <c r="C1217">
        <v>3.7799999117851257E-2</v>
      </c>
      <c r="D1217">
        <v>12.823699951171875</v>
      </c>
      <c r="E1217">
        <v>8812.3701171875</v>
      </c>
      <c r="F1217">
        <v>25.975900650024414</v>
      </c>
      <c r="G1217">
        <v>5.0500001907348633</v>
      </c>
      <c r="H1217">
        <v>131.17799377441406</v>
      </c>
    </row>
    <row r="1218" spans="1:8" x14ac:dyDescent="0.25">
      <c r="A1218">
        <v>1216</v>
      </c>
      <c r="B1218" s="5">
        <v>41038</v>
      </c>
      <c r="C1218">
        <v>3.7900000810623169E-2</v>
      </c>
      <c r="D1218">
        <v>14.129899978637695</v>
      </c>
      <c r="E1218">
        <v>8314.1298828125</v>
      </c>
      <c r="F1218">
        <v>22.300600051879883</v>
      </c>
      <c r="G1218">
        <v>5.0437002182006836</v>
      </c>
      <c r="H1218">
        <v>112.47799682617188</v>
      </c>
    </row>
    <row r="1219" spans="1:8" x14ac:dyDescent="0.25">
      <c r="A1219">
        <v>1217</v>
      </c>
      <c r="B1219" s="5">
        <v>41039</v>
      </c>
      <c r="C1219">
        <v>3.7900000810623169E-2</v>
      </c>
      <c r="D1219">
        <v>14.129899978637695</v>
      </c>
      <c r="E1219">
        <v>6458.830078125</v>
      </c>
      <c r="F1219">
        <v>17.324199676513672</v>
      </c>
      <c r="G1219">
        <v>4.8499999046325684</v>
      </c>
      <c r="H1219">
        <v>84.022499084472656</v>
      </c>
    </row>
    <row r="1220" spans="1:8" x14ac:dyDescent="0.25">
      <c r="A1220">
        <v>1218</v>
      </c>
      <c r="B1220" s="5">
        <v>41040</v>
      </c>
      <c r="C1220">
        <v>3.7900000810623169E-2</v>
      </c>
      <c r="D1220">
        <v>10.597499847412109</v>
      </c>
      <c r="E1220">
        <v>7162.2900390625</v>
      </c>
      <c r="F1220">
        <v>25.614599227905273</v>
      </c>
      <c r="G1220">
        <v>4.9600000381469727</v>
      </c>
      <c r="H1220">
        <v>127.04799652099609</v>
      </c>
    </row>
    <row r="1221" spans="1:8" x14ac:dyDescent="0.25">
      <c r="A1221">
        <v>1219</v>
      </c>
      <c r="B1221" s="5">
        <v>41041</v>
      </c>
      <c r="C1221">
        <v>3.7999998778104782E-2</v>
      </c>
      <c r="D1221">
        <v>10.597499847412109</v>
      </c>
      <c r="E1221">
        <v>6410.93017578125</v>
      </c>
      <c r="F1221">
        <v>22.988000869750977</v>
      </c>
      <c r="G1221">
        <v>4.946199893951416</v>
      </c>
      <c r="H1221">
        <v>113.7030029296875</v>
      </c>
    </row>
    <row r="1222" spans="1:8" x14ac:dyDescent="0.25">
      <c r="A1222">
        <v>1220</v>
      </c>
      <c r="B1222" s="5">
        <v>41042</v>
      </c>
      <c r="C1222">
        <v>3.7999998778104782E-2</v>
      </c>
      <c r="D1222">
        <v>11.372900009155273</v>
      </c>
      <c r="E1222">
        <v>7011.81005859375</v>
      </c>
      <c r="F1222">
        <v>23.428400039672852</v>
      </c>
      <c r="G1222">
        <v>4.929999828338623</v>
      </c>
      <c r="H1222">
        <v>115.50199890136719</v>
      </c>
    </row>
    <row r="1223" spans="1:8" x14ac:dyDescent="0.25">
      <c r="A1223">
        <v>1221</v>
      </c>
      <c r="B1223" s="5">
        <v>41043</v>
      </c>
      <c r="C1223">
        <v>3.7999998778104782E-2</v>
      </c>
      <c r="D1223">
        <v>11.372900009155273</v>
      </c>
      <c r="E1223">
        <v>6977.81005859375</v>
      </c>
      <c r="F1223">
        <v>23.314800262451172</v>
      </c>
      <c r="G1223">
        <v>5.0058999061584473</v>
      </c>
      <c r="H1223">
        <v>116.71199798583984</v>
      </c>
    </row>
    <row r="1224" spans="1:8" x14ac:dyDescent="0.25">
      <c r="A1224">
        <v>1222</v>
      </c>
      <c r="B1224" s="5">
        <v>41044</v>
      </c>
      <c r="C1224">
        <v>3.8100000470876694E-2</v>
      </c>
      <c r="D1224">
        <v>11.286700248718262</v>
      </c>
      <c r="E1224">
        <v>6520.39990234375</v>
      </c>
      <c r="F1224">
        <v>22.010599136352539</v>
      </c>
      <c r="G1224">
        <v>5.0349998474121094</v>
      </c>
      <c r="H1224">
        <v>110.822998046875</v>
      </c>
    </row>
    <row r="1225" spans="1:8" x14ac:dyDescent="0.25">
      <c r="A1225">
        <v>1223</v>
      </c>
      <c r="B1225" s="5">
        <v>41045</v>
      </c>
      <c r="C1225">
        <v>3.8100000470876694E-2</v>
      </c>
      <c r="D1225">
        <v>11.286700248718262</v>
      </c>
      <c r="E1225">
        <v>6063.009765625</v>
      </c>
      <c r="F1225">
        <v>20.46660041809082</v>
      </c>
      <c r="G1225">
        <v>5.0886998176574707</v>
      </c>
      <c r="H1225">
        <v>104.14900207519531</v>
      </c>
    </row>
    <row r="1226" spans="1:8" x14ac:dyDescent="0.25">
      <c r="A1226">
        <v>1224</v>
      </c>
      <c r="B1226" s="5">
        <v>41046</v>
      </c>
      <c r="C1226">
        <v>3.8100000470876694E-2</v>
      </c>
      <c r="D1226">
        <v>10.16670036315918</v>
      </c>
      <c r="E1226">
        <v>5811.7099609375</v>
      </c>
      <c r="F1226">
        <v>21.779600143432617</v>
      </c>
      <c r="G1226">
        <v>5.0998001098632813</v>
      </c>
      <c r="H1226">
        <v>111.07099914550781</v>
      </c>
    </row>
    <row r="1227" spans="1:8" x14ac:dyDescent="0.25">
      <c r="A1227">
        <v>1225</v>
      </c>
      <c r="B1227" s="5">
        <v>41047</v>
      </c>
      <c r="C1227">
        <v>3.8199998438358307E-2</v>
      </c>
      <c r="D1227">
        <v>10.16670036315918</v>
      </c>
      <c r="E1227">
        <v>7267.1201171875</v>
      </c>
      <c r="F1227">
        <v>27.305200576782227</v>
      </c>
      <c r="G1227">
        <v>5.1180000305175781</v>
      </c>
      <c r="H1227">
        <v>139.74800109863281</v>
      </c>
    </row>
    <row r="1228" spans="1:8" x14ac:dyDescent="0.25">
      <c r="A1228">
        <v>1226</v>
      </c>
      <c r="B1228" s="5">
        <v>41048</v>
      </c>
      <c r="C1228">
        <v>3.8199998438358307E-2</v>
      </c>
      <c r="D1228">
        <v>12.579099655151367</v>
      </c>
      <c r="E1228">
        <v>7481.85009765625</v>
      </c>
      <c r="F1228">
        <v>22.720800399780273</v>
      </c>
      <c r="G1228">
        <v>5.0995001792907715</v>
      </c>
      <c r="H1228">
        <v>115.86499786376953</v>
      </c>
    </row>
    <row r="1229" spans="1:8" x14ac:dyDescent="0.25">
      <c r="A1229">
        <v>1227</v>
      </c>
      <c r="B1229" s="5">
        <v>41049</v>
      </c>
      <c r="C1229">
        <v>3.8199998438358307E-2</v>
      </c>
      <c r="D1229">
        <v>12.579099655151367</v>
      </c>
      <c r="E1229">
        <v>6920.009765625</v>
      </c>
      <c r="F1229">
        <v>21.01460075378418</v>
      </c>
      <c r="G1229">
        <v>5.0900001525878906</v>
      </c>
      <c r="H1229">
        <v>106.96399688720703</v>
      </c>
    </row>
    <row r="1230" spans="1:8" x14ac:dyDescent="0.25">
      <c r="A1230">
        <v>1228</v>
      </c>
      <c r="B1230" s="5">
        <v>41050</v>
      </c>
      <c r="C1230">
        <v>3.8300000131130219E-2</v>
      </c>
      <c r="D1230">
        <v>11.372900009155273</v>
      </c>
      <c r="E1230">
        <v>6319.56982421875</v>
      </c>
      <c r="F1230">
        <v>21.282100677490234</v>
      </c>
      <c r="G1230">
        <v>5.0998001098632813</v>
      </c>
      <c r="H1230">
        <v>108.53500366210938</v>
      </c>
    </row>
    <row r="1231" spans="1:8" x14ac:dyDescent="0.25">
      <c r="A1231">
        <v>1229</v>
      </c>
      <c r="B1231" s="5">
        <v>41051</v>
      </c>
      <c r="C1231">
        <v>3.8300000131130219E-2</v>
      </c>
      <c r="D1231">
        <v>11.372900009155273</v>
      </c>
      <c r="E1231">
        <v>5762.77001953125</v>
      </c>
      <c r="F1231">
        <v>19.406999588012695</v>
      </c>
      <c r="G1231">
        <v>5.0988001823425293</v>
      </c>
      <c r="H1231">
        <v>98.952499389648438</v>
      </c>
    </row>
    <row r="1232" spans="1:8" x14ac:dyDescent="0.25">
      <c r="A1232">
        <v>1230</v>
      </c>
      <c r="B1232" s="5">
        <v>41052</v>
      </c>
      <c r="C1232">
        <v>3.8300000131130219E-2</v>
      </c>
      <c r="D1232">
        <v>10.425100326538086</v>
      </c>
      <c r="E1232">
        <v>6519.10009765625</v>
      </c>
      <c r="F1232">
        <v>23.950000762939453</v>
      </c>
      <c r="G1232">
        <v>5.1396999359130859</v>
      </c>
      <c r="H1232">
        <v>123.09600067138672</v>
      </c>
    </row>
    <row r="1233" spans="1:8" x14ac:dyDescent="0.25">
      <c r="A1233">
        <v>1231</v>
      </c>
      <c r="B1233" s="5">
        <v>41053</v>
      </c>
      <c r="C1233">
        <v>3.840000182390213E-2</v>
      </c>
      <c r="D1233">
        <v>10.425100326538086</v>
      </c>
      <c r="E1233">
        <v>6269.419921875</v>
      </c>
      <c r="F1233">
        <v>23.092899322509766</v>
      </c>
      <c r="G1233">
        <v>5.1189999580383301</v>
      </c>
      <c r="H1233">
        <v>118.21299743652344</v>
      </c>
    </row>
    <row r="1234" spans="1:8" x14ac:dyDescent="0.25">
      <c r="A1234">
        <v>1232</v>
      </c>
      <c r="B1234" s="5">
        <v>41054</v>
      </c>
      <c r="C1234">
        <v>3.840000182390213E-2</v>
      </c>
      <c r="D1234">
        <v>9.1747598648071289</v>
      </c>
      <c r="E1234">
        <v>6069.27978515625</v>
      </c>
      <c r="F1234">
        <v>25.402299880981445</v>
      </c>
      <c r="G1234">
        <v>5.1455001831054688</v>
      </c>
      <c r="H1234">
        <v>130.70799255371094</v>
      </c>
    </row>
    <row r="1235" spans="1:8" x14ac:dyDescent="0.25">
      <c r="A1235">
        <v>1233</v>
      </c>
      <c r="B1235" s="5">
        <v>41055</v>
      </c>
      <c r="C1235">
        <v>3.840000182390213E-2</v>
      </c>
      <c r="D1235">
        <v>9.1747598648071289</v>
      </c>
      <c r="E1235">
        <v>7115.58984375</v>
      </c>
      <c r="F1235">
        <v>29.781600952148438</v>
      </c>
      <c r="G1235">
        <v>5.1031999588012695</v>
      </c>
      <c r="H1235">
        <v>151.98100280761719</v>
      </c>
    </row>
    <row r="1236" spans="1:8" x14ac:dyDescent="0.25">
      <c r="A1236">
        <v>1234</v>
      </c>
      <c r="B1236" s="5">
        <v>41056</v>
      </c>
      <c r="C1236">
        <v>3.8499999791383743E-2</v>
      </c>
      <c r="D1236">
        <v>12.971199989318848</v>
      </c>
      <c r="E1236">
        <v>7967.56005859375</v>
      </c>
      <c r="F1236">
        <v>23.648599624633789</v>
      </c>
      <c r="G1236">
        <v>5.1389999389648438</v>
      </c>
      <c r="H1236">
        <v>121.52999877929688</v>
      </c>
    </row>
    <row r="1237" spans="1:8" x14ac:dyDescent="0.25">
      <c r="A1237">
        <v>1235</v>
      </c>
      <c r="B1237" s="5">
        <v>41057</v>
      </c>
      <c r="C1237">
        <v>3.8499999791383743E-2</v>
      </c>
      <c r="D1237">
        <v>12.971199989318848</v>
      </c>
      <c r="E1237">
        <v>7119.490234375</v>
      </c>
      <c r="F1237">
        <v>21.131500244140625</v>
      </c>
      <c r="G1237">
        <v>5.1357998847961426</v>
      </c>
      <c r="H1237">
        <v>108.52700042724609</v>
      </c>
    </row>
    <row r="1238" spans="1:8" x14ac:dyDescent="0.25">
      <c r="A1238">
        <v>1236</v>
      </c>
      <c r="B1238" s="5">
        <v>41058</v>
      </c>
      <c r="C1238">
        <v>3.8499999791383743E-2</v>
      </c>
      <c r="D1238">
        <v>10.756600379943848</v>
      </c>
      <c r="E1238">
        <v>6316.97021484375</v>
      </c>
      <c r="F1238">
        <v>22.609699249267578</v>
      </c>
      <c r="G1238">
        <v>5.1500000953674316</v>
      </c>
      <c r="H1238">
        <v>116.44000244140625</v>
      </c>
    </row>
    <row r="1239" spans="1:8" x14ac:dyDescent="0.25">
      <c r="A1239">
        <v>1237</v>
      </c>
      <c r="B1239" s="5">
        <v>41059</v>
      </c>
      <c r="C1239">
        <v>3.8600001484155655E-2</v>
      </c>
      <c r="D1239">
        <v>10.756600379943848</v>
      </c>
      <c r="E1239">
        <v>6568.8701171875</v>
      </c>
      <c r="F1239">
        <v>23.572399139404297</v>
      </c>
      <c r="G1239">
        <v>5.1350002288818359</v>
      </c>
      <c r="H1239">
        <v>121.04399871826172</v>
      </c>
    </row>
    <row r="1240" spans="1:8" x14ac:dyDescent="0.25">
      <c r="A1240">
        <v>1238</v>
      </c>
      <c r="B1240" s="5">
        <v>41060</v>
      </c>
      <c r="C1240">
        <v>3.8600001484155655E-2</v>
      </c>
      <c r="D1240">
        <v>11.547499656677246</v>
      </c>
      <c r="E1240">
        <v>6912.52978515625</v>
      </c>
      <c r="F1240">
        <v>23.106599807739258</v>
      </c>
      <c r="G1240">
        <v>5.1800999641418457</v>
      </c>
      <c r="H1240">
        <v>119.69499969482422</v>
      </c>
    </row>
    <row r="1241" spans="1:8" x14ac:dyDescent="0.25">
      <c r="A1241">
        <v>1239</v>
      </c>
      <c r="B1241" s="5">
        <v>41061</v>
      </c>
      <c r="C1241">
        <v>3.8600001484155655E-2</v>
      </c>
      <c r="D1241">
        <v>11.547499656677246</v>
      </c>
      <c r="E1241">
        <v>7616.419921875</v>
      </c>
      <c r="F1241">
        <v>25.459499359130859</v>
      </c>
      <c r="G1241">
        <v>5.2747998237609863</v>
      </c>
      <c r="H1241">
        <v>134.29400634765625</v>
      </c>
    </row>
    <row r="1242" spans="1:8" x14ac:dyDescent="0.25">
      <c r="A1242">
        <v>1240</v>
      </c>
      <c r="B1242" s="5">
        <v>41062</v>
      </c>
      <c r="C1242">
        <v>3.8699999451637268E-2</v>
      </c>
      <c r="D1242">
        <v>12.338500022888184</v>
      </c>
      <c r="E1242">
        <v>8007.1298828125</v>
      </c>
      <c r="F1242">
        <v>25.114599227905273</v>
      </c>
      <c r="G1242">
        <v>5.249000072479248</v>
      </c>
      <c r="H1242">
        <v>131.82600402832031</v>
      </c>
    </row>
    <row r="1243" spans="1:8" x14ac:dyDescent="0.25">
      <c r="A1243">
        <v>1241</v>
      </c>
      <c r="B1243" s="5">
        <v>41063</v>
      </c>
      <c r="C1243">
        <v>3.8699999451637268E-2</v>
      </c>
      <c r="D1243">
        <v>12.338500022888184</v>
      </c>
      <c r="E1243">
        <v>7669.27001953125</v>
      </c>
      <c r="F1243">
        <v>24.054800033569336</v>
      </c>
      <c r="G1243">
        <v>5.2051000595092773</v>
      </c>
      <c r="H1243">
        <v>125.20800018310547</v>
      </c>
    </row>
    <row r="1244" spans="1:8" x14ac:dyDescent="0.25">
      <c r="A1244">
        <v>1242</v>
      </c>
      <c r="B1244" s="5">
        <v>41064</v>
      </c>
      <c r="C1244">
        <v>3.8699999451637268E-2</v>
      </c>
      <c r="D1244">
        <v>11.942999839782715</v>
      </c>
      <c r="E1244">
        <v>7778.759765625</v>
      </c>
      <c r="F1244">
        <v>25.206199645996094</v>
      </c>
      <c r="G1244">
        <v>5.2659997940063477</v>
      </c>
      <c r="H1244">
        <v>132.73599243164063</v>
      </c>
    </row>
    <row r="1245" spans="1:8" x14ac:dyDescent="0.25">
      <c r="A1245">
        <v>1243</v>
      </c>
      <c r="B1245" s="5">
        <v>41065</v>
      </c>
      <c r="C1245">
        <v>3.880000114440918E-2</v>
      </c>
      <c r="D1245">
        <v>11.942999839782715</v>
      </c>
      <c r="E1245">
        <v>7380.14013671875</v>
      </c>
      <c r="F1245">
        <v>23.976299285888672</v>
      </c>
      <c r="G1245">
        <v>5.440000057220459</v>
      </c>
      <c r="H1245">
        <v>130.43099975585938</v>
      </c>
    </row>
    <row r="1246" spans="1:8" x14ac:dyDescent="0.25">
      <c r="A1246">
        <v>1244</v>
      </c>
      <c r="B1246" s="5">
        <v>41066</v>
      </c>
      <c r="C1246">
        <v>3.880000114440918E-2</v>
      </c>
      <c r="D1246">
        <v>13.366700172424316</v>
      </c>
      <c r="E1246">
        <v>7661.27001953125</v>
      </c>
      <c r="F1246">
        <v>22.23859977722168</v>
      </c>
      <c r="G1246">
        <v>5.4600000381469727</v>
      </c>
      <c r="H1246">
        <v>121.42299652099609</v>
      </c>
    </row>
    <row r="1247" spans="1:8" x14ac:dyDescent="0.25">
      <c r="A1247">
        <v>1245</v>
      </c>
      <c r="B1247" s="5">
        <v>41067</v>
      </c>
      <c r="C1247">
        <v>3.880000114440918E-2</v>
      </c>
      <c r="D1247">
        <v>13.366700172424316</v>
      </c>
      <c r="E1247">
        <v>6971.41015625</v>
      </c>
      <c r="F1247">
        <v>20.236200332641602</v>
      </c>
      <c r="G1247">
        <v>5.5910000801086426</v>
      </c>
      <c r="H1247">
        <v>113.13999938964844</v>
      </c>
    </row>
    <row r="1248" spans="1:8" x14ac:dyDescent="0.25">
      <c r="A1248">
        <v>1246</v>
      </c>
      <c r="B1248" s="5">
        <v>41068</v>
      </c>
      <c r="C1248">
        <v>3.8899999111890793E-2</v>
      </c>
      <c r="D1248">
        <v>11.705699920654297</v>
      </c>
      <c r="E1248">
        <v>7066.490234375</v>
      </c>
      <c r="F1248">
        <v>23.483100891113281</v>
      </c>
      <c r="G1248">
        <v>5.6329998970031738</v>
      </c>
      <c r="H1248">
        <v>132.27999877929688</v>
      </c>
    </row>
    <row r="1249" spans="1:8" x14ac:dyDescent="0.25">
      <c r="A1249">
        <v>1247</v>
      </c>
      <c r="B1249" s="5">
        <v>41069</v>
      </c>
      <c r="C1249">
        <v>3.8899999111890793E-2</v>
      </c>
      <c r="D1249">
        <v>11.705699920654297</v>
      </c>
      <c r="E1249">
        <v>8572.7099609375</v>
      </c>
      <c r="F1249">
        <v>28.48859977722168</v>
      </c>
      <c r="G1249">
        <v>5.559999942779541</v>
      </c>
      <c r="H1249">
        <v>158.39599609375</v>
      </c>
    </row>
    <row r="1250" spans="1:8" x14ac:dyDescent="0.25">
      <c r="A1250">
        <v>1248</v>
      </c>
      <c r="B1250" s="5">
        <v>41070</v>
      </c>
      <c r="C1250">
        <v>3.8899999111890793E-2</v>
      </c>
      <c r="D1250">
        <v>13.378999710083008</v>
      </c>
      <c r="E1250">
        <v>8325.330078125</v>
      </c>
      <c r="F1250">
        <v>24.206199645996094</v>
      </c>
      <c r="G1250">
        <v>5.4682998657226563</v>
      </c>
      <c r="H1250">
        <v>132.36700439453125</v>
      </c>
    </row>
    <row r="1251" spans="1:8" x14ac:dyDescent="0.25">
      <c r="A1251">
        <v>1249</v>
      </c>
      <c r="B1251" s="5">
        <v>41071</v>
      </c>
      <c r="C1251">
        <v>3.9000000804662704E-2</v>
      </c>
      <c r="D1251">
        <v>13.378999710083008</v>
      </c>
      <c r="E1251">
        <v>7018.25</v>
      </c>
      <c r="F1251">
        <v>20.45829963684082</v>
      </c>
      <c r="G1251">
        <v>5.574699878692627</v>
      </c>
      <c r="H1251">
        <v>114.04900360107422</v>
      </c>
    </row>
    <row r="1252" spans="1:8" x14ac:dyDescent="0.25">
      <c r="A1252">
        <v>1250</v>
      </c>
      <c r="B1252" s="5">
        <v>41072</v>
      </c>
      <c r="C1252">
        <v>3.9000000804662704E-2</v>
      </c>
      <c r="D1252">
        <v>11.017999649047852</v>
      </c>
      <c r="E1252">
        <v>7811.259765625</v>
      </c>
      <c r="F1252">
        <v>27.649200439453125</v>
      </c>
      <c r="G1252">
        <v>5.6999998092651367</v>
      </c>
      <c r="H1252">
        <v>157.60099792480469</v>
      </c>
    </row>
    <row r="1253" spans="1:8" x14ac:dyDescent="0.25">
      <c r="A1253">
        <v>1251</v>
      </c>
      <c r="B1253" s="5">
        <v>41073</v>
      </c>
      <c r="C1253">
        <v>3.9000000804662704E-2</v>
      </c>
      <c r="D1253">
        <v>11.017999649047852</v>
      </c>
      <c r="E1253">
        <v>7537.93994140625</v>
      </c>
      <c r="F1253">
        <v>26.681800842285156</v>
      </c>
      <c r="G1253">
        <v>5.9289999008178711</v>
      </c>
      <c r="H1253">
        <v>158.19599914550781</v>
      </c>
    </row>
    <row r="1254" spans="1:8" x14ac:dyDescent="0.25">
      <c r="A1254">
        <v>1252</v>
      </c>
      <c r="B1254" s="5">
        <v>41074</v>
      </c>
      <c r="C1254">
        <v>3.9099998772144318E-2</v>
      </c>
      <c r="D1254">
        <v>11.490200042724609</v>
      </c>
      <c r="E1254">
        <v>7838.7099609375</v>
      </c>
      <c r="F1254">
        <v>26.674299240112305</v>
      </c>
      <c r="G1254">
        <v>5.9541001319885254</v>
      </c>
      <c r="H1254">
        <v>158.82200622558594</v>
      </c>
    </row>
    <row r="1255" spans="1:8" x14ac:dyDescent="0.25">
      <c r="A1255">
        <v>1253</v>
      </c>
      <c r="B1255" s="5">
        <v>41075</v>
      </c>
      <c r="C1255">
        <v>3.9099998772144318E-2</v>
      </c>
      <c r="D1255">
        <v>11.490200042724609</v>
      </c>
      <c r="E1255">
        <v>7983.56005859375</v>
      </c>
      <c r="F1255">
        <v>27.167299270629883</v>
      </c>
      <c r="G1255">
        <v>6.5</v>
      </c>
      <c r="H1255">
        <v>176.58700561523438</v>
      </c>
    </row>
    <row r="1256" spans="1:8" x14ac:dyDescent="0.25">
      <c r="A1256">
        <v>1254</v>
      </c>
      <c r="B1256" s="5">
        <v>41076</v>
      </c>
      <c r="C1256">
        <v>3.9099998772144318E-2</v>
      </c>
      <c r="D1256">
        <v>12.592000007629395</v>
      </c>
      <c r="E1256">
        <v>7827.60009765625</v>
      </c>
      <c r="F1256">
        <v>24.30579948425293</v>
      </c>
      <c r="G1256">
        <v>6.4000000953674316</v>
      </c>
      <c r="H1256">
        <v>155.5570068359375</v>
      </c>
    </row>
    <row r="1257" spans="1:8" x14ac:dyDescent="0.25">
      <c r="A1257">
        <v>1255</v>
      </c>
      <c r="B1257" s="5">
        <v>41077</v>
      </c>
      <c r="C1257">
        <v>3.9200000464916229E-2</v>
      </c>
      <c r="D1257">
        <v>12.592000007629395</v>
      </c>
      <c r="E1257">
        <v>8226.509765625</v>
      </c>
      <c r="F1257">
        <v>25.609800338745117</v>
      </c>
      <c r="G1257">
        <v>6.1637997627258301</v>
      </c>
      <c r="H1257">
        <v>157.85400390625</v>
      </c>
    </row>
    <row r="1258" spans="1:8" x14ac:dyDescent="0.25">
      <c r="A1258">
        <v>1256</v>
      </c>
      <c r="B1258" s="5">
        <v>41078</v>
      </c>
      <c r="C1258">
        <v>3.9200000464916229E-2</v>
      </c>
      <c r="D1258">
        <v>12.355899810791016</v>
      </c>
      <c r="E1258">
        <v>8777.8798828125</v>
      </c>
      <c r="F1258">
        <v>27.848499298095703</v>
      </c>
      <c r="G1258">
        <v>6.309999942779541</v>
      </c>
      <c r="H1258">
        <v>175.7239990234375</v>
      </c>
    </row>
    <row r="1259" spans="1:8" x14ac:dyDescent="0.25">
      <c r="A1259">
        <v>1257</v>
      </c>
      <c r="B1259" s="5">
        <v>41079</v>
      </c>
      <c r="C1259">
        <v>3.9200000464916229E-2</v>
      </c>
      <c r="D1259">
        <v>12.355899810791016</v>
      </c>
      <c r="E1259">
        <v>7375.22998046875</v>
      </c>
      <c r="F1259">
        <v>23.398500442504883</v>
      </c>
      <c r="G1259">
        <v>6.4987998008728027</v>
      </c>
      <c r="H1259">
        <v>152.06199645996094</v>
      </c>
    </row>
    <row r="1260" spans="1:8" x14ac:dyDescent="0.25">
      <c r="A1260">
        <v>1258</v>
      </c>
      <c r="B1260" s="5">
        <v>41080</v>
      </c>
      <c r="C1260">
        <v>3.9299998432397842E-2</v>
      </c>
      <c r="D1260">
        <v>11.672599792480469</v>
      </c>
      <c r="E1260">
        <v>7271.7001953125</v>
      </c>
      <c r="F1260">
        <v>24.482799530029297</v>
      </c>
      <c r="G1260">
        <v>6.6700000762939453</v>
      </c>
      <c r="H1260">
        <v>163.30000305175781</v>
      </c>
    </row>
    <row r="1261" spans="1:8" x14ac:dyDescent="0.25">
      <c r="A1261">
        <v>1259</v>
      </c>
      <c r="B1261" s="5">
        <v>41081</v>
      </c>
      <c r="C1261">
        <v>3.9299998432397842E-2</v>
      </c>
      <c r="D1261">
        <v>11.672599792480469</v>
      </c>
      <c r="E1261">
        <v>6831.4599609375</v>
      </c>
      <c r="F1261">
        <v>23.000600814819336</v>
      </c>
      <c r="G1261">
        <v>6.6800999641418457</v>
      </c>
      <c r="H1261">
        <v>153.64599609375</v>
      </c>
    </row>
    <row r="1262" spans="1:8" x14ac:dyDescent="0.25">
      <c r="A1262">
        <v>1260</v>
      </c>
      <c r="B1262" s="5">
        <v>41082</v>
      </c>
      <c r="C1262">
        <v>3.9299998432397842E-2</v>
      </c>
      <c r="D1262">
        <v>12.101799964904785</v>
      </c>
      <c r="E1262">
        <v>6920.7001953125</v>
      </c>
      <c r="F1262">
        <v>22.474599838256836</v>
      </c>
      <c r="G1262">
        <v>6.5478000640869141</v>
      </c>
      <c r="H1262">
        <v>147.15899658203125</v>
      </c>
    </row>
    <row r="1263" spans="1:8" x14ac:dyDescent="0.25">
      <c r="A1263">
        <v>1261</v>
      </c>
      <c r="B1263" s="5">
        <v>41083</v>
      </c>
      <c r="C1263">
        <v>3.9400000125169754E-2</v>
      </c>
      <c r="D1263">
        <v>12.101799964904785</v>
      </c>
      <c r="E1263">
        <v>8217.73046875</v>
      </c>
      <c r="F1263">
        <v>26.754600524902344</v>
      </c>
      <c r="G1263">
        <v>6.4285001754760742</v>
      </c>
      <c r="H1263">
        <v>171.99200439453125</v>
      </c>
    </row>
    <row r="1264" spans="1:8" x14ac:dyDescent="0.25">
      <c r="A1264">
        <v>1262</v>
      </c>
      <c r="B1264" s="5">
        <v>41084</v>
      </c>
      <c r="C1264">
        <v>3.9400000125169754E-2</v>
      </c>
      <c r="D1264">
        <v>12.015899658203125</v>
      </c>
      <c r="E1264">
        <v>6564.64013671875</v>
      </c>
      <c r="F1264">
        <v>21.525400161743164</v>
      </c>
      <c r="G1264">
        <v>6.3499999046325684</v>
      </c>
      <c r="H1264">
        <v>136.68600463867188</v>
      </c>
    </row>
    <row r="1265" spans="1:8" x14ac:dyDescent="0.25">
      <c r="A1265">
        <v>1263</v>
      </c>
      <c r="B1265" s="5">
        <v>41085</v>
      </c>
      <c r="C1265">
        <v>3.9400000125169754E-2</v>
      </c>
      <c r="D1265">
        <v>12.015899658203125</v>
      </c>
      <c r="E1265">
        <v>7716.1298828125</v>
      </c>
      <c r="F1265">
        <v>25.30109977722168</v>
      </c>
      <c r="G1265">
        <v>6.3048000335693359</v>
      </c>
      <c r="H1265">
        <v>159.51800537109375</v>
      </c>
    </row>
    <row r="1266" spans="1:8" x14ac:dyDescent="0.25">
      <c r="A1266">
        <v>1264</v>
      </c>
      <c r="B1266" s="5">
        <v>41086</v>
      </c>
      <c r="C1266">
        <v>3.9500001817941666E-2</v>
      </c>
      <c r="D1266">
        <v>12.70259952545166</v>
      </c>
      <c r="E1266">
        <v>7468.27978515625</v>
      </c>
      <c r="F1266">
        <v>23.223400115966797</v>
      </c>
      <c r="G1266">
        <v>6.4194998741149902</v>
      </c>
      <c r="H1266">
        <v>149.08200073242188</v>
      </c>
    </row>
    <row r="1267" spans="1:8" x14ac:dyDescent="0.25">
      <c r="A1267">
        <v>1265</v>
      </c>
      <c r="B1267" s="5">
        <v>41087</v>
      </c>
      <c r="C1267">
        <v>3.9500001817941666E-2</v>
      </c>
      <c r="D1267">
        <v>12.70259952545166</v>
      </c>
      <c r="E1267">
        <v>8168.169921875</v>
      </c>
      <c r="F1267">
        <v>25.399700164794922</v>
      </c>
      <c r="G1267">
        <v>6.6469998359680176</v>
      </c>
      <c r="H1267">
        <v>168.83200073242188</v>
      </c>
    </row>
    <row r="1268" spans="1:8" x14ac:dyDescent="0.25">
      <c r="A1268">
        <v>1266</v>
      </c>
      <c r="B1268" s="5">
        <v>41088</v>
      </c>
      <c r="C1268">
        <v>3.9500001817941666E-2</v>
      </c>
      <c r="D1268">
        <v>11.586799621582031</v>
      </c>
      <c r="E1268">
        <v>6865.77001953125</v>
      </c>
      <c r="F1268">
        <v>23.405799865722656</v>
      </c>
      <c r="G1268">
        <v>6.6058998107910156</v>
      </c>
      <c r="H1268">
        <v>154.61599731445313</v>
      </c>
    </row>
    <row r="1269" spans="1:8" x14ac:dyDescent="0.25">
      <c r="A1269">
        <v>1267</v>
      </c>
      <c r="B1269" s="5">
        <v>41089</v>
      </c>
      <c r="C1269">
        <v>3.9599999785423279E-2</v>
      </c>
      <c r="D1269">
        <v>11.586799621582031</v>
      </c>
      <c r="E1269">
        <v>7311.830078125</v>
      </c>
      <c r="F1269">
        <v>24.989500045776367</v>
      </c>
      <c r="G1269">
        <v>6.6500000953674316</v>
      </c>
      <c r="H1269">
        <v>166.17999267578125</v>
      </c>
    </row>
    <row r="1270" spans="1:8" x14ac:dyDescent="0.25">
      <c r="A1270">
        <v>1268</v>
      </c>
      <c r="B1270" s="5">
        <v>41090</v>
      </c>
      <c r="C1270">
        <v>3.9599999785423279E-2</v>
      </c>
      <c r="D1270">
        <v>12.187600135803223</v>
      </c>
      <c r="E1270">
        <v>6613.93994140625</v>
      </c>
      <c r="F1270">
        <v>21.489999771118164</v>
      </c>
      <c r="G1270">
        <v>6.690000057220459</v>
      </c>
      <c r="H1270">
        <v>143.76800537109375</v>
      </c>
    </row>
    <row r="1271" spans="1:8" x14ac:dyDescent="0.25">
      <c r="A1271">
        <v>1269</v>
      </c>
      <c r="B1271" s="5">
        <v>41091</v>
      </c>
      <c r="C1271">
        <v>3.9599999785423279E-2</v>
      </c>
      <c r="D1271">
        <v>12.187600135803223</v>
      </c>
      <c r="E1271">
        <v>7109.64990234375</v>
      </c>
      <c r="F1271">
        <v>23.100700378417969</v>
      </c>
      <c r="G1271">
        <v>6.629000186920166</v>
      </c>
      <c r="H1271">
        <v>153.13499450683594</v>
      </c>
    </row>
    <row r="1272" spans="1:8" x14ac:dyDescent="0.25">
      <c r="A1272">
        <v>1270</v>
      </c>
      <c r="B1272" s="5">
        <v>41092</v>
      </c>
      <c r="C1272">
        <v>3.970000147819519E-2</v>
      </c>
      <c r="D1272">
        <v>13.818300247192383</v>
      </c>
      <c r="E1272">
        <v>7618.35986328125</v>
      </c>
      <c r="F1272">
        <v>21.887599945068359</v>
      </c>
      <c r="G1272">
        <v>6.7600002288818359</v>
      </c>
      <c r="H1272">
        <v>147.96000671386719</v>
      </c>
    </row>
    <row r="1273" spans="1:8" x14ac:dyDescent="0.25">
      <c r="A1273">
        <v>1271</v>
      </c>
      <c r="B1273" s="5">
        <v>41093</v>
      </c>
      <c r="C1273">
        <v>3.970000147819519E-2</v>
      </c>
      <c r="D1273">
        <v>13.818300247192383</v>
      </c>
      <c r="E1273">
        <v>8012.35009765625</v>
      </c>
      <c r="F1273">
        <v>23.019500732421875</v>
      </c>
      <c r="G1273">
        <v>6.4499001502990723</v>
      </c>
      <c r="H1273">
        <v>148.47300720214844</v>
      </c>
    </row>
    <row r="1274" spans="1:8" x14ac:dyDescent="0.25">
      <c r="A1274">
        <v>1272</v>
      </c>
      <c r="B1274" s="5">
        <v>41094</v>
      </c>
      <c r="C1274">
        <v>3.970000147819519E-2</v>
      </c>
      <c r="D1274">
        <v>13.843400001525879</v>
      </c>
      <c r="E1274">
        <v>7513.27978515625</v>
      </c>
      <c r="F1274">
        <v>21.546499252319336</v>
      </c>
      <c r="G1274">
        <v>6.5100998878479004</v>
      </c>
      <c r="H1274">
        <v>140.27000427246094</v>
      </c>
    </row>
    <row r="1275" spans="1:8" x14ac:dyDescent="0.25">
      <c r="A1275">
        <v>1273</v>
      </c>
      <c r="B1275" s="5">
        <v>41095</v>
      </c>
      <c r="C1275">
        <v>3.9799999445676804E-2</v>
      </c>
      <c r="D1275">
        <v>13.843400001525879</v>
      </c>
      <c r="E1275">
        <v>7212.64990234375</v>
      </c>
      <c r="F1275">
        <v>20.736499786376953</v>
      </c>
      <c r="G1275">
        <v>6.6700000762939453</v>
      </c>
      <c r="H1275">
        <v>138.31199645996094</v>
      </c>
    </row>
    <row r="1276" spans="1:8" x14ac:dyDescent="0.25">
      <c r="A1276">
        <v>1274</v>
      </c>
      <c r="B1276" s="5">
        <v>41096</v>
      </c>
      <c r="C1276">
        <v>3.9799999445676804E-2</v>
      </c>
      <c r="D1276">
        <v>13.321000099182129</v>
      </c>
      <c r="E1276">
        <v>7766.3798828125</v>
      </c>
      <c r="F1276">
        <v>23.204099655151367</v>
      </c>
      <c r="G1276">
        <v>6.6480998992919922</v>
      </c>
      <c r="H1276">
        <v>154.26300048828125</v>
      </c>
    </row>
    <row r="1277" spans="1:8" x14ac:dyDescent="0.25">
      <c r="A1277">
        <v>1275</v>
      </c>
      <c r="B1277" s="5">
        <v>41097</v>
      </c>
      <c r="C1277">
        <v>3.9799999445676804E-2</v>
      </c>
      <c r="D1277">
        <v>13.321000099182129</v>
      </c>
      <c r="E1277">
        <v>8342.8701171875</v>
      </c>
      <c r="F1277">
        <v>24.92650032043457</v>
      </c>
      <c r="G1277">
        <v>6.7621002197265625</v>
      </c>
      <c r="H1277">
        <v>168.55599975585938</v>
      </c>
    </row>
    <row r="1278" spans="1:8" x14ac:dyDescent="0.25">
      <c r="A1278">
        <v>1276</v>
      </c>
      <c r="B1278" s="5">
        <v>41098</v>
      </c>
      <c r="C1278">
        <v>3.9900001138448715E-2</v>
      </c>
      <c r="D1278">
        <v>13.408100128173828</v>
      </c>
      <c r="E1278">
        <v>7661.5</v>
      </c>
      <c r="F1278">
        <v>22.799200057983398</v>
      </c>
      <c r="G1278">
        <v>6.7989997863769531</v>
      </c>
      <c r="H1278">
        <v>155.01199340820313</v>
      </c>
    </row>
    <row r="1279" spans="1:8" x14ac:dyDescent="0.25">
      <c r="A1279">
        <v>1277</v>
      </c>
      <c r="B1279" s="5">
        <v>41099</v>
      </c>
      <c r="C1279">
        <v>3.9900001138448715E-2</v>
      </c>
      <c r="D1279">
        <v>13.408100128173828</v>
      </c>
      <c r="E1279">
        <v>8165.89013671875</v>
      </c>
      <c r="F1279">
        <v>24.300199508666992</v>
      </c>
      <c r="G1279">
        <v>7.0215001106262207</v>
      </c>
      <c r="H1279">
        <v>170.62399291992188</v>
      </c>
    </row>
    <row r="1280" spans="1:8" x14ac:dyDescent="0.25">
      <c r="A1280">
        <v>1278</v>
      </c>
      <c r="B1280" s="5">
        <v>41100</v>
      </c>
      <c r="C1280">
        <v>3.9900001138448715E-2</v>
      </c>
      <c r="D1280">
        <v>13.146900177001953</v>
      </c>
      <c r="E1280">
        <v>7524.02978515625</v>
      </c>
      <c r="F1280">
        <v>22.83489990234375</v>
      </c>
      <c r="G1280">
        <v>7.1999001502990723</v>
      </c>
      <c r="H1280">
        <v>164.40899658203125</v>
      </c>
    </row>
    <row r="1281" spans="1:8" x14ac:dyDescent="0.25">
      <c r="A1281">
        <v>1279</v>
      </c>
      <c r="B1281" s="5">
        <v>41101</v>
      </c>
      <c r="C1281">
        <v>3.9999999105930328E-2</v>
      </c>
      <c r="D1281">
        <v>13.146900177001953</v>
      </c>
      <c r="E1281">
        <v>6719.169921875</v>
      </c>
      <c r="F1281">
        <v>20.443399429321289</v>
      </c>
      <c r="G1281">
        <v>7.1500000953674316</v>
      </c>
      <c r="H1281">
        <v>146.16999816894531</v>
      </c>
    </row>
    <row r="1282" spans="1:8" x14ac:dyDescent="0.25">
      <c r="A1282">
        <v>1280</v>
      </c>
      <c r="B1282" s="5">
        <v>41102</v>
      </c>
      <c r="C1282">
        <v>3.9999999105930328E-2</v>
      </c>
      <c r="D1282">
        <v>13.146900177001953</v>
      </c>
      <c r="E1282">
        <v>7513.52978515625</v>
      </c>
      <c r="F1282">
        <v>22.860200881958008</v>
      </c>
      <c r="G1282">
        <v>7.7644000053405762</v>
      </c>
      <c r="H1282">
        <v>177.49600219726563</v>
      </c>
    </row>
    <row r="1283" spans="1:8" x14ac:dyDescent="0.25">
      <c r="A1283">
        <v>1281</v>
      </c>
      <c r="B1283" s="5">
        <v>41103</v>
      </c>
      <c r="C1283">
        <v>3.9999999105930328E-2</v>
      </c>
      <c r="D1283">
        <v>13.146900177001953</v>
      </c>
      <c r="E1283">
        <v>8164.39990234375</v>
      </c>
      <c r="F1283">
        <v>24.840499877929688</v>
      </c>
      <c r="G1283">
        <v>7.66510009765625</v>
      </c>
      <c r="H1283">
        <v>190.40499877929688</v>
      </c>
    </row>
    <row r="1284" spans="1:8" x14ac:dyDescent="0.25">
      <c r="A1284">
        <v>1282</v>
      </c>
      <c r="B1284" s="5">
        <v>41104</v>
      </c>
      <c r="C1284">
        <v>4.010000079870224E-2</v>
      </c>
      <c r="D1284">
        <v>12.972700119018555</v>
      </c>
      <c r="E1284">
        <v>8065.31005859375</v>
      </c>
      <c r="F1284">
        <v>24.930700302124023</v>
      </c>
      <c r="G1284">
        <v>7.5420999526977539</v>
      </c>
      <c r="H1284">
        <v>188.02999877929688</v>
      </c>
    </row>
    <row r="1285" spans="1:8" x14ac:dyDescent="0.25">
      <c r="A1285">
        <v>1283</v>
      </c>
      <c r="B1285" s="5">
        <v>41105</v>
      </c>
      <c r="C1285">
        <v>4.010000079870224E-2</v>
      </c>
      <c r="D1285">
        <v>12.972700119018555</v>
      </c>
      <c r="E1285">
        <v>7017.60009765625</v>
      </c>
      <c r="F1285">
        <v>21.69219970703125</v>
      </c>
      <c r="G1285">
        <v>7.620999813079834</v>
      </c>
      <c r="H1285">
        <v>165.31599426269531</v>
      </c>
    </row>
    <row r="1286" spans="1:8" x14ac:dyDescent="0.25">
      <c r="A1286">
        <v>1284</v>
      </c>
      <c r="B1286" s="5">
        <v>41106</v>
      </c>
      <c r="C1286">
        <v>4.010000079870224E-2</v>
      </c>
      <c r="D1286">
        <v>12.885700225830078</v>
      </c>
      <c r="E1286">
        <v>7521.27978515625</v>
      </c>
      <c r="F1286">
        <v>23.406000137329102</v>
      </c>
      <c r="G1286">
        <v>8.4996004104614258</v>
      </c>
      <c r="H1286">
        <v>198.94200134277344</v>
      </c>
    </row>
    <row r="1287" spans="1:8" x14ac:dyDescent="0.25">
      <c r="A1287">
        <v>1285</v>
      </c>
      <c r="B1287" s="5">
        <v>41107</v>
      </c>
      <c r="C1287">
        <v>4.0199998766183853E-2</v>
      </c>
      <c r="D1287">
        <v>12.885700225830078</v>
      </c>
      <c r="E1287">
        <v>8620.1396484375</v>
      </c>
      <c r="F1287">
        <v>26.892599105834961</v>
      </c>
      <c r="G1287">
        <v>8.8000001907348633</v>
      </c>
      <c r="H1287">
        <v>236.65499877929688</v>
      </c>
    </row>
    <row r="1288" spans="1:8" x14ac:dyDescent="0.25">
      <c r="A1288">
        <v>1286</v>
      </c>
      <c r="B1288" s="5">
        <v>41108</v>
      </c>
      <c r="C1288">
        <v>4.0199998766183853E-2</v>
      </c>
      <c r="D1288">
        <v>14.009599685668945</v>
      </c>
      <c r="E1288">
        <v>7776.39990234375</v>
      </c>
      <c r="F1288">
        <v>22.31410026550293</v>
      </c>
      <c r="G1288">
        <v>9.1098003387451172</v>
      </c>
      <c r="H1288">
        <v>203.27699279785156</v>
      </c>
    </row>
    <row r="1289" spans="1:8" x14ac:dyDescent="0.25">
      <c r="A1289">
        <v>1287</v>
      </c>
      <c r="B1289" s="5">
        <v>41109</v>
      </c>
      <c r="C1289">
        <v>4.0199998766183853E-2</v>
      </c>
      <c r="D1289">
        <v>14.009599685668945</v>
      </c>
      <c r="E1289">
        <v>6770.18994140625</v>
      </c>
      <c r="F1289">
        <v>19.426799774169922</v>
      </c>
      <c r="G1289">
        <v>8.869999885559082</v>
      </c>
      <c r="H1289">
        <v>172.31599426269531</v>
      </c>
    </row>
    <row r="1290" spans="1:8" x14ac:dyDescent="0.25">
      <c r="A1290">
        <v>1288</v>
      </c>
      <c r="B1290" s="5">
        <v>41110</v>
      </c>
      <c r="C1290">
        <v>4.0300000458955765E-2</v>
      </c>
      <c r="D1290">
        <v>12.896300315856934</v>
      </c>
      <c r="E1290">
        <v>7437.47021484375</v>
      </c>
      <c r="F1290">
        <v>23.241600036621094</v>
      </c>
      <c r="G1290">
        <v>8.5200004577636719</v>
      </c>
      <c r="H1290">
        <v>198.01800537109375</v>
      </c>
    </row>
    <row r="1291" spans="1:8" x14ac:dyDescent="0.25">
      <c r="A1291">
        <v>1289</v>
      </c>
      <c r="B1291" s="5">
        <v>41111</v>
      </c>
      <c r="C1291">
        <v>4.0300000458955765E-2</v>
      </c>
      <c r="D1291">
        <v>12.896300315856934</v>
      </c>
      <c r="E1291">
        <v>7070.009765625</v>
      </c>
      <c r="F1291">
        <v>22.093299865722656</v>
      </c>
      <c r="G1291">
        <v>8.8454999923706055</v>
      </c>
      <c r="H1291">
        <v>195.42599487304688</v>
      </c>
    </row>
    <row r="1292" spans="1:8" x14ac:dyDescent="0.25">
      <c r="A1292">
        <v>1290</v>
      </c>
      <c r="B1292" s="5">
        <v>41112</v>
      </c>
      <c r="C1292">
        <v>4.0300000458955765E-2</v>
      </c>
      <c r="D1292">
        <v>12.896300315856934</v>
      </c>
      <c r="E1292">
        <v>7768.10009765625</v>
      </c>
      <c r="F1292">
        <v>24.274700164794922</v>
      </c>
      <c r="G1292">
        <v>8.4096002578735352</v>
      </c>
      <c r="H1292">
        <v>204.14100646972656</v>
      </c>
    </row>
    <row r="1293" spans="1:8" x14ac:dyDescent="0.25">
      <c r="A1293">
        <v>1291</v>
      </c>
      <c r="B1293" s="5">
        <v>41113</v>
      </c>
      <c r="C1293">
        <v>4.0399998426437378E-2</v>
      </c>
      <c r="D1293">
        <v>12.896300315856934</v>
      </c>
      <c r="E1293">
        <v>7071.72021484375</v>
      </c>
      <c r="F1293">
        <v>22.153400421142578</v>
      </c>
      <c r="G1293">
        <v>8.4456996917724609</v>
      </c>
      <c r="H1293">
        <v>187.10099792480469</v>
      </c>
    </row>
    <row r="1294" spans="1:8" x14ac:dyDescent="0.25">
      <c r="A1294">
        <v>1292</v>
      </c>
      <c r="B1294" s="5">
        <v>41114</v>
      </c>
      <c r="C1294">
        <v>4.0399998426437378E-2</v>
      </c>
      <c r="D1294">
        <v>14.937399864196777</v>
      </c>
      <c r="E1294">
        <v>8065.97998046875</v>
      </c>
      <c r="F1294">
        <v>21.815399169921875</v>
      </c>
      <c r="G1294">
        <v>8.6000003814697266</v>
      </c>
      <c r="H1294">
        <v>187.61300659179688</v>
      </c>
    </row>
    <row r="1295" spans="1:8" x14ac:dyDescent="0.25">
      <c r="A1295">
        <v>1293</v>
      </c>
      <c r="B1295" s="5">
        <v>41115</v>
      </c>
      <c r="C1295">
        <v>4.0399998426437378E-2</v>
      </c>
      <c r="D1295">
        <v>14.937399864196777</v>
      </c>
      <c r="E1295">
        <v>8015.10009765625</v>
      </c>
      <c r="F1295">
        <v>21.677799224853516</v>
      </c>
      <c r="G1295">
        <v>8.8000001907348633</v>
      </c>
      <c r="H1295">
        <v>190.76499938964844</v>
      </c>
    </row>
    <row r="1296" spans="1:8" x14ac:dyDescent="0.25">
      <c r="A1296">
        <v>1294</v>
      </c>
      <c r="B1296" s="5">
        <v>41116</v>
      </c>
      <c r="C1296">
        <v>4.050000011920929E-2</v>
      </c>
      <c r="D1296">
        <v>16.51460075378418</v>
      </c>
      <c r="E1296">
        <v>8468.1796875</v>
      </c>
      <c r="F1296">
        <v>20.767200469970703</v>
      </c>
      <c r="G1296">
        <v>8.8999996185302734</v>
      </c>
      <c r="H1296">
        <v>184.8280029296875</v>
      </c>
    </row>
    <row r="1297" spans="1:8" x14ac:dyDescent="0.25">
      <c r="A1297">
        <v>1295</v>
      </c>
      <c r="B1297" s="5">
        <v>41117</v>
      </c>
      <c r="C1297">
        <v>4.050000011920929E-2</v>
      </c>
      <c r="D1297">
        <v>16.51460075378418</v>
      </c>
      <c r="E1297">
        <v>8917.1796875</v>
      </c>
      <c r="F1297">
        <v>21.86829948425293</v>
      </c>
      <c r="G1297">
        <v>8.8999996185302734</v>
      </c>
      <c r="H1297">
        <v>194.62800598144531</v>
      </c>
    </row>
    <row r="1298" spans="1:8" x14ac:dyDescent="0.25">
      <c r="A1298">
        <v>1296</v>
      </c>
      <c r="B1298" s="5">
        <v>41118</v>
      </c>
      <c r="C1298">
        <v>4.050000011920929E-2</v>
      </c>
      <c r="D1298">
        <v>15.77239990234375</v>
      </c>
      <c r="E1298">
        <v>7670.56005859375</v>
      </c>
      <c r="F1298">
        <v>19.696300506591797</v>
      </c>
      <c r="G1298">
        <v>8.8880996704101563</v>
      </c>
      <c r="H1298">
        <v>175.06300354003906</v>
      </c>
    </row>
    <row r="1299" spans="1:8" x14ac:dyDescent="0.25">
      <c r="A1299">
        <v>1297</v>
      </c>
      <c r="B1299" s="5">
        <v>41119</v>
      </c>
      <c r="C1299">
        <v>4.0600001811981201E-2</v>
      </c>
      <c r="D1299">
        <v>15.77239990234375</v>
      </c>
      <c r="E1299">
        <v>8318.4599609375</v>
      </c>
      <c r="F1299">
        <v>21.412700653076172</v>
      </c>
      <c r="G1299">
        <v>8.7103004455566406</v>
      </c>
      <c r="H1299">
        <v>186.51100158691406</v>
      </c>
    </row>
    <row r="1300" spans="1:8" x14ac:dyDescent="0.25">
      <c r="A1300">
        <v>1298</v>
      </c>
      <c r="B1300" s="5">
        <v>41120</v>
      </c>
      <c r="C1300">
        <v>4.0600001811981201E-2</v>
      </c>
      <c r="D1300">
        <v>18.729999542236328</v>
      </c>
      <c r="E1300">
        <v>8819.98046875</v>
      </c>
      <c r="F1300">
        <v>19.118600845336914</v>
      </c>
      <c r="G1300">
        <v>9.0979995727539063</v>
      </c>
      <c r="H1300">
        <v>173.94099426269531</v>
      </c>
    </row>
    <row r="1301" spans="1:8" x14ac:dyDescent="0.25">
      <c r="A1301">
        <v>1299</v>
      </c>
      <c r="B1301" s="5">
        <v>41121</v>
      </c>
      <c r="C1301">
        <v>4.0600001811981201E-2</v>
      </c>
      <c r="D1301">
        <v>18.729999542236328</v>
      </c>
      <c r="E1301">
        <v>6521.08984375</v>
      </c>
      <c r="F1301">
        <v>14.13539981842041</v>
      </c>
      <c r="G1301">
        <v>9.3500003814697266</v>
      </c>
      <c r="H1301">
        <v>132.16600036621094</v>
      </c>
    </row>
    <row r="1302" spans="1:8" x14ac:dyDescent="0.25">
      <c r="A1302">
        <v>1300</v>
      </c>
      <c r="B1302" s="5">
        <v>41122</v>
      </c>
      <c r="C1302">
        <v>4.0699999779462814E-2</v>
      </c>
      <c r="D1302">
        <v>14.275300025939941</v>
      </c>
      <c r="E1302">
        <v>6720.02001953125</v>
      </c>
      <c r="F1302">
        <v>19.159299850463867</v>
      </c>
      <c r="G1302">
        <v>9.5502996444702148</v>
      </c>
      <c r="H1302">
        <v>182.97700500488281</v>
      </c>
    </row>
    <row r="1303" spans="1:8" x14ac:dyDescent="0.25">
      <c r="A1303">
        <v>1301</v>
      </c>
      <c r="B1303" s="5">
        <v>41123</v>
      </c>
      <c r="C1303">
        <v>4.0699999779462814E-2</v>
      </c>
      <c r="D1303">
        <v>14.275300025939941</v>
      </c>
      <c r="E1303">
        <v>8269.8095703125</v>
      </c>
      <c r="F1303">
        <v>23.577899932861328</v>
      </c>
      <c r="G1303">
        <v>10.529999732971191</v>
      </c>
      <c r="H1303">
        <v>248.27499389648438</v>
      </c>
    </row>
    <row r="1304" spans="1:8" x14ac:dyDescent="0.25">
      <c r="A1304">
        <v>1302</v>
      </c>
      <c r="B1304" s="5">
        <v>41124</v>
      </c>
      <c r="C1304">
        <v>4.0699999779462814E-2</v>
      </c>
      <c r="D1304">
        <v>17.515100479125977</v>
      </c>
      <c r="E1304">
        <v>8124.7900390625</v>
      </c>
      <c r="F1304">
        <v>18.87969970703125</v>
      </c>
      <c r="G1304">
        <v>10.970000267028809</v>
      </c>
      <c r="H1304">
        <v>207.11000061035156</v>
      </c>
    </row>
    <row r="1305" spans="1:8" x14ac:dyDescent="0.25">
      <c r="A1305">
        <v>1303</v>
      </c>
      <c r="B1305" s="5">
        <v>41125</v>
      </c>
      <c r="C1305">
        <v>4.0800001472234726E-2</v>
      </c>
      <c r="D1305">
        <v>17.515100479125977</v>
      </c>
      <c r="E1305">
        <v>7816.35986328125</v>
      </c>
      <c r="F1305">
        <v>18.207599639892578</v>
      </c>
      <c r="G1305">
        <v>10.984000205993652</v>
      </c>
      <c r="H1305">
        <v>199.99200439453125</v>
      </c>
    </row>
    <row r="1306" spans="1:8" x14ac:dyDescent="0.25">
      <c r="A1306">
        <v>1304</v>
      </c>
      <c r="B1306" s="5">
        <v>41126</v>
      </c>
      <c r="C1306">
        <v>4.0800001472234726E-2</v>
      </c>
      <c r="D1306">
        <v>14.680299758911133</v>
      </c>
      <c r="E1306">
        <v>6975.68017578125</v>
      </c>
      <c r="F1306">
        <v>19.387100219726563</v>
      </c>
      <c r="G1306">
        <v>10.869999885559082</v>
      </c>
      <c r="H1306">
        <v>210.73699951171875</v>
      </c>
    </row>
    <row r="1307" spans="1:8" x14ac:dyDescent="0.25">
      <c r="A1307">
        <v>1305</v>
      </c>
      <c r="B1307" s="5">
        <v>41127</v>
      </c>
      <c r="C1307">
        <v>4.0800001472234726E-2</v>
      </c>
      <c r="D1307">
        <v>14.680299758911133</v>
      </c>
      <c r="E1307">
        <v>7025</v>
      </c>
      <c r="F1307">
        <v>19.524099349975586</v>
      </c>
      <c r="G1307">
        <v>10.855199813842773</v>
      </c>
      <c r="H1307">
        <v>211.93800354003906</v>
      </c>
    </row>
    <row r="1308" spans="1:8" x14ac:dyDescent="0.25">
      <c r="A1308">
        <v>1306</v>
      </c>
      <c r="B1308" s="5">
        <v>41128</v>
      </c>
      <c r="C1308">
        <v>4.0899999439716339E-2</v>
      </c>
      <c r="D1308">
        <v>15.085300445556641</v>
      </c>
      <c r="E1308">
        <v>8218.9296875</v>
      </c>
      <c r="F1308">
        <v>22.283599853515625</v>
      </c>
      <c r="G1308">
        <v>11.100000381469727</v>
      </c>
      <c r="H1308">
        <v>247.34800720214844</v>
      </c>
    </row>
    <row r="1309" spans="1:8" x14ac:dyDescent="0.25">
      <c r="A1309">
        <v>1307</v>
      </c>
      <c r="B1309" s="5">
        <v>41129</v>
      </c>
      <c r="C1309">
        <v>4.0899999439716339E-2</v>
      </c>
      <c r="D1309">
        <v>15.085300445556641</v>
      </c>
      <c r="E1309">
        <v>8352.5703125</v>
      </c>
      <c r="F1309">
        <v>22.645900726318359</v>
      </c>
      <c r="G1309">
        <v>11.055299758911133</v>
      </c>
      <c r="H1309">
        <v>250.35699462890625</v>
      </c>
    </row>
    <row r="1310" spans="1:8" x14ac:dyDescent="0.25">
      <c r="A1310">
        <v>1308</v>
      </c>
      <c r="B1310" s="5">
        <v>41130</v>
      </c>
      <c r="C1310">
        <v>4.0899999439716339E-2</v>
      </c>
      <c r="D1310">
        <v>16.097700119018555</v>
      </c>
      <c r="E1310">
        <v>8517.3798828125</v>
      </c>
      <c r="F1310">
        <v>21.640399932861328</v>
      </c>
      <c r="G1310">
        <v>11.061100006103516</v>
      </c>
      <c r="H1310">
        <v>239.36700439453125</v>
      </c>
    </row>
    <row r="1311" spans="1:8" x14ac:dyDescent="0.25">
      <c r="A1311">
        <v>1309</v>
      </c>
      <c r="B1311" s="5">
        <v>41131</v>
      </c>
      <c r="C1311">
        <v>4.1000001132488251E-2</v>
      </c>
      <c r="D1311">
        <v>16.097700119018555</v>
      </c>
      <c r="E1311">
        <v>7844.52978515625</v>
      </c>
      <c r="F1311">
        <v>19.97960090637207</v>
      </c>
      <c r="G1311">
        <v>11.38640022277832</v>
      </c>
      <c r="H1311">
        <v>227.49600219726563</v>
      </c>
    </row>
    <row r="1312" spans="1:8" x14ac:dyDescent="0.25">
      <c r="A1312">
        <v>1310</v>
      </c>
      <c r="B1312" s="5">
        <v>41132</v>
      </c>
      <c r="C1312">
        <v>4.1000001132488251E-2</v>
      </c>
      <c r="D1312">
        <v>15.996500015258789</v>
      </c>
      <c r="E1312">
        <v>8419.1298828125</v>
      </c>
      <c r="F1312">
        <v>21.578699111938477</v>
      </c>
      <c r="G1312">
        <v>11.510199546813965</v>
      </c>
      <c r="H1312">
        <v>248.37600708007813</v>
      </c>
    </row>
    <row r="1313" spans="1:8" x14ac:dyDescent="0.25">
      <c r="A1313">
        <v>1311</v>
      </c>
      <c r="B1313" s="5">
        <v>41133</v>
      </c>
      <c r="C1313">
        <v>4.1000001132488251E-2</v>
      </c>
      <c r="D1313">
        <v>15.996500015258789</v>
      </c>
      <c r="E1313">
        <v>7967.22021484375</v>
      </c>
      <c r="F1313">
        <v>20.420499801635742</v>
      </c>
      <c r="G1313">
        <v>11.62399959564209</v>
      </c>
      <c r="H1313">
        <v>237.36799621582031</v>
      </c>
    </row>
    <row r="1314" spans="1:8" x14ac:dyDescent="0.25">
      <c r="A1314">
        <v>1312</v>
      </c>
      <c r="B1314" s="5">
        <v>41134</v>
      </c>
      <c r="C1314">
        <v>4.1099999099969864E-2</v>
      </c>
      <c r="D1314">
        <v>16.663000106811523</v>
      </c>
      <c r="E1314">
        <v>8025.5498046875</v>
      </c>
      <c r="F1314">
        <v>19.795400619506836</v>
      </c>
      <c r="G1314">
        <v>12.037500381469727</v>
      </c>
      <c r="H1314">
        <v>238.28700256347656</v>
      </c>
    </row>
    <row r="1315" spans="1:8" x14ac:dyDescent="0.25">
      <c r="A1315">
        <v>1313</v>
      </c>
      <c r="B1315" s="5">
        <v>41135</v>
      </c>
      <c r="C1315">
        <v>4.1099999099969864E-2</v>
      </c>
      <c r="D1315">
        <v>16.663000106811523</v>
      </c>
      <c r="E1315">
        <v>7870.68017578125</v>
      </c>
      <c r="F1315">
        <v>19.413400650024414</v>
      </c>
      <c r="G1315">
        <v>12.189999580383301</v>
      </c>
      <c r="H1315">
        <v>236.64900207519531</v>
      </c>
    </row>
    <row r="1316" spans="1:8" x14ac:dyDescent="0.25">
      <c r="A1316">
        <v>1314</v>
      </c>
      <c r="B1316" s="5">
        <v>41136</v>
      </c>
      <c r="C1316">
        <v>4.1099999099969864E-2</v>
      </c>
      <c r="D1316">
        <v>18.62339973449707</v>
      </c>
      <c r="E1316">
        <v>8383.9697265625</v>
      </c>
      <c r="F1316">
        <v>18.502599716186523</v>
      </c>
      <c r="G1316">
        <v>13.25</v>
      </c>
      <c r="H1316">
        <v>245.15899658203125</v>
      </c>
    </row>
    <row r="1317" spans="1:8" x14ac:dyDescent="0.25">
      <c r="A1317">
        <v>1315</v>
      </c>
      <c r="B1317" s="5">
        <v>41137</v>
      </c>
      <c r="C1317">
        <v>4.1200000792741776E-2</v>
      </c>
      <c r="D1317">
        <v>18.62339973449707</v>
      </c>
      <c r="E1317">
        <v>7728.35009765625</v>
      </c>
      <c r="F1317">
        <v>17.097200393676758</v>
      </c>
      <c r="G1317">
        <v>13.5</v>
      </c>
      <c r="H1317">
        <v>230.81199645996094</v>
      </c>
    </row>
    <row r="1318" spans="1:8" x14ac:dyDescent="0.25">
      <c r="A1318">
        <v>1316</v>
      </c>
      <c r="B1318" s="5">
        <v>41138</v>
      </c>
      <c r="C1318">
        <v>4.1200000792741776E-2</v>
      </c>
      <c r="D1318">
        <v>15.57390022277832</v>
      </c>
      <c r="E1318">
        <v>6930.85986328125</v>
      </c>
      <c r="F1318">
        <v>18.335300445556641</v>
      </c>
      <c r="G1318">
        <v>11.583600044250488</v>
      </c>
      <c r="H1318">
        <v>212.38800048828125</v>
      </c>
    </row>
    <row r="1319" spans="1:8" x14ac:dyDescent="0.25">
      <c r="A1319">
        <v>1317</v>
      </c>
      <c r="B1319" s="5">
        <v>41139</v>
      </c>
      <c r="C1319">
        <v>4.1200000792741776E-2</v>
      </c>
      <c r="D1319">
        <v>15.57390022277832</v>
      </c>
      <c r="E1319">
        <v>7568.2001953125</v>
      </c>
      <c r="F1319">
        <v>20.021299362182617</v>
      </c>
      <c r="G1319">
        <v>11.609999656677246</v>
      </c>
      <c r="H1319">
        <v>232.44700622558594</v>
      </c>
    </row>
    <row r="1320" spans="1:8" x14ac:dyDescent="0.25">
      <c r="A1320">
        <v>1318</v>
      </c>
      <c r="B1320" s="5">
        <v>41140</v>
      </c>
      <c r="C1320">
        <v>4.1299998760223389E-2</v>
      </c>
      <c r="D1320">
        <v>17.207500457763672</v>
      </c>
      <c r="E1320">
        <v>9121.76953125</v>
      </c>
      <c r="F1320">
        <v>21.893299102783203</v>
      </c>
      <c r="G1320">
        <v>8</v>
      </c>
      <c r="H1320">
        <v>175.14599609375</v>
      </c>
    </row>
    <row r="1321" spans="1:8" x14ac:dyDescent="0.25">
      <c r="A1321">
        <v>1319</v>
      </c>
      <c r="B1321" s="5">
        <v>41141</v>
      </c>
      <c r="C1321">
        <v>4.1299998760223389E-2</v>
      </c>
      <c r="D1321">
        <v>17.207500457763672</v>
      </c>
      <c r="E1321">
        <v>8727.5595703125</v>
      </c>
      <c r="F1321">
        <v>20.947200775146484</v>
      </c>
      <c r="G1321">
        <v>10.100000381469727</v>
      </c>
      <c r="H1321">
        <v>211.56599426269531</v>
      </c>
    </row>
    <row r="1322" spans="1:8" x14ac:dyDescent="0.25">
      <c r="A1322">
        <v>1320</v>
      </c>
      <c r="B1322" s="5">
        <v>41142</v>
      </c>
      <c r="C1322">
        <v>4.1299998760223389E-2</v>
      </c>
      <c r="D1322">
        <v>19.712400436401367</v>
      </c>
      <c r="E1322">
        <v>8674.5595703125</v>
      </c>
      <c r="F1322">
        <v>18.174299240112305</v>
      </c>
      <c r="G1322">
        <v>9.9149999618530273</v>
      </c>
      <c r="H1322">
        <v>180.197998046875</v>
      </c>
    </row>
    <row r="1323" spans="1:8" x14ac:dyDescent="0.25">
      <c r="A1323">
        <v>1321</v>
      </c>
      <c r="B1323" s="5">
        <v>41143</v>
      </c>
      <c r="C1323">
        <v>4.14000004529953E-2</v>
      </c>
      <c r="D1323">
        <v>19.712400436401367</v>
      </c>
      <c r="E1323">
        <v>7822.83984375</v>
      </c>
      <c r="F1323">
        <v>16.429500579833984</v>
      </c>
      <c r="G1323">
        <v>9.8067998886108398</v>
      </c>
      <c r="H1323">
        <v>161.12100219726563</v>
      </c>
    </row>
    <row r="1324" spans="1:8" x14ac:dyDescent="0.25">
      <c r="A1324">
        <v>1322</v>
      </c>
      <c r="B1324" s="5">
        <v>41144</v>
      </c>
      <c r="C1324">
        <v>4.14000004529953E-2</v>
      </c>
      <c r="D1324">
        <v>17.969900131225586</v>
      </c>
      <c r="E1324">
        <v>8270.830078125</v>
      </c>
      <c r="F1324">
        <v>19.054800033569336</v>
      </c>
      <c r="G1324">
        <v>10.100000381469727</v>
      </c>
      <c r="H1324">
        <v>192.4530029296875</v>
      </c>
    </row>
    <row r="1325" spans="1:8" x14ac:dyDescent="0.25">
      <c r="A1325">
        <v>1323</v>
      </c>
      <c r="B1325" s="5">
        <v>41145</v>
      </c>
      <c r="C1325">
        <v>4.14000004529953E-2</v>
      </c>
      <c r="D1325">
        <v>17.969900131225586</v>
      </c>
      <c r="E1325">
        <v>7419.25</v>
      </c>
      <c r="F1325">
        <v>17.092899322509766</v>
      </c>
      <c r="G1325">
        <v>10.600000381469727</v>
      </c>
      <c r="H1325">
        <v>181.18400573730469</v>
      </c>
    </row>
    <row r="1326" spans="1:8" x14ac:dyDescent="0.25">
      <c r="A1326">
        <v>1324</v>
      </c>
      <c r="B1326" s="5">
        <v>41146</v>
      </c>
      <c r="C1326">
        <v>4.1499998420476913E-2</v>
      </c>
      <c r="D1326">
        <v>15.893600463867188</v>
      </c>
      <c r="E1326">
        <v>6923.91015625</v>
      </c>
      <c r="F1326">
        <v>18.079099655151367</v>
      </c>
      <c r="G1326">
        <v>10.523900032043457</v>
      </c>
      <c r="H1326">
        <v>190.26300048828125</v>
      </c>
    </row>
    <row r="1327" spans="1:8" x14ac:dyDescent="0.25">
      <c r="A1327">
        <v>1325</v>
      </c>
      <c r="B1327" s="5">
        <v>41147</v>
      </c>
      <c r="C1327">
        <v>4.1499998420476913E-2</v>
      </c>
      <c r="D1327">
        <v>15.893600463867188</v>
      </c>
      <c r="E1327">
        <v>8970.580078125</v>
      </c>
      <c r="F1327">
        <v>23.423200607299805</v>
      </c>
      <c r="G1327">
        <v>10.609999656677246</v>
      </c>
      <c r="H1327">
        <v>248.52000427246094</v>
      </c>
    </row>
    <row r="1328" spans="1:8" x14ac:dyDescent="0.25">
      <c r="A1328">
        <v>1326</v>
      </c>
      <c r="B1328" s="5">
        <v>41148</v>
      </c>
      <c r="C1328">
        <v>4.1499998420476913E-2</v>
      </c>
      <c r="D1328">
        <v>18.077400207519531</v>
      </c>
      <c r="E1328">
        <v>7278.81982421875</v>
      </c>
      <c r="F1328">
        <v>16.70989990234375</v>
      </c>
      <c r="G1328">
        <v>10.949999809265137</v>
      </c>
      <c r="H1328">
        <v>182.97300720214844</v>
      </c>
    </row>
    <row r="1329" spans="1:8" x14ac:dyDescent="0.25">
      <c r="A1329">
        <v>1327</v>
      </c>
      <c r="B1329" s="5">
        <v>41149</v>
      </c>
      <c r="C1329">
        <v>4.1600000113248825E-2</v>
      </c>
      <c r="D1329">
        <v>18.077400207519531</v>
      </c>
      <c r="E1329">
        <v>7575.10009765625</v>
      </c>
      <c r="F1329">
        <v>17.431900024414063</v>
      </c>
      <c r="G1329">
        <v>10.939999580383301</v>
      </c>
      <c r="H1329">
        <v>190.70500183105469</v>
      </c>
    </row>
    <row r="1330" spans="1:8" x14ac:dyDescent="0.25">
      <c r="A1330">
        <v>1328</v>
      </c>
      <c r="B1330" s="5">
        <v>41150</v>
      </c>
      <c r="C1330">
        <v>4.1600000113248825E-2</v>
      </c>
      <c r="D1330">
        <v>20.139900207519531</v>
      </c>
      <c r="E1330">
        <v>8424.150390625</v>
      </c>
      <c r="F1330">
        <v>17.40049934387207</v>
      </c>
      <c r="G1330">
        <v>10.916899681091309</v>
      </c>
      <c r="H1330">
        <v>189.96000671386719</v>
      </c>
    </row>
    <row r="1331" spans="1:8" x14ac:dyDescent="0.25">
      <c r="A1331">
        <v>1329</v>
      </c>
      <c r="B1331" s="5">
        <v>41151</v>
      </c>
      <c r="C1331">
        <v>4.1600000113248825E-2</v>
      </c>
      <c r="D1331">
        <v>20.139900207519531</v>
      </c>
      <c r="E1331">
        <v>7729.08984375</v>
      </c>
      <c r="F1331">
        <v>15.964799880981445</v>
      </c>
      <c r="G1331">
        <v>10.777000427246094</v>
      </c>
      <c r="H1331">
        <v>172.05299377441406</v>
      </c>
    </row>
    <row r="1332" spans="1:8" x14ac:dyDescent="0.25">
      <c r="A1332">
        <v>1330</v>
      </c>
      <c r="B1332" s="5">
        <v>41152</v>
      </c>
      <c r="C1332">
        <v>4.1700001806020737E-2</v>
      </c>
      <c r="D1332">
        <v>17.34950065612793</v>
      </c>
      <c r="E1332">
        <v>7030.47998046875</v>
      </c>
      <c r="F1332">
        <v>16.898000717163086</v>
      </c>
      <c r="G1332">
        <v>10.159999847412109</v>
      </c>
      <c r="H1332">
        <v>171.68299865722656</v>
      </c>
    </row>
    <row r="1333" spans="1:8" x14ac:dyDescent="0.25">
      <c r="A1333">
        <v>1331</v>
      </c>
      <c r="B1333" s="5">
        <v>41153</v>
      </c>
      <c r="C1333">
        <v>4.1700001806020737E-2</v>
      </c>
      <c r="D1333">
        <v>17.34950065612793</v>
      </c>
      <c r="E1333">
        <v>8085.330078125</v>
      </c>
      <c r="F1333">
        <v>19.433300018310547</v>
      </c>
      <c r="G1333">
        <v>9.9653997421264648</v>
      </c>
      <c r="H1333">
        <v>193.66099548339844</v>
      </c>
    </row>
    <row r="1334" spans="1:8" x14ac:dyDescent="0.25">
      <c r="A1334">
        <v>1332</v>
      </c>
      <c r="B1334" s="5">
        <v>41154</v>
      </c>
      <c r="C1334">
        <v>4.1700001806020737E-2</v>
      </c>
      <c r="D1334">
        <v>18.562700271606445</v>
      </c>
      <c r="E1334">
        <v>8230.5498046875</v>
      </c>
      <c r="F1334">
        <v>18.489400863647461</v>
      </c>
      <c r="G1334">
        <v>10.204099655151367</v>
      </c>
      <c r="H1334">
        <v>188.66799926757813</v>
      </c>
    </row>
    <row r="1335" spans="1:8" x14ac:dyDescent="0.25">
      <c r="A1335">
        <v>1333</v>
      </c>
      <c r="B1335" s="5">
        <v>41155</v>
      </c>
      <c r="C1335">
        <v>4.179999977350235E-2</v>
      </c>
      <c r="D1335">
        <v>18.562700271606445</v>
      </c>
      <c r="E1335">
        <v>7883.7900390625</v>
      </c>
      <c r="F1335">
        <v>17.752899169921875</v>
      </c>
      <c r="G1335">
        <v>10.529999732971191</v>
      </c>
      <c r="H1335">
        <v>186.93800354003906</v>
      </c>
    </row>
    <row r="1336" spans="1:8" x14ac:dyDescent="0.25">
      <c r="A1336">
        <v>1334</v>
      </c>
      <c r="B1336" s="5">
        <v>41156</v>
      </c>
      <c r="C1336">
        <v>4.179999977350235E-2</v>
      </c>
      <c r="D1336">
        <v>15.529600143432617</v>
      </c>
      <c r="E1336">
        <v>7679.66015625</v>
      </c>
      <c r="F1336">
        <v>20.670799255371094</v>
      </c>
      <c r="G1336">
        <v>10.384699821472168</v>
      </c>
      <c r="H1336">
        <v>214.66000366210938</v>
      </c>
    </row>
    <row r="1337" spans="1:8" x14ac:dyDescent="0.25">
      <c r="A1337">
        <v>1335</v>
      </c>
      <c r="B1337" s="5">
        <v>41157</v>
      </c>
      <c r="C1337">
        <v>4.179999977350235E-2</v>
      </c>
      <c r="D1337">
        <v>15.529600143432617</v>
      </c>
      <c r="E1337">
        <v>9026.2001953125</v>
      </c>
      <c r="F1337">
        <v>24.295200347900391</v>
      </c>
      <c r="G1337">
        <v>10.999699592590332</v>
      </c>
      <c r="H1337">
        <v>267.239990234375</v>
      </c>
    </row>
    <row r="1338" spans="1:8" x14ac:dyDescent="0.25">
      <c r="A1338">
        <v>1336</v>
      </c>
      <c r="B1338" s="5">
        <v>41158</v>
      </c>
      <c r="C1338">
        <v>4.1900001466274261E-2</v>
      </c>
      <c r="D1338">
        <v>24.909500122070313</v>
      </c>
      <c r="E1338">
        <v>8575.5498046875</v>
      </c>
      <c r="F1338">
        <v>14.424799919128418</v>
      </c>
      <c r="G1338">
        <v>11.180999755859375</v>
      </c>
      <c r="H1338">
        <v>161.28399658203125</v>
      </c>
    </row>
    <row r="1339" spans="1:8" x14ac:dyDescent="0.25">
      <c r="A1339">
        <v>1337</v>
      </c>
      <c r="B1339" s="5">
        <v>41159</v>
      </c>
      <c r="C1339">
        <v>4.1900001466274261E-2</v>
      </c>
      <c r="D1339">
        <v>24.909500122070313</v>
      </c>
      <c r="E1339">
        <v>8419.9599609375</v>
      </c>
      <c r="F1339">
        <v>14.163100242614746</v>
      </c>
      <c r="G1339">
        <v>11</v>
      </c>
      <c r="H1339">
        <v>155.79400634765625</v>
      </c>
    </row>
    <row r="1340" spans="1:8" x14ac:dyDescent="0.25">
      <c r="A1340">
        <v>1338</v>
      </c>
      <c r="B1340" s="5">
        <v>41160</v>
      </c>
      <c r="C1340">
        <v>4.1900001466274261E-2</v>
      </c>
      <c r="D1340">
        <v>18.749099731445313</v>
      </c>
      <c r="E1340">
        <v>7272.240234375</v>
      </c>
      <c r="F1340">
        <v>16.251800537109375</v>
      </c>
      <c r="G1340">
        <v>11.036999702453613</v>
      </c>
      <c r="H1340">
        <v>179.37100219726563</v>
      </c>
    </row>
    <row r="1341" spans="1:8" x14ac:dyDescent="0.25">
      <c r="A1341">
        <v>1339</v>
      </c>
      <c r="B1341" s="5">
        <v>41161</v>
      </c>
      <c r="C1341">
        <v>4.1999999433755875E-2</v>
      </c>
      <c r="D1341">
        <v>18.749099731445313</v>
      </c>
      <c r="E1341">
        <v>7972.06005859375</v>
      </c>
      <c r="F1341">
        <v>17.858299255371094</v>
      </c>
      <c r="G1341">
        <v>11.020000457763672</v>
      </c>
      <c r="H1341">
        <v>196.79800415039063</v>
      </c>
    </row>
    <row r="1342" spans="1:8" x14ac:dyDescent="0.25">
      <c r="A1342">
        <v>1340</v>
      </c>
      <c r="B1342" s="5">
        <v>41162</v>
      </c>
      <c r="C1342">
        <v>4.1999999433755875E-2</v>
      </c>
      <c r="D1342">
        <v>19.284700393676758</v>
      </c>
      <c r="E1342">
        <v>7524.06005859375</v>
      </c>
      <c r="F1342">
        <v>16.386600494384766</v>
      </c>
      <c r="G1342">
        <v>11.170000076293945</v>
      </c>
      <c r="H1342">
        <v>183.03799438476563</v>
      </c>
    </row>
    <row r="1343" spans="1:8" x14ac:dyDescent="0.25">
      <c r="A1343">
        <v>1341</v>
      </c>
      <c r="B1343" s="5">
        <v>41163</v>
      </c>
      <c r="C1343">
        <v>4.1999999433755875E-2</v>
      </c>
      <c r="D1343">
        <v>19.284700393676758</v>
      </c>
      <c r="E1343">
        <v>7280.7900390625</v>
      </c>
      <c r="F1343">
        <v>15.856800079345703</v>
      </c>
      <c r="G1343">
        <v>11.33080005645752</v>
      </c>
      <c r="H1343">
        <v>179.66999816894531</v>
      </c>
    </row>
    <row r="1344" spans="1:8" x14ac:dyDescent="0.25">
      <c r="A1344">
        <v>1342</v>
      </c>
      <c r="B1344" s="5">
        <v>41164</v>
      </c>
      <c r="C1344">
        <v>4.2100001126527786E-2</v>
      </c>
      <c r="D1344">
        <v>18.882999420166016</v>
      </c>
      <c r="E1344">
        <v>7770.5</v>
      </c>
      <c r="F1344">
        <v>17.324499130249023</v>
      </c>
      <c r="G1344">
        <v>11.364899635314941</v>
      </c>
      <c r="H1344">
        <v>196.89100646972656</v>
      </c>
    </row>
    <row r="1345" spans="1:8" x14ac:dyDescent="0.25">
      <c r="A1345">
        <v>1343</v>
      </c>
      <c r="B1345" s="5">
        <v>41165</v>
      </c>
      <c r="C1345">
        <v>4.2100001126527786E-2</v>
      </c>
      <c r="D1345">
        <v>18.882999420166016</v>
      </c>
      <c r="E1345">
        <v>6519.68017578125</v>
      </c>
      <c r="F1345">
        <v>14.535699844360352</v>
      </c>
      <c r="G1345">
        <v>11.39900016784668</v>
      </c>
      <c r="H1345">
        <v>165.6929931640625</v>
      </c>
    </row>
    <row r="1346" spans="1:8" x14ac:dyDescent="0.25">
      <c r="A1346">
        <v>1344</v>
      </c>
      <c r="B1346" s="5">
        <v>41166</v>
      </c>
      <c r="C1346">
        <v>4.2100001126527786E-2</v>
      </c>
      <c r="D1346">
        <v>21.69529914855957</v>
      </c>
      <c r="E1346">
        <v>8120.22021484375</v>
      </c>
      <c r="F1346">
        <v>15.757399559020996</v>
      </c>
      <c r="G1346">
        <v>11.670000076293945</v>
      </c>
      <c r="H1346">
        <v>183.88900756835938</v>
      </c>
    </row>
    <row r="1347" spans="1:8" x14ac:dyDescent="0.25">
      <c r="A1347">
        <v>1345</v>
      </c>
      <c r="B1347" s="5">
        <v>41167</v>
      </c>
      <c r="C1347">
        <v>4.2199999094009399E-2</v>
      </c>
      <c r="D1347">
        <v>21.69529914855957</v>
      </c>
      <c r="E1347">
        <v>7214.72998046875</v>
      </c>
      <c r="F1347">
        <v>14.033499717712402</v>
      </c>
      <c r="G1347">
        <v>11.75</v>
      </c>
      <c r="H1347">
        <v>164.89399719238281</v>
      </c>
    </row>
    <row r="1348" spans="1:8" x14ac:dyDescent="0.25">
      <c r="A1348">
        <v>1346</v>
      </c>
      <c r="B1348" s="5">
        <v>41168</v>
      </c>
      <c r="C1348">
        <v>4.2199999094009399E-2</v>
      </c>
      <c r="D1348">
        <v>20.088300704956055</v>
      </c>
      <c r="E1348">
        <v>8064.759765625</v>
      </c>
      <c r="F1348">
        <v>16.941799163818359</v>
      </c>
      <c r="G1348">
        <v>11.869999885559082</v>
      </c>
      <c r="H1348">
        <v>201.10000610351563</v>
      </c>
    </row>
    <row r="1349" spans="1:8" x14ac:dyDescent="0.25">
      <c r="A1349">
        <v>1347</v>
      </c>
      <c r="B1349" s="5">
        <v>41169</v>
      </c>
      <c r="C1349">
        <v>4.2199999094009399E-2</v>
      </c>
      <c r="D1349">
        <v>20.088300704956055</v>
      </c>
      <c r="E1349">
        <v>8414.6201171875</v>
      </c>
      <c r="F1349">
        <v>17.676799774169922</v>
      </c>
      <c r="G1349">
        <v>11.890000343322754</v>
      </c>
      <c r="H1349">
        <v>210.177001953125</v>
      </c>
    </row>
    <row r="1350" spans="1:8" x14ac:dyDescent="0.25">
      <c r="A1350">
        <v>1348</v>
      </c>
      <c r="B1350" s="5">
        <v>41170</v>
      </c>
      <c r="C1350">
        <v>4.2300000786781311E-2</v>
      </c>
      <c r="D1350">
        <v>22.364900588989258</v>
      </c>
      <c r="E1350">
        <v>8372.400390625</v>
      </c>
      <c r="F1350">
        <v>15.835200309753418</v>
      </c>
      <c r="G1350">
        <v>12.25</v>
      </c>
      <c r="H1350">
        <v>193.98100280761719</v>
      </c>
    </row>
    <row r="1351" spans="1:8" x14ac:dyDescent="0.25">
      <c r="A1351">
        <v>1349</v>
      </c>
      <c r="B1351" s="5">
        <v>41171</v>
      </c>
      <c r="C1351">
        <v>4.2300000786781311E-2</v>
      </c>
      <c r="D1351">
        <v>22.364900588989258</v>
      </c>
      <c r="E1351">
        <v>7071.43994140625</v>
      </c>
      <c r="F1351">
        <v>13.374600410461426</v>
      </c>
      <c r="G1351">
        <v>12.572500228881836</v>
      </c>
      <c r="H1351">
        <v>168.15199279785156</v>
      </c>
    </row>
    <row r="1352" spans="1:8" x14ac:dyDescent="0.25">
      <c r="A1352">
        <v>1350</v>
      </c>
      <c r="B1352" s="5">
        <v>41172</v>
      </c>
      <c r="C1352">
        <v>4.2300000786781311E-2</v>
      </c>
      <c r="D1352">
        <v>20.929399490356445</v>
      </c>
      <c r="E1352">
        <v>7617.990234375</v>
      </c>
      <c r="F1352">
        <v>15.396599769592285</v>
      </c>
      <c r="G1352">
        <v>12.282500267028809</v>
      </c>
      <c r="H1352">
        <v>189.10800170898438</v>
      </c>
    </row>
    <row r="1353" spans="1:8" x14ac:dyDescent="0.25">
      <c r="A1353">
        <v>1351</v>
      </c>
      <c r="B1353" s="5">
        <v>41173</v>
      </c>
      <c r="C1353">
        <v>4.2399998754262924E-2</v>
      </c>
      <c r="D1353">
        <v>20.929399490356445</v>
      </c>
      <c r="E1353">
        <v>8479.3203125</v>
      </c>
      <c r="F1353">
        <v>17.177900314331055</v>
      </c>
      <c r="G1353">
        <v>12.368000030517578</v>
      </c>
      <c r="H1353">
        <v>212.45599365234375</v>
      </c>
    </row>
    <row r="1354" spans="1:8" x14ac:dyDescent="0.25">
      <c r="A1354">
        <v>1352</v>
      </c>
      <c r="B1354" s="5">
        <v>41174</v>
      </c>
      <c r="C1354">
        <v>4.2399998754262924E-2</v>
      </c>
      <c r="D1354">
        <v>24.488899230957031</v>
      </c>
      <c r="E1354">
        <v>7865.22998046875</v>
      </c>
      <c r="F1354">
        <v>13.617799758911133</v>
      </c>
      <c r="G1354">
        <v>12.237799644470215</v>
      </c>
      <c r="H1354">
        <v>166.65199279785156</v>
      </c>
    </row>
    <row r="1355" spans="1:8" x14ac:dyDescent="0.25">
      <c r="A1355">
        <v>1353</v>
      </c>
      <c r="B1355" s="5">
        <v>41175</v>
      </c>
      <c r="C1355">
        <v>4.2399998754262924E-2</v>
      </c>
      <c r="D1355">
        <v>24.488899230957031</v>
      </c>
      <c r="E1355">
        <v>7918.18017578125</v>
      </c>
      <c r="F1355">
        <v>13.709500312805176</v>
      </c>
      <c r="G1355">
        <v>12.193300247192383</v>
      </c>
      <c r="H1355">
        <v>167.16400146484375</v>
      </c>
    </row>
    <row r="1356" spans="1:8" x14ac:dyDescent="0.25">
      <c r="A1356">
        <v>1354</v>
      </c>
      <c r="B1356" s="5">
        <v>41176</v>
      </c>
      <c r="C1356">
        <v>4.2500000447034836E-2</v>
      </c>
      <c r="D1356">
        <v>22.210800170898438</v>
      </c>
      <c r="E1356">
        <v>7678.22998046875</v>
      </c>
      <c r="F1356">
        <v>14.69219970703125</v>
      </c>
      <c r="G1356">
        <v>12.100000381469727</v>
      </c>
      <c r="H1356">
        <v>177.77499389648438</v>
      </c>
    </row>
    <row r="1357" spans="1:8" x14ac:dyDescent="0.25">
      <c r="A1357">
        <v>1355</v>
      </c>
      <c r="B1357" s="5">
        <v>41177</v>
      </c>
      <c r="C1357">
        <v>4.2500000447034836E-2</v>
      </c>
      <c r="D1357">
        <v>22.210800170898438</v>
      </c>
      <c r="E1357">
        <v>6964.3798828125</v>
      </c>
      <c r="F1357">
        <v>13.326199531555176</v>
      </c>
      <c r="G1357">
        <v>12.196999549865723</v>
      </c>
      <c r="H1357">
        <v>162.53999328613281</v>
      </c>
    </row>
    <row r="1358" spans="1:8" x14ac:dyDescent="0.25">
      <c r="A1358">
        <v>1356</v>
      </c>
      <c r="B1358" s="5">
        <v>41178</v>
      </c>
      <c r="C1358">
        <v>4.2500000447034836E-2</v>
      </c>
      <c r="D1358">
        <v>20.359899520874023</v>
      </c>
      <c r="E1358">
        <v>7019.5498046875</v>
      </c>
      <c r="F1358">
        <v>14.652899742126465</v>
      </c>
      <c r="G1358">
        <v>12.270000457763672</v>
      </c>
      <c r="H1358">
        <v>179.79100036621094</v>
      </c>
    </row>
    <row r="1359" spans="1:8" x14ac:dyDescent="0.25">
      <c r="A1359">
        <v>1357</v>
      </c>
      <c r="B1359" s="5">
        <v>41179</v>
      </c>
      <c r="C1359">
        <v>4.2599998414516449E-2</v>
      </c>
      <c r="D1359">
        <v>20.359899520874023</v>
      </c>
      <c r="E1359">
        <v>8066.1201171875</v>
      </c>
      <c r="F1359">
        <v>16.877099990844727</v>
      </c>
      <c r="G1359">
        <v>12.308899879455566</v>
      </c>
      <c r="H1359">
        <v>207.73899841308594</v>
      </c>
    </row>
    <row r="1360" spans="1:8" x14ac:dyDescent="0.25">
      <c r="A1360">
        <v>1358</v>
      </c>
      <c r="B1360" s="5">
        <v>41180</v>
      </c>
      <c r="C1360">
        <v>4.2599998414516449E-2</v>
      </c>
      <c r="D1360">
        <v>23.349899291992188</v>
      </c>
      <c r="E1360">
        <v>7959.39013671875</v>
      </c>
      <c r="F1360">
        <v>14.521300315856934</v>
      </c>
      <c r="G1360">
        <v>12.390999794006348</v>
      </c>
      <c r="H1360">
        <v>179.93299865722656</v>
      </c>
    </row>
    <row r="1361" spans="1:8" x14ac:dyDescent="0.25">
      <c r="A1361">
        <v>1359</v>
      </c>
      <c r="B1361" s="5">
        <v>41181</v>
      </c>
      <c r="C1361">
        <v>4.2599998414516449E-2</v>
      </c>
      <c r="D1361">
        <v>23.349899291992188</v>
      </c>
      <c r="E1361">
        <v>8414.2998046875</v>
      </c>
      <c r="F1361">
        <v>15.351200103759766</v>
      </c>
      <c r="G1361">
        <v>12.363100051879883</v>
      </c>
      <c r="H1361">
        <v>189.78900146484375</v>
      </c>
    </row>
    <row r="1362" spans="1:8" x14ac:dyDescent="0.25">
      <c r="A1362">
        <v>1360</v>
      </c>
      <c r="B1362" s="5">
        <v>41182</v>
      </c>
      <c r="C1362">
        <v>4.2700000107288361E-2</v>
      </c>
      <c r="D1362">
        <v>21.641300201416016</v>
      </c>
      <c r="E1362">
        <v>7961.4599609375</v>
      </c>
      <c r="F1362">
        <v>15.708600044250488</v>
      </c>
      <c r="G1362">
        <v>12.399999618530273</v>
      </c>
      <c r="H1362">
        <v>194.78700256347656</v>
      </c>
    </row>
    <row r="1363" spans="1:8" x14ac:dyDescent="0.25">
      <c r="A1363">
        <v>1361</v>
      </c>
      <c r="B1363" s="5">
        <v>41183</v>
      </c>
      <c r="C1363">
        <v>4.2700000107288361E-2</v>
      </c>
      <c r="D1363">
        <v>21.641300201416016</v>
      </c>
      <c r="E1363">
        <v>6566.58984375</v>
      </c>
      <c r="F1363">
        <v>12.956399917602539</v>
      </c>
      <c r="G1363">
        <v>12.399999618530273</v>
      </c>
      <c r="H1363">
        <v>160.65899658203125</v>
      </c>
    </row>
    <row r="1364" spans="1:8" x14ac:dyDescent="0.25">
      <c r="A1364">
        <v>1362</v>
      </c>
      <c r="B1364" s="5">
        <v>41184</v>
      </c>
      <c r="C1364">
        <v>4.2700000107288361E-2</v>
      </c>
      <c r="D1364">
        <v>19.363300323486328</v>
      </c>
      <c r="E1364">
        <v>7330.4599609375</v>
      </c>
      <c r="F1364">
        <v>16.16510009765625</v>
      </c>
      <c r="G1364">
        <v>12.840000152587891</v>
      </c>
      <c r="H1364">
        <v>207.56100463867188</v>
      </c>
    </row>
    <row r="1365" spans="1:8" x14ac:dyDescent="0.25">
      <c r="A1365">
        <v>1363</v>
      </c>
      <c r="B1365" s="5">
        <v>41185</v>
      </c>
      <c r="C1365">
        <v>4.2800001800060272E-2</v>
      </c>
      <c r="D1365">
        <v>19.363300323486328</v>
      </c>
      <c r="E1365">
        <v>6668.39013671875</v>
      </c>
      <c r="F1365">
        <v>14.73960018157959</v>
      </c>
      <c r="G1365">
        <v>12.890000343322754</v>
      </c>
      <c r="H1365">
        <v>189.99299621582031</v>
      </c>
    </row>
    <row r="1366" spans="1:8" x14ac:dyDescent="0.25">
      <c r="A1366">
        <v>1364</v>
      </c>
      <c r="B1366" s="5">
        <v>41186</v>
      </c>
      <c r="C1366">
        <v>4.2800001800060272E-2</v>
      </c>
      <c r="D1366">
        <v>20.347400665283203</v>
      </c>
      <c r="E1366">
        <v>6681.31982421875</v>
      </c>
      <c r="F1366">
        <v>14.053899765014648</v>
      </c>
      <c r="G1366">
        <v>12.850000381469727</v>
      </c>
      <c r="H1366">
        <v>180.59300231933594</v>
      </c>
    </row>
    <row r="1367" spans="1:8" x14ac:dyDescent="0.25">
      <c r="A1367">
        <v>1365</v>
      </c>
      <c r="B1367" s="5">
        <v>41187</v>
      </c>
      <c r="C1367">
        <v>4.2800001800060272E-2</v>
      </c>
      <c r="D1367">
        <v>20.347400665283203</v>
      </c>
      <c r="E1367">
        <v>6826.60986328125</v>
      </c>
      <c r="F1367">
        <v>14.359499931335449</v>
      </c>
      <c r="G1367">
        <v>12.687999725341797</v>
      </c>
      <c r="H1367">
        <v>182.19400024414063</v>
      </c>
    </row>
    <row r="1368" spans="1:8" x14ac:dyDescent="0.25">
      <c r="A1368">
        <v>1366</v>
      </c>
      <c r="B1368" s="5">
        <v>41188</v>
      </c>
      <c r="C1368">
        <v>4.2899999767541885E-2</v>
      </c>
      <c r="D1368">
        <v>21.562200546264648</v>
      </c>
      <c r="E1368">
        <v>7772.33984375</v>
      </c>
      <c r="F1368">
        <v>15.463800430297852</v>
      </c>
      <c r="G1368">
        <v>12.505000114440918</v>
      </c>
      <c r="H1368">
        <v>193.375</v>
      </c>
    </row>
    <row r="1369" spans="1:8" x14ac:dyDescent="0.25">
      <c r="A1369">
        <v>1367</v>
      </c>
      <c r="B1369" s="5">
        <v>41189</v>
      </c>
      <c r="C1369">
        <v>4.2899999767541885E-2</v>
      </c>
      <c r="D1369">
        <v>21.562200546264648</v>
      </c>
      <c r="E1369">
        <v>6276.43017578125</v>
      </c>
      <c r="F1369">
        <v>12.487500190734863</v>
      </c>
      <c r="G1369">
        <v>11.800000190734863</v>
      </c>
      <c r="H1369">
        <v>147.35299682617188</v>
      </c>
    </row>
    <row r="1370" spans="1:8" x14ac:dyDescent="0.25">
      <c r="A1370">
        <v>1368</v>
      </c>
      <c r="B1370" s="5">
        <v>41190</v>
      </c>
      <c r="C1370">
        <v>4.2899999767541885E-2</v>
      </c>
      <c r="D1370">
        <v>25.206499099731445</v>
      </c>
      <c r="E1370">
        <v>8927.240234375</v>
      </c>
      <c r="F1370">
        <v>15.193599700927734</v>
      </c>
      <c r="G1370">
        <v>11.77810001373291</v>
      </c>
      <c r="H1370">
        <v>178.95199584960938</v>
      </c>
    </row>
    <row r="1371" spans="1:8" x14ac:dyDescent="0.25">
      <c r="A1371">
        <v>1369</v>
      </c>
      <c r="B1371" s="5">
        <v>41191</v>
      </c>
      <c r="C1371">
        <v>4.3000001460313797E-2</v>
      </c>
      <c r="D1371">
        <v>25.206499099731445</v>
      </c>
      <c r="E1371">
        <v>7125.740234375</v>
      </c>
      <c r="F1371">
        <v>12.155900001525879</v>
      </c>
      <c r="G1371">
        <v>11.895000457763672</v>
      </c>
      <c r="H1371">
        <v>144.593994140625</v>
      </c>
    </row>
    <row r="1372" spans="1:8" x14ac:dyDescent="0.25">
      <c r="A1372">
        <v>1370</v>
      </c>
      <c r="B1372" s="5">
        <v>41192</v>
      </c>
      <c r="C1372">
        <v>4.3000001460313797E-2</v>
      </c>
      <c r="D1372">
        <v>22.625099182128906</v>
      </c>
      <c r="E1372">
        <v>7473.43994140625</v>
      </c>
      <c r="F1372">
        <v>14.20359992980957</v>
      </c>
      <c r="G1372">
        <v>12.119999885559082</v>
      </c>
      <c r="H1372">
        <v>172.14799499511719</v>
      </c>
    </row>
    <row r="1373" spans="1:8" x14ac:dyDescent="0.25">
      <c r="A1373">
        <v>1371</v>
      </c>
      <c r="B1373" s="5">
        <v>41193</v>
      </c>
      <c r="C1373">
        <v>4.3000001460313797E-2</v>
      </c>
      <c r="D1373">
        <v>22.625099182128906</v>
      </c>
      <c r="E1373">
        <v>6922.5400390625</v>
      </c>
      <c r="F1373">
        <v>13.156599998474121</v>
      </c>
      <c r="G1373">
        <v>12.029999732971191</v>
      </c>
      <c r="H1373">
        <v>158.27400207519531</v>
      </c>
    </row>
    <row r="1374" spans="1:8" x14ac:dyDescent="0.25">
      <c r="A1374">
        <v>1372</v>
      </c>
      <c r="B1374" s="5">
        <v>41194</v>
      </c>
      <c r="C1374">
        <v>4.309999942779541E-2</v>
      </c>
      <c r="D1374">
        <v>22.928800582885742</v>
      </c>
      <c r="E1374">
        <v>7470.4501953125</v>
      </c>
      <c r="F1374">
        <v>14.042400360107422</v>
      </c>
      <c r="G1374">
        <v>12</v>
      </c>
      <c r="H1374">
        <v>168.50900268554688</v>
      </c>
    </row>
    <row r="1375" spans="1:8" x14ac:dyDescent="0.25">
      <c r="A1375">
        <v>1373</v>
      </c>
      <c r="B1375" s="5">
        <v>41195</v>
      </c>
      <c r="C1375">
        <v>4.309999942779541E-2</v>
      </c>
      <c r="D1375">
        <v>22.928800582885742</v>
      </c>
      <c r="E1375">
        <v>7421.0400390625</v>
      </c>
      <c r="F1375">
        <v>13.949600219726563</v>
      </c>
      <c r="G1375">
        <v>11.861000061035156</v>
      </c>
      <c r="H1375">
        <v>165.45599365234375</v>
      </c>
    </row>
    <row r="1376" spans="1:8" x14ac:dyDescent="0.25">
      <c r="A1376">
        <v>1374</v>
      </c>
      <c r="B1376" s="5">
        <v>41196</v>
      </c>
      <c r="C1376">
        <v>4.309999942779541E-2</v>
      </c>
      <c r="D1376">
        <v>20.954799652099609</v>
      </c>
      <c r="E1376">
        <v>6367.1201171875</v>
      </c>
      <c r="F1376">
        <v>13.09589958190918</v>
      </c>
      <c r="G1376">
        <v>11.738900184631348</v>
      </c>
      <c r="H1376">
        <v>153.73199462890625</v>
      </c>
    </row>
    <row r="1377" spans="1:8" x14ac:dyDescent="0.25">
      <c r="A1377">
        <v>1375</v>
      </c>
      <c r="B1377" s="5">
        <v>41197</v>
      </c>
      <c r="C1377">
        <v>4.3200001120567322E-2</v>
      </c>
      <c r="D1377">
        <v>20.954799652099609</v>
      </c>
      <c r="E1377">
        <v>8471.7197265625</v>
      </c>
      <c r="F1377">
        <v>17.465099334716797</v>
      </c>
      <c r="G1377">
        <v>11.838100433349609</v>
      </c>
      <c r="H1377">
        <v>206.75399780273438</v>
      </c>
    </row>
    <row r="1378" spans="1:8" x14ac:dyDescent="0.25">
      <c r="A1378">
        <v>1376</v>
      </c>
      <c r="B1378" s="5">
        <v>41198</v>
      </c>
      <c r="C1378">
        <v>4.3200001120567322E-2</v>
      </c>
      <c r="D1378">
        <v>23.080600738525391</v>
      </c>
      <c r="E1378">
        <v>7775.009765625</v>
      </c>
      <c r="F1378">
        <v>14.552499771118164</v>
      </c>
      <c r="G1378">
        <v>11.849900245666504</v>
      </c>
      <c r="H1378">
        <v>172.44599914550781</v>
      </c>
    </row>
    <row r="1379" spans="1:8" x14ac:dyDescent="0.25">
      <c r="A1379">
        <v>1377</v>
      </c>
      <c r="B1379" s="5">
        <v>41199</v>
      </c>
      <c r="C1379">
        <v>4.3200001120567322E-2</v>
      </c>
      <c r="D1379">
        <v>23.080600738525391</v>
      </c>
      <c r="E1379">
        <v>7166.77001953125</v>
      </c>
      <c r="F1379">
        <v>13.41409969329834</v>
      </c>
      <c r="G1379">
        <v>11.810000419616699</v>
      </c>
      <c r="H1379">
        <v>158.41999816894531</v>
      </c>
    </row>
    <row r="1380" spans="1:8" x14ac:dyDescent="0.25">
      <c r="A1380">
        <v>1378</v>
      </c>
      <c r="B1380" s="5">
        <v>41200</v>
      </c>
      <c r="C1380">
        <v>4.3299999088048935E-2</v>
      </c>
      <c r="D1380">
        <v>23.672500610351563</v>
      </c>
      <c r="E1380">
        <v>7867.02978515625</v>
      </c>
      <c r="F1380">
        <v>14.389800071716309</v>
      </c>
      <c r="G1380">
        <v>11.939800262451172</v>
      </c>
      <c r="H1380">
        <v>171.81100463867188</v>
      </c>
    </row>
    <row r="1381" spans="1:8" x14ac:dyDescent="0.25">
      <c r="A1381">
        <v>1379</v>
      </c>
      <c r="B1381" s="5">
        <v>41201</v>
      </c>
      <c r="C1381">
        <v>4.3299999088048935E-2</v>
      </c>
      <c r="D1381">
        <v>23.672500610351563</v>
      </c>
      <c r="E1381">
        <v>6765.77001953125</v>
      </c>
      <c r="F1381">
        <v>12.375499725341797</v>
      </c>
      <c r="G1381">
        <v>11.740099906921387</v>
      </c>
      <c r="H1381">
        <v>145.28900146484375</v>
      </c>
    </row>
    <row r="1382" spans="1:8" x14ac:dyDescent="0.25">
      <c r="A1382">
        <v>1380</v>
      </c>
      <c r="B1382" s="5">
        <v>41202</v>
      </c>
      <c r="C1382">
        <v>4.3299999088048935E-2</v>
      </c>
      <c r="D1382">
        <v>21.076200485229492</v>
      </c>
      <c r="E1382">
        <v>7917.9599609375</v>
      </c>
      <c r="F1382">
        <v>16.267099380493164</v>
      </c>
      <c r="G1382">
        <v>11.739899635314941</v>
      </c>
      <c r="H1382">
        <v>190.9739990234375</v>
      </c>
    </row>
    <row r="1383" spans="1:8" x14ac:dyDescent="0.25">
      <c r="A1383">
        <v>1381</v>
      </c>
      <c r="B1383" s="5">
        <v>41203</v>
      </c>
      <c r="C1383">
        <v>4.3400000780820847E-2</v>
      </c>
      <c r="D1383">
        <v>21.076200485229492</v>
      </c>
      <c r="E1383">
        <v>8074.77978515625</v>
      </c>
      <c r="F1383">
        <v>16.627500534057617</v>
      </c>
      <c r="G1383">
        <v>11.631099700927734</v>
      </c>
      <c r="H1383">
        <v>193.39700317382813</v>
      </c>
    </row>
    <row r="1384" spans="1:8" x14ac:dyDescent="0.25">
      <c r="A1384">
        <v>1382</v>
      </c>
      <c r="B1384" s="5">
        <v>41204</v>
      </c>
      <c r="C1384">
        <v>4.3400000780820847E-2</v>
      </c>
      <c r="D1384">
        <v>25.352500915527344</v>
      </c>
      <c r="E1384">
        <v>7875.22021484375</v>
      </c>
      <c r="F1384">
        <v>13.481300354003906</v>
      </c>
      <c r="G1384">
        <v>11.710100173950195</v>
      </c>
      <c r="H1384">
        <v>157.86700439453125</v>
      </c>
    </row>
    <row r="1385" spans="1:8" x14ac:dyDescent="0.25">
      <c r="A1385">
        <v>1383</v>
      </c>
      <c r="B1385" s="5">
        <v>41205</v>
      </c>
      <c r="C1385">
        <v>4.3400000780820847E-2</v>
      </c>
      <c r="D1385">
        <v>25.352500915527344</v>
      </c>
      <c r="E1385">
        <v>6521</v>
      </c>
      <c r="F1385">
        <v>11.163100242614746</v>
      </c>
      <c r="G1385">
        <v>11.649999618530273</v>
      </c>
      <c r="H1385">
        <v>130.05000305175781</v>
      </c>
    </row>
    <row r="1386" spans="1:8" x14ac:dyDescent="0.25">
      <c r="A1386">
        <v>1384</v>
      </c>
      <c r="B1386" s="5">
        <v>41206</v>
      </c>
      <c r="C1386">
        <v>4.349999874830246E-2</v>
      </c>
      <c r="D1386">
        <v>23.825199127197266</v>
      </c>
      <c r="E1386">
        <v>8121.2998046875</v>
      </c>
      <c r="F1386">
        <v>14.827899932861328</v>
      </c>
      <c r="G1386">
        <v>11.649999618530273</v>
      </c>
      <c r="H1386">
        <v>172.74400329589844</v>
      </c>
    </row>
    <row r="1387" spans="1:8" x14ac:dyDescent="0.25">
      <c r="A1387">
        <v>1385</v>
      </c>
      <c r="B1387" s="5">
        <v>41207</v>
      </c>
      <c r="C1387">
        <v>4.349999874830246E-2</v>
      </c>
      <c r="D1387">
        <v>23.825199127197266</v>
      </c>
      <c r="E1387">
        <v>7166.669921875</v>
      </c>
      <c r="F1387">
        <v>13.08489990234375</v>
      </c>
      <c r="G1387">
        <v>10.861599922180176</v>
      </c>
      <c r="H1387">
        <v>142.12300109863281</v>
      </c>
    </row>
    <row r="1388" spans="1:8" x14ac:dyDescent="0.25">
      <c r="A1388">
        <v>1386</v>
      </c>
      <c r="B1388" s="5">
        <v>41208</v>
      </c>
      <c r="C1388">
        <v>4.349999874830246E-2</v>
      </c>
      <c r="D1388">
        <v>24.588899612426758</v>
      </c>
      <c r="E1388">
        <v>8268.25</v>
      </c>
      <c r="F1388">
        <v>14.627300262451172</v>
      </c>
      <c r="G1388">
        <v>10.170599937438965</v>
      </c>
      <c r="H1388">
        <v>148.76800537109375</v>
      </c>
    </row>
    <row r="1389" spans="1:8" x14ac:dyDescent="0.25">
      <c r="A1389">
        <v>1387</v>
      </c>
      <c r="B1389" s="5">
        <v>41209</v>
      </c>
      <c r="C1389">
        <v>4.3600000441074371E-2</v>
      </c>
      <c r="D1389">
        <v>24.588899612426758</v>
      </c>
      <c r="E1389">
        <v>8762.5400390625</v>
      </c>
      <c r="F1389">
        <v>15.537400245666504</v>
      </c>
      <c r="G1389">
        <v>10.260499954223633</v>
      </c>
      <c r="H1389">
        <v>159.42100524902344</v>
      </c>
    </row>
    <row r="1390" spans="1:8" x14ac:dyDescent="0.25">
      <c r="A1390">
        <v>1388</v>
      </c>
      <c r="B1390" s="5">
        <v>41210</v>
      </c>
      <c r="C1390">
        <v>4.3600000441074371E-2</v>
      </c>
      <c r="D1390">
        <v>25.810699462890625</v>
      </c>
      <c r="E1390">
        <v>8312.7099609375</v>
      </c>
      <c r="F1390">
        <v>14.041999816894531</v>
      </c>
      <c r="G1390">
        <v>10.699999809265137</v>
      </c>
      <c r="H1390">
        <v>150.25</v>
      </c>
    </row>
    <row r="1391" spans="1:8" x14ac:dyDescent="0.25">
      <c r="A1391">
        <v>1389</v>
      </c>
      <c r="B1391" s="5">
        <v>41211</v>
      </c>
      <c r="C1391">
        <v>4.3600000441074371E-2</v>
      </c>
      <c r="D1391">
        <v>25.810699462890625</v>
      </c>
      <c r="E1391">
        <v>7917.3701171875</v>
      </c>
      <c r="F1391">
        <v>13.374199867248535</v>
      </c>
      <c r="G1391">
        <v>10.600000381469727</v>
      </c>
      <c r="H1391">
        <v>141.76600646972656</v>
      </c>
    </row>
    <row r="1392" spans="1:8" x14ac:dyDescent="0.25">
      <c r="A1392">
        <v>1390</v>
      </c>
      <c r="B1392" s="5">
        <v>41212</v>
      </c>
      <c r="C1392">
        <v>4.3699998408555984E-2</v>
      </c>
      <c r="D1392">
        <v>24.474800109863281</v>
      </c>
      <c r="E1392">
        <v>7173.68017578125</v>
      </c>
      <c r="F1392">
        <v>12.808699607849121</v>
      </c>
      <c r="G1392">
        <v>10.887499809265137</v>
      </c>
      <c r="H1392">
        <v>139.45399475097656</v>
      </c>
    </row>
    <row r="1393" spans="1:8" x14ac:dyDescent="0.25">
      <c r="A1393">
        <v>1391</v>
      </c>
      <c r="B1393" s="5">
        <v>41213</v>
      </c>
      <c r="C1393">
        <v>4.3699998408555984E-2</v>
      </c>
      <c r="D1393">
        <v>24.474800109863281</v>
      </c>
      <c r="E1393">
        <v>7822.9599609375</v>
      </c>
      <c r="F1393">
        <v>13.968000411987305</v>
      </c>
      <c r="G1393">
        <v>11.201000213623047</v>
      </c>
      <c r="H1393">
        <v>156.45500183105469</v>
      </c>
    </row>
    <row r="1394" spans="1:8" x14ac:dyDescent="0.25">
      <c r="A1394">
        <v>1392</v>
      </c>
      <c r="B1394" s="5">
        <v>41214</v>
      </c>
      <c r="C1394">
        <v>4.3699998408555984E-2</v>
      </c>
      <c r="D1394">
        <v>22.175199508666992</v>
      </c>
      <c r="E1394">
        <v>6870.22021484375</v>
      </c>
      <c r="F1394">
        <v>13.538900375366211</v>
      </c>
      <c r="G1394">
        <v>10.569999694824219</v>
      </c>
      <c r="H1394">
        <v>143.10699462890625</v>
      </c>
    </row>
    <row r="1395" spans="1:8" x14ac:dyDescent="0.25">
      <c r="A1395">
        <v>1393</v>
      </c>
      <c r="B1395" s="5">
        <v>41215</v>
      </c>
      <c r="C1395">
        <v>4.3800000101327896E-2</v>
      </c>
      <c r="D1395">
        <v>22.175199508666992</v>
      </c>
      <c r="E1395">
        <v>7177.06982421875</v>
      </c>
      <c r="F1395">
        <v>14.175999641418457</v>
      </c>
      <c r="G1395">
        <v>10.468799591064453</v>
      </c>
      <c r="H1395">
        <v>148.406005859375</v>
      </c>
    </row>
    <row r="1396" spans="1:8" x14ac:dyDescent="0.25">
      <c r="A1396">
        <v>1394</v>
      </c>
      <c r="B1396" s="5">
        <v>41216</v>
      </c>
      <c r="C1396">
        <v>4.3800000101327896E-2</v>
      </c>
      <c r="D1396">
        <v>23.489200592041016</v>
      </c>
      <c r="E1396">
        <v>7318.75</v>
      </c>
      <c r="F1396">
        <v>13.647199630737305</v>
      </c>
      <c r="G1396">
        <v>10.642499923706055</v>
      </c>
      <c r="H1396">
        <v>145.24000549316406</v>
      </c>
    </row>
    <row r="1397" spans="1:8" x14ac:dyDescent="0.25">
      <c r="A1397">
        <v>1395</v>
      </c>
      <c r="B1397" s="5">
        <v>41217</v>
      </c>
      <c r="C1397">
        <v>4.3800000101327896E-2</v>
      </c>
      <c r="D1397">
        <v>23.489200592041016</v>
      </c>
      <c r="E1397">
        <v>7869.509765625</v>
      </c>
      <c r="F1397">
        <v>14.674200057983398</v>
      </c>
      <c r="G1397">
        <v>10.800100326538086</v>
      </c>
      <c r="H1397">
        <v>158.48300170898438</v>
      </c>
    </row>
    <row r="1398" spans="1:8" x14ac:dyDescent="0.25">
      <c r="A1398">
        <v>1396</v>
      </c>
      <c r="B1398" s="5">
        <v>41218</v>
      </c>
      <c r="C1398">
        <v>4.3900001794099808E-2</v>
      </c>
      <c r="D1398">
        <v>25.131799697875977</v>
      </c>
      <c r="E1398">
        <v>8025.759765625</v>
      </c>
      <c r="F1398">
        <v>14.01930046081543</v>
      </c>
      <c r="G1398">
        <v>10.748000144958496</v>
      </c>
      <c r="H1398">
        <v>150.67999267578125</v>
      </c>
    </row>
    <row r="1399" spans="1:8" x14ac:dyDescent="0.25">
      <c r="A1399">
        <v>1397</v>
      </c>
      <c r="B1399" s="5">
        <v>41219</v>
      </c>
      <c r="C1399">
        <v>4.3900001794099808E-2</v>
      </c>
      <c r="D1399">
        <v>25.131799697875977</v>
      </c>
      <c r="E1399">
        <v>6775.68994140625</v>
      </c>
      <c r="F1399">
        <v>11.835700035095215</v>
      </c>
      <c r="G1399">
        <v>10.89900016784668</v>
      </c>
      <c r="H1399">
        <v>128.99699401855469</v>
      </c>
    </row>
    <row r="1400" spans="1:8" x14ac:dyDescent="0.25">
      <c r="A1400">
        <v>1398</v>
      </c>
      <c r="B1400" s="5">
        <v>41220</v>
      </c>
      <c r="C1400">
        <v>4.3900001794099808E-2</v>
      </c>
      <c r="D1400">
        <v>25.788900375366211</v>
      </c>
      <c r="E1400">
        <v>7879.25</v>
      </c>
      <c r="F1400">
        <v>13.412699699401855</v>
      </c>
      <c r="G1400">
        <v>10.920000076293945</v>
      </c>
      <c r="H1400">
        <v>146.46699523925781</v>
      </c>
    </row>
    <row r="1401" spans="1:8" x14ac:dyDescent="0.25">
      <c r="A1401">
        <v>1399</v>
      </c>
      <c r="B1401" s="5">
        <v>41221</v>
      </c>
      <c r="C1401">
        <v>4.3999999761581421E-2</v>
      </c>
      <c r="D1401">
        <v>25.788900375366211</v>
      </c>
      <c r="E1401">
        <v>7725.240234375</v>
      </c>
      <c r="F1401">
        <v>13.180500030517578</v>
      </c>
      <c r="G1401">
        <v>10.925000190734863</v>
      </c>
      <c r="H1401">
        <v>143.99699401855469</v>
      </c>
    </row>
    <row r="1402" spans="1:8" x14ac:dyDescent="0.25">
      <c r="A1402">
        <v>1400</v>
      </c>
      <c r="B1402" s="5">
        <v>41222</v>
      </c>
      <c r="C1402">
        <v>4.3999999761581421E-2</v>
      </c>
      <c r="D1402">
        <v>23.817800521850586</v>
      </c>
      <c r="E1402">
        <v>7619.39990234375</v>
      </c>
      <c r="F1402">
        <v>14.075799942016602</v>
      </c>
      <c r="G1402">
        <v>10.814999580383301</v>
      </c>
      <c r="H1402">
        <v>152.22900390625</v>
      </c>
    </row>
    <row r="1403" spans="1:8" x14ac:dyDescent="0.25">
      <c r="A1403">
        <v>1401</v>
      </c>
      <c r="B1403" s="5">
        <v>41223</v>
      </c>
      <c r="C1403">
        <v>4.3999999761581421E-2</v>
      </c>
      <c r="D1403">
        <v>23.817800521850586</v>
      </c>
      <c r="E1403">
        <v>7221.5498046875</v>
      </c>
      <c r="F1403">
        <v>13.340800285339355</v>
      </c>
      <c r="G1403">
        <v>10.890000343322754</v>
      </c>
      <c r="H1403">
        <v>145.281005859375</v>
      </c>
    </row>
    <row r="1404" spans="1:8" x14ac:dyDescent="0.25">
      <c r="A1404">
        <v>1402</v>
      </c>
      <c r="B1404" s="5">
        <v>41224</v>
      </c>
      <c r="C1404">
        <v>4.4100001454353333E-2</v>
      </c>
      <c r="D1404">
        <v>21.682399749755859</v>
      </c>
      <c r="E1404">
        <v>7367.43994140625</v>
      </c>
      <c r="F1404">
        <v>14.984700202941895</v>
      </c>
      <c r="G1404">
        <v>10.86870002746582</v>
      </c>
      <c r="H1404">
        <v>162.86399841308594</v>
      </c>
    </row>
    <row r="1405" spans="1:8" x14ac:dyDescent="0.25">
      <c r="A1405">
        <v>1403</v>
      </c>
      <c r="B1405" s="5">
        <v>41225</v>
      </c>
      <c r="C1405">
        <v>4.4100001454353333E-2</v>
      </c>
      <c r="D1405">
        <v>21.682399749755859</v>
      </c>
      <c r="E1405">
        <v>6617.85009765625</v>
      </c>
      <c r="F1405">
        <v>13.460100173950195</v>
      </c>
      <c r="G1405">
        <v>11.008000373840332</v>
      </c>
      <c r="H1405">
        <v>148.16900634765625</v>
      </c>
    </row>
    <row r="1406" spans="1:8" x14ac:dyDescent="0.25">
      <c r="A1406">
        <v>1404</v>
      </c>
      <c r="B1406" s="5">
        <v>41226</v>
      </c>
      <c r="C1406">
        <v>4.4100001454353333E-2</v>
      </c>
      <c r="D1406">
        <v>22.774900436401367</v>
      </c>
      <c r="E1406">
        <v>7020.52978515625</v>
      </c>
      <c r="F1406">
        <v>13.594099998474121</v>
      </c>
      <c r="G1406">
        <v>10.951199531555176</v>
      </c>
      <c r="H1406">
        <v>148.87199401855469</v>
      </c>
    </row>
    <row r="1407" spans="1:8" x14ac:dyDescent="0.25">
      <c r="A1407">
        <v>1405</v>
      </c>
      <c r="B1407" s="5">
        <v>41227</v>
      </c>
      <c r="C1407">
        <v>4.4199999421834946E-2</v>
      </c>
      <c r="D1407">
        <v>22.774900436401367</v>
      </c>
      <c r="E1407">
        <v>7173.009765625</v>
      </c>
      <c r="F1407">
        <v>13.920900344848633</v>
      </c>
      <c r="G1407">
        <v>10.949999809265137</v>
      </c>
      <c r="H1407">
        <v>152.43400573730469</v>
      </c>
    </row>
    <row r="1408" spans="1:8" x14ac:dyDescent="0.25">
      <c r="A1408">
        <v>1406</v>
      </c>
      <c r="B1408" s="5">
        <v>41228</v>
      </c>
      <c r="C1408">
        <v>4.4199999421834946E-2</v>
      </c>
      <c r="D1408">
        <v>22.774900436401367</v>
      </c>
      <c r="E1408">
        <v>6831.64013671875</v>
      </c>
      <c r="F1408">
        <v>13.258399963378906</v>
      </c>
      <c r="G1408">
        <v>11.197699546813965</v>
      </c>
      <c r="H1408">
        <v>148.46299743652344</v>
      </c>
    </row>
    <row r="1409" spans="1:8" x14ac:dyDescent="0.25">
      <c r="A1409">
        <v>1407</v>
      </c>
      <c r="B1409" s="5">
        <v>41229</v>
      </c>
      <c r="C1409">
        <v>4.4199999421834946E-2</v>
      </c>
      <c r="D1409">
        <v>22.774900436401367</v>
      </c>
      <c r="E1409">
        <v>7281.93017578125</v>
      </c>
      <c r="F1409">
        <v>14.13230037689209</v>
      </c>
      <c r="G1409">
        <v>11.748900413513184</v>
      </c>
      <c r="H1409">
        <v>166.03900146484375</v>
      </c>
    </row>
    <row r="1410" spans="1:8" x14ac:dyDescent="0.25">
      <c r="A1410">
        <v>1408</v>
      </c>
      <c r="B1410" s="5">
        <v>41230</v>
      </c>
      <c r="C1410">
        <v>4.4300001114606857E-2</v>
      </c>
      <c r="D1410">
        <v>23.612199783325195</v>
      </c>
      <c r="E1410">
        <v>7025.60009765625</v>
      </c>
      <c r="F1410">
        <v>13.181099891662598</v>
      </c>
      <c r="G1410">
        <v>11.788900375366211</v>
      </c>
      <c r="H1410">
        <v>155.38999938964844</v>
      </c>
    </row>
    <row r="1411" spans="1:8" x14ac:dyDescent="0.25">
      <c r="A1411">
        <v>1409</v>
      </c>
      <c r="B1411" s="5">
        <v>41231</v>
      </c>
      <c r="C1411">
        <v>4.4300001114606857E-2</v>
      </c>
      <c r="D1411">
        <v>23.612199783325195</v>
      </c>
      <c r="E1411">
        <v>7327.18994140625</v>
      </c>
      <c r="F1411">
        <v>13.746899604797363</v>
      </c>
      <c r="G1411">
        <v>11.65149974822998</v>
      </c>
      <c r="H1411">
        <v>160.1719970703125</v>
      </c>
    </row>
    <row r="1412" spans="1:8" x14ac:dyDescent="0.25">
      <c r="A1412">
        <v>1410</v>
      </c>
      <c r="B1412" s="5">
        <v>41232</v>
      </c>
      <c r="C1412">
        <v>4.4300001114606857E-2</v>
      </c>
      <c r="D1412">
        <v>20.597900390625</v>
      </c>
      <c r="E1412">
        <v>7327.93994140625</v>
      </c>
      <c r="F1412">
        <v>15.760199546813965</v>
      </c>
      <c r="G1412">
        <v>11.799900054931641</v>
      </c>
      <c r="H1412">
        <v>185.968994140625</v>
      </c>
    </row>
    <row r="1413" spans="1:8" x14ac:dyDescent="0.25">
      <c r="A1413">
        <v>1411</v>
      </c>
      <c r="B1413" s="5">
        <v>41233</v>
      </c>
      <c r="C1413">
        <v>4.439999908208847E-2</v>
      </c>
      <c r="D1413">
        <v>20.597900390625</v>
      </c>
      <c r="E1413">
        <v>7378.1298828125</v>
      </c>
      <c r="F1413">
        <v>15.904000282287598</v>
      </c>
      <c r="G1413">
        <v>11.732799530029297</v>
      </c>
      <c r="H1413">
        <v>186.59800720214844</v>
      </c>
    </row>
    <row r="1414" spans="1:8" x14ac:dyDescent="0.25">
      <c r="A1414">
        <v>1412</v>
      </c>
      <c r="B1414" s="5">
        <v>41234</v>
      </c>
      <c r="C1414">
        <v>4.439999908208847E-2</v>
      </c>
      <c r="D1414">
        <v>25.789199829101563</v>
      </c>
      <c r="E1414">
        <v>7630.7900390625</v>
      </c>
      <c r="F1414">
        <v>13.137599945068359</v>
      </c>
      <c r="G1414">
        <v>11.770000457763672</v>
      </c>
      <c r="H1414">
        <v>154.62899780273438</v>
      </c>
    </row>
    <row r="1415" spans="1:8" x14ac:dyDescent="0.25">
      <c r="A1415">
        <v>1413</v>
      </c>
      <c r="B1415" s="5">
        <v>41235</v>
      </c>
      <c r="C1415">
        <v>4.439999908208847E-2</v>
      </c>
      <c r="D1415">
        <v>25.789199829101563</v>
      </c>
      <c r="E1415">
        <v>7221.89013671875</v>
      </c>
      <c r="F1415">
        <v>12.433600425720215</v>
      </c>
      <c r="G1415">
        <v>12.421899795532227</v>
      </c>
      <c r="H1415">
        <v>154.44900512695313</v>
      </c>
    </row>
    <row r="1416" spans="1:8" x14ac:dyDescent="0.25">
      <c r="A1416">
        <v>1414</v>
      </c>
      <c r="B1416" s="5">
        <v>41236</v>
      </c>
      <c r="C1416">
        <v>4.4500000774860382E-2</v>
      </c>
      <c r="D1416">
        <v>24.281999588012695</v>
      </c>
      <c r="E1416">
        <v>8176.60009765625</v>
      </c>
      <c r="F1416">
        <v>14.984700202941895</v>
      </c>
      <c r="G1416">
        <v>12.345000267028809</v>
      </c>
      <c r="H1416">
        <v>184.98599243164063</v>
      </c>
    </row>
    <row r="1417" spans="1:8" x14ac:dyDescent="0.25">
      <c r="A1417">
        <v>1415</v>
      </c>
      <c r="B1417" s="5">
        <v>41237</v>
      </c>
      <c r="C1417">
        <v>4.4500000774860382E-2</v>
      </c>
      <c r="D1417">
        <v>24.281999588012695</v>
      </c>
      <c r="E1417">
        <v>7571.759765625</v>
      </c>
      <c r="F1417">
        <v>13.876299858093262</v>
      </c>
      <c r="G1417">
        <v>12.411499977111816</v>
      </c>
      <c r="H1417">
        <v>172.22500610351563</v>
      </c>
    </row>
    <row r="1418" spans="1:8" x14ac:dyDescent="0.25">
      <c r="A1418">
        <v>1416</v>
      </c>
      <c r="B1418" s="5">
        <v>41238</v>
      </c>
      <c r="C1418">
        <v>4.4500000774860382E-2</v>
      </c>
      <c r="D1418">
        <v>23.612199783325195</v>
      </c>
      <c r="E1418">
        <v>7329.509765625</v>
      </c>
      <c r="F1418">
        <v>13.813300132751465</v>
      </c>
      <c r="G1418">
        <v>12.482099533081055</v>
      </c>
      <c r="H1418">
        <v>172.41900634765625</v>
      </c>
    </row>
    <row r="1419" spans="1:8" x14ac:dyDescent="0.25">
      <c r="A1419">
        <v>1417</v>
      </c>
      <c r="B1419" s="5">
        <v>41239</v>
      </c>
      <c r="C1419">
        <v>4.4599998742341995E-2</v>
      </c>
      <c r="D1419">
        <v>23.612199783325195</v>
      </c>
      <c r="E1419">
        <v>7876.5</v>
      </c>
      <c r="F1419">
        <v>14.877599716186523</v>
      </c>
      <c r="G1419">
        <v>12.245499610900879</v>
      </c>
      <c r="H1419">
        <v>182.18299865722656</v>
      </c>
    </row>
    <row r="1420" spans="1:8" x14ac:dyDescent="0.25">
      <c r="A1420">
        <v>1418</v>
      </c>
      <c r="B1420" s="5">
        <v>41240</v>
      </c>
      <c r="C1420">
        <v>4.4599998742341995E-2</v>
      </c>
      <c r="D1420">
        <v>25.98430061340332</v>
      </c>
      <c r="E1420">
        <v>7482.02001953125</v>
      </c>
      <c r="F1420">
        <v>12.842300415039063</v>
      </c>
      <c r="G1420">
        <v>12.199999809265137</v>
      </c>
      <c r="H1420">
        <v>156.67599487304688</v>
      </c>
    </row>
    <row r="1421" spans="1:8" x14ac:dyDescent="0.25">
      <c r="A1421">
        <v>1419</v>
      </c>
      <c r="B1421" s="5">
        <v>41241</v>
      </c>
      <c r="C1421">
        <v>4.4599998742341995E-2</v>
      </c>
      <c r="D1421">
        <v>25.98430061340332</v>
      </c>
      <c r="E1421">
        <v>7168.58984375</v>
      </c>
      <c r="F1421">
        <v>12.304300308227539</v>
      </c>
      <c r="G1421">
        <v>12.347700119018555</v>
      </c>
      <c r="H1421">
        <v>151.92999267578125</v>
      </c>
    </row>
    <row r="1422" spans="1:8" x14ac:dyDescent="0.25">
      <c r="A1422">
        <v>1420</v>
      </c>
      <c r="B1422" s="5">
        <v>41242</v>
      </c>
      <c r="C1422">
        <v>4.4700000435113907E-2</v>
      </c>
      <c r="D1422">
        <v>28.206600189208984</v>
      </c>
      <c r="E1422">
        <v>4179.66015625</v>
      </c>
      <c r="F1422">
        <v>6.6236600875854492</v>
      </c>
      <c r="G1422">
        <v>12.449999809265137</v>
      </c>
      <c r="H1422">
        <v>82.464500427246094</v>
      </c>
    </row>
    <row r="1423" spans="1:8" x14ac:dyDescent="0.25">
      <c r="A1423">
        <v>1421</v>
      </c>
      <c r="B1423" s="5">
        <v>41243</v>
      </c>
      <c r="C1423">
        <v>4.4700000435113907E-2</v>
      </c>
      <c r="D1423">
        <v>28.206600189208984</v>
      </c>
      <c r="E1423">
        <v>3147.530029296875</v>
      </c>
      <c r="F1423">
        <v>4.9879999160766602</v>
      </c>
      <c r="G1423">
        <v>12.564999580383301</v>
      </c>
      <c r="H1423">
        <v>62.674301147460938</v>
      </c>
    </row>
    <row r="1424" spans="1:8" x14ac:dyDescent="0.25">
      <c r="A1424">
        <v>1422</v>
      </c>
      <c r="B1424" s="5">
        <v>41244</v>
      </c>
      <c r="C1424">
        <v>4.4700000435113907E-2</v>
      </c>
      <c r="D1424">
        <v>27.351900100708008</v>
      </c>
      <c r="E1424">
        <v>4201.4501953125</v>
      </c>
      <c r="F1424">
        <v>6.8662400245666504</v>
      </c>
      <c r="G1424">
        <v>12.562000274658203</v>
      </c>
      <c r="H1424">
        <v>86.253799438476563</v>
      </c>
    </row>
    <row r="1425" spans="1:8" x14ac:dyDescent="0.25">
      <c r="A1425">
        <v>1423</v>
      </c>
      <c r="B1425" s="5">
        <v>41245</v>
      </c>
      <c r="C1425">
        <v>4.479999840259552E-2</v>
      </c>
      <c r="D1425">
        <v>27.351900100708008</v>
      </c>
      <c r="E1425">
        <v>3590.2099609375</v>
      </c>
      <c r="F1425">
        <v>5.8804497718811035</v>
      </c>
      <c r="G1425">
        <v>12.5</v>
      </c>
      <c r="H1425">
        <v>73.505599975585938</v>
      </c>
    </row>
    <row r="1426" spans="1:8" x14ac:dyDescent="0.25">
      <c r="A1426">
        <v>1424</v>
      </c>
      <c r="B1426" s="5">
        <v>41246</v>
      </c>
      <c r="C1426">
        <v>4.479999840259552E-2</v>
      </c>
      <c r="D1426">
        <v>25.642400741577148</v>
      </c>
      <c r="E1426">
        <v>3693.2900390625</v>
      </c>
      <c r="F1426">
        <v>6.4525699615478516</v>
      </c>
      <c r="G1426">
        <v>12.678999900817871</v>
      </c>
      <c r="H1426">
        <v>81.812103271484375</v>
      </c>
    </row>
    <row r="1427" spans="1:8" x14ac:dyDescent="0.25">
      <c r="A1427">
        <v>1425</v>
      </c>
      <c r="B1427" s="5">
        <v>41247</v>
      </c>
      <c r="C1427">
        <v>4.479999840259552E-2</v>
      </c>
      <c r="D1427">
        <v>25.642400741577148</v>
      </c>
      <c r="E1427">
        <v>2828.159912109375</v>
      </c>
      <c r="F1427">
        <v>4.9411001205444336</v>
      </c>
      <c r="G1427">
        <v>13.409999847412109</v>
      </c>
      <c r="H1427">
        <v>66.260101318359375</v>
      </c>
    </row>
    <row r="1428" spans="1:8" x14ac:dyDescent="0.25">
      <c r="A1428">
        <v>1426</v>
      </c>
      <c r="B1428" s="5">
        <v>41248</v>
      </c>
      <c r="C1428">
        <v>4.4900000095367432E-2</v>
      </c>
      <c r="D1428">
        <v>20.513900756835938</v>
      </c>
      <c r="E1428">
        <v>3077.219970703125</v>
      </c>
      <c r="F1428">
        <v>6.7353000640869141</v>
      </c>
      <c r="G1428">
        <v>13.380000114440918</v>
      </c>
      <c r="H1428">
        <v>90.118301391601563</v>
      </c>
    </row>
    <row r="1429" spans="1:8" x14ac:dyDescent="0.25">
      <c r="A1429">
        <v>1427</v>
      </c>
      <c r="B1429" s="5">
        <v>41249</v>
      </c>
      <c r="C1429">
        <v>4.4900000095367432E-2</v>
      </c>
      <c r="D1429">
        <v>20.513900756835938</v>
      </c>
      <c r="E1429">
        <v>3456.14990234375</v>
      </c>
      <c r="F1429">
        <v>7.5646800994873047</v>
      </c>
      <c r="G1429">
        <v>13.298999786376953</v>
      </c>
      <c r="H1429">
        <v>100.60299682617188</v>
      </c>
    </row>
    <row r="1430" spans="1:8" x14ac:dyDescent="0.25">
      <c r="A1430">
        <v>1428</v>
      </c>
      <c r="B1430" s="5">
        <v>41250</v>
      </c>
      <c r="C1430">
        <v>4.4900000095367432E-2</v>
      </c>
      <c r="D1430">
        <v>21.197700500488281</v>
      </c>
      <c r="E1430">
        <v>3249.330078125</v>
      </c>
      <c r="F1430">
        <v>6.8825798034667969</v>
      </c>
      <c r="G1430">
        <v>13.499899864196777</v>
      </c>
      <c r="H1430">
        <v>92.914199829101563</v>
      </c>
    </row>
    <row r="1431" spans="1:8" x14ac:dyDescent="0.25">
      <c r="A1431">
        <v>1429</v>
      </c>
      <c r="B1431" s="5">
        <v>41251</v>
      </c>
      <c r="C1431">
        <v>4.5000001788139343E-2</v>
      </c>
      <c r="D1431">
        <v>21.197700500488281</v>
      </c>
      <c r="E1431">
        <v>3475.7900390625</v>
      </c>
      <c r="F1431">
        <v>7.3786602020263672</v>
      </c>
      <c r="G1431">
        <v>13.420100212097168</v>
      </c>
      <c r="H1431">
        <v>99.022300720214844</v>
      </c>
    </row>
    <row r="1432" spans="1:8" x14ac:dyDescent="0.25">
      <c r="A1432">
        <v>1430</v>
      </c>
      <c r="B1432" s="5">
        <v>41252</v>
      </c>
      <c r="C1432">
        <v>4.5000001788139343E-2</v>
      </c>
      <c r="D1432">
        <v>22.223400115966797</v>
      </c>
      <c r="E1432">
        <v>3174.320068359375</v>
      </c>
      <c r="F1432">
        <v>6.4276599884033203</v>
      </c>
      <c r="G1432">
        <v>13.387999534606934</v>
      </c>
      <c r="H1432">
        <v>86.053497314453125</v>
      </c>
    </row>
    <row r="1433" spans="1:8" x14ac:dyDescent="0.25">
      <c r="A1433">
        <v>1431</v>
      </c>
      <c r="B1433" s="5">
        <v>41253</v>
      </c>
      <c r="C1433">
        <v>4.5000001788139343E-2</v>
      </c>
      <c r="D1433">
        <v>22.223400115966797</v>
      </c>
      <c r="E1433">
        <v>3605.7900390625</v>
      </c>
      <c r="F1433">
        <v>7.3013401031494141</v>
      </c>
      <c r="G1433">
        <v>13.43340015411377</v>
      </c>
      <c r="H1433">
        <v>98.081802368164063</v>
      </c>
    </row>
    <row r="1434" spans="1:8" x14ac:dyDescent="0.25">
      <c r="A1434">
        <v>1432</v>
      </c>
      <c r="B1434" s="5">
        <v>41254</v>
      </c>
      <c r="C1434">
        <v>4.5099999755620956E-2</v>
      </c>
      <c r="D1434">
        <v>24.292200088500977</v>
      </c>
      <c r="E1434">
        <v>3631.489990234375</v>
      </c>
      <c r="F1434">
        <v>6.7420902252197266</v>
      </c>
      <c r="G1434">
        <v>13.557000160217285</v>
      </c>
      <c r="H1434">
        <v>91.402496337890625</v>
      </c>
    </row>
    <row r="1435" spans="1:8" x14ac:dyDescent="0.25">
      <c r="A1435">
        <v>1433</v>
      </c>
      <c r="B1435" s="5">
        <v>41255</v>
      </c>
      <c r="C1435">
        <v>4.5099999755620956E-2</v>
      </c>
      <c r="D1435">
        <v>24.292200088500977</v>
      </c>
      <c r="E1435">
        <v>3278.6298828125</v>
      </c>
      <c r="F1435">
        <v>6.086979866027832</v>
      </c>
      <c r="G1435">
        <v>13.69890022277832</v>
      </c>
      <c r="H1435">
        <v>83.385002136230469</v>
      </c>
    </row>
    <row r="1436" spans="1:8" x14ac:dyDescent="0.25">
      <c r="A1436">
        <v>1434</v>
      </c>
      <c r="B1436" s="5">
        <v>41256</v>
      </c>
      <c r="C1436">
        <v>4.5099999755620956E-2</v>
      </c>
      <c r="D1436">
        <v>22.784400939941406</v>
      </c>
      <c r="E1436">
        <v>3320.1298828125</v>
      </c>
      <c r="F1436">
        <v>6.5719499588012695</v>
      </c>
      <c r="G1436">
        <v>13.700099945068359</v>
      </c>
      <c r="H1436">
        <v>90.036300659179688</v>
      </c>
    </row>
    <row r="1437" spans="1:8" x14ac:dyDescent="0.25">
      <c r="A1437">
        <v>1435</v>
      </c>
      <c r="B1437" s="5">
        <v>41257</v>
      </c>
      <c r="C1437">
        <v>4.5200001448392868E-2</v>
      </c>
      <c r="D1437">
        <v>22.784400939941406</v>
      </c>
      <c r="E1437">
        <v>2682.110107421875</v>
      </c>
      <c r="F1437">
        <v>5.3208098411560059</v>
      </c>
      <c r="G1437">
        <v>13.600000381469727</v>
      </c>
      <c r="H1437">
        <v>72.362998962402344</v>
      </c>
    </row>
    <row r="1438" spans="1:8" x14ac:dyDescent="0.25">
      <c r="A1438">
        <v>1436</v>
      </c>
      <c r="B1438" s="5">
        <v>41258</v>
      </c>
      <c r="C1438">
        <v>4.5200001448392868E-2</v>
      </c>
      <c r="D1438">
        <v>19.768899917602539</v>
      </c>
      <c r="E1438">
        <v>2924.340087890625</v>
      </c>
      <c r="F1438">
        <v>6.6862702369689941</v>
      </c>
      <c r="G1438">
        <v>13.490099906921387</v>
      </c>
      <c r="H1438">
        <v>90.198402404785156</v>
      </c>
    </row>
    <row r="1439" spans="1:8" x14ac:dyDescent="0.25">
      <c r="A1439">
        <v>1437</v>
      </c>
      <c r="B1439" s="5">
        <v>41259</v>
      </c>
      <c r="C1439">
        <v>4.5200001448392868E-2</v>
      </c>
      <c r="D1439">
        <v>19.768899917602539</v>
      </c>
      <c r="E1439">
        <v>2802.820068359375</v>
      </c>
      <c r="F1439">
        <v>6.4084200859069824</v>
      </c>
      <c r="G1439">
        <v>13.300000190734863</v>
      </c>
      <c r="H1439">
        <v>85.232002258300781</v>
      </c>
    </row>
    <row r="1440" spans="1:8" x14ac:dyDescent="0.25">
      <c r="A1440">
        <v>1438</v>
      </c>
      <c r="B1440" s="5">
        <v>41260</v>
      </c>
      <c r="C1440">
        <v>4.5299999415874481E-2</v>
      </c>
      <c r="D1440">
        <v>21.109100341796875</v>
      </c>
      <c r="E1440">
        <v>3383.219970703125</v>
      </c>
      <c r="F1440">
        <v>7.2603697776794434</v>
      </c>
      <c r="G1440">
        <v>13.250100135803223</v>
      </c>
      <c r="H1440">
        <v>96.200599670410156</v>
      </c>
    </row>
    <row r="1441" spans="1:8" x14ac:dyDescent="0.25">
      <c r="A1441">
        <v>1439</v>
      </c>
      <c r="B1441" s="5">
        <v>41261</v>
      </c>
      <c r="C1441">
        <v>4.5299999415874481E-2</v>
      </c>
      <c r="D1441">
        <v>21.109100341796875</v>
      </c>
      <c r="E1441">
        <v>3165.02001953125</v>
      </c>
      <c r="F1441">
        <v>6.7921099662780762</v>
      </c>
      <c r="G1441">
        <v>13.298999786376953</v>
      </c>
      <c r="H1441">
        <v>90.328300476074219</v>
      </c>
    </row>
    <row r="1442" spans="1:8" x14ac:dyDescent="0.25">
      <c r="A1442">
        <v>1440</v>
      </c>
      <c r="B1442" s="5">
        <v>41262</v>
      </c>
      <c r="C1442">
        <v>4.5299999415874481E-2</v>
      </c>
      <c r="D1442">
        <v>23.957199096679688</v>
      </c>
      <c r="E1442">
        <v>3585</v>
      </c>
      <c r="F1442">
        <v>6.7787799835205078</v>
      </c>
      <c r="G1442">
        <v>13.598999977111816</v>
      </c>
      <c r="H1442">
        <v>92.184600830078125</v>
      </c>
    </row>
    <row r="1443" spans="1:8" x14ac:dyDescent="0.25">
      <c r="A1443">
        <v>1441</v>
      </c>
      <c r="B1443" s="5">
        <v>41263</v>
      </c>
      <c r="C1443">
        <v>4.5400001108646393E-2</v>
      </c>
      <c r="D1443">
        <v>23.957199096679688</v>
      </c>
      <c r="E1443">
        <v>2681.179931640625</v>
      </c>
      <c r="F1443">
        <v>5.0809597969055176</v>
      </c>
      <c r="G1443">
        <v>13.524600028991699</v>
      </c>
      <c r="H1443">
        <v>68.717903137207031</v>
      </c>
    </row>
    <row r="1444" spans="1:8" x14ac:dyDescent="0.25">
      <c r="A1444">
        <v>1442</v>
      </c>
      <c r="B1444" s="5">
        <v>41264</v>
      </c>
      <c r="C1444">
        <v>4.5400001108646393E-2</v>
      </c>
      <c r="D1444">
        <v>20.271499633789063</v>
      </c>
      <c r="E1444">
        <v>3186.949951171875</v>
      </c>
      <c r="F1444">
        <v>7.1374897956848145</v>
      </c>
      <c r="G1444">
        <v>13.5</v>
      </c>
      <c r="H1444">
        <v>96.356002807617188</v>
      </c>
    </row>
    <row r="1445" spans="1:8" x14ac:dyDescent="0.25">
      <c r="A1445">
        <v>1443</v>
      </c>
      <c r="B1445" s="5">
        <v>41265</v>
      </c>
      <c r="C1445">
        <v>4.5400001108646393E-2</v>
      </c>
      <c r="D1445">
        <v>20.271499633789063</v>
      </c>
      <c r="E1445">
        <v>3865.89990234375</v>
      </c>
      <c r="F1445">
        <v>8.6580600738525391</v>
      </c>
      <c r="G1445">
        <v>13.371399879455566</v>
      </c>
      <c r="H1445">
        <v>115.76999664306641</v>
      </c>
    </row>
    <row r="1446" spans="1:8" x14ac:dyDescent="0.25">
      <c r="A1446">
        <v>1444</v>
      </c>
      <c r="B1446" s="5">
        <v>41266</v>
      </c>
      <c r="C1446">
        <v>4.5499999076128006E-2</v>
      </c>
      <c r="D1446">
        <v>23.119499206542969</v>
      </c>
      <c r="E1446">
        <v>3081.449951171875</v>
      </c>
      <c r="F1446">
        <v>6.0644001960754395</v>
      </c>
      <c r="G1446">
        <v>13.312000274658203</v>
      </c>
      <c r="H1446">
        <v>80.729301452636719</v>
      </c>
    </row>
    <row r="1447" spans="1:8" x14ac:dyDescent="0.25">
      <c r="A1447">
        <v>1445</v>
      </c>
      <c r="B1447" s="5">
        <v>41267</v>
      </c>
      <c r="C1447">
        <v>4.5499999076128006E-2</v>
      </c>
      <c r="D1447">
        <v>23.119499206542969</v>
      </c>
      <c r="E1447">
        <v>3328.0400390625</v>
      </c>
      <c r="F1447">
        <v>6.5496997833251953</v>
      </c>
      <c r="G1447">
        <v>13.380000114440918</v>
      </c>
      <c r="H1447">
        <v>87.635002136230469</v>
      </c>
    </row>
    <row r="1448" spans="1:8" x14ac:dyDescent="0.25">
      <c r="A1448">
        <v>1446</v>
      </c>
      <c r="B1448" s="5">
        <v>41268</v>
      </c>
      <c r="C1448">
        <v>4.5499999076128006E-2</v>
      </c>
      <c r="D1448">
        <v>20.606500625610352</v>
      </c>
      <c r="E1448">
        <v>3123.31005859375</v>
      </c>
      <c r="F1448">
        <v>6.896399974822998</v>
      </c>
      <c r="G1448">
        <v>13.350000381469727</v>
      </c>
      <c r="H1448">
        <v>92.066902160644531</v>
      </c>
    </row>
    <row r="1449" spans="1:8" x14ac:dyDescent="0.25">
      <c r="A1449">
        <v>1447</v>
      </c>
      <c r="B1449" s="5">
        <v>41269</v>
      </c>
      <c r="C1449">
        <v>4.5600000768899918E-2</v>
      </c>
      <c r="D1449">
        <v>20.606500625610352</v>
      </c>
      <c r="E1449">
        <v>3879.239990234375</v>
      </c>
      <c r="F1449">
        <v>8.5843496322631836</v>
      </c>
      <c r="G1449">
        <v>13.467900276184082</v>
      </c>
      <c r="H1449">
        <v>115.61299896240234</v>
      </c>
    </row>
    <row r="1450" spans="1:8" x14ac:dyDescent="0.25">
      <c r="A1450">
        <v>1448</v>
      </c>
      <c r="B1450" s="5">
        <v>41270</v>
      </c>
      <c r="C1450">
        <v>4.5600000768899918E-2</v>
      </c>
      <c r="D1450">
        <v>23.847099304199219</v>
      </c>
      <c r="E1450">
        <v>3936.93994140625</v>
      </c>
      <c r="F1450">
        <v>7.5281500816345215</v>
      </c>
      <c r="G1450">
        <v>13.421699523925781</v>
      </c>
      <c r="H1450">
        <v>101.04100036621094</v>
      </c>
    </row>
    <row r="1451" spans="1:8" x14ac:dyDescent="0.25">
      <c r="A1451">
        <v>1449</v>
      </c>
      <c r="B1451" s="5">
        <v>41271</v>
      </c>
      <c r="C1451">
        <v>4.5600000768899918E-2</v>
      </c>
      <c r="D1451">
        <v>23.847099304199219</v>
      </c>
      <c r="E1451">
        <v>4262.39013671875</v>
      </c>
      <c r="F1451">
        <v>8.1504697799682617</v>
      </c>
      <c r="G1451">
        <v>13.421199798583984</v>
      </c>
      <c r="H1451">
        <v>109.38899993896484</v>
      </c>
    </row>
    <row r="1452" spans="1:8" x14ac:dyDescent="0.25">
      <c r="A1452">
        <v>1450</v>
      </c>
      <c r="B1452" s="5">
        <v>41272</v>
      </c>
      <c r="C1452">
        <v>4.5699998736381531E-2</v>
      </c>
      <c r="D1452">
        <v>19.847900390625</v>
      </c>
      <c r="E1452">
        <v>3629.8798828125</v>
      </c>
      <c r="F1452">
        <v>8.3578395843505859</v>
      </c>
      <c r="G1452">
        <v>13.399999618530273</v>
      </c>
      <c r="H1452">
        <v>111.99500274658203</v>
      </c>
    </row>
    <row r="1453" spans="1:8" x14ac:dyDescent="0.25">
      <c r="A1453">
        <v>1451</v>
      </c>
      <c r="B1453" s="5">
        <v>41273</v>
      </c>
      <c r="C1453">
        <v>4.5699998736381531E-2</v>
      </c>
      <c r="D1453">
        <v>19.847900390625</v>
      </c>
      <c r="E1453">
        <v>4185.0400390625</v>
      </c>
      <c r="F1453">
        <v>9.6360998153686523</v>
      </c>
      <c r="G1453">
        <v>13.449999809265137</v>
      </c>
      <c r="H1453">
        <v>129.60600280761719</v>
      </c>
    </row>
    <row r="1454" spans="1:8" x14ac:dyDescent="0.25">
      <c r="A1454">
        <v>1452</v>
      </c>
      <c r="B1454" s="5">
        <v>41274</v>
      </c>
      <c r="C1454">
        <v>4.5699998736381531E-2</v>
      </c>
      <c r="D1454">
        <v>24.883899688720703</v>
      </c>
      <c r="E1454">
        <v>3974.419921875</v>
      </c>
      <c r="F1454">
        <v>7.2991399765014648</v>
      </c>
      <c r="G1454">
        <v>13.510000228881836</v>
      </c>
      <c r="H1454">
        <v>98.611297607421875</v>
      </c>
    </row>
    <row r="1455" spans="1:8" x14ac:dyDescent="0.25">
      <c r="A1455">
        <v>1453</v>
      </c>
      <c r="B1455" s="5">
        <v>41275</v>
      </c>
      <c r="C1455">
        <v>4.5800000429153442E-2</v>
      </c>
      <c r="D1455">
        <v>24.883899688720703</v>
      </c>
      <c r="E1455">
        <v>4075.409912109375</v>
      </c>
      <c r="F1455">
        <v>7.5009899139404297</v>
      </c>
      <c r="G1455">
        <v>13.304100036621094</v>
      </c>
      <c r="H1455">
        <v>99.793899536132813</v>
      </c>
    </row>
    <row r="1456" spans="1:8" x14ac:dyDescent="0.25">
      <c r="A1456">
        <v>1454</v>
      </c>
      <c r="B1456" s="5">
        <v>41276</v>
      </c>
      <c r="C1456">
        <v>4.5800000429153442E-2</v>
      </c>
      <c r="D1456">
        <v>23.106500625610352</v>
      </c>
      <c r="E1456">
        <v>3857.070068359375</v>
      </c>
      <c r="F1456">
        <v>7.6451997756958008</v>
      </c>
      <c r="G1456">
        <v>13.279999732971191</v>
      </c>
      <c r="H1456">
        <v>101.52799987792969</v>
      </c>
    </row>
    <row r="1457" spans="1:8" x14ac:dyDescent="0.25">
      <c r="A1457">
        <v>1455</v>
      </c>
      <c r="B1457" s="5">
        <v>41277</v>
      </c>
      <c r="C1457">
        <v>4.5800000429153442E-2</v>
      </c>
      <c r="D1457">
        <v>23.106500625610352</v>
      </c>
      <c r="E1457">
        <v>4087.659912109375</v>
      </c>
      <c r="F1457">
        <v>8.102259635925293</v>
      </c>
      <c r="G1457">
        <v>13.397899627685547</v>
      </c>
      <c r="H1457">
        <v>108.55300140380859</v>
      </c>
    </row>
    <row r="1458" spans="1:8" x14ac:dyDescent="0.25">
      <c r="A1458">
        <v>1456</v>
      </c>
      <c r="B1458" s="5">
        <v>41278</v>
      </c>
      <c r="C1458">
        <v>4.5899998396635056E-2</v>
      </c>
      <c r="D1458">
        <v>20.884700775146484</v>
      </c>
      <c r="E1458">
        <v>3863.5</v>
      </c>
      <c r="F1458">
        <v>8.4911298751831055</v>
      </c>
      <c r="G1458">
        <v>13.5</v>
      </c>
      <c r="H1458">
        <v>114.62999725341797</v>
      </c>
    </row>
    <row r="1459" spans="1:8" x14ac:dyDescent="0.25">
      <c r="A1459">
        <v>1457</v>
      </c>
      <c r="B1459" s="5">
        <v>41279</v>
      </c>
      <c r="C1459">
        <v>4.5899998396635056E-2</v>
      </c>
      <c r="D1459">
        <v>20.884700775146484</v>
      </c>
      <c r="E1459">
        <v>3556.35009765625</v>
      </c>
      <c r="F1459">
        <v>7.8160800933837891</v>
      </c>
      <c r="G1459">
        <v>13.439999580383301</v>
      </c>
      <c r="H1459">
        <v>105.04799652099609</v>
      </c>
    </row>
    <row r="1460" spans="1:8" x14ac:dyDescent="0.25">
      <c r="A1460">
        <v>1458</v>
      </c>
      <c r="B1460" s="5">
        <v>41280</v>
      </c>
      <c r="C1460">
        <v>4.5899998396635056E-2</v>
      </c>
      <c r="D1460">
        <v>21.032800674438477</v>
      </c>
      <c r="E1460">
        <v>3659.8701171875</v>
      </c>
      <c r="F1460">
        <v>7.9869599342346191</v>
      </c>
      <c r="G1460">
        <v>13.454000473022461</v>
      </c>
      <c r="H1460">
        <v>107.45600128173828</v>
      </c>
    </row>
    <row r="1461" spans="1:8" x14ac:dyDescent="0.25">
      <c r="A1461">
        <v>1459</v>
      </c>
      <c r="B1461" s="5">
        <v>41281</v>
      </c>
      <c r="C1461">
        <v>4.6000000089406967E-2</v>
      </c>
      <c r="D1461">
        <v>21.032800674438477</v>
      </c>
      <c r="E1461">
        <v>4235.93994140625</v>
      </c>
      <c r="F1461">
        <v>9.2642602920532227</v>
      </c>
      <c r="G1461">
        <v>13.587599754333496</v>
      </c>
      <c r="H1461">
        <v>125.87899780273438</v>
      </c>
    </row>
    <row r="1462" spans="1:8" x14ac:dyDescent="0.25">
      <c r="A1462">
        <v>1460</v>
      </c>
      <c r="B1462" s="5">
        <v>41282</v>
      </c>
      <c r="C1462">
        <v>4.6000000089406967E-2</v>
      </c>
      <c r="D1462">
        <v>23.261199951171875</v>
      </c>
      <c r="E1462">
        <v>3357.409912109375</v>
      </c>
      <c r="F1462">
        <v>6.6394200325012207</v>
      </c>
      <c r="G1462">
        <v>13.742799758911133</v>
      </c>
      <c r="H1462">
        <v>91.24420166015625</v>
      </c>
    </row>
    <row r="1463" spans="1:8" x14ac:dyDescent="0.25">
      <c r="A1463">
        <v>1461</v>
      </c>
      <c r="B1463" s="5">
        <v>41283</v>
      </c>
      <c r="C1463">
        <v>4.6000000089406967E-2</v>
      </c>
      <c r="D1463">
        <v>23.261199951171875</v>
      </c>
      <c r="E1463">
        <v>3282.780029296875</v>
      </c>
      <c r="F1463">
        <v>6.4918398857116699</v>
      </c>
      <c r="G1463">
        <v>13.770000457763672</v>
      </c>
      <c r="H1463">
        <v>89.392601013183594</v>
      </c>
    </row>
    <row r="1464" spans="1:8" x14ac:dyDescent="0.25">
      <c r="A1464">
        <v>1462</v>
      </c>
      <c r="B1464" s="5">
        <v>41284</v>
      </c>
      <c r="C1464">
        <v>4.6100001782178879E-2</v>
      </c>
      <c r="D1464">
        <v>23.584299087524414</v>
      </c>
      <c r="E1464">
        <v>3828.389892578125</v>
      </c>
      <c r="F1464">
        <v>7.4833202362060547</v>
      </c>
      <c r="G1464">
        <v>14.140000343322754</v>
      </c>
      <c r="H1464">
        <v>105.81400299072266</v>
      </c>
    </row>
    <row r="1465" spans="1:8" x14ac:dyDescent="0.25">
      <c r="A1465">
        <v>1463</v>
      </c>
      <c r="B1465" s="5">
        <v>41285</v>
      </c>
      <c r="C1465">
        <v>4.6100001782178879E-2</v>
      </c>
      <c r="D1465">
        <v>23.584299087524414</v>
      </c>
      <c r="E1465">
        <v>2967.530029296875</v>
      </c>
      <c r="F1465">
        <v>5.8006000518798828</v>
      </c>
      <c r="G1465">
        <v>14.13700008392334</v>
      </c>
      <c r="H1465">
        <v>82.003097534179688</v>
      </c>
    </row>
    <row r="1466" spans="1:8" x14ac:dyDescent="0.25">
      <c r="A1466">
        <v>1464</v>
      </c>
      <c r="B1466" s="5">
        <v>41286</v>
      </c>
      <c r="C1466">
        <v>4.6100001782178879E-2</v>
      </c>
      <c r="D1466">
        <v>19.222799301147461</v>
      </c>
      <c r="E1466">
        <v>3086.659912109375</v>
      </c>
      <c r="F1466">
        <v>7.4024100303649902</v>
      </c>
      <c r="G1466">
        <v>14.237000465393066</v>
      </c>
      <c r="H1466">
        <v>105.38800048828125</v>
      </c>
    </row>
    <row r="1467" spans="1:8" x14ac:dyDescent="0.25">
      <c r="A1467">
        <v>1465</v>
      </c>
      <c r="B1467" s="5">
        <v>41287</v>
      </c>
      <c r="C1467">
        <v>4.6199999749660492E-2</v>
      </c>
      <c r="D1467">
        <v>19.222799301147461</v>
      </c>
      <c r="E1467">
        <v>3364.169921875</v>
      </c>
      <c r="F1467">
        <v>8.0854301452636719</v>
      </c>
      <c r="G1467">
        <v>14.116000175476074</v>
      </c>
      <c r="H1467">
        <v>114.13400268554688</v>
      </c>
    </row>
    <row r="1468" spans="1:8" x14ac:dyDescent="0.25">
      <c r="A1468">
        <v>1466</v>
      </c>
      <c r="B1468" s="5">
        <v>41288</v>
      </c>
      <c r="C1468">
        <v>4.6199999749660492E-2</v>
      </c>
      <c r="D1468">
        <v>24.876499176025391</v>
      </c>
      <c r="E1468">
        <v>3959.8798828125</v>
      </c>
      <c r="F1468">
        <v>7.3541898727416992</v>
      </c>
      <c r="G1468">
        <v>14.300000190734863</v>
      </c>
      <c r="H1468">
        <v>105.16500091552734</v>
      </c>
    </row>
    <row r="1469" spans="1:8" x14ac:dyDescent="0.25">
      <c r="A1469">
        <v>1467</v>
      </c>
      <c r="B1469" s="5">
        <v>41289</v>
      </c>
      <c r="C1469">
        <v>4.6199999749660492E-2</v>
      </c>
      <c r="D1469">
        <v>24.876499176025391</v>
      </c>
      <c r="E1469">
        <v>3058.570068359375</v>
      </c>
      <c r="F1469">
        <v>5.680300235748291</v>
      </c>
      <c r="G1469">
        <v>14.25</v>
      </c>
      <c r="H1469">
        <v>80.944198608398438</v>
      </c>
    </row>
    <row r="1470" spans="1:8" x14ac:dyDescent="0.25">
      <c r="A1470">
        <v>1468</v>
      </c>
      <c r="B1470" s="5">
        <v>41290</v>
      </c>
      <c r="C1470">
        <v>4.6300001442432404E-2</v>
      </c>
      <c r="D1470">
        <v>19.868900299072266</v>
      </c>
      <c r="E1470">
        <v>3316.219970703125</v>
      </c>
      <c r="F1470">
        <v>7.7277002334594727</v>
      </c>
      <c r="G1470">
        <v>14.729999542236328</v>
      </c>
      <c r="H1470">
        <v>113.82900238037109</v>
      </c>
    </row>
    <row r="1471" spans="1:8" x14ac:dyDescent="0.25">
      <c r="A1471">
        <v>1469</v>
      </c>
      <c r="B1471" s="5">
        <v>41291</v>
      </c>
      <c r="C1471">
        <v>4.6300001442432404E-2</v>
      </c>
      <c r="D1471">
        <v>19.868900299072266</v>
      </c>
      <c r="E1471">
        <v>2812.8701171875</v>
      </c>
      <c r="F1471">
        <v>6.5547599792480469</v>
      </c>
      <c r="G1471">
        <v>15.5</v>
      </c>
      <c r="H1471">
        <v>101.5989990234375</v>
      </c>
    </row>
    <row r="1472" spans="1:8" x14ac:dyDescent="0.25">
      <c r="A1472">
        <v>1470</v>
      </c>
      <c r="B1472" s="5">
        <v>41292</v>
      </c>
      <c r="C1472">
        <v>4.6300001442432404E-2</v>
      </c>
      <c r="D1472">
        <v>20.191999435424805</v>
      </c>
      <c r="E1472">
        <v>3062.610107421875</v>
      </c>
      <c r="F1472">
        <v>7.0225300788879395</v>
      </c>
      <c r="G1472">
        <v>15.704999923706055</v>
      </c>
      <c r="H1472">
        <v>110.28900146484375</v>
      </c>
    </row>
    <row r="1473" spans="1:8" x14ac:dyDescent="0.25">
      <c r="A1473">
        <v>1471</v>
      </c>
      <c r="B1473" s="5">
        <v>41293</v>
      </c>
      <c r="C1473">
        <v>4.6399999409914017E-2</v>
      </c>
      <c r="D1473">
        <v>20.191999435424805</v>
      </c>
      <c r="E1473">
        <v>3913.5400390625</v>
      </c>
      <c r="F1473">
        <v>8.9930801391601563</v>
      </c>
      <c r="G1473">
        <v>15.614999771118164</v>
      </c>
      <c r="H1473">
        <v>140.427001953125</v>
      </c>
    </row>
    <row r="1474" spans="1:8" x14ac:dyDescent="0.25">
      <c r="A1474">
        <v>1472</v>
      </c>
      <c r="B1474" s="5">
        <v>41294</v>
      </c>
      <c r="C1474">
        <v>4.6399999409914017E-2</v>
      </c>
      <c r="D1474">
        <v>21.322799682617188</v>
      </c>
      <c r="E1474">
        <v>3282.989990234375</v>
      </c>
      <c r="F1474">
        <v>7.1440300941467285</v>
      </c>
      <c r="G1474">
        <v>15.699999809265137</v>
      </c>
      <c r="H1474">
        <v>112.16100311279297</v>
      </c>
    </row>
    <row r="1475" spans="1:8" x14ac:dyDescent="0.25">
      <c r="A1475">
        <v>1473</v>
      </c>
      <c r="B1475" s="5">
        <v>41295</v>
      </c>
      <c r="C1475">
        <v>4.6399999409914017E-2</v>
      </c>
      <c r="D1475">
        <v>21.322799682617188</v>
      </c>
      <c r="E1475">
        <v>3329.60009765625</v>
      </c>
      <c r="F1475">
        <v>7.245460033416748</v>
      </c>
      <c r="G1475">
        <v>16.799999237060547</v>
      </c>
      <c r="H1475">
        <v>121.7239990234375</v>
      </c>
    </row>
    <row r="1476" spans="1:8" x14ac:dyDescent="0.25">
      <c r="A1476">
        <v>1474</v>
      </c>
      <c r="B1476" s="5">
        <v>41296</v>
      </c>
      <c r="C1476">
        <v>4.6500001102685928E-2</v>
      </c>
      <c r="D1476">
        <v>20.676599502563477</v>
      </c>
      <c r="E1476">
        <v>3633.179931640625</v>
      </c>
      <c r="F1476">
        <v>8.1707296371459961</v>
      </c>
      <c r="G1476">
        <v>17.26140022277832</v>
      </c>
      <c r="H1476">
        <v>141.03799438476563</v>
      </c>
    </row>
    <row r="1477" spans="1:8" x14ac:dyDescent="0.25">
      <c r="A1477">
        <v>1475</v>
      </c>
      <c r="B1477" s="5">
        <v>41297</v>
      </c>
      <c r="C1477">
        <v>4.6500001102685928E-2</v>
      </c>
      <c r="D1477">
        <v>20.676599502563477</v>
      </c>
      <c r="E1477">
        <v>3194.409912109375</v>
      </c>
      <c r="F1477">
        <v>7.1839699745178223</v>
      </c>
      <c r="G1477">
        <v>17.5</v>
      </c>
      <c r="H1477">
        <v>125.71900177001953</v>
      </c>
    </row>
    <row r="1478" spans="1:8" x14ac:dyDescent="0.25">
      <c r="A1478">
        <v>1476</v>
      </c>
      <c r="B1478" s="5">
        <v>41298</v>
      </c>
      <c r="C1478">
        <v>4.6500001102685928E-2</v>
      </c>
      <c r="D1478">
        <v>23.90730094909668</v>
      </c>
      <c r="E1478">
        <v>3944.02001953125</v>
      </c>
      <c r="F1478">
        <v>7.6711702346801758</v>
      </c>
      <c r="G1478">
        <v>16.895999908447266</v>
      </c>
      <c r="H1478">
        <v>129.61199951171875</v>
      </c>
    </row>
    <row r="1479" spans="1:8" x14ac:dyDescent="0.25">
      <c r="A1479">
        <v>1477</v>
      </c>
      <c r="B1479" s="5">
        <v>41299</v>
      </c>
      <c r="C1479">
        <v>4.6599999070167542E-2</v>
      </c>
      <c r="D1479">
        <v>23.90730094909668</v>
      </c>
      <c r="E1479">
        <v>3466.419921875</v>
      </c>
      <c r="F1479">
        <v>6.7567300796508789</v>
      </c>
      <c r="G1479">
        <v>17.399999618530273</v>
      </c>
      <c r="H1479">
        <v>117.56700134277344</v>
      </c>
    </row>
    <row r="1480" spans="1:8" x14ac:dyDescent="0.25">
      <c r="A1480">
        <v>1478</v>
      </c>
      <c r="B1480" s="5">
        <v>41300</v>
      </c>
      <c r="C1480">
        <v>4.6599999070167542E-2</v>
      </c>
      <c r="D1480">
        <v>22.136800765991211</v>
      </c>
      <c r="E1480">
        <v>3947.909912109375</v>
      </c>
      <c r="F1480">
        <v>8.3107099533081055</v>
      </c>
      <c r="G1480">
        <v>17.879999160766602</v>
      </c>
      <c r="H1480">
        <v>148.59599304199219</v>
      </c>
    </row>
    <row r="1481" spans="1:8" x14ac:dyDescent="0.25">
      <c r="A1481">
        <v>1479</v>
      </c>
      <c r="B1481" s="5">
        <v>41301</v>
      </c>
      <c r="C1481">
        <v>4.6599999070167542E-2</v>
      </c>
      <c r="D1481">
        <v>22.136800765991211</v>
      </c>
      <c r="E1481">
        <v>3822.719970703125</v>
      </c>
      <c r="F1481">
        <v>8.04718017578125</v>
      </c>
      <c r="G1481">
        <v>17.818199157714844</v>
      </c>
      <c r="H1481">
        <v>143.38600158691406</v>
      </c>
    </row>
    <row r="1482" spans="1:8" x14ac:dyDescent="0.25">
      <c r="A1482">
        <v>1480</v>
      </c>
      <c r="B1482" s="5">
        <v>41302</v>
      </c>
      <c r="C1482">
        <v>4.6700000762939453E-2</v>
      </c>
      <c r="D1482">
        <v>21.84160041809082</v>
      </c>
      <c r="E1482">
        <v>3718.139892578125</v>
      </c>
      <c r="F1482">
        <v>7.9498400688171387</v>
      </c>
      <c r="G1482">
        <v>18.721000671386719</v>
      </c>
      <c r="H1482">
        <v>148.82899475097656</v>
      </c>
    </row>
    <row r="1483" spans="1:8" x14ac:dyDescent="0.25">
      <c r="A1483">
        <v>1481</v>
      </c>
      <c r="B1483" s="5">
        <v>41303</v>
      </c>
      <c r="C1483">
        <v>4.6700000762939453E-2</v>
      </c>
      <c r="D1483">
        <v>21.84160041809082</v>
      </c>
      <c r="E1483">
        <v>3999.6201171875</v>
      </c>
      <c r="F1483">
        <v>8.5516700744628906</v>
      </c>
      <c r="G1483">
        <v>19.525400161743164</v>
      </c>
      <c r="H1483">
        <v>166.97500610351563</v>
      </c>
    </row>
    <row r="1484" spans="1:8" x14ac:dyDescent="0.25">
      <c r="A1484">
        <v>1482</v>
      </c>
      <c r="B1484" s="5">
        <v>41304</v>
      </c>
      <c r="C1484">
        <v>4.6700000762939453E-2</v>
      </c>
      <c r="D1484">
        <v>21.398899078369141</v>
      </c>
      <c r="E1484">
        <v>3859.889892578125</v>
      </c>
      <c r="F1484">
        <v>8.423649787902832</v>
      </c>
      <c r="G1484">
        <v>19.700000762939453</v>
      </c>
      <c r="H1484">
        <v>165.94599914550781</v>
      </c>
    </row>
    <row r="1485" spans="1:8" x14ac:dyDescent="0.25">
      <c r="A1485">
        <v>1483</v>
      </c>
      <c r="B1485" s="5">
        <v>41305</v>
      </c>
      <c r="C1485">
        <v>4.6799998730421066E-2</v>
      </c>
      <c r="D1485">
        <v>21.398899078369141</v>
      </c>
      <c r="E1485">
        <v>4872.7998046875</v>
      </c>
      <c r="F1485">
        <v>10.656999588012695</v>
      </c>
      <c r="G1485">
        <v>20.409999847412109</v>
      </c>
      <c r="H1485">
        <v>217.50799560546875</v>
      </c>
    </row>
    <row r="1486" spans="1:8" x14ac:dyDescent="0.25">
      <c r="A1486">
        <v>1484</v>
      </c>
      <c r="B1486" s="5">
        <v>41306</v>
      </c>
      <c r="C1486">
        <v>4.6799998730421066E-2</v>
      </c>
      <c r="D1486">
        <v>22.579500198364258</v>
      </c>
      <c r="E1486">
        <v>3727.280029296875</v>
      </c>
      <c r="F1486">
        <v>7.7254500389099121</v>
      </c>
      <c r="G1486">
        <v>20.499000549316406</v>
      </c>
      <c r="H1486">
        <v>158.36399841308594</v>
      </c>
    </row>
    <row r="1487" spans="1:8" x14ac:dyDescent="0.25">
      <c r="A1487">
        <v>1485</v>
      </c>
      <c r="B1487" s="5">
        <v>41307</v>
      </c>
      <c r="C1487">
        <v>4.6799998730421066E-2</v>
      </c>
      <c r="D1487">
        <v>22.579500198364258</v>
      </c>
      <c r="E1487">
        <v>3898.889892578125</v>
      </c>
      <c r="F1487">
        <v>8.0811395645141602</v>
      </c>
      <c r="G1487">
        <v>19.629999160766602</v>
      </c>
      <c r="H1487">
        <v>158.63299560546875</v>
      </c>
    </row>
    <row r="1488" spans="1:8" x14ac:dyDescent="0.25">
      <c r="A1488">
        <v>1486</v>
      </c>
      <c r="B1488" s="5">
        <v>41308</v>
      </c>
      <c r="C1488">
        <v>4.6900000423192978E-2</v>
      </c>
      <c r="D1488">
        <v>24.350500106811523</v>
      </c>
      <c r="E1488">
        <v>4702.0498046875</v>
      </c>
      <c r="F1488">
        <v>9.0563297271728516</v>
      </c>
      <c r="G1488">
        <v>20.590000152587891</v>
      </c>
      <c r="H1488">
        <v>186.47000122070313</v>
      </c>
    </row>
    <row r="1489" spans="1:8" x14ac:dyDescent="0.25">
      <c r="A1489">
        <v>1487</v>
      </c>
      <c r="B1489" s="5">
        <v>41309</v>
      </c>
      <c r="C1489">
        <v>4.6900000423192978E-2</v>
      </c>
      <c r="D1489">
        <v>24.350500106811523</v>
      </c>
      <c r="E1489">
        <v>4145.22021484375</v>
      </c>
      <c r="F1489">
        <v>7.9838500022888184</v>
      </c>
      <c r="G1489">
        <v>20.430099487304688</v>
      </c>
      <c r="H1489">
        <v>163.11099243164063</v>
      </c>
    </row>
    <row r="1490" spans="1:8" x14ac:dyDescent="0.25">
      <c r="A1490">
        <v>1488</v>
      </c>
      <c r="B1490" s="5">
        <v>41310</v>
      </c>
      <c r="C1490">
        <v>4.6900000423192978E-2</v>
      </c>
      <c r="D1490">
        <v>28.005800247192383</v>
      </c>
      <c r="E1490">
        <v>4217.35986328125</v>
      </c>
      <c r="F1490">
        <v>7.0626101493835449</v>
      </c>
      <c r="G1490">
        <v>20.600000381469727</v>
      </c>
      <c r="H1490">
        <v>145.49000549316406</v>
      </c>
    </row>
    <row r="1491" spans="1:8" x14ac:dyDescent="0.25">
      <c r="A1491">
        <v>1489</v>
      </c>
      <c r="B1491" s="5">
        <v>41311</v>
      </c>
      <c r="C1491">
        <v>4.6999998390674591E-2</v>
      </c>
      <c r="D1491">
        <v>28.005800247192383</v>
      </c>
      <c r="E1491">
        <v>3682.239990234375</v>
      </c>
      <c r="F1491">
        <v>6.1796197891235352</v>
      </c>
      <c r="G1491">
        <v>21.180000305175781</v>
      </c>
      <c r="H1491">
        <v>130.88400268554688</v>
      </c>
    </row>
    <row r="1492" spans="1:8" x14ac:dyDescent="0.25">
      <c r="A1492">
        <v>1490</v>
      </c>
      <c r="B1492" s="5">
        <v>41312</v>
      </c>
      <c r="C1492">
        <v>4.6999998390674591E-2</v>
      </c>
      <c r="D1492">
        <v>24.097999572753906</v>
      </c>
      <c r="E1492">
        <v>3898.56005859375</v>
      </c>
      <c r="F1492">
        <v>7.6036300659179688</v>
      </c>
      <c r="G1492">
        <v>22.149999618530273</v>
      </c>
      <c r="H1492">
        <v>168.41999816894531</v>
      </c>
    </row>
    <row r="1493" spans="1:8" x14ac:dyDescent="0.25">
      <c r="A1493">
        <v>1491</v>
      </c>
      <c r="B1493" s="5">
        <v>41313</v>
      </c>
      <c r="C1493">
        <v>4.6999998390674591E-2</v>
      </c>
      <c r="D1493">
        <v>24.097999572753906</v>
      </c>
      <c r="E1493">
        <v>3824.260009765625</v>
      </c>
      <c r="F1493">
        <v>7.4587202072143555</v>
      </c>
      <c r="G1493">
        <v>22.659999847412109</v>
      </c>
      <c r="H1493">
        <v>169.01499938964844</v>
      </c>
    </row>
    <row r="1494" spans="1:8" x14ac:dyDescent="0.25">
      <c r="A1494">
        <v>1492</v>
      </c>
      <c r="B1494" s="5">
        <v>41314</v>
      </c>
      <c r="C1494">
        <v>4.7100000083446503E-2</v>
      </c>
      <c r="D1494">
        <v>22.144100189208984</v>
      </c>
      <c r="E1494">
        <v>3620.139892578125</v>
      </c>
      <c r="F1494">
        <v>7.6999602317810059</v>
      </c>
      <c r="G1494">
        <v>23.649999618530273</v>
      </c>
      <c r="H1494">
        <v>182.10400390625</v>
      </c>
    </row>
    <row r="1495" spans="1:8" x14ac:dyDescent="0.25">
      <c r="A1495">
        <v>1493</v>
      </c>
      <c r="B1495" s="5">
        <v>41315</v>
      </c>
      <c r="C1495">
        <v>4.7100000083446503E-2</v>
      </c>
      <c r="D1495">
        <v>22.144100189208984</v>
      </c>
      <c r="E1495">
        <v>4070.2099609375</v>
      </c>
      <c r="F1495">
        <v>8.6572399139404297</v>
      </c>
      <c r="G1495">
        <v>23.96980094909668</v>
      </c>
      <c r="H1495">
        <v>207.51199340820313</v>
      </c>
    </row>
    <row r="1496" spans="1:8" x14ac:dyDescent="0.25">
      <c r="A1496">
        <v>1494</v>
      </c>
      <c r="B1496" s="5">
        <v>41316</v>
      </c>
      <c r="C1496">
        <v>4.7100000083446503E-2</v>
      </c>
      <c r="D1496">
        <v>25.88909912109375</v>
      </c>
      <c r="E1496">
        <v>4023.7900390625</v>
      </c>
      <c r="F1496">
        <v>7.3204798698425293</v>
      </c>
      <c r="G1496">
        <v>24.649999618530273</v>
      </c>
      <c r="H1496">
        <v>180.44999694824219</v>
      </c>
    </row>
    <row r="1497" spans="1:8" x14ac:dyDescent="0.25">
      <c r="A1497">
        <v>1495</v>
      </c>
      <c r="B1497" s="5">
        <v>41317</v>
      </c>
      <c r="C1497">
        <v>4.7200001776218414E-2</v>
      </c>
      <c r="D1497">
        <v>25.88909912109375</v>
      </c>
      <c r="E1497">
        <v>3523.47998046875</v>
      </c>
      <c r="F1497">
        <v>6.4238700866699219</v>
      </c>
      <c r="G1497">
        <v>25.1697998046875</v>
      </c>
      <c r="H1497">
        <v>161.68800354003906</v>
      </c>
    </row>
    <row r="1498" spans="1:8" x14ac:dyDescent="0.25">
      <c r="A1498">
        <v>1496</v>
      </c>
      <c r="B1498" s="5">
        <v>41318</v>
      </c>
      <c r="C1498">
        <v>4.7200001776218414E-2</v>
      </c>
      <c r="D1498">
        <v>25.563400268554688</v>
      </c>
      <c r="E1498">
        <v>4331.1201171875</v>
      </c>
      <c r="F1498">
        <v>7.9969401359558105</v>
      </c>
      <c r="G1498">
        <v>24.200000762939453</v>
      </c>
      <c r="H1498">
        <v>193.5260009765625</v>
      </c>
    </row>
    <row r="1499" spans="1:8" x14ac:dyDescent="0.25">
      <c r="A1499">
        <v>1497</v>
      </c>
      <c r="B1499" s="5">
        <v>41319</v>
      </c>
      <c r="C1499">
        <v>4.7200001776218414E-2</v>
      </c>
      <c r="D1499">
        <v>25.563400268554688</v>
      </c>
      <c r="E1499">
        <v>3818.449951171875</v>
      </c>
      <c r="F1499">
        <v>7.0503501892089844</v>
      </c>
      <c r="G1499">
        <v>27.220500946044922</v>
      </c>
      <c r="H1499">
        <v>191.91400146484375</v>
      </c>
    </row>
    <row r="1500" spans="1:8" x14ac:dyDescent="0.25">
      <c r="A1500">
        <v>1498</v>
      </c>
      <c r="B1500" s="5">
        <v>41320</v>
      </c>
      <c r="C1500">
        <v>4.7299999743700027E-2</v>
      </c>
      <c r="D1500">
        <v>28.657100677490234</v>
      </c>
      <c r="E1500">
        <v>4532.2998046875</v>
      </c>
      <c r="F1500">
        <v>7.4807901382446289</v>
      </c>
      <c r="G1500">
        <v>27.100000381469727</v>
      </c>
      <c r="H1500">
        <v>202.72900390625</v>
      </c>
    </row>
    <row r="1501" spans="1:8" x14ac:dyDescent="0.25">
      <c r="A1501">
        <v>1499</v>
      </c>
      <c r="B1501" s="5">
        <v>41321</v>
      </c>
      <c r="C1501">
        <v>4.7299999743700027E-2</v>
      </c>
      <c r="D1501">
        <v>28.657100677490234</v>
      </c>
      <c r="E1501">
        <v>4775.77978515625</v>
      </c>
      <c r="F1501">
        <v>7.8826699256896973</v>
      </c>
      <c r="G1501">
        <v>27.215799331665039</v>
      </c>
      <c r="H1501">
        <v>214.53300476074219</v>
      </c>
    </row>
    <row r="1502" spans="1:8" x14ac:dyDescent="0.25">
      <c r="A1502">
        <v>1500</v>
      </c>
      <c r="B1502" s="5">
        <v>41322</v>
      </c>
      <c r="C1502">
        <v>4.7299999743700027E-2</v>
      </c>
      <c r="D1502">
        <v>30.285299301147461</v>
      </c>
      <c r="E1502">
        <v>4746.81005859375</v>
      </c>
      <c r="F1502">
        <v>7.4136300086975098</v>
      </c>
      <c r="G1502">
        <v>26.814599990844727</v>
      </c>
      <c r="H1502">
        <v>198.79400634765625</v>
      </c>
    </row>
    <row r="1503" spans="1:8" x14ac:dyDescent="0.25">
      <c r="A1503">
        <v>1501</v>
      </c>
      <c r="B1503" s="5">
        <v>41323</v>
      </c>
      <c r="C1503">
        <v>4.7400001436471939E-2</v>
      </c>
      <c r="D1503">
        <v>30.285299301147461</v>
      </c>
      <c r="E1503">
        <v>4070.090087890625</v>
      </c>
      <c r="F1503">
        <v>6.3701601028442383</v>
      </c>
      <c r="G1503">
        <v>26.950000762939453</v>
      </c>
      <c r="H1503">
        <v>171.67599487304688</v>
      </c>
    </row>
    <row r="1504" spans="1:8" x14ac:dyDescent="0.25">
      <c r="A1504">
        <v>1502</v>
      </c>
      <c r="B1504" s="5">
        <v>41324</v>
      </c>
      <c r="C1504">
        <v>4.7400001436471939E-2</v>
      </c>
      <c r="D1504">
        <v>30.127799987792969</v>
      </c>
      <c r="E1504">
        <v>4021.409912109375</v>
      </c>
      <c r="F1504">
        <v>6.3268799781799316</v>
      </c>
      <c r="G1504">
        <v>29.417600631713867</v>
      </c>
      <c r="H1504">
        <v>186.12100219726563</v>
      </c>
    </row>
    <row r="1505" spans="1:8" x14ac:dyDescent="0.25">
      <c r="A1505">
        <v>1503</v>
      </c>
      <c r="B1505" s="5">
        <v>41325</v>
      </c>
      <c r="C1505">
        <v>4.7400001436471939E-2</v>
      </c>
      <c r="D1505">
        <v>30.127799987792969</v>
      </c>
      <c r="E1505">
        <v>4874.919921875</v>
      </c>
      <c r="F1505">
        <v>7.6697001457214355</v>
      </c>
      <c r="G1505">
        <v>29.645000457763672</v>
      </c>
      <c r="H1505">
        <v>227.36799621582031</v>
      </c>
    </row>
    <row r="1506" spans="1:8" x14ac:dyDescent="0.25">
      <c r="A1506">
        <v>1504</v>
      </c>
      <c r="B1506" s="5">
        <v>41326</v>
      </c>
      <c r="C1506">
        <v>4.7499999403953552E-2</v>
      </c>
      <c r="D1506">
        <v>35.754100799560547</v>
      </c>
      <c r="E1506">
        <v>4451.490234375</v>
      </c>
      <c r="F1506">
        <v>5.9138898849487305</v>
      </c>
      <c r="G1506">
        <v>29.747699737548828</v>
      </c>
      <c r="H1506">
        <v>175.92500305175781</v>
      </c>
    </row>
    <row r="1507" spans="1:8" x14ac:dyDescent="0.25">
      <c r="A1507">
        <v>1505</v>
      </c>
      <c r="B1507" s="5">
        <v>41327</v>
      </c>
      <c r="C1507">
        <v>4.7499999403953552E-2</v>
      </c>
      <c r="D1507">
        <v>35.754100799560547</v>
      </c>
      <c r="E1507">
        <v>4303.25</v>
      </c>
      <c r="F1507">
        <v>5.7169499397277832</v>
      </c>
      <c r="G1507">
        <v>30.245399475097656</v>
      </c>
      <c r="H1507">
        <v>172.91099548339844</v>
      </c>
    </row>
    <row r="1508" spans="1:8" x14ac:dyDescent="0.25">
      <c r="A1508">
        <v>1506</v>
      </c>
      <c r="B1508" s="5">
        <v>41328</v>
      </c>
      <c r="C1508">
        <v>4.7499999403953552E-2</v>
      </c>
      <c r="D1508">
        <v>29.401800155639648</v>
      </c>
      <c r="E1508">
        <v>4148.18017578125</v>
      </c>
      <c r="F1508">
        <v>6.7015800476074219</v>
      </c>
      <c r="G1508">
        <v>29.799999237060547</v>
      </c>
      <c r="H1508">
        <v>199.70700073242188</v>
      </c>
    </row>
    <row r="1509" spans="1:8" x14ac:dyDescent="0.25">
      <c r="A1509">
        <v>1507</v>
      </c>
      <c r="B1509" s="5">
        <v>41329</v>
      </c>
      <c r="C1509">
        <v>4.7600001096725464E-2</v>
      </c>
      <c r="D1509">
        <v>29.401800155639648</v>
      </c>
      <c r="E1509">
        <v>3945.02001953125</v>
      </c>
      <c r="F1509">
        <v>6.38677978515625</v>
      </c>
      <c r="G1509">
        <v>29.889999389648438</v>
      </c>
      <c r="H1509">
        <v>190.9010009765625</v>
      </c>
    </row>
    <row r="1510" spans="1:8" x14ac:dyDescent="0.25">
      <c r="A1510">
        <v>1508</v>
      </c>
      <c r="B1510" s="5">
        <v>41330</v>
      </c>
      <c r="C1510">
        <v>4.7600001096725464E-2</v>
      </c>
      <c r="D1510">
        <v>35.391101837158203</v>
      </c>
      <c r="E1510">
        <v>5166.6298828125</v>
      </c>
      <c r="F1510">
        <v>6.948969841003418</v>
      </c>
      <c r="G1510">
        <v>30.399999618530273</v>
      </c>
      <c r="H1510">
        <v>211.24899291992188</v>
      </c>
    </row>
    <row r="1511" spans="1:8" x14ac:dyDescent="0.25">
      <c r="A1511">
        <v>1509</v>
      </c>
      <c r="B1511" s="5">
        <v>41331</v>
      </c>
      <c r="C1511">
        <v>4.7600001096725464E-2</v>
      </c>
      <c r="D1511">
        <v>35.391101837158203</v>
      </c>
      <c r="E1511">
        <v>4206.919921875</v>
      </c>
      <c r="F1511">
        <v>5.6581897735595703</v>
      </c>
      <c r="G1511">
        <v>31.100000381469727</v>
      </c>
      <c r="H1511">
        <v>175.97000122070313</v>
      </c>
    </row>
    <row r="1512" spans="1:8" x14ac:dyDescent="0.25">
      <c r="A1512">
        <v>1510</v>
      </c>
      <c r="B1512" s="5">
        <v>41332</v>
      </c>
      <c r="C1512">
        <v>4.7699999064207077E-2</v>
      </c>
      <c r="D1512">
        <v>36.842998504638672</v>
      </c>
      <c r="E1512">
        <v>4879.5400390625</v>
      </c>
      <c r="F1512">
        <v>6.3174600601196289</v>
      </c>
      <c r="G1512">
        <v>30.901199340820313</v>
      </c>
      <c r="H1512">
        <v>195.21699523925781</v>
      </c>
    </row>
    <row r="1513" spans="1:8" x14ac:dyDescent="0.25">
      <c r="A1513">
        <v>1511</v>
      </c>
      <c r="B1513" s="5">
        <v>41333</v>
      </c>
      <c r="C1513">
        <v>4.7699999064207077E-2</v>
      </c>
      <c r="D1513">
        <v>36.842998504638672</v>
      </c>
      <c r="E1513">
        <v>4260.7099609375</v>
      </c>
      <c r="F1513">
        <v>5.5162701606750488</v>
      </c>
      <c r="G1513">
        <v>33.380001068115234</v>
      </c>
      <c r="H1513">
        <v>184.13299560546875</v>
      </c>
    </row>
    <row r="1514" spans="1:8" x14ac:dyDescent="0.25">
      <c r="A1514">
        <v>1512</v>
      </c>
      <c r="B1514" s="5">
        <v>41334</v>
      </c>
      <c r="C1514">
        <v>4.7699999064207077E-2</v>
      </c>
      <c r="D1514">
        <v>34.306301116943359</v>
      </c>
      <c r="E1514">
        <v>3868.010009765625</v>
      </c>
      <c r="F1514">
        <v>5.3781399726867676</v>
      </c>
      <c r="G1514">
        <v>34.5</v>
      </c>
      <c r="H1514">
        <v>185.54600524902344</v>
      </c>
    </row>
    <row r="1515" spans="1:8" x14ac:dyDescent="0.25">
      <c r="A1515">
        <v>1513</v>
      </c>
      <c r="B1515" s="5">
        <v>41335</v>
      </c>
      <c r="C1515">
        <v>4.7800000756978989E-2</v>
      </c>
      <c r="D1515">
        <v>34.306301116943359</v>
      </c>
      <c r="E1515">
        <v>3676.159912109375</v>
      </c>
      <c r="F1515">
        <v>5.1220998764038086</v>
      </c>
      <c r="G1515">
        <v>34.25</v>
      </c>
      <c r="H1515">
        <v>175.4320068359375</v>
      </c>
    </row>
    <row r="1516" spans="1:8" x14ac:dyDescent="0.25">
      <c r="A1516">
        <v>1514</v>
      </c>
      <c r="B1516" s="5">
        <v>41336</v>
      </c>
      <c r="C1516">
        <v>4.7800000756978989E-2</v>
      </c>
      <c r="D1516">
        <v>33.003501892089844</v>
      </c>
      <c r="E1516">
        <v>4069.969970703125</v>
      </c>
      <c r="F1516">
        <v>5.8946599960327148</v>
      </c>
      <c r="G1516">
        <v>34.5</v>
      </c>
      <c r="H1516">
        <v>203.36599731445313</v>
      </c>
    </row>
    <row r="1517" spans="1:8" x14ac:dyDescent="0.25">
      <c r="A1517">
        <v>1515</v>
      </c>
      <c r="B1517" s="5">
        <v>41337</v>
      </c>
      <c r="C1517">
        <v>4.7800000756978989E-2</v>
      </c>
      <c r="D1517">
        <v>33.003501892089844</v>
      </c>
      <c r="E1517">
        <v>4530.240234375</v>
      </c>
      <c r="F1517">
        <v>6.5612897872924805</v>
      </c>
      <c r="G1517">
        <v>36.152000427246094</v>
      </c>
      <c r="H1517">
        <v>237.20399475097656</v>
      </c>
    </row>
    <row r="1518" spans="1:8" x14ac:dyDescent="0.25">
      <c r="A1518">
        <v>1516</v>
      </c>
      <c r="B1518" s="5">
        <v>41338</v>
      </c>
      <c r="C1518">
        <v>4.7899998724460602E-2</v>
      </c>
      <c r="D1518">
        <v>32.569198608398438</v>
      </c>
      <c r="E1518">
        <v>3526.389892578125</v>
      </c>
      <c r="F1518">
        <v>5.186309814453125</v>
      </c>
      <c r="G1518">
        <v>40.330001831054688</v>
      </c>
      <c r="H1518">
        <v>209.16400146484375</v>
      </c>
    </row>
    <row r="1519" spans="1:8" x14ac:dyDescent="0.25">
      <c r="A1519">
        <v>1517</v>
      </c>
      <c r="B1519" s="5">
        <v>41339</v>
      </c>
      <c r="C1519">
        <v>4.7899998724460602E-2</v>
      </c>
      <c r="D1519">
        <v>32.569198608398438</v>
      </c>
      <c r="E1519">
        <v>4032.27001953125</v>
      </c>
      <c r="F1519">
        <v>5.9303197860717773</v>
      </c>
      <c r="G1519">
        <v>41.020099639892578</v>
      </c>
      <c r="H1519">
        <v>243.26199340820313</v>
      </c>
    </row>
    <row r="1520" spans="1:8" x14ac:dyDescent="0.25">
      <c r="A1520">
        <v>1518</v>
      </c>
      <c r="B1520" s="5">
        <v>41340</v>
      </c>
      <c r="C1520">
        <v>4.7899998724460602E-2</v>
      </c>
      <c r="D1520">
        <v>33.003501892089844</v>
      </c>
      <c r="E1520">
        <v>4061.669921875</v>
      </c>
      <c r="F1520">
        <v>5.8949499130249023</v>
      </c>
      <c r="G1520">
        <v>42</v>
      </c>
      <c r="H1520">
        <v>247.58799743652344</v>
      </c>
    </row>
    <row r="1521" spans="1:8" x14ac:dyDescent="0.25">
      <c r="A1521">
        <v>1519</v>
      </c>
      <c r="B1521" s="5">
        <v>41341</v>
      </c>
      <c r="C1521">
        <v>4.8000000417232513E-2</v>
      </c>
      <c r="D1521">
        <v>33.003501892089844</v>
      </c>
      <c r="E1521">
        <v>4047.6201171875</v>
      </c>
      <c r="F1521">
        <v>5.8868198394775391</v>
      </c>
      <c r="G1521">
        <v>44.180000305175781</v>
      </c>
      <c r="H1521">
        <v>260.07998657226563</v>
      </c>
    </row>
    <row r="1522" spans="1:8" x14ac:dyDescent="0.25">
      <c r="A1522">
        <v>1520</v>
      </c>
      <c r="B1522" s="5">
        <v>41342</v>
      </c>
      <c r="C1522">
        <v>4.8000000417232513E-2</v>
      </c>
      <c r="D1522">
        <v>36.911800384521484</v>
      </c>
      <c r="E1522">
        <v>4277.1201171875</v>
      </c>
      <c r="F1522">
        <v>5.5619502067565918</v>
      </c>
      <c r="G1522">
        <v>46.849998474121094</v>
      </c>
      <c r="H1522">
        <v>260.5780029296875</v>
      </c>
    </row>
    <row r="1523" spans="1:8" x14ac:dyDescent="0.25">
      <c r="A1523">
        <v>1521</v>
      </c>
      <c r="B1523" s="5">
        <v>41343</v>
      </c>
      <c r="C1523">
        <v>4.8000000417232513E-2</v>
      </c>
      <c r="D1523">
        <v>36.911800384521484</v>
      </c>
      <c r="E1523">
        <v>4636.2998046875</v>
      </c>
      <c r="F1523">
        <v>6.0290298461914063</v>
      </c>
      <c r="G1523">
        <v>46</v>
      </c>
      <c r="H1523">
        <v>277.33499145507813</v>
      </c>
    </row>
    <row r="1524" spans="1:8" x14ac:dyDescent="0.25">
      <c r="A1524">
        <v>1522</v>
      </c>
      <c r="B1524" s="5">
        <v>41344</v>
      </c>
      <c r="C1524">
        <v>4.8099998384714127E-2</v>
      </c>
      <c r="D1524">
        <v>40.385898590087891</v>
      </c>
      <c r="E1524">
        <v>4149.919921875</v>
      </c>
      <c r="F1524">
        <v>4.9425997734069824</v>
      </c>
      <c r="G1524">
        <v>48.400001525878906</v>
      </c>
      <c r="H1524">
        <v>239.22200012207031</v>
      </c>
    </row>
    <row r="1525" spans="1:8" x14ac:dyDescent="0.25">
      <c r="A1525">
        <v>1523</v>
      </c>
      <c r="B1525" s="5">
        <v>41345</v>
      </c>
      <c r="C1525">
        <v>4.8099998384714127E-2</v>
      </c>
      <c r="D1525">
        <v>40.385898590087891</v>
      </c>
      <c r="E1525">
        <v>3441.64990234375</v>
      </c>
      <c r="F1525">
        <v>4.0990400314331055</v>
      </c>
      <c r="G1525">
        <v>44.289901733398438</v>
      </c>
      <c r="H1525">
        <v>181.54600524902344</v>
      </c>
    </row>
    <row r="1526" spans="1:8" x14ac:dyDescent="0.25">
      <c r="A1526">
        <v>1524</v>
      </c>
      <c r="B1526" s="5">
        <v>41346</v>
      </c>
      <c r="C1526">
        <v>4.8099998384714127E-2</v>
      </c>
      <c r="D1526">
        <v>33.437801361083984</v>
      </c>
      <c r="E1526">
        <v>3977.699951171875</v>
      </c>
      <c r="F1526">
        <v>5.7218899726867676</v>
      </c>
      <c r="G1526">
        <v>46.919998168945313</v>
      </c>
      <c r="H1526">
        <v>268.47100830078125</v>
      </c>
    </row>
    <row r="1527" spans="1:8" x14ac:dyDescent="0.25">
      <c r="A1527">
        <v>1525</v>
      </c>
      <c r="B1527" s="5">
        <v>41347</v>
      </c>
      <c r="C1527">
        <v>4.8200000077486038E-2</v>
      </c>
      <c r="D1527">
        <v>33.437801361083984</v>
      </c>
      <c r="E1527">
        <v>4527.58984375</v>
      </c>
      <c r="F1527">
        <v>6.5264401435852051</v>
      </c>
      <c r="G1527">
        <v>47.169601440429688</v>
      </c>
      <c r="H1527">
        <v>307.85000610351563</v>
      </c>
    </row>
    <row r="1528" spans="1:8" x14ac:dyDescent="0.25">
      <c r="A1528">
        <v>1526</v>
      </c>
      <c r="B1528" s="5">
        <v>41348</v>
      </c>
      <c r="C1528">
        <v>4.8200000077486038E-2</v>
      </c>
      <c r="D1528">
        <v>40.966201782226563</v>
      </c>
      <c r="E1528">
        <v>4365.02001953125</v>
      </c>
      <c r="F1528">
        <v>5.1357898712158203</v>
      </c>
      <c r="G1528">
        <v>46.950000762939453</v>
      </c>
      <c r="H1528">
        <v>241.12600708007813</v>
      </c>
    </row>
    <row r="1529" spans="1:8" x14ac:dyDescent="0.25">
      <c r="A1529">
        <v>1527</v>
      </c>
      <c r="B1529" s="5">
        <v>41349</v>
      </c>
      <c r="C1529">
        <v>4.8200000077486038E-2</v>
      </c>
      <c r="D1529">
        <v>40.966201782226563</v>
      </c>
      <c r="E1529">
        <v>4406.43994140625</v>
      </c>
      <c r="F1529">
        <v>5.1845297813415527</v>
      </c>
      <c r="G1529">
        <v>47.000198364257813</v>
      </c>
      <c r="H1529">
        <v>243.67399597167969</v>
      </c>
    </row>
    <row r="1530" spans="1:8" x14ac:dyDescent="0.25">
      <c r="A1530">
        <v>1528</v>
      </c>
      <c r="B1530" s="5">
        <v>41350</v>
      </c>
      <c r="C1530">
        <v>4.830000177025795E-2</v>
      </c>
      <c r="D1530">
        <v>48.918498992919922</v>
      </c>
      <c r="E1530">
        <v>5256.7001953125</v>
      </c>
      <c r="F1530">
        <v>5.1902399063110352</v>
      </c>
      <c r="G1530">
        <v>47.400001525878906</v>
      </c>
      <c r="H1530">
        <v>246.01699829101563</v>
      </c>
    </row>
    <row r="1531" spans="1:8" x14ac:dyDescent="0.25">
      <c r="A1531">
        <v>1529</v>
      </c>
      <c r="B1531" s="5">
        <v>41351</v>
      </c>
      <c r="C1531">
        <v>4.830000177025795E-2</v>
      </c>
      <c r="D1531">
        <v>48.918498992919922</v>
      </c>
      <c r="E1531">
        <v>4787.830078125</v>
      </c>
      <c r="F1531">
        <v>4.7273001670837402</v>
      </c>
      <c r="G1531">
        <v>51.599998474121094</v>
      </c>
      <c r="H1531">
        <v>243.92799377441406</v>
      </c>
    </row>
    <row r="1532" spans="1:8" x14ac:dyDescent="0.25">
      <c r="A1532">
        <v>1530</v>
      </c>
      <c r="B1532" s="5">
        <v>41352</v>
      </c>
      <c r="C1532">
        <v>4.830000177025795E-2</v>
      </c>
      <c r="D1532">
        <v>47.472599029541016</v>
      </c>
      <c r="E1532">
        <v>4301.64990234375</v>
      </c>
      <c r="F1532">
        <v>4.376619815826416</v>
      </c>
      <c r="G1532">
        <v>59.139999389648438</v>
      </c>
      <c r="H1532">
        <v>258.83401489257813</v>
      </c>
    </row>
    <row r="1533" spans="1:8" x14ac:dyDescent="0.25">
      <c r="A1533">
        <v>1531</v>
      </c>
      <c r="B1533" s="5">
        <v>41353</v>
      </c>
      <c r="C1533">
        <v>4.8399999737739563E-2</v>
      </c>
      <c r="D1533">
        <v>47.472599029541016</v>
      </c>
      <c r="E1533">
        <v>5312.08984375</v>
      </c>
      <c r="F1533">
        <v>5.4158601760864258</v>
      </c>
      <c r="G1533">
        <v>64.488800048828125</v>
      </c>
      <c r="H1533">
        <v>349.26300048828125</v>
      </c>
    </row>
    <row r="1534" spans="1:8" x14ac:dyDescent="0.25">
      <c r="A1534">
        <v>1532</v>
      </c>
      <c r="B1534" s="5">
        <v>41354</v>
      </c>
      <c r="C1534">
        <v>4.8399999737739563E-2</v>
      </c>
      <c r="D1534">
        <v>53.73809814453125</v>
      </c>
      <c r="E1534">
        <v>5500.60986328125</v>
      </c>
      <c r="F1534">
        <v>4.9541997909545898</v>
      </c>
      <c r="G1534">
        <v>70.849998474121094</v>
      </c>
      <c r="H1534">
        <v>351.0050048828125</v>
      </c>
    </row>
    <row r="1535" spans="1:8" x14ac:dyDescent="0.25">
      <c r="A1535">
        <v>1533</v>
      </c>
      <c r="B1535" s="5">
        <v>41355</v>
      </c>
      <c r="C1535">
        <v>4.8399999737739563E-2</v>
      </c>
      <c r="D1535">
        <v>53.73809814453125</v>
      </c>
      <c r="E1535">
        <v>5792.77001953125</v>
      </c>
      <c r="F1535">
        <v>5.2173399925231934</v>
      </c>
      <c r="G1535">
        <v>69.864997863769531</v>
      </c>
      <c r="H1535">
        <v>364.510009765625</v>
      </c>
    </row>
    <row r="1536" spans="1:8" x14ac:dyDescent="0.25">
      <c r="A1536">
        <v>1534</v>
      </c>
      <c r="B1536" s="5">
        <v>41356</v>
      </c>
      <c r="C1536">
        <v>4.8500001430511475E-2</v>
      </c>
      <c r="D1536">
        <v>50.605300903320313</v>
      </c>
      <c r="E1536">
        <v>5477.60009765625</v>
      </c>
      <c r="F1536">
        <v>5.2497200965881348</v>
      </c>
      <c r="G1536">
        <v>64.349998474121094</v>
      </c>
      <c r="H1536">
        <v>337.81900024414063</v>
      </c>
    </row>
    <row r="1537" spans="1:8" x14ac:dyDescent="0.25">
      <c r="A1537">
        <v>1535</v>
      </c>
      <c r="B1537" s="5">
        <v>41357</v>
      </c>
      <c r="C1537">
        <v>4.8500001430511475E-2</v>
      </c>
      <c r="D1537">
        <v>50.605300903320313</v>
      </c>
      <c r="E1537">
        <v>4765.6298828125</v>
      </c>
      <c r="F1537">
        <v>4.5673699378967285</v>
      </c>
      <c r="G1537">
        <v>71.5</v>
      </c>
      <c r="H1537">
        <v>326.56698608398438</v>
      </c>
    </row>
    <row r="1538" spans="1:8" x14ac:dyDescent="0.25">
      <c r="A1538">
        <v>1536</v>
      </c>
      <c r="B1538" s="5">
        <v>41358</v>
      </c>
      <c r="C1538">
        <v>4.8500001430511475E-2</v>
      </c>
      <c r="D1538">
        <v>45.267799377441406</v>
      </c>
      <c r="E1538">
        <v>3644.3701171875</v>
      </c>
      <c r="F1538">
        <v>3.9045801162719727</v>
      </c>
      <c r="G1538">
        <v>73.599998474121094</v>
      </c>
      <c r="H1538">
        <v>287.37701416015625</v>
      </c>
    </row>
    <row r="1539" spans="1:8" x14ac:dyDescent="0.25">
      <c r="A1539">
        <v>1537</v>
      </c>
      <c r="B1539" s="5">
        <v>41359</v>
      </c>
      <c r="C1539">
        <v>4.8599999397993088E-2</v>
      </c>
      <c r="D1539">
        <v>45.267799377441406</v>
      </c>
      <c r="E1539">
        <v>3820.330078125</v>
      </c>
      <c r="F1539">
        <v>4.1015501022338867</v>
      </c>
      <c r="G1539">
        <v>78.5</v>
      </c>
      <c r="H1539">
        <v>321.97100830078125</v>
      </c>
    </row>
    <row r="1540" spans="1:8" x14ac:dyDescent="0.25">
      <c r="A1540">
        <v>1538</v>
      </c>
      <c r="B1540" s="5">
        <v>41360</v>
      </c>
      <c r="C1540">
        <v>4.8599999397993088E-2</v>
      </c>
      <c r="D1540">
        <v>41.939300537109375</v>
      </c>
      <c r="E1540">
        <v>3335.030029296875</v>
      </c>
      <c r="F1540">
        <v>3.8646900653839111</v>
      </c>
      <c r="G1540">
        <v>88.919998168945313</v>
      </c>
      <c r="H1540">
        <v>343.64801025390625</v>
      </c>
    </row>
    <row r="1541" spans="1:8" x14ac:dyDescent="0.25">
      <c r="A1541">
        <v>1539</v>
      </c>
      <c r="B1541" s="5">
        <v>41361</v>
      </c>
      <c r="C1541">
        <v>4.8599999397993088E-2</v>
      </c>
      <c r="D1541">
        <v>41.939300537109375</v>
      </c>
      <c r="E1541">
        <v>4636.16015625</v>
      </c>
      <c r="F1541">
        <v>5.372459888458252</v>
      </c>
      <c r="G1541">
        <v>86.180000305175781</v>
      </c>
      <c r="H1541">
        <v>462.99899291992188</v>
      </c>
    </row>
    <row r="1542" spans="1:8" x14ac:dyDescent="0.25">
      <c r="A1542">
        <v>1540</v>
      </c>
      <c r="B1542" s="5">
        <v>41362</v>
      </c>
      <c r="C1542">
        <v>4.8700001090764999E-2</v>
      </c>
      <c r="D1542">
        <v>60.578899383544922</v>
      </c>
      <c r="E1542">
        <v>4410.72021484375</v>
      </c>
      <c r="F1542">
        <v>3.5458199977874756</v>
      </c>
      <c r="G1542">
        <v>90.5</v>
      </c>
      <c r="H1542">
        <v>320.89700317382813</v>
      </c>
    </row>
    <row r="1543" spans="1:8" x14ac:dyDescent="0.25">
      <c r="A1543">
        <v>1541</v>
      </c>
      <c r="B1543" s="5">
        <v>41363</v>
      </c>
      <c r="C1543">
        <v>4.8700001090764999E-2</v>
      </c>
      <c r="D1543">
        <v>60.578899383544922</v>
      </c>
      <c r="E1543">
        <v>4389.080078125</v>
      </c>
      <c r="F1543">
        <v>3.5284299850463867</v>
      </c>
      <c r="G1543">
        <v>92.19000244140625</v>
      </c>
      <c r="H1543">
        <v>325.2860107421875</v>
      </c>
    </row>
    <row r="1544" spans="1:8" x14ac:dyDescent="0.25">
      <c r="A1544">
        <v>1542</v>
      </c>
      <c r="B1544" s="5">
        <v>41364</v>
      </c>
      <c r="C1544">
        <v>4.8700001090764999E-2</v>
      </c>
      <c r="D1544">
        <v>52.257701873779297</v>
      </c>
      <c r="E1544">
        <v>4270.85009765625</v>
      </c>
      <c r="F1544">
        <v>3.9800899028778076</v>
      </c>
      <c r="G1544">
        <v>93.029998779296875</v>
      </c>
      <c r="H1544">
        <v>370.26800537109375</v>
      </c>
    </row>
    <row r="1545" spans="1:8" x14ac:dyDescent="0.25">
      <c r="A1545">
        <v>1543</v>
      </c>
      <c r="B1545" s="5">
        <v>41365</v>
      </c>
      <c r="C1545">
        <v>4.8799999058246613E-2</v>
      </c>
      <c r="D1545">
        <v>52.257701873779297</v>
      </c>
      <c r="E1545">
        <v>4993.14013671875</v>
      </c>
      <c r="F1545">
        <v>4.6627597808837891</v>
      </c>
      <c r="G1545">
        <v>104</v>
      </c>
      <c r="H1545">
        <v>484.927001953125</v>
      </c>
    </row>
    <row r="1546" spans="1:8" x14ac:dyDescent="0.25">
      <c r="A1546">
        <v>1544</v>
      </c>
      <c r="B1546" s="5">
        <v>41366</v>
      </c>
      <c r="C1546">
        <v>4.8799999058246613E-2</v>
      </c>
      <c r="D1546">
        <v>58.249000549316406</v>
      </c>
      <c r="E1546">
        <v>4586.2001953125</v>
      </c>
      <c r="F1546">
        <v>3.8422400951385498</v>
      </c>
      <c r="G1546">
        <v>117.98000335693359</v>
      </c>
      <c r="H1546">
        <v>453.3070068359375</v>
      </c>
    </row>
    <row r="1547" spans="1:8" x14ac:dyDescent="0.25">
      <c r="A1547">
        <v>1545</v>
      </c>
      <c r="B1547" s="5">
        <v>41367</v>
      </c>
      <c r="C1547">
        <v>4.8799999058246613E-2</v>
      </c>
      <c r="D1547">
        <v>58.249000549316406</v>
      </c>
      <c r="E1547">
        <v>4445.77001953125</v>
      </c>
      <c r="F1547">
        <v>3.7245900630950928</v>
      </c>
      <c r="G1547">
        <v>135</v>
      </c>
      <c r="H1547">
        <v>502.81900024414063</v>
      </c>
    </row>
    <row r="1548" spans="1:8" x14ac:dyDescent="0.25">
      <c r="A1548">
        <v>1546</v>
      </c>
      <c r="B1548" s="5">
        <v>41368</v>
      </c>
      <c r="C1548">
        <v>4.8900000751018524E-2</v>
      </c>
      <c r="D1548">
        <v>53.256198883056641</v>
      </c>
      <c r="E1548">
        <v>3926.2900390625</v>
      </c>
      <c r="F1548">
        <v>3.6051299571990967</v>
      </c>
      <c r="G1548">
        <v>132.1199951171875</v>
      </c>
      <c r="H1548">
        <v>476.30999755859375</v>
      </c>
    </row>
    <row r="1549" spans="1:8" x14ac:dyDescent="0.25">
      <c r="A1549">
        <v>1547</v>
      </c>
      <c r="B1549" s="5">
        <v>41369</v>
      </c>
      <c r="C1549">
        <v>4.8900000751018524E-2</v>
      </c>
      <c r="D1549">
        <v>53.256198883056641</v>
      </c>
      <c r="E1549">
        <v>4007.239990234375</v>
      </c>
      <c r="F1549">
        <v>3.6794600486755371</v>
      </c>
      <c r="G1549">
        <v>142.32400512695313</v>
      </c>
      <c r="H1549">
        <v>523.67498779296875</v>
      </c>
    </row>
    <row r="1550" spans="1:8" x14ac:dyDescent="0.25">
      <c r="A1550">
        <v>1548</v>
      </c>
      <c r="B1550" s="5">
        <v>41370</v>
      </c>
      <c r="C1550">
        <v>4.8900000751018524E-2</v>
      </c>
      <c r="D1550">
        <v>64.079696655273438</v>
      </c>
      <c r="E1550">
        <v>4113.85009765625</v>
      </c>
      <c r="F1550">
        <v>3.1393299102783203</v>
      </c>
      <c r="G1550">
        <v>142.63099670410156</v>
      </c>
      <c r="H1550">
        <v>447.7659912109375</v>
      </c>
    </row>
    <row r="1551" spans="1:8" x14ac:dyDescent="0.25">
      <c r="A1551">
        <v>1549</v>
      </c>
      <c r="B1551" s="5">
        <v>41371</v>
      </c>
      <c r="C1551">
        <v>4.8999998718500137E-2</v>
      </c>
      <c r="D1551">
        <v>64.079696655273438</v>
      </c>
      <c r="E1551">
        <v>4153.9599609375</v>
      </c>
      <c r="F1551">
        <v>3.1764199733734131</v>
      </c>
      <c r="G1551">
        <v>162.30099487304688</v>
      </c>
      <c r="H1551">
        <v>515.5360107421875</v>
      </c>
    </row>
    <row r="1552" spans="1:8" x14ac:dyDescent="0.25">
      <c r="A1552">
        <v>1550</v>
      </c>
      <c r="B1552" s="5">
        <v>41372</v>
      </c>
      <c r="C1552">
        <v>4.8999998718500137E-2</v>
      </c>
      <c r="D1552">
        <v>64.461097717285156</v>
      </c>
      <c r="E1552">
        <v>3921.27001953125</v>
      </c>
      <c r="F1552">
        <v>2.9807500839233398</v>
      </c>
      <c r="G1552">
        <v>187.5</v>
      </c>
      <c r="H1552">
        <v>558.8900146484375</v>
      </c>
    </row>
    <row r="1553" spans="1:8" x14ac:dyDescent="0.25">
      <c r="A1553">
        <v>1551</v>
      </c>
      <c r="B1553" s="5">
        <v>41373</v>
      </c>
      <c r="C1553">
        <v>4.8999998718500137E-2</v>
      </c>
      <c r="D1553">
        <v>64.461097717285156</v>
      </c>
      <c r="E1553">
        <v>4449.27001953125</v>
      </c>
      <c r="F1553">
        <v>3.3821101188659668</v>
      </c>
      <c r="G1553">
        <v>230</v>
      </c>
      <c r="H1553">
        <v>777.88397216796875</v>
      </c>
    </row>
    <row r="1554" spans="1:8" x14ac:dyDescent="0.25">
      <c r="A1554">
        <v>1552</v>
      </c>
      <c r="B1554" s="5">
        <v>41374</v>
      </c>
      <c r="C1554">
        <v>4.9100000411272049E-2</v>
      </c>
      <c r="D1554">
        <v>70.182502746582031</v>
      </c>
      <c r="E1554">
        <v>4839.669921875</v>
      </c>
      <c r="F1554">
        <v>3.3858599662780762</v>
      </c>
      <c r="G1554">
        <v>165</v>
      </c>
      <c r="H1554">
        <v>558.666015625</v>
      </c>
    </row>
    <row r="1555" spans="1:8" x14ac:dyDescent="0.25">
      <c r="A1555">
        <v>1553</v>
      </c>
      <c r="B1555" s="5">
        <v>41375</v>
      </c>
      <c r="C1555">
        <v>4.9100000411272049E-2</v>
      </c>
      <c r="D1555">
        <v>70.182502746582031</v>
      </c>
      <c r="E1555">
        <v>4063.3701171875</v>
      </c>
      <c r="F1555">
        <v>2.842750072479248</v>
      </c>
      <c r="G1555">
        <v>124.90000152587891</v>
      </c>
      <c r="H1555">
        <v>355.05999755859375</v>
      </c>
    </row>
    <row r="1556" spans="1:8" x14ac:dyDescent="0.25">
      <c r="A1556">
        <v>1554</v>
      </c>
      <c r="B1556" s="5">
        <v>41376</v>
      </c>
      <c r="C1556">
        <v>4.9100000411272049E-2</v>
      </c>
      <c r="D1556">
        <v>65.986900329589844</v>
      </c>
      <c r="E1556">
        <v>4381.419921875</v>
      </c>
      <c r="F1556">
        <v>3.260159969329834</v>
      </c>
      <c r="G1556">
        <v>117</v>
      </c>
      <c r="H1556">
        <v>381.43798828125</v>
      </c>
    </row>
    <row r="1557" spans="1:8" x14ac:dyDescent="0.25">
      <c r="A1557">
        <v>1555</v>
      </c>
      <c r="B1557" s="5">
        <v>41377</v>
      </c>
      <c r="C1557">
        <v>4.9199998378753662E-2</v>
      </c>
      <c r="D1557">
        <v>65.986900329589844</v>
      </c>
      <c r="E1557">
        <v>4215.27001953125</v>
      </c>
      <c r="F1557">
        <v>3.1429200172424316</v>
      </c>
      <c r="G1557">
        <v>93</v>
      </c>
      <c r="H1557">
        <v>292.29098510742188</v>
      </c>
    </row>
    <row r="1558" spans="1:8" x14ac:dyDescent="0.25">
      <c r="A1558">
        <v>1556</v>
      </c>
      <c r="B1558" s="5">
        <v>41378</v>
      </c>
      <c r="C1558">
        <v>4.9199998378753662E-2</v>
      </c>
      <c r="D1558">
        <v>62.172599792480469</v>
      </c>
      <c r="E1558">
        <v>3878.3798828125</v>
      </c>
      <c r="F1558">
        <v>3.0691399574279785</v>
      </c>
      <c r="G1558">
        <v>90</v>
      </c>
      <c r="H1558">
        <v>276.22198486328125</v>
      </c>
    </row>
    <row r="1559" spans="1:8" x14ac:dyDescent="0.25">
      <c r="A1559">
        <v>1557</v>
      </c>
      <c r="B1559" s="5">
        <v>41379</v>
      </c>
      <c r="C1559">
        <v>4.9199998378753662E-2</v>
      </c>
      <c r="D1559">
        <v>62.172599792480469</v>
      </c>
      <c r="E1559">
        <v>4174.27001953125</v>
      </c>
      <c r="F1559">
        <v>3.3032898902893066</v>
      </c>
      <c r="G1559">
        <v>82.386001586914063</v>
      </c>
      <c r="H1559">
        <v>272.14498901367188</v>
      </c>
    </row>
    <row r="1560" spans="1:8" x14ac:dyDescent="0.25">
      <c r="A1560">
        <v>1558</v>
      </c>
      <c r="B1560" s="5">
        <v>41380</v>
      </c>
      <c r="C1560">
        <v>4.9300000071525574E-2</v>
      </c>
      <c r="D1560">
        <v>69.801101684570313</v>
      </c>
      <c r="E1560">
        <v>4477.02978515625</v>
      </c>
      <c r="F1560">
        <v>3.1620900630950928</v>
      </c>
      <c r="G1560">
        <v>68.355697631835938</v>
      </c>
      <c r="H1560">
        <v>216.14700317382813</v>
      </c>
    </row>
    <row r="1561" spans="1:8" x14ac:dyDescent="0.25">
      <c r="A1561">
        <v>1559</v>
      </c>
      <c r="B1561" s="5">
        <v>41381</v>
      </c>
      <c r="C1561">
        <v>4.9300000071525574E-2</v>
      </c>
      <c r="D1561">
        <v>69.801101684570313</v>
      </c>
      <c r="E1561">
        <v>4356.47998046875</v>
      </c>
      <c r="F1561">
        <v>3.0769500732421875</v>
      </c>
      <c r="G1561">
        <v>93.069999694824219</v>
      </c>
      <c r="H1561">
        <v>286.37200927734375</v>
      </c>
    </row>
    <row r="1562" spans="1:8" x14ac:dyDescent="0.25">
      <c r="A1562">
        <v>1560</v>
      </c>
      <c r="B1562" s="5">
        <v>41382</v>
      </c>
      <c r="C1562">
        <v>4.9300000071525574E-2</v>
      </c>
      <c r="D1562">
        <v>72.716697692871094</v>
      </c>
      <c r="E1562">
        <v>3717.5400390625</v>
      </c>
      <c r="F1562">
        <v>2.5203900337219238</v>
      </c>
      <c r="G1562">
        <v>109.01000213623047</v>
      </c>
      <c r="H1562">
        <v>274.74798583984375</v>
      </c>
    </row>
    <row r="1563" spans="1:8" x14ac:dyDescent="0.25">
      <c r="A1563">
        <v>1561</v>
      </c>
      <c r="B1563" s="5">
        <v>41383</v>
      </c>
      <c r="C1563">
        <v>4.9400001764297485E-2</v>
      </c>
      <c r="D1563">
        <v>72.716697692871094</v>
      </c>
      <c r="E1563">
        <v>3480.35009765625</v>
      </c>
      <c r="F1563">
        <v>2.3643701076507568</v>
      </c>
      <c r="G1563">
        <v>118.48000335693359</v>
      </c>
      <c r="H1563">
        <v>280.13101196289063</v>
      </c>
    </row>
    <row r="1564" spans="1:8" x14ac:dyDescent="0.25">
      <c r="A1564">
        <v>1562</v>
      </c>
      <c r="B1564" s="5">
        <v>41384</v>
      </c>
      <c r="C1564">
        <v>4.9400001764297485E-2</v>
      </c>
      <c r="D1564">
        <v>64.686599731445313</v>
      </c>
      <c r="E1564">
        <v>3896.219970703125</v>
      </c>
      <c r="F1564">
        <v>2.9754700660705566</v>
      </c>
      <c r="G1564">
        <v>126.61599731445313</v>
      </c>
      <c r="H1564">
        <v>376.74301147460938</v>
      </c>
    </row>
    <row r="1565" spans="1:8" x14ac:dyDescent="0.25">
      <c r="A1565">
        <v>1563</v>
      </c>
      <c r="B1565" s="5">
        <v>41385</v>
      </c>
      <c r="C1565">
        <v>4.9400001764297485E-2</v>
      </c>
      <c r="D1565">
        <v>64.686599731445313</v>
      </c>
      <c r="E1565">
        <v>4432.91015625</v>
      </c>
      <c r="F1565">
        <v>3.3853299617767334</v>
      </c>
      <c r="G1565">
        <v>119.19999694824219</v>
      </c>
      <c r="H1565">
        <v>403.53201293945313</v>
      </c>
    </row>
    <row r="1566" spans="1:8" x14ac:dyDescent="0.25">
      <c r="A1566">
        <v>1564</v>
      </c>
      <c r="B1566" s="5">
        <v>41386</v>
      </c>
      <c r="C1566">
        <v>4.9499999731779099E-2</v>
      </c>
      <c r="D1566">
        <v>72.270599365234375</v>
      </c>
      <c r="E1566">
        <v>3871.469970703125</v>
      </c>
      <c r="F1566">
        <v>2.651669979095459</v>
      </c>
      <c r="G1566">
        <v>127.40000152587891</v>
      </c>
      <c r="H1566">
        <v>337.822998046875</v>
      </c>
    </row>
    <row r="1567" spans="1:8" x14ac:dyDescent="0.25">
      <c r="A1567">
        <v>1565</v>
      </c>
      <c r="B1567" s="5">
        <v>41387</v>
      </c>
      <c r="C1567">
        <v>4.9499999731779099E-2</v>
      </c>
      <c r="D1567">
        <v>72.270599365234375</v>
      </c>
      <c r="E1567">
        <v>4261.240234375</v>
      </c>
      <c r="F1567">
        <v>2.9186298847198486</v>
      </c>
      <c r="G1567">
        <v>143.47500610351563</v>
      </c>
      <c r="H1567">
        <v>418.75100708007813</v>
      </c>
    </row>
    <row r="1568" spans="1:8" x14ac:dyDescent="0.25">
      <c r="A1568">
        <v>1566</v>
      </c>
      <c r="B1568" s="5">
        <v>41388</v>
      </c>
      <c r="C1568">
        <v>4.9499999731779099E-2</v>
      </c>
      <c r="D1568">
        <v>78.070098876953125</v>
      </c>
      <c r="E1568">
        <v>4112.490234375</v>
      </c>
      <c r="F1568">
        <v>2.6075100898742676</v>
      </c>
      <c r="G1568">
        <v>154.19999694824219</v>
      </c>
      <c r="H1568">
        <v>402.07699584960938</v>
      </c>
    </row>
    <row r="1569" spans="1:8" x14ac:dyDescent="0.25">
      <c r="A1569">
        <v>1567</v>
      </c>
      <c r="B1569" s="5">
        <v>41389</v>
      </c>
      <c r="C1569">
        <v>4.960000142455101E-2</v>
      </c>
      <c r="D1569">
        <v>78.070098876953125</v>
      </c>
      <c r="E1569">
        <v>4360.56982421875</v>
      </c>
      <c r="F1569">
        <v>2.7703900337219238</v>
      </c>
      <c r="G1569">
        <v>141.71000671386719</v>
      </c>
      <c r="H1569">
        <v>392.59100341796875</v>
      </c>
    </row>
    <row r="1570" spans="1:8" x14ac:dyDescent="0.25">
      <c r="A1570">
        <v>1568</v>
      </c>
      <c r="B1570" s="5">
        <v>41390</v>
      </c>
      <c r="C1570">
        <v>4.960000142455101E-2</v>
      </c>
      <c r="D1570">
        <v>76.731697082519531</v>
      </c>
      <c r="E1570">
        <v>4315.60009765625</v>
      </c>
      <c r="F1570">
        <v>2.789639949798584</v>
      </c>
      <c r="G1570">
        <v>136.89999389648438</v>
      </c>
      <c r="H1570">
        <v>381.90200805664063</v>
      </c>
    </row>
    <row r="1571" spans="1:8" x14ac:dyDescent="0.25">
      <c r="A1571">
        <v>1569</v>
      </c>
      <c r="B1571" s="5">
        <v>41391</v>
      </c>
      <c r="C1571">
        <v>4.960000142455101E-2</v>
      </c>
      <c r="D1571">
        <v>76.731697082519531</v>
      </c>
      <c r="E1571">
        <v>3714.02001953125</v>
      </c>
      <c r="F1571">
        <v>2.4007699489593506</v>
      </c>
      <c r="G1571">
        <v>128</v>
      </c>
      <c r="H1571">
        <v>307.29901123046875</v>
      </c>
    </row>
    <row r="1572" spans="1:8" x14ac:dyDescent="0.25">
      <c r="A1572">
        <v>1570</v>
      </c>
      <c r="B1572" s="5">
        <v>41392</v>
      </c>
      <c r="C1572">
        <v>4.9699999392032623E-2</v>
      </c>
      <c r="D1572">
        <v>74.501197814941406</v>
      </c>
      <c r="E1572">
        <v>4457.7900390625</v>
      </c>
      <c r="F1572">
        <v>2.9738099575042725</v>
      </c>
      <c r="G1572">
        <v>134.44400024414063</v>
      </c>
      <c r="H1572">
        <v>399.80999755859375</v>
      </c>
    </row>
    <row r="1573" spans="1:8" x14ac:dyDescent="0.25">
      <c r="A1573">
        <v>1571</v>
      </c>
      <c r="B1573" s="5">
        <v>41393</v>
      </c>
      <c r="C1573">
        <v>4.9699999392032623E-2</v>
      </c>
      <c r="D1573">
        <v>74.501197814941406</v>
      </c>
      <c r="E1573">
        <v>4395.72021484375</v>
      </c>
      <c r="F1573">
        <v>2.9323999881744385</v>
      </c>
      <c r="G1573">
        <v>144</v>
      </c>
      <c r="H1573">
        <v>422.2659912109375</v>
      </c>
    </row>
    <row r="1574" spans="1:8" x14ac:dyDescent="0.25">
      <c r="A1574">
        <v>1572</v>
      </c>
      <c r="B1574" s="5">
        <v>41394</v>
      </c>
      <c r="C1574">
        <v>4.9699999392032623E-2</v>
      </c>
      <c r="D1574">
        <v>74.633399963378906</v>
      </c>
      <c r="E1574">
        <v>3770.75</v>
      </c>
      <c r="F1574">
        <v>2.5110199451446533</v>
      </c>
      <c r="G1574">
        <v>139.22700500488281</v>
      </c>
      <c r="H1574">
        <v>349.60198974609375</v>
      </c>
    </row>
    <row r="1575" spans="1:8" x14ac:dyDescent="0.25">
      <c r="A1575">
        <v>1573</v>
      </c>
      <c r="B1575" s="5">
        <v>41395</v>
      </c>
      <c r="C1575">
        <v>4.9800001084804535E-2</v>
      </c>
      <c r="D1575">
        <v>74.633399963378906</v>
      </c>
      <c r="E1575">
        <v>3815.889892578125</v>
      </c>
      <c r="F1575">
        <v>2.5462000370025635</v>
      </c>
      <c r="G1575">
        <v>116.37999725341797</v>
      </c>
      <c r="H1575">
        <v>296.32598876953125</v>
      </c>
    </row>
    <row r="1576" spans="1:8" x14ac:dyDescent="0.25">
      <c r="A1576">
        <v>1574</v>
      </c>
      <c r="B1576" s="5">
        <v>41396</v>
      </c>
      <c r="C1576">
        <v>4.9800001084804535E-2</v>
      </c>
      <c r="D1576">
        <v>72.128898620605469</v>
      </c>
      <c r="E1576">
        <v>3402.550048828125</v>
      </c>
      <c r="F1576">
        <v>2.3492200374603271</v>
      </c>
      <c r="G1576">
        <v>106.25</v>
      </c>
      <c r="H1576">
        <v>249.60499572753906</v>
      </c>
    </row>
    <row r="1577" spans="1:8" x14ac:dyDescent="0.25">
      <c r="A1577">
        <v>1575</v>
      </c>
      <c r="B1577" s="5">
        <v>41397</v>
      </c>
      <c r="C1577">
        <v>4.9800001084804535E-2</v>
      </c>
      <c r="D1577">
        <v>72.128898620605469</v>
      </c>
      <c r="E1577">
        <v>3470.4599609375</v>
      </c>
      <c r="F1577">
        <v>2.3961100578308105</v>
      </c>
      <c r="G1577">
        <v>98.099998474121094</v>
      </c>
      <c r="H1577">
        <v>235.05900573730469</v>
      </c>
    </row>
    <row r="1578" spans="1:8" x14ac:dyDescent="0.25">
      <c r="A1578">
        <v>1576</v>
      </c>
      <c r="B1578" s="5">
        <v>41398</v>
      </c>
      <c r="C1578">
        <v>4.9899999052286148E-2</v>
      </c>
      <c r="D1578">
        <v>77.137901306152344</v>
      </c>
      <c r="E1578">
        <v>4020.669921875</v>
      </c>
      <c r="F1578">
        <v>2.6009399890899658</v>
      </c>
      <c r="G1578">
        <v>112.90000152587891</v>
      </c>
      <c r="H1578">
        <v>293.64700317382813</v>
      </c>
    </row>
    <row r="1579" spans="1:8" x14ac:dyDescent="0.25">
      <c r="A1579">
        <v>1577</v>
      </c>
      <c r="B1579" s="5">
        <v>41399</v>
      </c>
      <c r="C1579">
        <v>4.9899999052286148E-2</v>
      </c>
      <c r="D1579">
        <v>77.137901306152344</v>
      </c>
      <c r="E1579">
        <v>4161.56005859375</v>
      </c>
      <c r="F1579">
        <v>2.6920900344848633</v>
      </c>
      <c r="G1579">
        <v>115.98000335693359</v>
      </c>
      <c r="H1579">
        <v>312.22799682617188</v>
      </c>
    </row>
    <row r="1580" spans="1:8" x14ac:dyDescent="0.25">
      <c r="A1580">
        <v>1578</v>
      </c>
      <c r="B1580" s="5">
        <v>41400</v>
      </c>
      <c r="C1580">
        <v>4.9899999052286148E-2</v>
      </c>
      <c r="D1580">
        <v>81.645896911621094</v>
      </c>
      <c r="E1580">
        <v>4202.9501953125</v>
      </c>
      <c r="F1580">
        <v>2.5687398910522461</v>
      </c>
      <c r="G1580">
        <v>112.25</v>
      </c>
      <c r="H1580">
        <v>288.34100341796875</v>
      </c>
    </row>
    <row r="1581" spans="1:8" x14ac:dyDescent="0.25">
      <c r="A1581">
        <v>1579</v>
      </c>
      <c r="B1581" s="5">
        <v>41401</v>
      </c>
      <c r="C1581">
        <v>5.000000074505806E-2</v>
      </c>
      <c r="D1581">
        <v>81.645896911621094</v>
      </c>
      <c r="E1581">
        <v>4246.7099609375</v>
      </c>
      <c r="F1581">
        <v>2.6006898880004883</v>
      </c>
      <c r="G1581">
        <v>109.59999847412109</v>
      </c>
      <c r="H1581">
        <v>285.03500366210938</v>
      </c>
    </row>
    <row r="1582" spans="1:8" x14ac:dyDescent="0.25">
      <c r="A1582">
        <v>1580</v>
      </c>
      <c r="B1582" s="5">
        <v>41402</v>
      </c>
      <c r="C1582">
        <v>5.000000074505806E-2</v>
      </c>
      <c r="D1582">
        <v>81.645896911621094</v>
      </c>
      <c r="E1582">
        <v>4177</v>
      </c>
      <c r="F1582">
        <v>2.5580000877380371</v>
      </c>
      <c r="G1582">
        <v>113.19999694824219</v>
      </c>
      <c r="H1582">
        <v>289.56500244140625</v>
      </c>
    </row>
    <row r="1583" spans="1:8" x14ac:dyDescent="0.25">
      <c r="A1583">
        <v>1581</v>
      </c>
      <c r="B1583" s="5">
        <v>41403</v>
      </c>
      <c r="C1583">
        <v>5.000000074505806E-2</v>
      </c>
      <c r="D1583">
        <v>81.645896911621094</v>
      </c>
      <c r="E1583">
        <v>4165.89013671875</v>
      </c>
      <c r="F1583">
        <v>2.5511898994445801</v>
      </c>
      <c r="G1583">
        <v>112.79900360107422</v>
      </c>
      <c r="H1583">
        <v>287.77200317382813</v>
      </c>
    </row>
    <row r="1584" spans="1:8" x14ac:dyDescent="0.25">
      <c r="A1584">
        <v>1582</v>
      </c>
      <c r="B1584" s="5">
        <v>41404</v>
      </c>
      <c r="C1584">
        <v>5.0099998712539673E-2</v>
      </c>
      <c r="D1584">
        <v>83.649497985839844</v>
      </c>
      <c r="E1584">
        <v>4364.27978515625</v>
      </c>
      <c r="F1584">
        <v>2.6138899326324463</v>
      </c>
      <c r="G1584">
        <v>117.69999694824219</v>
      </c>
      <c r="H1584">
        <v>307.65499877929688</v>
      </c>
    </row>
    <row r="1585" spans="1:8" x14ac:dyDescent="0.25">
      <c r="A1585">
        <v>1583</v>
      </c>
      <c r="B1585" s="5">
        <v>41405</v>
      </c>
      <c r="C1585">
        <v>5.0099998712539673E-2</v>
      </c>
      <c r="D1585">
        <v>83.649497985839844</v>
      </c>
      <c r="E1585">
        <v>4611.7001953125</v>
      </c>
      <c r="F1585">
        <v>2.7620699405670166</v>
      </c>
      <c r="G1585">
        <v>115.63999938964844</v>
      </c>
      <c r="H1585">
        <v>319.406005859375</v>
      </c>
    </row>
    <row r="1586" spans="1:8" x14ac:dyDescent="0.25">
      <c r="A1586">
        <v>1584</v>
      </c>
      <c r="B1586" s="5">
        <v>41406</v>
      </c>
      <c r="C1586">
        <v>5.0099998712539673E-2</v>
      </c>
      <c r="D1586">
        <v>89.159400939941406</v>
      </c>
      <c r="E1586">
        <v>4256.56982421875</v>
      </c>
      <c r="F1586">
        <v>2.3918299674987793</v>
      </c>
      <c r="G1586">
        <v>114.81999969482422</v>
      </c>
      <c r="H1586">
        <v>274.6300048828125</v>
      </c>
    </row>
    <row r="1587" spans="1:8" x14ac:dyDescent="0.25">
      <c r="A1587">
        <v>1585</v>
      </c>
      <c r="B1587" s="5">
        <v>41407</v>
      </c>
      <c r="C1587">
        <v>5.0200000405311584E-2</v>
      </c>
      <c r="D1587">
        <v>89.159400939941406</v>
      </c>
      <c r="E1587">
        <v>4408.509765625</v>
      </c>
      <c r="F1587">
        <v>2.4821500778198242</v>
      </c>
      <c r="G1587">
        <v>117.98000335693359</v>
      </c>
      <c r="H1587">
        <v>292.843994140625</v>
      </c>
    </row>
    <row r="1588" spans="1:8" x14ac:dyDescent="0.25">
      <c r="A1588">
        <v>1586</v>
      </c>
      <c r="B1588" s="5">
        <v>41408</v>
      </c>
      <c r="C1588">
        <v>5.0200000405311584E-2</v>
      </c>
      <c r="D1588">
        <v>81.749900817871094</v>
      </c>
      <c r="E1588">
        <v>3907.389892578125</v>
      </c>
      <c r="F1588">
        <v>2.399399995803833</v>
      </c>
      <c r="G1588">
        <v>111.40000152587891</v>
      </c>
      <c r="H1588">
        <v>267.29400634765625</v>
      </c>
    </row>
    <row r="1589" spans="1:8" x14ac:dyDescent="0.25">
      <c r="A1589">
        <v>1587</v>
      </c>
      <c r="B1589" s="5">
        <v>41409</v>
      </c>
      <c r="C1589">
        <v>5.0200000405311584E-2</v>
      </c>
      <c r="D1589">
        <v>81.749900817871094</v>
      </c>
      <c r="E1589">
        <v>3585.47998046875</v>
      </c>
      <c r="F1589">
        <v>2.2017300128936768</v>
      </c>
      <c r="G1589">
        <v>114.22000122070313</v>
      </c>
      <c r="H1589">
        <v>251.48100280761719</v>
      </c>
    </row>
    <row r="1590" spans="1:8" x14ac:dyDescent="0.25">
      <c r="A1590">
        <v>1588</v>
      </c>
      <c r="B1590" s="5">
        <v>41410</v>
      </c>
      <c r="C1590">
        <v>5.0299998372793198E-2</v>
      </c>
      <c r="D1590">
        <v>80.637603759765625</v>
      </c>
      <c r="E1590">
        <v>3777.3701171875</v>
      </c>
      <c r="F1590">
        <v>2.3562400341033936</v>
      </c>
      <c r="G1590">
        <v>118.20999908447266</v>
      </c>
      <c r="H1590">
        <v>278.531005859375</v>
      </c>
    </row>
    <row r="1591" spans="1:8" x14ac:dyDescent="0.25">
      <c r="A1591">
        <v>1589</v>
      </c>
      <c r="B1591" s="5">
        <v>41411</v>
      </c>
      <c r="C1591">
        <v>5.0299998372793198E-2</v>
      </c>
      <c r="D1591">
        <v>80.637603759765625</v>
      </c>
      <c r="E1591">
        <v>4080.39990234375</v>
      </c>
      <c r="F1591">
        <v>2.5452699661254883</v>
      </c>
      <c r="G1591">
        <v>123.5</v>
      </c>
      <c r="H1591">
        <v>314.33999633789063</v>
      </c>
    </row>
    <row r="1592" spans="1:8" x14ac:dyDescent="0.25">
      <c r="A1592">
        <v>1590</v>
      </c>
      <c r="B1592" s="5">
        <v>41412</v>
      </c>
      <c r="C1592">
        <v>5.0299998372793198E-2</v>
      </c>
      <c r="D1592">
        <v>81.749900817871094</v>
      </c>
      <c r="E1592">
        <v>3764.570068359375</v>
      </c>
      <c r="F1592">
        <v>2.316309928894043</v>
      </c>
      <c r="G1592">
        <v>123.21099853515625</v>
      </c>
      <c r="H1592">
        <v>285.39498901367188</v>
      </c>
    </row>
    <row r="1593" spans="1:8" x14ac:dyDescent="0.25">
      <c r="A1593">
        <v>1591</v>
      </c>
      <c r="B1593" s="5">
        <v>41413</v>
      </c>
      <c r="C1593">
        <v>5.0400000065565109E-2</v>
      </c>
      <c r="D1593">
        <v>81.749900817871094</v>
      </c>
      <c r="E1593">
        <v>3947.139892578125</v>
      </c>
      <c r="F1593">
        <v>2.4334700107574463</v>
      </c>
      <c r="G1593">
        <v>122.5</v>
      </c>
      <c r="H1593">
        <v>298.10000610351563</v>
      </c>
    </row>
    <row r="1594" spans="1:8" x14ac:dyDescent="0.25">
      <c r="A1594">
        <v>1592</v>
      </c>
      <c r="B1594" s="5">
        <v>41414</v>
      </c>
      <c r="C1594">
        <v>5.0400000065565109E-2</v>
      </c>
      <c r="D1594">
        <v>76.744796752929688</v>
      </c>
      <c r="E1594">
        <v>3268.4599609375</v>
      </c>
      <c r="F1594">
        <v>2.1464700698852539</v>
      </c>
      <c r="G1594">
        <v>122.01999664306641</v>
      </c>
      <c r="H1594">
        <v>261.9119873046875</v>
      </c>
    </row>
    <row r="1595" spans="1:8" x14ac:dyDescent="0.25">
      <c r="A1595">
        <v>1593</v>
      </c>
      <c r="B1595" s="5">
        <v>41415</v>
      </c>
      <c r="C1595">
        <v>5.0400000065565109E-2</v>
      </c>
      <c r="D1595">
        <v>76.744796752929688</v>
      </c>
      <c r="E1595">
        <v>3821.510009765625</v>
      </c>
      <c r="F1595">
        <v>2.5096700191497803</v>
      </c>
      <c r="G1595">
        <v>122.88999938964844</v>
      </c>
      <c r="H1595">
        <v>308.41299438476563</v>
      </c>
    </row>
    <row r="1596" spans="1:8" x14ac:dyDescent="0.25">
      <c r="A1596">
        <v>1594</v>
      </c>
      <c r="B1596" s="5">
        <v>41416</v>
      </c>
      <c r="C1596">
        <v>5.0500001758337021E-2</v>
      </c>
      <c r="D1596">
        <v>92.316200256347656</v>
      </c>
      <c r="E1596">
        <v>3949.889892578125</v>
      </c>
      <c r="F1596">
        <v>2.1607201099395752</v>
      </c>
      <c r="G1596">
        <v>123.80000305175781</v>
      </c>
      <c r="H1596">
        <v>267.49700927734375</v>
      </c>
    </row>
    <row r="1597" spans="1:8" x14ac:dyDescent="0.25">
      <c r="A1597">
        <v>1595</v>
      </c>
      <c r="B1597" s="5">
        <v>41417</v>
      </c>
      <c r="C1597">
        <v>5.0500001758337021E-2</v>
      </c>
      <c r="D1597">
        <v>92.316200256347656</v>
      </c>
      <c r="E1597">
        <v>4406.4599609375</v>
      </c>
      <c r="F1597">
        <v>2.4104800224304199</v>
      </c>
      <c r="G1597">
        <v>126.30000305175781</v>
      </c>
      <c r="H1597">
        <v>304.4429931640625</v>
      </c>
    </row>
    <row r="1598" spans="1:8" x14ac:dyDescent="0.25">
      <c r="A1598">
        <v>1596</v>
      </c>
      <c r="B1598" s="5">
        <v>41418</v>
      </c>
      <c r="C1598">
        <v>5.0500001758337021E-2</v>
      </c>
      <c r="D1598">
        <v>90.091697692871094</v>
      </c>
      <c r="E1598">
        <v>4273.330078125</v>
      </c>
      <c r="F1598">
        <v>2.3953700065612793</v>
      </c>
      <c r="G1598">
        <v>133.10000610351563</v>
      </c>
      <c r="H1598">
        <v>318.82400512695313</v>
      </c>
    </row>
    <row r="1599" spans="1:8" x14ac:dyDescent="0.25">
      <c r="A1599">
        <v>1597</v>
      </c>
      <c r="B1599" s="5">
        <v>41419</v>
      </c>
      <c r="C1599">
        <v>5.0599999725818634E-2</v>
      </c>
      <c r="D1599">
        <v>90.091697692871094</v>
      </c>
      <c r="E1599">
        <v>4172.27978515625</v>
      </c>
      <c r="F1599">
        <v>2.3433599472045898</v>
      </c>
      <c r="G1599">
        <v>131.98599243164063</v>
      </c>
      <c r="H1599">
        <v>309.29098510742188</v>
      </c>
    </row>
    <row r="1600" spans="1:8" x14ac:dyDescent="0.25">
      <c r="A1600">
        <v>1598</v>
      </c>
      <c r="B1600" s="5">
        <v>41420</v>
      </c>
      <c r="C1600">
        <v>5.0599999725818634E-2</v>
      </c>
      <c r="D1600">
        <v>97.268096923828125</v>
      </c>
      <c r="E1600">
        <v>4106.52978515625</v>
      </c>
      <c r="F1600">
        <v>2.1362600326538086</v>
      </c>
      <c r="G1600">
        <v>133.5</v>
      </c>
      <c r="H1600">
        <v>285.19100952148438</v>
      </c>
    </row>
    <row r="1601" spans="1:8" x14ac:dyDescent="0.25">
      <c r="A1601">
        <v>1599</v>
      </c>
      <c r="B1601" s="5">
        <v>41421</v>
      </c>
      <c r="C1601">
        <v>5.0599999725818634E-2</v>
      </c>
      <c r="D1601">
        <v>97.268096923828125</v>
      </c>
      <c r="E1601">
        <v>4448.89013671875</v>
      </c>
      <c r="F1601">
        <v>2.3143599033355713</v>
      </c>
      <c r="G1601">
        <v>129.77000427246094</v>
      </c>
      <c r="H1601">
        <v>300.33499145507813</v>
      </c>
    </row>
    <row r="1602" spans="1:8" x14ac:dyDescent="0.25">
      <c r="A1602">
        <v>1600</v>
      </c>
      <c r="B1602" s="5">
        <v>41422</v>
      </c>
      <c r="C1602">
        <v>5.0700001418590546E-2</v>
      </c>
      <c r="D1602">
        <v>97.872200012207031</v>
      </c>
      <c r="E1602">
        <v>4004.7900390625</v>
      </c>
      <c r="F1602">
        <v>2.0745699405670166</v>
      </c>
      <c r="G1602">
        <v>129</v>
      </c>
      <c r="H1602">
        <v>267.6199951171875</v>
      </c>
    </row>
    <row r="1603" spans="1:8" x14ac:dyDescent="0.25">
      <c r="A1603">
        <v>1601</v>
      </c>
      <c r="B1603" s="5">
        <v>41423</v>
      </c>
      <c r="C1603">
        <v>5.0700001418590546E-2</v>
      </c>
      <c r="D1603">
        <v>97.872200012207031</v>
      </c>
      <c r="E1603">
        <v>4252.14990234375</v>
      </c>
      <c r="F1603">
        <v>2.2027099132537842</v>
      </c>
      <c r="G1603">
        <v>132.25</v>
      </c>
      <c r="H1603">
        <v>291.30801391601563</v>
      </c>
    </row>
    <row r="1604" spans="1:8" x14ac:dyDescent="0.25">
      <c r="A1604">
        <v>1602</v>
      </c>
      <c r="B1604" s="5">
        <v>41424</v>
      </c>
      <c r="C1604">
        <v>5.0700001418590546E-2</v>
      </c>
      <c r="D1604">
        <v>102.10099792480469</v>
      </c>
      <c r="E1604">
        <v>4522.47998046875</v>
      </c>
      <c r="F1604">
        <v>2.2457098960876465</v>
      </c>
      <c r="G1604">
        <v>128.79899597167969</v>
      </c>
      <c r="H1604">
        <v>289.24600219726563</v>
      </c>
    </row>
    <row r="1605" spans="1:8" x14ac:dyDescent="0.25">
      <c r="A1605">
        <v>1603</v>
      </c>
      <c r="B1605" s="5">
        <v>41425</v>
      </c>
      <c r="C1605">
        <v>5.0799999386072159E-2</v>
      </c>
      <c r="D1605">
        <v>102.10099792480469</v>
      </c>
      <c r="E1605">
        <v>4420.06005859375</v>
      </c>
      <c r="F1605">
        <v>2.1991899013519287</v>
      </c>
      <c r="G1605">
        <v>128.81500244140625</v>
      </c>
      <c r="H1605">
        <v>283.28799438476563</v>
      </c>
    </row>
    <row r="1606" spans="1:8" x14ac:dyDescent="0.25">
      <c r="A1606">
        <v>1604</v>
      </c>
      <c r="B1606" s="5">
        <v>41426</v>
      </c>
      <c r="C1606">
        <v>5.0799999386072159E-2</v>
      </c>
      <c r="D1606">
        <v>119.62200164794922</v>
      </c>
      <c r="E1606">
        <v>5366.25</v>
      </c>
      <c r="F1606">
        <v>2.2788898944854736</v>
      </c>
      <c r="G1606">
        <v>129.30000305175781</v>
      </c>
      <c r="H1606">
        <v>294.6610107421875</v>
      </c>
    </row>
    <row r="1607" spans="1:8" x14ac:dyDescent="0.25">
      <c r="A1607">
        <v>1605</v>
      </c>
      <c r="B1607" s="5">
        <v>41427</v>
      </c>
      <c r="C1607">
        <v>5.0799999386072159E-2</v>
      </c>
      <c r="D1607">
        <v>119.62200164794922</v>
      </c>
      <c r="E1607">
        <v>5023.830078125</v>
      </c>
      <c r="F1607">
        <v>2.1334800720214844</v>
      </c>
      <c r="G1607">
        <v>122.5</v>
      </c>
      <c r="H1607">
        <v>261.35101318359375</v>
      </c>
    </row>
    <row r="1608" spans="1:8" x14ac:dyDescent="0.25">
      <c r="A1608">
        <v>1606</v>
      </c>
      <c r="B1608" s="5">
        <v>41428</v>
      </c>
      <c r="C1608">
        <v>5.090000107884407E-2</v>
      </c>
      <c r="D1608">
        <v>126.26699829101563</v>
      </c>
      <c r="E1608">
        <v>5383.8798828125</v>
      </c>
      <c r="F1608">
        <v>2.1703200340270996</v>
      </c>
      <c r="G1608">
        <v>120.73699951171875</v>
      </c>
      <c r="H1608">
        <v>262.03799438476563</v>
      </c>
    </row>
    <row r="1609" spans="1:8" x14ac:dyDescent="0.25">
      <c r="A1609">
        <v>1607</v>
      </c>
      <c r="B1609" s="5">
        <v>41429</v>
      </c>
      <c r="C1609">
        <v>5.090000107884407E-2</v>
      </c>
      <c r="D1609">
        <v>126.26699829101563</v>
      </c>
      <c r="E1609">
        <v>5379.2099609375</v>
      </c>
      <c r="F1609">
        <v>2.1684401035308838</v>
      </c>
      <c r="G1609">
        <v>121.40000152587891</v>
      </c>
      <c r="H1609">
        <v>263.24798583984375</v>
      </c>
    </row>
    <row r="1610" spans="1:8" x14ac:dyDescent="0.25">
      <c r="A1610">
        <v>1608</v>
      </c>
      <c r="B1610" s="5">
        <v>41430</v>
      </c>
      <c r="C1610">
        <v>5.090000107884407E-2</v>
      </c>
      <c r="D1610">
        <v>156.70399475097656</v>
      </c>
      <c r="E1610">
        <v>4660.1298828125</v>
      </c>
      <c r="F1610">
        <v>1.5136899948120117</v>
      </c>
      <c r="G1610">
        <v>121.90000152587891</v>
      </c>
      <c r="H1610">
        <v>184.51800537109375</v>
      </c>
    </row>
    <row r="1611" spans="1:8" x14ac:dyDescent="0.25">
      <c r="A1611">
        <v>1609</v>
      </c>
      <c r="B1611" s="5">
        <v>41431</v>
      </c>
      <c r="C1611">
        <v>5.0999999046325684E-2</v>
      </c>
      <c r="D1611">
        <v>156.70399475097656</v>
      </c>
      <c r="E1611">
        <v>4566.259765625</v>
      </c>
      <c r="F1611">
        <v>1.4861099720001221</v>
      </c>
      <c r="G1611">
        <v>118.97000122070313</v>
      </c>
      <c r="H1611">
        <v>176.802001953125</v>
      </c>
    </row>
    <row r="1612" spans="1:8" x14ac:dyDescent="0.25">
      <c r="A1612">
        <v>1610</v>
      </c>
      <c r="B1612" s="5">
        <v>41432</v>
      </c>
      <c r="C1612">
        <v>5.0999999046325684E-2</v>
      </c>
      <c r="D1612">
        <v>124.89700317382813</v>
      </c>
      <c r="E1612">
        <v>4064.159912109375</v>
      </c>
      <c r="F1612">
        <v>1.659540057182312</v>
      </c>
      <c r="G1612">
        <v>111</v>
      </c>
      <c r="H1612">
        <v>184.20899963378906</v>
      </c>
    </row>
    <row r="1613" spans="1:8" x14ac:dyDescent="0.25">
      <c r="A1613">
        <v>1611</v>
      </c>
      <c r="B1613" s="5">
        <v>41433</v>
      </c>
      <c r="C1613">
        <v>5.0999999046325684E-2</v>
      </c>
      <c r="D1613">
        <v>124.89700317382813</v>
      </c>
      <c r="E1613">
        <v>4571.080078125</v>
      </c>
      <c r="F1613">
        <v>1.8665399551391602</v>
      </c>
      <c r="G1613">
        <v>107.89199829101563</v>
      </c>
      <c r="H1613">
        <v>201.38499450683594</v>
      </c>
    </row>
    <row r="1614" spans="1:8" x14ac:dyDescent="0.25">
      <c r="A1614">
        <v>1612</v>
      </c>
      <c r="B1614" s="5">
        <v>41434</v>
      </c>
      <c r="C1614">
        <v>5.1100000739097595E-2</v>
      </c>
      <c r="D1614">
        <v>129.552001953125</v>
      </c>
      <c r="E1614">
        <v>4011.050048828125</v>
      </c>
      <c r="F1614">
        <v>1.5821000337600708</v>
      </c>
      <c r="G1614">
        <v>100.43699645996094</v>
      </c>
      <c r="H1614">
        <v>158.90199279785156</v>
      </c>
    </row>
    <row r="1615" spans="1:8" x14ac:dyDescent="0.25">
      <c r="A1615">
        <v>1613</v>
      </c>
      <c r="B1615" s="5">
        <v>41435</v>
      </c>
      <c r="C1615">
        <v>5.1100000739097595E-2</v>
      </c>
      <c r="D1615">
        <v>129.552001953125</v>
      </c>
      <c r="E1615">
        <v>4384.47998046875</v>
      </c>
      <c r="F1615">
        <v>1.7294000387191772</v>
      </c>
      <c r="G1615">
        <v>106.34999847412109</v>
      </c>
      <c r="H1615">
        <v>183.92100524902344</v>
      </c>
    </row>
    <row r="1616" spans="1:8" x14ac:dyDescent="0.25">
      <c r="A1616">
        <v>1614</v>
      </c>
      <c r="B1616" s="5">
        <v>41436</v>
      </c>
      <c r="C1616">
        <v>5.1100000739097595E-2</v>
      </c>
      <c r="D1616">
        <v>136.53399658203125</v>
      </c>
      <c r="E1616">
        <v>4547.669921875</v>
      </c>
      <c r="F1616">
        <v>1.7020399570465088</v>
      </c>
      <c r="G1616">
        <v>109</v>
      </c>
      <c r="H1616">
        <v>185.52200317382813</v>
      </c>
    </row>
    <row r="1617" spans="1:8" x14ac:dyDescent="0.25">
      <c r="A1617">
        <v>1615</v>
      </c>
      <c r="B1617" s="5">
        <v>41437</v>
      </c>
      <c r="C1617">
        <v>5.1199998706579208E-2</v>
      </c>
      <c r="D1617">
        <v>136.53399658203125</v>
      </c>
      <c r="E1617">
        <v>5117.5498046875</v>
      </c>
      <c r="F1617">
        <v>1.9190700054168701</v>
      </c>
      <c r="G1617">
        <v>108.7760009765625</v>
      </c>
      <c r="H1617">
        <v>208.74899291992188</v>
      </c>
    </row>
    <row r="1618" spans="1:8" x14ac:dyDescent="0.25">
      <c r="A1618">
        <v>1616</v>
      </c>
      <c r="B1618" s="5">
        <v>41438</v>
      </c>
      <c r="C1618">
        <v>5.1199998706579208E-2</v>
      </c>
      <c r="D1618">
        <v>149.72200012207031</v>
      </c>
      <c r="E1618">
        <v>4690.8798828125</v>
      </c>
      <c r="F1618">
        <v>1.6041300296783447</v>
      </c>
      <c r="G1618">
        <v>103.94899749755859</v>
      </c>
      <c r="H1618">
        <v>166.74699401855469</v>
      </c>
    </row>
    <row r="1619" spans="1:8" x14ac:dyDescent="0.25">
      <c r="A1619">
        <v>1617</v>
      </c>
      <c r="B1619" s="5">
        <v>41439</v>
      </c>
      <c r="C1619">
        <v>5.1199998706579208E-2</v>
      </c>
      <c r="D1619">
        <v>149.72200012207031</v>
      </c>
      <c r="E1619">
        <v>4536.31982421875</v>
      </c>
      <c r="F1619">
        <v>1.5512700080871582</v>
      </c>
      <c r="G1619">
        <v>100</v>
      </c>
      <c r="H1619">
        <v>155.12699890136719</v>
      </c>
    </row>
    <row r="1620" spans="1:8" x14ac:dyDescent="0.25">
      <c r="A1620">
        <v>1618</v>
      </c>
      <c r="B1620" s="5">
        <v>41440</v>
      </c>
      <c r="C1620">
        <v>5.130000039935112E-2</v>
      </c>
      <c r="D1620">
        <v>136.53399658203125</v>
      </c>
      <c r="E1620">
        <v>4358.02001953125</v>
      </c>
      <c r="F1620">
        <v>1.6374399662017822</v>
      </c>
      <c r="G1620">
        <v>99.800003051757813</v>
      </c>
      <c r="H1620">
        <v>163.41700744628906</v>
      </c>
    </row>
    <row r="1621" spans="1:8" x14ac:dyDescent="0.25">
      <c r="A1621">
        <v>1619</v>
      </c>
      <c r="B1621" s="5">
        <v>41441</v>
      </c>
      <c r="C1621">
        <v>5.130000039935112E-2</v>
      </c>
      <c r="D1621">
        <v>136.53399658203125</v>
      </c>
      <c r="E1621">
        <v>4656.2900390625</v>
      </c>
      <c r="F1621">
        <v>1.7495100498199463</v>
      </c>
      <c r="G1621">
        <v>99.900001525878906</v>
      </c>
      <c r="H1621">
        <v>174.7760009765625</v>
      </c>
    </row>
    <row r="1622" spans="1:8" x14ac:dyDescent="0.25">
      <c r="A1622">
        <v>1620</v>
      </c>
      <c r="B1622" s="5">
        <v>41442</v>
      </c>
      <c r="C1622">
        <v>5.130000039935112E-2</v>
      </c>
      <c r="D1622">
        <v>148.04899597167969</v>
      </c>
      <c r="E1622">
        <v>3661.85009765625</v>
      </c>
      <c r="F1622">
        <v>1.2688599824905396</v>
      </c>
      <c r="G1622">
        <v>101.94999694824219</v>
      </c>
      <c r="H1622">
        <v>129.36000061035156</v>
      </c>
    </row>
    <row r="1623" spans="1:8" x14ac:dyDescent="0.25">
      <c r="A1623">
        <v>1621</v>
      </c>
      <c r="B1623" s="5">
        <v>41443</v>
      </c>
      <c r="C1623">
        <v>5.1399998366832733E-2</v>
      </c>
      <c r="D1623">
        <v>148.04899597167969</v>
      </c>
      <c r="E1623">
        <v>3537.77001953125</v>
      </c>
      <c r="F1623">
        <v>1.2282500267028809</v>
      </c>
      <c r="G1623">
        <v>107.34999847412109</v>
      </c>
      <c r="H1623">
        <v>131.85299682617188</v>
      </c>
    </row>
    <row r="1624" spans="1:8" x14ac:dyDescent="0.25">
      <c r="A1624">
        <v>1622</v>
      </c>
      <c r="B1624" s="5">
        <v>41444</v>
      </c>
      <c r="C1624">
        <v>5.1399998366832733E-2</v>
      </c>
      <c r="D1624">
        <v>120.16999816894531</v>
      </c>
      <c r="E1624">
        <v>3437.409912109375</v>
      </c>
      <c r="F1624">
        <v>1.470270037651062</v>
      </c>
      <c r="G1624">
        <v>108.25099945068359</v>
      </c>
      <c r="H1624">
        <v>159.15899658203125</v>
      </c>
    </row>
    <row r="1625" spans="1:8" x14ac:dyDescent="0.25">
      <c r="A1625">
        <v>1623</v>
      </c>
      <c r="B1625" s="5">
        <v>41445</v>
      </c>
      <c r="C1625">
        <v>5.1399998366832733E-2</v>
      </c>
      <c r="D1625">
        <v>120.16999816894531</v>
      </c>
      <c r="E1625">
        <v>3919.889892578125</v>
      </c>
      <c r="F1625">
        <v>1.6766400337219238</v>
      </c>
      <c r="G1625">
        <v>111.29000091552734</v>
      </c>
      <c r="H1625">
        <v>186.593994140625</v>
      </c>
    </row>
    <row r="1626" spans="1:8" x14ac:dyDescent="0.25">
      <c r="A1626">
        <v>1624</v>
      </c>
      <c r="B1626" s="5">
        <v>41446</v>
      </c>
      <c r="C1626">
        <v>5.1500000059604645E-2</v>
      </c>
      <c r="D1626">
        <v>166.31500244140625</v>
      </c>
      <c r="E1626">
        <v>4242.990234375</v>
      </c>
      <c r="F1626">
        <v>1.3138600587844849</v>
      </c>
      <c r="G1626">
        <v>109.5</v>
      </c>
      <c r="H1626">
        <v>143.86700439453125</v>
      </c>
    </row>
    <row r="1627" spans="1:8" x14ac:dyDescent="0.25">
      <c r="A1627">
        <v>1625</v>
      </c>
      <c r="B1627" s="5">
        <v>41447</v>
      </c>
      <c r="C1627">
        <v>5.1500000059604645E-2</v>
      </c>
      <c r="D1627">
        <v>166.31500244140625</v>
      </c>
      <c r="E1627">
        <v>4455.580078125</v>
      </c>
      <c r="F1627">
        <v>1.3796900510787964</v>
      </c>
      <c r="G1627">
        <v>108.19999694824219</v>
      </c>
      <c r="H1627">
        <v>149.28199768066406</v>
      </c>
    </row>
    <row r="1628" spans="1:8" x14ac:dyDescent="0.25">
      <c r="A1628">
        <v>1626</v>
      </c>
      <c r="B1628" s="5">
        <v>41448</v>
      </c>
      <c r="C1628">
        <v>5.1500000059604645E-2</v>
      </c>
      <c r="D1628">
        <v>169.19900512695313</v>
      </c>
      <c r="E1628">
        <v>4157.89990234375</v>
      </c>
      <c r="F1628">
        <v>1.2655600309371948</v>
      </c>
      <c r="G1628">
        <v>107.90000152587891</v>
      </c>
      <c r="H1628">
        <v>136.55400085449219</v>
      </c>
    </row>
    <row r="1629" spans="1:8" x14ac:dyDescent="0.25">
      <c r="A1629">
        <v>1627</v>
      </c>
      <c r="B1629" s="5">
        <v>41449</v>
      </c>
      <c r="C1629">
        <v>5.1600001752376556E-2</v>
      </c>
      <c r="D1629">
        <v>169.19900512695313</v>
      </c>
      <c r="E1629">
        <v>3789.18994140625</v>
      </c>
      <c r="F1629">
        <v>1.1555800437927246</v>
      </c>
      <c r="G1629">
        <v>102.08999633789063</v>
      </c>
      <c r="H1629">
        <v>117.97299957275391</v>
      </c>
    </row>
    <row r="1630" spans="1:8" x14ac:dyDescent="0.25">
      <c r="A1630">
        <v>1628</v>
      </c>
      <c r="B1630" s="5">
        <v>41450</v>
      </c>
      <c r="C1630">
        <v>5.1600001752376556E-2</v>
      </c>
      <c r="D1630">
        <v>142.281005859375</v>
      </c>
      <c r="E1630">
        <v>3958.800048828125</v>
      </c>
      <c r="F1630">
        <v>1.4357099533081055</v>
      </c>
      <c r="G1630">
        <v>103.32900238037109</v>
      </c>
      <c r="H1630">
        <v>148.35000610351563</v>
      </c>
    </row>
    <row r="1631" spans="1:8" x14ac:dyDescent="0.25">
      <c r="A1631">
        <v>1629</v>
      </c>
      <c r="B1631" s="5">
        <v>41451</v>
      </c>
      <c r="C1631">
        <v>5.1600001752376556E-2</v>
      </c>
      <c r="D1631">
        <v>142.281005859375</v>
      </c>
      <c r="E1631">
        <v>4390.2998046875</v>
      </c>
      <c r="F1631">
        <v>1.5922000408172607</v>
      </c>
      <c r="G1631">
        <v>104</v>
      </c>
      <c r="H1631">
        <v>165.58900451660156</v>
      </c>
    </row>
    <row r="1632" spans="1:8" x14ac:dyDescent="0.25">
      <c r="A1632">
        <v>1630</v>
      </c>
      <c r="B1632" s="5">
        <v>41452</v>
      </c>
      <c r="C1632">
        <v>5.169999971985817E-2</v>
      </c>
      <c r="D1632">
        <v>159.58599853515625</v>
      </c>
      <c r="E1632">
        <v>4205.740234375</v>
      </c>
      <c r="F1632">
        <v>1.3625099658966064</v>
      </c>
      <c r="G1632">
        <v>101.73699951171875</v>
      </c>
      <c r="H1632">
        <v>138.61700439453125</v>
      </c>
    </row>
    <row r="1633" spans="1:8" x14ac:dyDescent="0.25">
      <c r="A1633">
        <v>1631</v>
      </c>
      <c r="B1633" s="5">
        <v>41453</v>
      </c>
      <c r="C1633">
        <v>5.169999971985817E-2</v>
      </c>
      <c r="D1633">
        <v>159.58599853515625</v>
      </c>
      <c r="E1633">
        <v>4273.08984375</v>
      </c>
      <c r="F1633">
        <v>1.3843200206756592</v>
      </c>
      <c r="G1633">
        <v>94.660003662109375</v>
      </c>
      <c r="H1633">
        <v>131.03999328613281</v>
      </c>
    </row>
    <row r="1634" spans="1:8" x14ac:dyDescent="0.25">
      <c r="A1634">
        <v>1632</v>
      </c>
      <c r="B1634" s="5">
        <v>41454</v>
      </c>
      <c r="C1634">
        <v>5.169999971985817E-2</v>
      </c>
      <c r="D1634">
        <v>170.75399780273438</v>
      </c>
      <c r="E1634">
        <v>4249.39013671875</v>
      </c>
      <c r="F1634">
        <v>1.2866100072860718</v>
      </c>
      <c r="G1634">
        <v>94.999000549316406</v>
      </c>
      <c r="H1634">
        <v>122.22599792480469</v>
      </c>
    </row>
    <row r="1635" spans="1:8" x14ac:dyDescent="0.25">
      <c r="A1635">
        <v>1633</v>
      </c>
      <c r="B1635" s="5">
        <v>41455</v>
      </c>
      <c r="C1635">
        <v>5.1800001412630081E-2</v>
      </c>
      <c r="D1635">
        <v>170.75399780273438</v>
      </c>
      <c r="E1635">
        <v>3854.10009765625</v>
      </c>
      <c r="F1635">
        <v>1.1691800355911255</v>
      </c>
      <c r="G1635">
        <v>97.510002136230469</v>
      </c>
      <c r="H1635">
        <v>114.00700378417969</v>
      </c>
    </row>
    <row r="1636" spans="1:8" x14ac:dyDescent="0.25">
      <c r="A1636">
        <v>1634</v>
      </c>
      <c r="B1636" s="5">
        <v>41456</v>
      </c>
      <c r="C1636">
        <v>5.1800001412630081E-2</v>
      </c>
      <c r="D1636">
        <v>162.27000427246094</v>
      </c>
      <c r="E1636">
        <v>3949.1298828125</v>
      </c>
      <c r="F1636">
        <v>1.2606500387191772</v>
      </c>
      <c r="G1636">
        <v>84.606903076171875</v>
      </c>
      <c r="H1636">
        <v>106.65899658203125</v>
      </c>
    </row>
    <row r="1637" spans="1:8" x14ac:dyDescent="0.25">
      <c r="A1637">
        <v>1635</v>
      </c>
      <c r="B1637" s="5">
        <v>41457</v>
      </c>
      <c r="C1637">
        <v>5.1800001412630081E-2</v>
      </c>
      <c r="D1637">
        <v>162.27000427246094</v>
      </c>
      <c r="E1637">
        <v>3860.580078125</v>
      </c>
      <c r="F1637">
        <v>1.2323800325393677</v>
      </c>
      <c r="G1637">
        <v>87.656196594238281</v>
      </c>
      <c r="H1637">
        <v>108.0260009765625</v>
      </c>
    </row>
    <row r="1638" spans="1:8" x14ac:dyDescent="0.25">
      <c r="A1638">
        <v>1636</v>
      </c>
      <c r="B1638" s="5">
        <v>41458</v>
      </c>
      <c r="C1638">
        <v>5.1899999380111694E-2</v>
      </c>
      <c r="D1638">
        <v>185.60200500488281</v>
      </c>
      <c r="E1638">
        <v>4628.169921875</v>
      </c>
      <c r="F1638">
        <v>1.2941800355911255</v>
      </c>
      <c r="G1638">
        <v>76.890098571777344</v>
      </c>
      <c r="H1638">
        <v>99.509498596191406</v>
      </c>
    </row>
    <row r="1639" spans="1:8" x14ac:dyDescent="0.25">
      <c r="A1639">
        <v>1637</v>
      </c>
      <c r="B1639" s="5">
        <v>41459</v>
      </c>
      <c r="C1639">
        <v>5.1899999380111694E-2</v>
      </c>
      <c r="D1639">
        <v>185.60200500488281</v>
      </c>
      <c r="E1639">
        <v>4148.330078125</v>
      </c>
      <c r="F1639">
        <v>1.1599999666213989</v>
      </c>
      <c r="G1639">
        <v>77.68499755859375</v>
      </c>
      <c r="H1639">
        <v>90.114601135253906</v>
      </c>
    </row>
    <row r="1640" spans="1:8" x14ac:dyDescent="0.25">
      <c r="A1640">
        <v>1638</v>
      </c>
      <c r="B1640" s="5">
        <v>41460</v>
      </c>
      <c r="C1640">
        <v>5.1899999380111694E-2</v>
      </c>
      <c r="D1640">
        <v>187.7239990234375</v>
      </c>
      <c r="E1640">
        <v>4682.47021484375</v>
      </c>
      <c r="F1640">
        <v>1.2945599555969238</v>
      </c>
      <c r="G1640">
        <v>66.339996337890625</v>
      </c>
      <c r="H1640">
        <v>85.881202697753906</v>
      </c>
    </row>
    <row r="1641" spans="1:8" x14ac:dyDescent="0.25">
      <c r="A1641">
        <v>1639</v>
      </c>
      <c r="B1641" s="5">
        <v>41461</v>
      </c>
      <c r="C1641">
        <v>5.2000001072883606E-2</v>
      </c>
      <c r="D1641">
        <v>187.7239990234375</v>
      </c>
      <c r="E1641">
        <v>4704.81005859375</v>
      </c>
      <c r="F1641">
        <v>1.3032399415969849</v>
      </c>
      <c r="G1641">
        <v>66.855003356933594</v>
      </c>
      <c r="H1641">
        <v>87.128402709960938</v>
      </c>
    </row>
    <row r="1642" spans="1:8" x14ac:dyDescent="0.25">
      <c r="A1642">
        <v>1640</v>
      </c>
      <c r="B1642" s="5">
        <v>41462</v>
      </c>
      <c r="C1642">
        <v>5.2000001072883606E-2</v>
      </c>
      <c r="D1642">
        <v>198.32899475097656</v>
      </c>
      <c r="E1642">
        <v>4668.419921875</v>
      </c>
      <c r="F1642">
        <v>1.2240200042724609</v>
      </c>
      <c r="G1642">
        <v>72.505302429199219</v>
      </c>
      <c r="H1642">
        <v>88.747596740722656</v>
      </c>
    </row>
    <row r="1643" spans="1:8" x14ac:dyDescent="0.25">
      <c r="A1643">
        <v>1641</v>
      </c>
      <c r="B1643" s="5">
        <v>41463</v>
      </c>
      <c r="C1643">
        <v>5.2000001072883606E-2</v>
      </c>
      <c r="D1643">
        <v>198.32899475097656</v>
      </c>
      <c r="E1643">
        <v>4832.7998046875</v>
      </c>
      <c r="F1643">
        <v>1.2671099901199341</v>
      </c>
      <c r="G1643">
        <v>74.55999755859375</v>
      </c>
      <c r="H1643">
        <v>94.476097106933594</v>
      </c>
    </row>
    <row r="1644" spans="1:8" x14ac:dyDescent="0.25">
      <c r="A1644">
        <v>1642</v>
      </c>
      <c r="B1644" s="5">
        <v>41464</v>
      </c>
      <c r="C1644">
        <v>5.2099999040365219E-2</v>
      </c>
      <c r="D1644">
        <v>213.17799377441406</v>
      </c>
      <c r="E1644">
        <v>4659.75</v>
      </c>
      <c r="F1644">
        <v>1.1388299465179443</v>
      </c>
      <c r="G1644">
        <v>74.224998474121094</v>
      </c>
      <c r="H1644">
        <v>84.529502868652344</v>
      </c>
    </row>
    <row r="1645" spans="1:8" x14ac:dyDescent="0.25">
      <c r="A1645">
        <v>1643</v>
      </c>
      <c r="B1645" s="5">
        <v>41465</v>
      </c>
      <c r="C1645">
        <v>5.2099999040365219E-2</v>
      </c>
      <c r="D1645">
        <v>213.17799377441406</v>
      </c>
      <c r="E1645">
        <v>4901.39990234375</v>
      </c>
      <c r="F1645">
        <v>1.197890043258667</v>
      </c>
      <c r="G1645">
        <v>84.514999389648438</v>
      </c>
      <c r="H1645">
        <v>101.23899841308594</v>
      </c>
    </row>
    <row r="1646" spans="1:8" x14ac:dyDescent="0.25">
      <c r="A1646">
        <v>1644</v>
      </c>
      <c r="B1646" s="5">
        <v>41466</v>
      </c>
      <c r="C1646">
        <v>5.2099999040365219E-2</v>
      </c>
      <c r="D1646">
        <v>249.70799255371094</v>
      </c>
      <c r="E1646">
        <v>4385.31982421875</v>
      </c>
      <c r="F1646">
        <v>0.91496902704238892</v>
      </c>
      <c r="G1646">
        <v>91.220001220703125</v>
      </c>
      <c r="H1646">
        <v>83.4635009765625</v>
      </c>
    </row>
    <row r="1647" spans="1:8" x14ac:dyDescent="0.25">
      <c r="A1647">
        <v>1645</v>
      </c>
      <c r="B1647" s="5">
        <v>41467</v>
      </c>
      <c r="C1647">
        <v>5.2200000733137131E-2</v>
      </c>
      <c r="D1647">
        <v>249.70799255371094</v>
      </c>
      <c r="E1647">
        <v>3880.780029296875</v>
      </c>
      <c r="F1647">
        <v>0.81125402450561523</v>
      </c>
      <c r="G1647">
        <v>88.464996337890625</v>
      </c>
      <c r="H1647">
        <v>71.767601013183594</v>
      </c>
    </row>
    <row r="1648" spans="1:8" x14ac:dyDescent="0.25">
      <c r="A1648">
        <v>1646</v>
      </c>
      <c r="B1648" s="5">
        <v>41468</v>
      </c>
      <c r="C1648">
        <v>5.2200000733137131E-2</v>
      </c>
      <c r="D1648">
        <v>196.38499450683594</v>
      </c>
      <c r="E1648">
        <v>3958.610107421875</v>
      </c>
      <c r="F1648">
        <v>1.0522199869155884</v>
      </c>
      <c r="G1648">
        <v>91.388801574707031</v>
      </c>
      <c r="H1648">
        <v>96.160797119140625</v>
      </c>
    </row>
    <row r="1649" spans="1:8" x14ac:dyDescent="0.25">
      <c r="A1649">
        <v>1647</v>
      </c>
      <c r="B1649" s="5">
        <v>41469</v>
      </c>
      <c r="C1649">
        <v>5.2200000733137131E-2</v>
      </c>
      <c r="D1649">
        <v>196.38499450683594</v>
      </c>
      <c r="E1649">
        <v>4322.93017578125</v>
      </c>
      <c r="F1649">
        <v>1.1490499973297119</v>
      </c>
      <c r="G1649">
        <v>90.371299743652344</v>
      </c>
      <c r="H1649">
        <v>103.84100341796875</v>
      </c>
    </row>
    <row r="1650" spans="1:8" x14ac:dyDescent="0.25">
      <c r="A1650">
        <v>1648</v>
      </c>
      <c r="B1650" s="5">
        <v>41470</v>
      </c>
      <c r="C1650">
        <v>5.2299998700618744E-2</v>
      </c>
      <c r="D1650">
        <v>222.39599609375</v>
      </c>
      <c r="E1650">
        <v>4122.330078125</v>
      </c>
      <c r="F1650">
        <v>0.96943199634552002</v>
      </c>
      <c r="G1650">
        <v>93.139999389648438</v>
      </c>
      <c r="H1650">
        <v>90.292900085449219</v>
      </c>
    </row>
    <row r="1651" spans="1:8" x14ac:dyDescent="0.25">
      <c r="A1651">
        <v>1649</v>
      </c>
      <c r="B1651" s="5">
        <v>41471</v>
      </c>
      <c r="C1651">
        <v>5.2299998700618744E-2</v>
      </c>
      <c r="D1651">
        <v>222.39599609375</v>
      </c>
      <c r="E1651">
        <v>4135.8798828125</v>
      </c>
      <c r="F1651">
        <v>0.97261899709701538</v>
      </c>
      <c r="G1651">
        <v>92.741500854492188</v>
      </c>
      <c r="H1651">
        <v>90.202102661132813</v>
      </c>
    </row>
    <row r="1652" spans="1:8" x14ac:dyDescent="0.25">
      <c r="A1652">
        <v>1650</v>
      </c>
      <c r="B1652" s="5">
        <v>41472</v>
      </c>
      <c r="C1652">
        <v>5.2299998700618744E-2</v>
      </c>
      <c r="D1652">
        <v>219.79499816894531</v>
      </c>
      <c r="E1652">
        <v>4633.68017578125</v>
      </c>
      <c r="F1652">
        <v>1.1025799512863159</v>
      </c>
      <c r="G1652">
        <v>90.542503356933594</v>
      </c>
      <c r="H1652">
        <v>99.830299377441406</v>
      </c>
    </row>
    <row r="1653" spans="1:8" x14ac:dyDescent="0.25">
      <c r="A1653">
        <v>1651</v>
      </c>
      <c r="B1653" s="5">
        <v>41473</v>
      </c>
      <c r="C1653">
        <v>5.2400000393390656E-2</v>
      </c>
      <c r="D1653">
        <v>219.79499816894531</v>
      </c>
      <c r="E1653">
        <v>4062.389892578125</v>
      </c>
      <c r="F1653">
        <v>0.96849000453948975</v>
      </c>
      <c r="G1653">
        <v>85.429801940917969</v>
      </c>
      <c r="H1653">
        <v>82.737899780273438</v>
      </c>
    </row>
    <row r="1654" spans="1:8" x14ac:dyDescent="0.25">
      <c r="A1654">
        <v>1652</v>
      </c>
      <c r="B1654" s="5">
        <v>41474</v>
      </c>
      <c r="C1654">
        <v>5.2400000393390656E-2</v>
      </c>
      <c r="D1654">
        <v>219.79499816894531</v>
      </c>
      <c r="E1654">
        <v>4296.1201171875</v>
      </c>
      <c r="F1654">
        <v>1.0242099761962891</v>
      </c>
      <c r="G1654">
        <v>85.777496337890625</v>
      </c>
      <c r="H1654">
        <v>87.854301452636719</v>
      </c>
    </row>
    <row r="1655" spans="1:8" x14ac:dyDescent="0.25">
      <c r="A1655">
        <v>1653</v>
      </c>
      <c r="B1655" s="5">
        <v>41475</v>
      </c>
      <c r="C1655">
        <v>5.2400000393390656E-2</v>
      </c>
      <c r="D1655">
        <v>219.79499816894531</v>
      </c>
      <c r="E1655">
        <v>4672.97998046875</v>
      </c>
      <c r="F1655">
        <v>1.1140600442886353</v>
      </c>
      <c r="G1655">
        <v>85.667503356933594</v>
      </c>
      <c r="H1655">
        <v>95.438499450683594</v>
      </c>
    </row>
    <row r="1656" spans="1:8" x14ac:dyDescent="0.25">
      <c r="A1656">
        <v>1654</v>
      </c>
      <c r="B1656" s="5">
        <v>41476</v>
      </c>
      <c r="C1656">
        <v>5.2499998360872269E-2</v>
      </c>
      <c r="D1656">
        <v>253.61000061035156</v>
      </c>
      <c r="E1656">
        <v>4999.56005859375</v>
      </c>
      <c r="F1656">
        <v>1.0349600315093994</v>
      </c>
      <c r="G1656">
        <v>85.472503662109375</v>
      </c>
      <c r="H1656">
        <v>88.460899353027344</v>
      </c>
    </row>
    <row r="1657" spans="1:8" x14ac:dyDescent="0.25">
      <c r="A1657">
        <v>1655</v>
      </c>
      <c r="B1657" s="5">
        <v>41477</v>
      </c>
      <c r="C1657">
        <v>5.2499998360872269E-2</v>
      </c>
      <c r="D1657">
        <v>253.61000061035156</v>
      </c>
      <c r="E1657">
        <v>4157.77001953125</v>
      </c>
      <c r="F1657">
        <v>0.8607029914855957</v>
      </c>
      <c r="G1657">
        <v>86.086196899414063</v>
      </c>
      <c r="H1657">
        <v>74.094703674316406</v>
      </c>
    </row>
    <row r="1658" spans="1:8" x14ac:dyDescent="0.25">
      <c r="A1658">
        <v>1656</v>
      </c>
      <c r="B1658" s="5">
        <v>41478</v>
      </c>
      <c r="C1658">
        <v>5.2499998360872269E-2</v>
      </c>
      <c r="D1658">
        <v>225.30000305175781</v>
      </c>
      <c r="E1658">
        <v>3546.449951171875</v>
      </c>
      <c r="F1658">
        <v>0.82640302181243896</v>
      </c>
      <c r="G1658">
        <v>86.93890380859375</v>
      </c>
      <c r="H1658">
        <v>71.846603393554688</v>
      </c>
    </row>
    <row r="1659" spans="1:8" x14ac:dyDescent="0.25">
      <c r="A1659">
        <v>1657</v>
      </c>
      <c r="B1659" s="5">
        <v>41479</v>
      </c>
      <c r="C1659">
        <v>5.260000005364418E-2</v>
      </c>
      <c r="D1659">
        <v>225.30000305175781</v>
      </c>
      <c r="E1659">
        <v>4010.6201171875</v>
      </c>
      <c r="F1659">
        <v>0.93634498119354248</v>
      </c>
      <c r="G1659">
        <v>87.457496643066406</v>
      </c>
      <c r="H1659">
        <v>81.890403747558594</v>
      </c>
    </row>
    <row r="1660" spans="1:8" x14ac:dyDescent="0.25">
      <c r="A1660">
        <v>1658</v>
      </c>
      <c r="B1660" s="5">
        <v>41480</v>
      </c>
      <c r="C1660">
        <v>5.260000005364418E-2</v>
      </c>
      <c r="D1660">
        <v>212.86900329589844</v>
      </c>
      <c r="E1660">
        <v>3683.780029296875</v>
      </c>
      <c r="F1660">
        <v>0.91026300191879272</v>
      </c>
      <c r="G1660">
        <v>89.410003662109375</v>
      </c>
      <c r="H1660">
        <v>81.3865966796875</v>
      </c>
    </row>
    <row r="1661" spans="1:8" x14ac:dyDescent="0.25">
      <c r="A1661">
        <v>1659</v>
      </c>
      <c r="B1661" s="5">
        <v>41481</v>
      </c>
      <c r="C1661">
        <v>5.260000005364418E-2</v>
      </c>
      <c r="D1661">
        <v>212.86900329589844</v>
      </c>
      <c r="E1661">
        <v>4120.31982421875</v>
      </c>
      <c r="F1661">
        <v>1.0181299448013306</v>
      </c>
      <c r="G1661">
        <v>90.632499694824219</v>
      </c>
      <c r="H1661">
        <v>92.275901794433594</v>
      </c>
    </row>
    <row r="1662" spans="1:8" x14ac:dyDescent="0.25">
      <c r="A1662">
        <v>1660</v>
      </c>
      <c r="B1662" s="5">
        <v>41482</v>
      </c>
      <c r="C1662">
        <v>5.2700001746416092E-2</v>
      </c>
      <c r="D1662">
        <v>256.37600708007813</v>
      </c>
      <c r="E1662">
        <v>4557.14990234375</v>
      </c>
      <c r="F1662">
        <v>0.93675601482391357</v>
      </c>
      <c r="G1662">
        <v>89.097503662109375</v>
      </c>
      <c r="H1662">
        <v>83.462600708007813</v>
      </c>
    </row>
    <row r="1663" spans="1:8" x14ac:dyDescent="0.25">
      <c r="A1663">
        <v>1661</v>
      </c>
      <c r="B1663" s="5">
        <v>41483</v>
      </c>
      <c r="C1663">
        <v>5.2700001746416092E-2</v>
      </c>
      <c r="D1663">
        <v>256.37600708007813</v>
      </c>
      <c r="E1663">
        <v>4223.81982421875</v>
      </c>
      <c r="F1663">
        <v>0.86823797225952148</v>
      </c>
      <c r="G1663">
        <v>92.099998474121094</v>
      </c>
      <c r="H1663">
        <v>79.964698791503906</v>
      </c>
    </row>
    <row r="1664" spans="1:8" x14ac:dyDescent="0.25">
      <c r="A1664">
        <v>1662</v>
      </c>
      <c r="B1664" s="5">
        <v>41484</v>
      </c>
      <c r="C1664">
        <v>5.2700001746416092E-2</v>
      </c>
      <c r="D1664">
        <v>257.92898559570313</v>
      </c>
      <c r="E1664">
        <v>4480.41015625</v>
      </c>
      <c r="F1664">
        <v>0.9154360294342041</v>
      </c>
      <c r="G1664">
        <v>93.298103332519531</v>
      </c>
      <c r="H1664">
        <v>85.408500671386719</v>
      </c>
    </row>
    <row r="1665" spans="1:8" x14ac:dyDescent="0.25">
      <c r="A1665">
        <v>1663</v>
      </c>
      <c r="B1665" s="5">
        <v>41485</v>
      </c>
      <c r="C1665">
        <v>5.2799999713897705E-2</v>
      </c>
      <c r="D1665">
        <v>257.92898559570313</v>
      </c>
      <c r="E1665">
        <v>4962.669921875</v>
      </c>
      <c r="F1665">
        <v>1.0159000158309937</v>
      </c>
      <c r="G1665">
        <v>96.30999755859375</v>
      </c>
      <c r="H1665">
        <v>97.840896606445313</v>
      </c>
    </row>
    <row r="1666" spans="1:8" x14ac:dyDescent="0.25">
      <c r="A1666">
        <v>1664</v>
      </c>
      <c r="B1666" s="5">
        <v>41486</v>
      </c>
      <c r="C1666">
        <v>5.2799999713897705E-2</v>
      </c>
      <c r="D1666">
        <v>309.20498657226563</v>
      </c>
      <c r="E1666">
        <v>4799.25</v>
      </c>
      <c r="F1666">
        <v>0.81952202320098877</v>
      </c>
      <c r="G1666">
        <v>97.915000915527344</v>
      </c>
      <c r="H1666">
        <v>80.243499755859375</v>
      </c>
    </row>
    <row r="1667" spans="1:8" x14ac:dyDescent="0.25">
      <c r="A1667">
        <v>1665</v>
      </c>
      <c r="B1667" s="5">
        <v>41487</v>
      </c>
      <c r="C1667">
        <v>5.2799999713897705E-2</v>
      </c>
      <c r="D1667">
        <v>309.20498657226563</v>
      </c>
      <c r="E1667">
        <v>4463.33984375</v>
      </c>
      <c r="F1667">
        <v>0.76216202974319458</v>
      </c>
      <c r="G1667">
        <v>96.417503356933594</v>
      </c>
      <c r="H1667">
        <v>73.485801696777344</v>
      </c>
    </row>
    <row r="1668" spans="1:8" x14ac:dyDescent="0.25">
      <c r="A1668">
        <v>1666</v>
      </c>
      <c r="B1668" s="5">
        <v>41488</v>
      </c>
      <c r="C1668">
        <v>5.2900001406669617E-2</v>
      </c>
      <c r="D1668">
        <v>295.22000122070313</v>
      </c>
      <c r="E1668">
        <v>4829.1298828125</v>
      </c>
      <c r="F1668">
        <v>0.86532402038574219</v>
      </c>
      <c r="G1668">
        <v>97.239997863769531</v>
      </c>
      <c r="H1668">
        <v>84.144096374511719</v>
      </c>
    </row>
    <row r="1669" spans="1:8" x14ac:dyDescent="0.25">
      <c r="A1669">
        <v>1667</v>
      </c>
      <c r="B1669" s="5">
        <v>41489</v>
      </c>
      <c r="C1669">
        <v>5.2900001406669617E-2</v>
      </c>
      <c r="D1669">
        <v>295.22000122070313</v>
      </c>
      <c r="E1669">
        <v>4276.43994140625</v>
      </c>
      <c r="F1669">
        <v>0.76628798246383667</v>
      </c>
      <c r="G1669">
        <v>96.660003662109375</v>
      </c>
      <c r="H1669">
        <v>74.06939697265625</v>
      </c>
    </row>
    <row r="1670" spans="1:8" x14ac:dyDescent="0.25">
      <c r="A1670">
        <v>1668</v>
      </c>
      <c r="B1670" s="5">
        <v>41490</v>
      </c>
      <c r="C1670">
        <v>5.2900001406669617E-2</v>
      </c>
      <c r="D1670">
        <v>317.85598754882813</v>
      </c>
      <c r="E1670">
        <v>4506.509765625</v>
      </c>
      <c r="F1670">
        <v>0.7500079870223999</v>
      </c>
      <c r="G1670">
        <v>96.599998474121094</v>
      </c>
      <c r="H1670">
        <v>72.450698852539063</v>
      </c>
    </row>
    <row r="1671" spans="1:8" x14ac:dyDescent="0.25">
      <c r="A1671">
        <v>1669</v>
      </c>
      <c r="B1671" s="5">
        <v>41491</v>
      </c>
      <c r="C1671">
        <v>5.299999937415123E-2</v>
      </c>
      <c r="D1671">
        <v>317.85598754882813</v>
      </c>
      <c r="E1671">
        <v>4752.85009765625</v>
      </c>
      <c r="F1671">
        <v>0.79250097274780273</v>
      </c>
      <c r="G1671">
        <v>96.919998168945313</v>
      </c>
      <c r="H1671">
        <v>76.809196472167969</v>
      </c>
    </row>
    <row r="1672" spans="1:8" x14ac:dyDescent="0.25">
      <c r="A1672">
        <v>1670</v>
      </c>
      <c r="B1672" s="5">
        <v>41492</v>
      </c>
      <c r="C1672">
        <v>5.299999937415123E-2</v>
      </c>
      <c r="D1672">
        <v>351.31399536132813</v>
      </c>
      <c r="E1672">
        <v>4791.68017578125</v>
      </c>
      <c r="F1672">
        <v>0.72288298606872559</v>
      </c>
      <c r="G1672">
        <v>97.133102416992188</v>
      </c>
      <c r="H1672">
        <v>70.215896606445313</v>
      </c>
    </row>
    <row r="1673" spans="1:8" x14ac:dyDescent="0.25">
      <c r="A1673">
        <v>1671</v>
      </c>
      <c r="B1673" s="5">
        <v>41493</v>
      </c>
      <c r="C1673">
        <v>5.299999937415123E-2</v>
      </c>
      <c r="D1673">
        <v>351.31399536132813</v>
      </c>
      <c r="E1673">
        <v>4681.56005859375</v>
      </c>
      <c r="F1673">
        <v>0.70626997947692871</v>
      </c>
      <c r="G1673">
        <v>96.919998168945313</v>
      </c>
      <c r="H1673">
        <v>68.451698303222656</v>
      </c>
    </row>
    <row r="1674" spans="1:8" x14ac:dyDescent="0.25">
      <c r="A1674">
        <v>1672</v>
      </c>
      <c r="B1674" s="5">
        <v>41494</v>
      </c>
      <c r="C1674">
        <v>5.3100001066923141E-2</v>
      </c>
      <c r="D1674">
        <v>375.47900390625</v>
      </c>
      <c r="E1674">
        <v>5174.10986328125</v>
      </c>
      <c r="F1674">
        <v>0.73171901702880859</v>
      </c>
      <c r="G1674">
        <v>94.775001525878906</v>
      </c>
      <c r="H1674">
        <v>69.348701477050781</v>
      </c>
    </row>
    <row r="1675" spans="1:8" x14ac:dyDescent="0.25">
      <c r="A1675">
        <v>1673</v>
      </c>
      <c r="B1675" s="5">
        <v>41495</v>
      </c>
      <c r="C1675">
        <v>5.3100001066923141E-2</v>
      </c>
      <c r="D1675">
        <v>375.47900390625</v>
      </c>
      <c r="E1675">
        <v>4918.89013671875</v>
      </c>
      <c r="F1675">
        <v>0.69562602043151855</v>
      </c>
      <c r="G1675">
        <v>93.360000610351563</v>
      </c>
      <c r="H1675">
        <v>64.943702697753906</v>
      </c>
    </row>
    <row r="1676" spans="1:8" x14ac:dyDescent="0.25">
      <c r="A1676">
        <v>1674</v>
      </c>
      <c r="B1676" s="5">
        <v>41496</v>
      </c>
      <c r="C1676">
        <v>5.3100001066923141E-2</v>
      </c>
      <c r="D1676">
        <v>369.90200805664063</v>
      </c>
      <c r="E1676">
        <v>5279.64990234375</v>
      </c>
      <c r="F1676">
        <v>0.75790202617645264</v>
      </c>
      <c r="G1676">
        <v>93.287498474121094</v>
      </c>
      <c r="H1676">
        <v>70.702796936035156</v>
      </c>
    </row>
    <row r="1677" spans="1:8" x14ac:dyDescent="0.25">
      <c r="A1677">
        <v>1675</v>
      </c>
      <c r="B1677" s="5">
        <v>41497</v>
      </c>
      <c r="C1677">
        <v>5.3199999034404755E-2</v>
      </c>
      <c r="D1677">
        <v>369.90200805664063</v>
      </c>
      <c r="E1677">
        <v>5432.83984375</v>
      </c>
      <c r="F1677">
        <v>0.78136098384857178</v>
      </c>
      <c r="G1677">
        <v>94.162498474121094</v>
      </c>
      <c r="H1677">
        <v>73.574897766113281</v>
      </c>
    </row>
    <row r="1678" spans="1:8" x14ac:dyDescent="0.25">
      <c r="A1678">
        <v>1676</v>
      </c>
      <c r="B1678" s="5">
        <v>41498</v>
      </c>
      <c r="C1678">
        <v>5.3199999034404755E-2</v>
      </c>
      <c r="D1678">
        <v>425.66598510742188</v>
      </c>
      <c r="E1678">
        <v>5425.3701171875</v>
      </c>
      <c r="F1678">
        <v>0.67806601524353027</v>
      </c>
      <c r="G1678">
        <v>95.084999084472656</v>
      </c>
      <c r="H1678">
        <v>64.473899841308594</v>
      </c>
    </row>
    <row r="1679" spans="1:8" x14ac:dyDescent="0.25">
      <c r="A1679">
        <v>1677</v>
      </c>
      <c r="B1679" s="5">
        <v>41499</v>
      </c>
      <c r="C1679">
        <v>5.3199999034404755E-2</v>
      </c>
      <c r="D1679">
        <v>425.66598510742188</v>
      </c>
      <c r="E1679">
        <v>4604.75</v>
      </c>
      <c r="F1679">
        <v>0.57550400495529175</v>
      </c>
      <c r="G1679">
        <v>97.902099609375</v>
      </c>
      <c r="H1679">
        <v>56.343101501464844</v>
      </c>
    </row>
    <row r="1680" spans="1:8" x14ac:dyDescent="0.25">
      <c r="A1680">
        <v>1678</v>
      </c>
      <c r="B1680" s="5">
        <v>41500</v>
      </c>
      <c r="C1680">
        <v>5.3300000727176666E-2</v>
      </c>
      <c r="D1680">
        <v>388.97299194335938</v>
      </c>
      <c r="E1680">
        <v>4244.2099609375</v>
      </c>
      <c r="F1680">
        <v>0.5815730094909668</v>
      </c>
      <c r="G1680">
        <v>97.959999084472656</v>
      </c>
      <c r="H1680">
        <v>56.970901489257813</v>
      </c>
    </row>
    <row r="1681" spans="1:8" x14ac:dyDescent="0.25">
      <c r="A1681">
        <v>1679</v>
      </c>
      <c r="B1681" s="5">
        <v>41501</v>
      </c>
      <c r="C1681">
        <v>5.3300000727176666E-2</v>
      </c>
      <c r="D1681">
        <v>388.97299194335938</v>
      </c>
      <c r="E1681">
        <v>4313.2998046875</v>
      </c>
      <c r="F1681">
        <v>0.59104102849960327</v>
      </c>
      <c r="G1681">
        <v>97.544998168945313</v>
      </c>
      <c r="H1681">
        <v>57.653099060058594</v>
      </c>
    </row>
    <row r="1682" spans="1:8" x14ac:dyDescent="0.25">
      <c r="A1682">
        <v>1680</v>
      </c>
      <c r="B1682" s="5">
        <v>41502</v>
      </c>
      <c r="C1682">
        <v>5.3300000727176666E-2</v>
      </c>
      <c r="D1682">
        <v>434.43701171875</v>
      </c>
      <c r="E1682">
        <v>4246.9501953125</v>
      </c>
      <c r="F1682">
        <v>0.52104800939559937</v>
      </c>
      <c r="G1682">
        <v>98.330001831054688</v>
      </c>
      <c r="H1682">
        <v>51.234600067138672</v>
      </c>
    </row>
    <row r="1683" spans="1:8" x14ac:dyDescent="0.25">
      <c r="A1683">
        <v>1681</v>
      </c>
      <c r="B1683" s="5">
        <v>41503</v>
      </c>
      <c r="C1683">
        <v>5.3399998694658279E-2</v>
      </c>
      <c r="D1683">
        <v>434.43701171875</v>
      </c>
      <c r="E1683">
        <v>4778.919921875</v>
      </c>
      <c r="F1683">
        <v>0.58741402626037598</v>
      </c>
      <c r="G1683">
        <v>99.56500244140625</v>
      </c>
      <c r="H1683">
        <v>58.48590087890625</v>
      </c>
    </row>
    <row r="1684" spans="1:8" x14ac:dyDescent="0.25">
      <c r="A1684">
        <v>1682</v>
      </c>
      <c r="B1684" s="5">
        <v>41504</v>
      </c>
      <c r="C1684">
        <v>5.3399998694658279E-2</v>
      </c>
      <c r="D1684">
        <v>497.58200073242188</v>
      </c>
      <c r="E1684">
        <v>4895.9501953125</v>
      </c>
      <c r="F1684">
        <v>0.52542799711227417</v>
      </c>
      <c r="G1684">
        <v>98.845001220703125</v>
      </c>
      <c r="H1684">
        <v>51.936000823974609</v>
      </c>
    </row>
    <row r="1685" spans="1:8" x14ac:dyDescent="0.25">
      <c r="A1685">
        <v>1683</v>
      </c>
      <c r="B1685" s="5">
        <v>41505</v>
      </c>
      <c r="C1685">
        <v>5.3399998694658279E-2</v>
      </c>
      <c r="D1685">
        <v>497.58200073242188</v>
      </c>
      <c r="E1685">
        <v>4473.64990234375</v>
      </c>
      <c r="F1685">
        <v>0.48010799288749695</v>
      </c>
      <c r="G1685">
        <v>102.30000305175781</v>
      </c>
      <c r="H1685">
        <v>49.115001678466797</v>
      </c>
    </row>
    <row r="1686" spans="1:8" x14ac:dyDescent="0.25">
      <c r="A1686">
        <v>1684</v>
      </c>
      <c r="B1686" s="5">
        <v>41506</v>
      </c>
      <c r="C1686">
        <v>5.3500000387430191E-2</v>
      </c>
      <c r="D1686">
        <v>457.16900634765625</v>
      </c>
      <c r="E1686">
        <v>4784.18017578125</v>
      </c>
      <c r="F1686">
        <v>0.55986702442169189</v>
      </c>
      <c r="G1686">
        <v>105.01200103759766</v>
      </c>
      <c r="H1686">
        <v>58.792701721191406</v>
      </c>
    </row>
    <row r="1687" spans="1:8" x14ac:dyDescent="0.25">
      <c r="A1687">
        <v>1685</v>
      </c>
      <c r="B1687" s="5">
        <v>41507</v>
      </c>
      <c r="C1687">
        <v>5.3500000387430191E-2</v>
      </c>
      <c r="D1687">
        <v>457.16900634765625</v>
      </c>
      <c r="E1687">
        <v>4932.14990234375</v>
      </c>
      <c r="F1687">
        <v>0.57718300819396973</v>
      </c>
      <c r="G1687">
        <v>111.44499969482422</v>
      </c>
      <c r="H1687">
        <v>64.3240966796875</v>
      </c>
    </row>
    <row r="1688" spans="1:8" x14ac:dyDescent="0.25">
      <c r="A1688">
        <v>1686</v>
      </c>
      <c r="B1688" s="5">
        <v>41508</v>
      </c>
      <c r="C1688">
        <v>5.3500000387430191E-2</v>
      </c>
      <c r="D1688">
        <v>525.364990234375</v>
      </c>
      <c r="E1688">
        <v>5438.77001953125</v>
      </c>
      <c r="F1688">
        <v>0.55385100841522217</v>
      </c>
      <c r="G1688">
        <v>109.73000335693359</v>
      </c>
      <c r="H1688">
        <v>60.774101257324219</v>
      </c>
    </row>
    <row r="1689" spans="1:8" x14ac:dyDescent="0.25">
      <c r="A1689">
        <v>1687</v>
      </c>
      <c r="B1689" s="5">
        <v>41509</v>
      </c>
      <c r="C1689">
        <v>5.3599998354911804E-2</v>
      </c>
      <c r="D1689">
        <v>525.364990234375</v>
      </c>
      <c r="E1689">
        <v>4933.8701171875</v>
      </c>
      <c r="F1689">
        <v>0.50337499380111694</v>
      </c>
      <c r="G1689">
        <v>107.54799652099609</v>
      </c>
      <c r="H1689">
        <v>54.13690185546875</v>
      </c>
    </row>
    <row r="1690" spans="1:8" x14ac:dyDescent="0.25">
      <c r="A1690">
        <v>1688</v>
      </c>
      <c r="B1690" s="5">
        <v>41510</v>
      </c>
      <c r="C1690">
        <v>5.3599998354911804E-2</v>
      </c>
      <c r="D1690">
        <v>607.9320068359375</v>
      </c>
      <c r="E1690">
        <v>4602.72998046875</v>
      </c>
      <c r="F1690">
        <v>0.40581199526786804</v>
      </c>
      <c r="G1690">
        <v>108.68800354003906</v>
      </c>
      <c r="H1690">
        <v>44.106899261474609</v>
      </c>
    </row>
    <row r="1691" spans="1:8" x14ac:dyDescent="0.25">
      <c r="A1691">
        <v>1689</v>
      </c>
      <c r="B1691" s="5">
        <v>41511</v>
      </c>
      <c r="C1691">
        <v>5.3599998354911804E-2</v>
      </c>
      <c r="D1691">
        <v>607.9320068359375</v>
      </c>
      <c r="E1691">
        <v>3805.27001953125</v>
      </c>
      <c r="F1691">
        <v>0.33550199866294861</v>
      </c>
      <c r="G1691">
        <v>111.79499816894531</v>
      </c>
      <c r="H1691">
        <v>37.507499694824219</v>
      </c>
    </row>
    <row r="1692" spans="1:8" x14ac:dyDescent="0.25">
      <c r="A1692">
        <v>1690</v>
      </c>
      <c r="B1692" s="5">
        <v>41512</v>
      </c>
      <c r="C1692">
        <v>5.3700000047683716E-2</v>
      </c>
      <c r="D1692">
        <v>532.75799560546875</v>
      </c>
      <c r="E1692">
        <v>4190.81005859375</v>
      </c>
      <c r="F1692">
        <v>0.42241799831390381</v>
      </c>
      <c r="G1692">
        <v>112.23000335693359</v>
      </c>
      <c r="H1692">
        <v>47.408000946044922</v>
      </c>
    </row>
    <row r="1693" spans="1:8" x14ac:dyDescent="0.25">
      <c r="A1693">
        <v>1691</v>
      </c>
      <c r="B1693" s="5">
        <v>41513</v>
      </c>
      <c r="C1693">
        <v>5.3700000047683716E-2</v>
      </c>
      <c r="D1693">
        <v>532.75799560546875</v>
      </c>
      <c r="E1693">
        <v>4264.85009765625</v>
      </c>
      <c r="F1693">
        <v>0.42988100647926331</v>
      </c>
      <c r="G1693">
        <v>117.44599914550781</v>
      </c>
      <c r="H1693">
        <v>50.487800598144531</v>
      </c>
    </row>
    <row r="1694" spans="1:8" x14ac:dyDescent="0.25">
      <c r="A1694">
        <v>1692</v>
      </c>
      <c r="B1694" s="5">
        <v>41514</v>
      </c>
      <c r="C1694">
        <v>5.3700000047683716E-2</v>
      </c>
      <c r="D1694">
        <v>545.83197021484375</v>
      </c>
      <c r="E1694">
        <v>4710.830078125</v>
      </c>
      <c r="F1694">
        <v>0.4634610116481781</v>
      </c>
      <c r="G1694">
        <v>117.58999633789063</v>
      </c>
      <c r="H1694">
        <v>54.498298645019531</v>
      </c>
    </row>
    <row r="1695" spans="1:8" x14ac:dyDescent="0.25">
      <c r="A1695">
        <v>1693</v>
      </c>
      <c r="B1695" s="5">
        <v>41515</v>
      </c>
      <c r="C1695">
        <v>5.3800001740455627E-2</v>
      </c>
      <c r="D1695">
        <v>545.83197021484375</v>
      </c>
      <c r="E1695">
        <v>4752.0400390625</v>
      </c>
      <c r="F1695">
        <v>0.4683850109577179</v>
      </c>
      <c r="G1695">
        <v>117.52300262451172</v>
      </c>
      <c r="H1695">
        <v>55.046100616455078</v>
      </c>
    </row>
    <row r="1696" spans="1:8" x14ac:dyDescent="0.25">
      <c r="A1696">
        <v>1694</v>
      </c>
      <c r="B1696" s="5">
        <v>41516</v>
      </c>
      <c r="C1696">
        <v>5.3800001740455627E-2</v>
      </c>
      <c r="D1696">
        <v>634.08001708984375</v>
      </c>
      <c r="E1696">
        <v>5168.91015625</v>
      </c>
      <c r="F1696">
        <v>0.43856799602508545</v>
      </c>
      <c r="G1696">
        <v>123.23300170898438</v>
      </c>
      <c r="H1696">
        <v>54.046100616455078</v>
      </c>
    </row>
    <row r="1697" spans="1:8" x14ac:dyDescent="0.25">
      <c r="A1697">
        <v>1695</v>
      </c>
      <c r="B1697" s="5">
        <v>41517</v>
      </c>
      <c r="C1697">
        <v>5.3800001740455627E-2</v>
      </c>
      <c r="D1697">
        <v>634.08001708984375</v>
      </c>
      <c r="E1697">
        <v>5606.22998046875</v>
      </c>
      <c r="F1697">
        <v>0.47567400336265564</v>
      </c>
      <c r="G1697">
        <v>129.46000671386719</v>
      </c>
      <c r="H1697">
        <v>61.580699920654297</v>
      </c>
    </row>
    <row r="1698" spans="1:8" x14ac:dyDescent="0.25">
      <c r="A1698">
        <v>1696</v>
      </c>
      <c r="B1698" s="5">
        <v>41518</v>
      </c>
      <c r="C1698">
        <v>5.3899999707937241E-2</v>
      </c>
      <c r="D1698">
        <v>725.59698486328125</v>
      </c>
      <c r="E1698">
        <v>5549.9501953125</v>
      </c>
      <c r="F1698">
        <v>0.41227099299430847</v>
      </c>
      <c r="G1698">
        <v>128.25999450683594</v>
      </c>
      <c r="H1698">
        <v>52.877799987792969</v>
      </c>
    </row>
    <row r="1699" spans="1:8" x14ac:dyDescent="0.25">
      <c r="A1699">
        <v>1697</v>
      </c>
      <c r="B1699" s="5">
        <v>41519</v>
      </c>
      <c r="C1699">
        <v>5.3899999707937241E-2</v>
      </c>
      <c r="D1699">
        <v>725.59698486328125</v>
      </c>
      <c r="E1699">
        <v>5422.39990234375</v>
      </c>
      <c r="F1699">
        <v>0.40279600024223328</v>
      </c>
      <c r="G1699">
        <v>127.36499786376953</v>
      </c>
      <c r="H1699">
        <v>51.302101135253906</v>
      </c>
    </row>
    <row r="1700" spans="1:8" x14ac:dyDescent="0.25">
      <c r="A1700">
        <v>1698</v>
      </c>
      <c r="B1700" s="5">
        <v>41520</v>
      </c>
      <c r="C1700">
        <v>5.3899999707937241E-2</v>
      </c>
      <c r="D1700">
        <v>604.66400146484375</v>
      </c>
      <c r="E1700">
        <v>4881.22998046875</v>
      </c>
      <c r="F1700">
        <v>0.43511500954627991</v>
      </c>
      <c r="G1700">
        <v>127.59100341796875</v>
      </c>
      <c r="H1700">
        <v>55.516700744628906</v>
      </c>
    </row>
    <row r="1701" spans="1:8" x14ac:dyDescent="0.25">
      <c r="A1701">
        <v>1699</v>
      </c>
      <c r="B1701" s="5">
        <v>41521</v>
      </c>
      <c r="C1701">
        <v>5.4000001400709152E-2</v>
      </c>
      <c r="D1701">
        <v>604.66400146484375</v>
      </c>
      <c r="E1701">
        <v>4102.06005859375</v>
      </c>
      <c r="F1701">
        <v>0.36633801460266113</v>
      </c>
      <c r="G1701">
        <v>120.57399749755859</v>
      </c>
      <c r="H1701">
        <v>44.170799255371094</v>
      </c>
    </row>
    <row r="1702" spans="1:8" x14ac:dyDescent="0.25">
      <c r="A1702">
        <v>1700</v>
      </c>
      <c r="B1702" s="5">
        <v>41522</v>
      </c>
      <c r="C1702">
        <v>5.4000001400709152E-2</v>
      </c>
      <c r="D1702">
        <v>704.39898681640625</v>
      </c>
      <c r="E1702">
        <v>4507.6201171875</v>
      </c>
      <c r="F1702">
        <v>0.34555900096893311</v>
      </c>
      <c r="G1702">
        <v>120.53299713134766</v>
      </c>
      <c r="H1702">
        <v>41.651298522949219</v>
      </c>
    </row>
    <row r="1703" spans="1:8" x14ac:dyDescent="0.25">
      <c r="A1703">
        <v>1701</v>
      </c>
      <c r="B1703" s="5">
        <v>41523</v>
      </c>
      <c r="C1703">
        <v>5.4000001400709152E-2</v>
      </c>
      <c r="D1703">
        <v>704.39898681640625</v>
      </c>
      <c r="E1703">
        <v>4658.490234375</v>
      </c>
      <c r="F1703">
        <v>0.35712501406669617</v>
      </c>
      <c r="G1703">
        <v>116.32099914550781</v>
      </c>
      <c r="H1703">
        <v>41.541099548339844</v>
      </c>
    </row>
    <row r="1704" spans="1:8" x14ac:dyDescent="0.25">
      <c r="A1704">
        <v>1702</v>
      </c>
      <c r="B1704" s="5">
        <v>41524</v>
      </c>
      <c r="C1704">
        <v>5.4099999368190765E-2</v>
      </c>
      <c r="D1704">
        <v>704.39898681640625</v>
      </c>
      <c r="E1704">
        <v>3649.5</v>
      </c>
      <c r="F1704">
        <v>0.28029298782348633</v>
      </c>
      <c r="G1704">
        <v>119.05500030517578</v>
      </c>
      <c r="H1704">
        <v>33.37030029296875</v>
      </c>
    </row>
    <row r="1705" spans="1:8" x14ac:dyDescent="0.25">
      <c r="A1705">
        <v>1703</v>
      </c>
      <c r="B1705" s="5">
        <v>41525</v>
      </c>
      <c r="C1705">
        <v>5.4099999368190765E-2</v>
      </c>
      <c r="D1705">
        <v>704.39898681640625</v>
      </c>
      <c r="E1705">
        <v>3951.139892578125</v>
      </c>
      <c r="F1705">
        <v>0.30346000194549561</v>
      </c>
      <c r="G1705">
        <v>116.59500122070313</v>
      </c>
      <c r="H1705">
        <v>35.381900787353516</v>
      </c>
    </row>
    <row r="1706" spans="1:8" x14ac:dyDescent="0.25">
      <c r="A1706">
        <v>1704</v>
      </c>
      <c r="B1706" s="5">
        <v>41526</v>
      </c>
      <c r="C1706">
        <v>5.4099999368190765E-2</v>
      </c>
      <c r="D1706">
        <v>834.0419921875</v>
      </c>
      <c r="E1706">
        <v>5105.52978515625</v>
      </c>
      <c r="F1706">
        <v>0.3311690092086792</v>
      </c>
      <c r="G1706">
        <v>120.01899719238281</v>
      </c>
      <c r="H1706">
        <v>39.746601104736328</v>
      </c>
    </row>
    <row r="1707" spans="1:8" x14ac:dyDescent="0.25">
      <c r="A1707">
        <v>1705</v>
      </c>
      <c r="B1707" s="5">
        <v>41527</v>
      </c>
      <c r="C1707">
        <v>5.4200001060962677E-2</v>
      </c>
      <c r="D1707">
        <v>834.0419921875</v>
      </c>
      <c r="E1707">
        <v>4800.52001953125</v>
      </c>
      <c r="F1707">
        <v>0.31196099519729614</v>
      </c>
      <c r="G1707">
        <v>121.45800018310547</v>
      </c>
      <c r="H1707">
        <v>37.890098571777344</v>
      </c>
    </row>
    <row r="1708" spans="1:8" x14ac:dyDescent="0.25">
      <c r="A1708">
        <v>1706</v>
      </c>
      <c r="B1708" s="5">
        <v>41528</v>
      </c>
      <c r="C1708">
        <v>5.4200001060962677E-2</v>
      </c>
      <c r="D1708">
        <v>868.614013671875</v>
      </c>
      <c r="E1708">
        <v>5022.56005859375</v>
      </c>
      <c r="F1708">
        <v>0.31339898705482483</v>
      </c>
      <c r="G1708">
        <v>125.45200347900391</v>
      </c>
      <c r="H1708">
        <v>39.316501617431641</v>
      </c>
    </row>
    <row r="1709" spans="1:8" x14ac:dyDescent="0.25">
      <c r="A1709">
        <v>1707</v>
      </c>
      <c r="B1709" s="5">
        <v>41529</v>
      </c>
      <c r="C1709">
        <v>5.4200001060962677E-2</v>
      </c>
      <c r="D1709">
        <v>868.614013671875</v>
      </c>
      <c r="E1709">
        <v>5355.33984375</v>
      </c>
      <c r="F1709">
        <v>0.33416399359703064</v>
      </c>
      <c r="G1709">
        <v>125.76000213623047</v>
      </c>
      <c r="H1709">
        <v>42.024398803710938</v>
      </c>
    </row>
    <row r="1710" spans="1:8" x14ac:dyDescent="0.25">
      <c r="A1710">
        <v>1708</v>
      </c>
      <c r="B1710" s="5">
        <v>41530</v>
      </c>
      <c r="C1710">
        <v>5.429999902844429E-2</v>
      </c>
      <c r="D1710">
        <v>907.50701904296875</v>
      </c>
      <c r="E1710">
        <v>5120.9599609375</v>
      </c>
      <c r="F1710">
        <v>0.30640900135040283</v>
      </c>
      <c r="G1710">
        <v>126.50700378417969</v>
      </c>
      <c r="H1710">
        <v>38.762901306152344</v>
      </c>
    </row>
    <row r="1711" spans="1:8" x14ac:dyDescent="0.25">
      <c r="A1711">
        <v>1709</v>
      </c>
      <c r="B1711" s="5">
        <v>41531</v>
      </c>
      <c r="C1711">
        <v>5.429999902844429E-2</v>
      </c>
      <c r="D1711">
        <v>907.50701904296875</v>
      </c>
      <c r="E1711">
        <v>5470.240234375</v>
      </c>
      <c r="F1711">
        <v>0.32730799913406372</v>
      </c>
      <c r="G1711">
        <v>124.08100128173828</v>
      </c>
      <c r="H1711">
        <v>40.612701416015625</v>
      </c>
    </row>
    <row r="1712" spans="1:8" x14ac:dyDescent="0.25">
      <c r="A1712">
        <v>1710</v>
      </c>
      <c r="B1712" s="5">
        <v>41532</v>
      </c>
      <c r="C1712">
        <v>5.429999902844429E-2</v>
      </c>
      <c r="D1712">
        <v>1024.5799560546875</v>
      </c>
      <c r="E1712">
        <v>4552.64990234375</v>
      </c>
      <c r="F1712">
        <v>0.24127799272537231</v>
      </c>
      <c r="G1712">
        <v>124.5780029296875</v>
      </c>
      <c r="H1712">
        <v>30.058000564575195</v>
      </c>
    </row>
    <row r="1713" spans="1:8" x14ac:dyDescent="0.25">
      <c r="A1713">
        <v>1711</v>
      </c>
      <c r="B1713" s="5">
        <v>41533</v>
      </c>
      <c r="C1713">
        <v>5.4400000721216202E-2</v>
      </c>
      <c r="D1713">
        <v>1024.5799560546875</v>
      </c>
      <c r="E1713">
        <v>3891.199951171875</v>
      </c>
      <c r="F1713">
        <v>0.20660300552845001</v>
      </c>
      <c r="G1713">
        <v>125.06199645996094</v>
      </c>
      <c r="H1713">
        <v>25.838199615478516</v>
      </c>
    </row>
    <row r="1714" spans="1:8" x14ac:dyDescent="0.25">
      <c r="A1714">
        <v>1712</v>
      </c>
      <c r="B1714" s="5">
        <v>41534</v>
      </c>
      <c r="C1714">
        <v>5.4400000721216202E-2</v>
      </c>
      <c r="D1714">
        <v>990.98699951171875</v>
      </c>
      <c r="E1714">
        <v>4777.75</v>
      </c>
      <c r="F1714">
        <v>0.26227301359176636</v>
      </c>
      <c r="G1714">
        <v>125.96800231933594</v>
      </c>
      <c r="H1714">
        <v>33.038101196289063</v>
      </c>
    </row>
    <row r="1715" spans="1:8" x14ac:dyDescent="0.25">
      <c r="A1715">
        <v>1713</v>
      </c>
      <c r="B1715" s="5">
        <v>41535</v>
      </c>
      <c r="C1715">
        <v>5.4400000721216202E-2</v>
      </c>
      <c r="D1715">
        <v>990.98699951171875</v>
      </c>
      <c r="E1715">
        <v>4232.509765625</v>
      </c>
      <c r="F1715">
        <v>0.23234300315380096</v>
      </c>
      <c r="G1715">
        <v>126.30400085449219</v>
      </c>
      <c r="H1715">
        <v>29.345800399780273</v>
      </c>
    </row>
    <row r="1716" spans="1:8" x14ac:dyDescent="0.25">
      <c r="A1716">
        <v>1714</v>
      </c>
      <c r="B1716" s="5">
        <v>41536</v>
      </c>
      <c r="C1716">
        <v>5.4499998688697815E-2</v>
      </c>
      <c r="D1716">
        <v>1091.77001953125</v>
      </c>
      <c r="E1716">
        <v>4841.75</v>
      </c>
      <c r="F1716">
        <v>0.24169500172138214</v>
      </c>
      <c r="G1716">
        <v>124.19400024414063</v>
      </c>
      <c r="H1716">
        <v>30.017099380493164</v>
      </c>
    </row>
    <row r="1717" spans="1:8" x14ac:dyDescent="0.25">
      <c r="A1717">
        <v>1715</v>
      </c>
      <c r="B1717" s="5">
        <v>41537</v>
      </c>
      <c r="C1717">
        <v>5.4499998688697815E-2</v>
      </c>
      <c r="D1717">
        <v>1091.77001953125</v>
      </c>
      <c r="E1717">
        <v>5027.009765625</v>
      </c>
      <c r="F1717">
        <v>0.25094300508499146</v>
      </c>
      <c r="G1717">
        <v>122.9010009765625</v>
      </c>
      <c r="H1717">
        <v>30.841100692749023</v>
      </c>
    </row>
    <row r="1718" spans="1:8" x14ac:dyDescent="0.25">
      <c r="A1718">
        <v>1716</v>
      </c>
      <c r="B1718" s="5">
        <v>41538</v>
      </c>
      <c r="C1718">
        <v>5.4499998688697815E-2</v>
      </c>
      <c r="D1718">
        <v>1046.969970703125</v>
      </c>
      <c r="E1718">
        <v>4751.759765625</v>
      </c>
      <c r="F1718">
        <v>0.24735300242900848</v>
      </c>
      <c r="G1718">
        <v>122.64399719238281</v>
      </c>
      <c r="H1718">
        <v>30.336299896240234</v>
      </c>
    </row>
    <row r="1719" spans="1:8" x14ac:dyDescent="0.25">
      <c r="A1719">
        <v>1717</v>
      </c>
      <c r="B1719" s="5">
        <v>41539</v>
      </c>
      <c r="C1719">
        <v>5.4600000381469727E-2</v>
      </c>
      <c r="D1719">
        <v>1046.969970703125</v>
      </c>
      <c r="E1719">
        <v>5101.2900390625</v>
      </c>
      <c r="F1719">
        <v>0.26603499054908752</v>
      </c>
      <c r="G1719">
        <v>122.6510009765625</v>
      </c>
      <c r="H1719">
        <v>32.629398345947266</v>
      </c>
    </row>
    <row r="1720" spans="1:8" x14ac:dyDescent="0.25">
      <c r="A1720">
        <v>1718</v>
      </c>
      <c r="B1720" s="5">
        <v>41540</v>
      </c>
      <c r="C1720">
        <v>5.4600000381469727E-2</v>
      </c>
      <c r="D1720">
        <v>1237.3299560546875</v>
      </c>
      <c r="E1720">
        <v>5289.47021484375</v>
      </c>
      <c r="F1720">
        <v>0.23341000080108643</v>
      </c>
      <c r="G1720">
        <v>122.2239990234375</v>
      </c>
      <c r="H1720">
        <v>28.528299331665039</v>
      </c>
    </row>
    <row r="1721" spans="1:8" x14ac:dyDescent="0.25">
      <c r="A1721">
        <v>1719</v>
      </c>
      <c r="B1721" s="5">
        <v>41541</v>
      </c>
      <c r="C1721">
        <v>5.4600000381469727E-2</v>
      </c>
      <c r="D1721">
        <v>1237.3299560546875</v>
      </c>
      <c r="E1721">
        <v>5330.66015625</v>
      </c>
      <c r="F1721">
        <v>0.23522700369358063</v>
      </c>
      <c r="G1721">
        <v>122.53800201416016</v>
      </c>
      <c r="H1721">
        <v>28.824300765991211</v>
      </c>
    </row>
    <row r="1722" spans="1:8" x14ac:dyDescent="0.25">
      <c r="A1722">
        <v>1720</v>
      </c>
      <c r="B1722" s="5">
        <v>41542</v>
      </c>
      <c r="C1722">
        <v>5.469999834895134E-2</v>
      </c>
      <c r="D1722">
        <v>1583.1400146484375</v>
      </c>
      <c r="E1722">
        <v>5181.06005859375</v>
      </c>
      <c r="F1722">
        <v>0.17901399731636047</v>
      </c>
      <c r="G1722">
        <v>123.42299652099609</v>
      </c>
      <c r="H1722">
        <v>22.094400405883789</v>
      </c>
    </row>
    <row r="1723" spans="1:8" x14ac:dyDescent="0.25">
      <c r="A1723">
        <v>1721</v>
      </c>
      <c r="B1723" s="5">
        <v>41543</v>
      </c>
      <c r="C1723">
        <v>5.469999834895134E-2</v>
      </c>
      <c r="D1723">
        <v>1583.1400146484375</v>
      </c>
      <c r="E1723">
        <v>4077.22998046875</v>
      </c>
      <c r="F1723">
        <v>0.14087499678134918</v>
      </c>
      <c r="G1723">
        <v>123.47599792480469</v>
      </c>
      <c r="H1723">
        <v>17.394699096679688</v>
      </c>
    </row>
    <row r="1724" spans="1:8" x14ac:dyDescent="0.25">
      <c r="A1724">
        <v>1722</v>
      </c>
      <c r="B1724" s="5">
        <v>41544</v>
      </c>
      <c r="C1724">
        <v>5.469999834895134E-2</v>
      </c>
      <c r="D1724">
        <v>1302.02001953125</v>
      </c>
      <c r="E1724">
        <v>4532.6201171875</v>
      </c>
      <c r="F1724">
        <v>0.19042299687862396</v>
      </c>
      <c r="G1724">
        <v>123.49800109863281</v>
      </c>
      <c r="H1724">
        <v>23.516799926757813</v>
      </c>
    </row>
    <row r="1725" spans="1:8" x14ac:dyDescent="0.25">
      <c r="A1725">
        <v>1723</v>
      </c>
      <c r="B1725" s="5">
        <v>41545</v>
      </c>
      <c r="C1725">
        <v>5.4800000041723251E-2</v>
      </c>
      <c r="D1725">
        <v>1302.02001953125</v>
      </c>
      <c r="E1725">
        <v>4451.08984375</v>
      </c>
      <c r="F1725">
        <v>0.18733899295330048</v>
      </c>
      <c r="G1725">
        <v>124.74800109863281</v>
      </c>
      <c r="H1725">
        <v>23.370199203491211</v>
      </c>
    </row>
    <row r="1726" spans="1:8" x14ac:dyDescent="0.25">
      <c r="A1726">
        <v>1724</v>
      </c>
      <c r="B1726" s="5">
        <v>41546</v>
      </c>
      <c r="C1726">
        <v>5.4800000041723251E-2</v>
      </c>
      <c r="D1726">
        <v>1242.8399658203125</v>
      </c>
      <c r="E1726">
        <v>4275.85009765625</v>
      </c>
      <c r="F1726">
        <v>0.1885329931974411</v>
      </c>
      <c r="G1726">
        <v>125.18099975585938</v>
      </c>
      <c r="H1726">
        <v>23.600799560546875</v>
      </c>
    </row>
    <row r="1727" spans="1:8" x14ac:dyDescent="0.25">
      <c r="A1727">
        <v>1725</v>
      </c>
      <c r="B1727" s="5">
        <v>41547</v>
      </c>
      <c r="C1727">
        <v>5.4800000041723251E-2</v>
      </c>
      <c r="D1727">
        <v>1242.8399658203125</v>
      </c>
      <c r="E1727">
        <v>4100.75</v>
      </c>
      <c r="F1727">
        <v>0.18081299960613251</v>
      </c>
      <c r="G1727">
        <v>123.09799957275391</v>
      </c>
      <c r="H1727">
        <v>22.257699966430664</v>
      </c>
    </row>
    <row r="1728" spans="1:8" x14ac:dyDescent="0.25">
      <c r="A1728">
        <v>1726</v>
      </c>
      <c r="B1728" s="5">
        <v>41548</v>
      </c>
      <c r="C1728">
        <v>5.4900001734495163E-2</v>
      </c>
      <c r="D1728">
        <v>1449.97998046875</v>
      </c>
      <c r="E1728">
        <v>4714.14013671875</v>
      </c>
      <c r="F1728">
        <v>0.17848999798297882</v>
      </c>
      <c r="G1728">
        <v>125.49400329589844</v>
      </c>
      <c r="H1728">
        <v>22.39940071105957</v>
      </c>
    </row>
    <row r="1729" spans="1:8" x14ac:dyDescent="0.25">
      <c r="A1729">
        <v>1727</v>
      </c>
      <c r="B1729" s="5">
        <v>41549</v>
      </c>
      <c r="C1729">
        <v>5.4900001734495163E-2</v>
      </c>
      <c r="D1729">
        <v>1449.97998046875</v>
      </c>
      <c r="E1729">
        <v>4814.919921875</v>
      </c>
      <c r="F1729">
        <v>0.1823049932718277</v>
      </c>
      <c r="G1729">
        <v>99.813499450683594</v>
      </c>
      <c r="H1729">
        <v>18.196500778198242</v>
      </c>
    </row>
    <row r="1730" spans="1:8" x14ac:dyDescent="0.25">
      <c r="A1730">
        <v>1728</v>
      </c>
      <c r="B1730" s="5">
        <v>41550</v>
      </c>
      <c r="C1730">
        <v>5.4900001734495163E-2</v>
      </c>
      <c r="D1730">
        <v>1538.75</v>
      </c>
      <c r="E1730">
        <v>5011.60009765625</v>
      </c>
      <c r="F1730">
        <v>0.17880499362945557</v>
      </c>
      <c r="G1730">
        <v>116.81700134277344</v>
      </c>
      <c r="H1730">
        <v>20.887500762939453</v>
      </c>
    </row>
    <row r="1731" spans="1:8" x14ac:dyDescent="0.25">
      <c r="A1731">
        <v>1729</v>
      </c>
      <c r="B1731" s="5">
        <v>41551</v>
      </c>
      <c r="C1731">
        <v>5.4999999701976776E-2</v>
      </c>
      <c r="D1731">
        <v>1538.75</v>
      </c>
      <c r="E1731">
        <v>4524.77001953125</v>
      </c>
      <c r="F1731">
        <v>0.16173000633716583</v>
      </c>
      <c r="G1731">
        <v>121.29499816894531</v>
      </c>
      <c r="H1731">
        <v>19.617099761962891</v>
      </c>
    </row>
    <row r="1732" spans="1:8" x14ac:dyDescent="0.25">
      <c r="A1732">
        <v>1730</v>
      </c>
      <c r="B1732" s="5">
        <v>41552</v>
      </c>
      <c r="C1732">
        <v>5.4999999701976776E-2</v>
      </c>
      <c r="D1732">
        <v>1560.93994140625</v>
      </c>
      <c r="E1732">
        <v>5501.06005859375</v>
      </c>
      <c r="F1732">
        <v>0.19383099675178528</v>
      </c>
      <c r="G1732">
        <v>121.13999938964844</v>
      </c>
      <c r="H1732">
        <v>23.48069953918457</v>
      </c>
    </row>
    <row r="1733" spans="1:8" x14ac:dyDescent="0.25">
      <c r="A1733">
        <v>1731</v>
      </c>
      <c r="B1733" s="5">
        <v>41553</v>
      </c>
      <c r="C1733">
        <v>5.4999999701976776E-2</v>
      </c>
      <c r="D1733">
        <v>1560.93994140625</v>
      </c>
      <c r="E1733">
        <v>4646.16015625</v>
      </c>
      <c r="F1733">
        <v>0.16370800137519836</v>
      </c>
      <c r="G1733">
        <v>121.68299865722656</v>
      </c>
      <c r="H1733">
        <v>19.920499801635742</v>
      </c>
    </row>
    <row r="1734" spans="1:8" x14ac:dyDescent="0.25">
      <c r="A1734">
        <v>1732</v>
      </c>
      <c r="B1734" s="5">
        <v>41554</v>
      </c>
      <c r="C1734">
        <v>5.5100001394748688E-2</v>
      </c>
      <c r="D1734">
        <v>1439.6099853515625</v>
      </c>
      <c r="E1734">
        <v>3932.580078125</v>
      </c>
      <c r="F1734">
        <v>0.15051700174808502</v>
      </c>
      <c r="G1734">
        <v>123.24500274658203</v>
      </c>
      <c r="H1734">
        <v>18.550399780273438</v>
      </c>
    </row>
    <row r="1735" spans="1:8" x14ac:dyDescent="0.25">
      <c r="A1735">
        <v>1733</v>
      </c>
      <c r="B1735" s="5">
        <v>41555</v>
      </c>
      <c r="C1735">
        <v>5.5100001394748688E-2</v>
      </c>
      <c r="D1735">
        <v>1439.6099853515625</v>
      </c>
      <c r="E1735">
        <v>4042.139892578125</v>
      </c>
      <c r="F1735">
        <v>0.15470999479293823</v>
      </c>
      <c r="G1735">
        <v>124.31800079345703</v>
      </c>
      <c r="H1735">
        <v>19.233200073242188</v>
      </c>
    </row>
    <row r="1736" spans="1:8" x14ac:dyDescent="0.25">
      <c r="A1736">
        <v>1734</v>
      </c>
      <c r="B1736" s="5">
        <v>41556</v>
      </c>
      <c r="C1736">
        <v>5.5100001394748688E-2</v>
      </c>
      <c r="D1736">
        <v>1721.8900146484375</v>
      </c>
      <c r="E1736">
        <v>4505.3798828125</v>
      </c>
      <c r="F1736">
        <v>0.14417099952697754</v>
      </c>
      <c r="G1736">
        <v>125.84200286865234</v>
      </c>
      <c r="H1736">
        <v>18.142799377441406</v>
      </c>
    </row>
    <row r="1737" spans="1:8" x14ac:dyDescent="0.25">
      <c r="A1737">
        <v>1735</v>
      </c>
      <c r="B1737" s="5">
        <v>41557</v>
      </c>
      <c r="C1737">
        <v>5.5199999362230301E-2</v>
      </c>
      <c r="D1737">
        <v>1721.8900146484375</v>
      </c>
      <c r="E1737">
        <v>4831.06005859375</v>
      </c>
      <c r="F1737">
        <v>0.15487299859523773</v>
      </c>
      <c r="G1737">
        <v>125.697998046875</v>
      </c>
      <c r="H1737">
        <v>19.467199325561523</v>
      </c>
    </row>
    <row r="1738" spans="1:8" x14ac:dyDescent="0.25">
      <c r="A1738">
        <v>1736</v>
      </c>
      <c r="B1738" s="5">
        <v>41558</v>
      </c>
      <c r="C1738">
        <v>5.5199999362230301E-2</v>
      </c>
      <c r="D1738">
        <v>1665.4300537109375</v>
      </c>
      <c r="E1738">
        <v>4647.77001953125</v>
      </c>
      <c r="F1738">
        <v>0.15404799580574036</v>
      </c>
      <c r="G1738">
        <v>125.51200103759766</v>
      </c>
      <c r="H1738">
        <v>19.33489990234375</v>
      </c>
    </row>
    <row r="1739" spans="1:8" x14ac:dyDescent="0.25">
      <c r="A1739">
        <v>1737</v>
      </c>
      <c r="B1739" s="5">
        <v>41559</v>
      </c>
      <c r="C1739">
        <v>5.5199999362230301E-2</v>
      </c>
      <c r="D1739">
        <v>1665.4300537109375</v>
      </c>
      <c r="E1739">
        <v>5382.14990234375</v>
      </c>
      <c r="F1739">
        <v>0.17838899791240692</v>
      </c>
      <c r="G1739">
        <v>126.52300262451172</v>
      </c>
      <c r="H1739">
        <v>22.57029914855957</v>
      </c>
    </row>
    <row r="1740" spans="1:8" x14ac:dyDescent="0.25">
      <c r="A1740">
        <v>1738</v>
      </c>
      <c r="B1740" s="5">
        <v>41560</v>
      </c>
      <c r="C1740">
        <v>5.5300001055002213E-2</v>
      </c>
      <c r="D1740">
        <v>2154.7099609375</v>
      </c>
      <c r="E1740">
        <v>5555.7998046875</v>
      </c>
      <c r="F1740">
        <v>0.14258800446987152</v>
      </c>
      <c r="G1740">
        <v>130.41499328613281</v>
      </c>
      <c r="H1740">
        <v>18.595600128173828</v>
      </c>
    </row>
    <row r="1741" spans="1:8" x14ac:dyDescent="0.25">
      <c r="A1741">
        <v>1739</v>
      </c>
      <c r="B1741" s="5">
        <v>41561</v>
      </c>
      <c r="C1741">
        <v>5.5300001055002213E-2</v>
      </c>
      <c r="D1741">
        <v>2154.7099609375</v>
      </c>
      <c r="E1741">
        <v>6283.0400390625</v>
      </c>
      <c r="F1741">
        <v>0.16125200688838959</v>
      </c>
      <c r="G1741">
        <v>133.03599548339844</v>
      </c>
      <c r="H1741">
        <v>21.452400207519531</v>
      </c>
    </row>
    <row r="1742" spans="1:8" x14ac:dyDescent="0.25">
      <c r="A1742">
        <v>1740</v>
      </c>
      <c r="B1742" s="5">
        <v>41562</v>
      </c>
      <c r="C1742">
        <v>5.5300001055002213E-2</v>
      </c>
      <c r="D1742">
        <v>2333.489990234375</v>
      </c>
      <c r="E1742">
        <v>6538.64013671875</v>
      </c>
      <c r="F1742">
        <v>0.15495499968528748</v>
      </c>
      <c r="G1742">
        <v>138.64199829101563</v>
      </c>
      <c r="H1742">
        <v>21.483299255371094</v>
      </c>
    </row>
    <row r="1743" spans="1:8" x14ac:dyDescent="0.25">
      <c r="A1743">
        <v>1741</v>
      </c>
      <c r="B1743" s="5">
        <v>41563</v>
      </c>
      <c r="C1743">
        <v>5.5399999022483826E-2</v>
      </c>
      <c r="D1743">
        <v>2333.489990234375</v>
      </c>
      <c r="E1743">
        <v>5297.2001953125</v>
      </c>
      <c r="F1743">
        <v>0.12576200067996979</v>
      </c>
      <c r="G1743">
        <v>137.41900634765625</v>
      </c>
      <c r="H1743">
        <v>17.282100677490234</v>
      </c>
    </row>
    <row r="1744" spans="1:8" x14ac:dyDescent="0.25">
      <c r="A1744">
        <v>1742</v>
      </c>
      <c r="B1744" s="5">
        <v>41564</v>
      </c>
      <c r="C1744">
        <v>5.5399999022483826E-2</v>
      </c>
      <c r="D1744">
        <v>2382.31005859375</v>
      </c>
      <c r="E1744">
        <v>4211.52001953125</v>
      </c>
      <c r="F1744">
        <v>9.7937799990177155E-2</v>
      </c>
      <c r="G1744">
        <v>142.73500061035156</v>
      </c>
      <c r="H1744">
        <v>13.97920036315918</v>
      </c>
    </row>
    <row r="1745" spans="1:8" x14ac:dyDescent="0.25">
      <c r="A1745">
        <v>1743</v>
      </c>
      <c r="B1745" s="5">
        <v>41565</v>
      </c>
      <c r="C1745">
        <v>5.5399999022483826E-2</v>
      </c>
      <c r="D1745">
        <v>2382.31005859375</v>
      </c>
      <c r="E1745">
        <v>4838.35986328125</v>
      </c>
      <c r="F1745">
        <v>0.11251500248908997</v>
      </c>
      <c r="G1745">
        <v>149.59500122070313</v>
      </c>
      <c r="H1745">
        <v>16.831699371337891</v>
      </c>
    </row>
    <row r="1746" spans="1:8" x14ac:dyDescent="0.25">
      <c r="A1746">
        <v>1744</v>
      </c>
      <c r="B1746" s="5">
        <v>41566</v>
      </c>
      <c r="C1746">
        <v>5.5500000715255737E-2</v>
      </c>
      <c r="D1746">
        <v>2914.669921875</v>
      </c>
      <c r="E1746">
        <v>5611.259765625</v>
      </c>
      <c r="F1746">
        <v>0.10684700310230255</v>
      </c>
      <c r="G1746">
        <v>159.81100463867188</v>
      </c>
      <c r="H1746">
        <v>17.075399398803711</v>
      </c>
    </row>
    <row r="1747" spans="1:8" x14ac:dyDescent="0.25">
      <c r="A1747">
        <v>1745</v>
      </c>
      <c r="B1747" s="5">
        <v>41567</v>
      </c>
      <c r="C1747">
        <v>5.5500000715255737E-2</v>
      </c>
      <c r="D1747">
        <v>2914.669921875</v>
      </c>
      <c r="E1747">
        <v>5003.490234375</v>
      </c>
      <c r="F1747">
        <v>9.5274500548839569E-2</v>
      </c>
      <c r="G1747">
        <v>163.06300354003906</v>
      </c>
      <c r="H1747">
        <v>15.535699844360352</v>
      </c>
    </row>
    <row r="1748" spans="1:8" x14ac:dyDescent="0.25">
      <c r="A1748">
        <v>1746</v>
      </c>
      <c r="B1748" s="5">
        <v>41568</v>
      </c>
      <c r="C1748">
        <v>5.5500000715255737E-2</v>
      </c>
      <c r="D1748">
        <v>2675.110107421875</v>
      </c>
      <c r="E1748">
        <v>5312.66015625</v>
      </c>
      <c r="F1748">
        <v>0.11022099852561951</v>
      </c>
      <c r="G1748">
        <v>174.177001953125</v>
      </c>
      <c r="H1748">
        <v>19.197900772094727</v>
      </c>
    </row>
    <row r="1749" spans="1:8" x14ac:dyDescent="0.25">
      <c r="A1749">
        <v>1747</v>
      </c>
      <c r="B1749" s="5">
        <v>41569</v>
      </c>
      <c r="C1749">
        <v>5.559999868273735E-2</v>
      </c>
      <c r="D1749">
        <v>2675.110107421875</v>
      </c>
      <c r="E1749">
        <v>6166.68017578125</v>
      </c>
      <c r="F1749">
        <v>0.12816900014877319</v>
      </c>
      <c r="G1749">
        <v>183.86500549316406</v>
      </c>
      <c r="H1749">
        <v>23.565900802612305</v>
      </c>
    </row>
    <row r="1750" spans="1:8" x14ac:dyDescent="0.25">
      <c r="A1750">
        <v>1748</v>
      </c>
      <c r="B1750" s="5">
        <v>41570</v>
      </c>
      <c r="C1750">
        <v>5.559999868273735E-2</v>
      </c>
      <c r="D1750">
        <v>2808.199951171875</v>
      </c>
      <c r="E1750">
        <v>5570.77978515625</v>
      </c>
      <c r="F1750">
        <v>0.11029700189828873</v>
      </c>
      <c r="G1750">
        <v>200.6199951171875</v>
      </c>
      <c r="H1750">
        <v>22.127700805664063</v>
      </c>
    </row>
    <row r="1751" spans="1:8" x14ac:dyDescent="0.25">
      <c r="A1751">
        <v>1749</v>
      </c>
      <c r="B1751" s="5">
        <v>41571</v>
      </c>
      <c r="C1751">
        <v>5.559999868273735E-2</v>
      </c>
      <c r="D1751">
        <v>2808.199951171875</v>
      </c>
      <c r="E1751">
        <v>5425.77001953125</v>
      </c>
      <c r="F1751">
        <v>0.1074260026216507</v>
      </c>
      <c r="G1751">
        <v>183.14799499511719</v>
      </c>
      <c r="H1751">
        <v>19.674800872802734</v>
      </c>
    </row>
    <row r="1752" spans="1:8" x14ac:dyDescent="0.25">
      <c r="A1752">
        <v>1750</v>
      </c>
      <c r="B1752" s="5">
        <v>41572</v>
      </c>
      <c r="C1752">
        <v>5.5700000375509262E-2</v>
      </c>
      <c r="D1752">
        <v>3194.159912109375</v>
      </c>
      <c r="E1752">
        <v>5926.080078125</v>
      </c>
      <c r="F1752">
        <v>0.10333900153636932</v>
      </c>
      <c r="G1752">
        <v>178.12199401855469</v>
      </c>
      <c r="H1752">
        <v>18.406999588012695</v>
      </c>
    </row>
    <row r="1753" spans="1:8" x14ac:dyDescent="0.25">
      <c r="A1753">
        <v>1751</v>
      </c>
      <c r="B1753" s="5">
        <v>41573</v>
      </c>
      <c r="C1753">
        <v>5.5700000375509262E-2</v>
      </c>
      <c r="D1753">
        <v>3194.159912109375</v>
      </c>
      <c r="E1753">
        <v>4585.33984375</v>
      </c>
      <c r="F1753">
        <v>7.9959496855735779E-2</v>
      </c>
      <c r="G1753">
        <v>175.9010009765625</v>
      </c>
      <c r="H1753">
        <v>14.064999580383301</v>
      </c>
    </row>
    <row r="1754" spans="1:8" x14ac:dyDescent="0.25">
      <c r="A1754">
        <v>1752</v>
      </c>
      <c r="B1754" s="5">
        <v>41574</v>
      </c>
      <c r="C1754">
        <v>5.5700000375509262E-2</v>
      </c>
      <c r="D1754">
        <v>3439.669921875</v>
      </c>
      <c r="E1754">
        <v>4532.75</v>
      </c>
      <c r="F1754">
        <v>7.3400698602199554E-2</v>
      </c>
      <c r="G1754">
        <v>185.68899536132813</v>
      </c>
      <c r="H1754">
        <v>13.62969970703125</v>
      </c>
    </row>
    <row r="1755" spans="1:8" x14ac:dyDescent="0.25">
      <c r="A1755">
        <v>1753</v>
      </c>
      <c r="B1755" s="5">
        <v>41575</v>
      </c>
      <c r="C1755">
        <v>5.5799998342990875E-2</v>
      </c>
      <c r="D1755">
        <v>3439.669921875</v>
      </c>
      <c r="E1755">
        <v>4406.18017578125</v>
      </c>
      <c r="F1755">
        <v>7.1479201316833496E-2</v>
      </c>
      <c r="G1755">
        <v>187.86799621582031</v>
      </c>
      <c r="H1755">
        <v>13.42870044708252</v>
      </c>
    </row>
    <row r="1756" spans="1:8" x14ac:dyDescent="0.25">
      <c r="A1756">
        <v>1754</v>
      </c>
      <c r="B1756" s="5">
        <v>41576</v>
      </c>
      <c r="C1756">
        <v>5.5799998342990875E-2</v>
      </c>
      <c r="D1756">
        <v>3051.010009765625</v>
      </c>
      <c r="E1756">
        <v>4034.4599609375</v>
      </c>
      <c r="F1756">
        <v>7.3786303400993347E-2</v>
      </c>
      <c r="G1756">
        <v>198.1929931640625</v>
      </c>
      <c r="H1756">
        <v>14.623900413513184</v>
      </c>
    </row>
    <row r="1757" spans="1:8" x14ac:dyDescent="0.25">
      <c r="A1757">
        <v>1755</v>
      </c>
      <c r="B1757" s="5">
        <v>41577</v>
      </c>
      <c r="C1757">
        <v>5.5799998342990875E-2</v>
      </c>
      <c r="D1757">
        <v>3051.010009765625</v>
      </c>
      <c r="E1757">
        <v>4904.72021484375</v>
      </c>
      <c r="F1757">
        <v>8.9702501893043518E-2</v>
      </c>
      <c r="G1757">
        <v>194.54899597167969</v>
      </c>
      <c r="H1757">
        <v>17.451499938964844</v>
      </c>
    </row>
    <row r="1758" spans="1:8" x14ac:dyDescent="0.25">
      <c r="A1758">
        <v>1756</v>
      </c>
      <c r="B1758" s="5">
        <v>41578</v>
      </c>
      <c r="C1758">
        <v>5.5900000035762787E-2</v>
      </c>
      <c r="D1758">
        <v>4061.530029296875</v>
      </c>
      <c r="E1758">
        <v>5304.97998046875</v>
      </c>
      <c r="F1758">
        <v>7.3013998568058014E-2</v>
      </c>
      <c r="G1758">
        <v>198.22599792480469</v>
      </c>
      <c r="H1758">
        <v>14.473299980163574</v>
      </c>
    </row>
    <row r="1759" spans="1:8" x14ac:dyDescent="0.25">
      <c r="A1759">
        <v>1757</v>
      </c>
      <c r="B1759" s="5">
        <v>41579</v>
      </c>
      <c r="C1759">
        <v>5.5900000035762787E-2</v>
      </c>
      <c r="D1759">
        <v>4061.530029296875</v>
      </c>
      <c r="E1759">
        <v>5235</v>
      </c>
      <c r="F1759">
        <v>7.2050802409648895E-2</v>
      </c>
      <c r="G1759">
        <v>198.50999450683594</v>
      </c>
      <c r="H1759">
        <v>14.302800178527832</v>
      </c>
    </row>
    <row r="1760" spans="1:8" x14ac:dyDescent="0.25">
      <c r="A1760">
        <v>1758</v>
      </c>
      <c r="B1760" s="5">
        <v>41580</v>
      </c>
      <c r="C1760">
        <v>5.5900000035762787E-2</v>
      </c>
      <c r="D1760">
        <v>4217</v>
      </c>
      <c r="E1760">
        <v>5073.52978515625</v>
      </c>
      <c r="F1760">
        <v>6.7254103720188141E-2</v>
      </c>
      <c r="G1760">
        <v>200.84700012207031</v>
      </c>
      <c r="H1760">
        <v>13.507800102233887</v>
      </c>
    </row>
    <row r="1761" spans="1:8" x14ac:dyDescent="0.25">
      <c r="A1761">
        <v>1759</v>
      </c>
      <c r="B1761" s="5">
        <v>41581</v>
      </c>
      <c r="C1761">
        <v>5.6000001728534698E-2</v>
      </c>
      <c r="D1761">
        <v>4217</v>
      </c>
      <c r="E1761">
        <v>4840.8798828125</v>
      </c>
      <c r="F1761">
        <v>6.4284898340702057E-2</v>
      </c>
      <c r="G1761">
        <v>207.63299560546875</v>
      </c>
      <c r="H1761">
        <v>13.347700119018555</v>
      </c>
    </row>
    <row r="1762" spans="1:8" x14ac:dyDescent="0.25">
      <c r="A1762">
        <v>1760</v>
      </c>
      <c r="B1762" s="5">
        <v>41582</v>
      </c>
      <c r="C1762">
        <v>5.6000001728534698E-2</v>
      </c>
      <c r="D1762">
        <v>3886.639892578125</v>
      </c>
      <c r="E1762">
        <v>4926.830078125</v>
      </c>
      <c r="F1762">
        <v>7.0987403392791748E-2</v>
      </c>
      <c r="G1762">
        <v>225.19599914550781</v>
      </c>
      <c r="H1762">
        <v>15.986100196838379</v>
      </c>
    </row>
    <row r="1763" spans="1:8" x14ac:dyDescent="0.25">
      <c r="A1763">
        <v>1761</v>
      </c>
      <c r="B1763" s="5">
        <v>41583</v>
      </c>
      <c r="C1763">
        <v>5.6000001728534698E-2</v>
      </c>
      <c r="D1763">
        <v>3886.639892578125</v>
      </c>
      <c r="E1763">
        <v>4397.27978515625</v>
      </c>
      <c r="F1763">
        <v>6.3357502222061157E-2</v>
      </c>
      <c r="G1763">
        <v>239.28999328613281</v>
      </c>
      <c r="H1763">
        <v>15.160799980163574</v>
      </c>
    </row>
    <row r="1764" spans="1:8" x14ac:dyDescent="0.25">
      <c r="A1764">
        <v>1762</v>
      </c>
      <c r="B1764" s="5">
        <v>41584</v>
      </c>
      <c r="C1764">
        <v>5.6099999696016312E-2</v>
      </c>
      <c r="D1764">
        <v>4114.5498046875</v>
      </c>
      <c r="E1764">
        <v>4220.6298828125</v>
      </c>
      <c r="F1764">
        <v>5.7546399533748627E-2</v>
      </c>
      <c r="G1764">
        <v>253.6929931640625</v>
      </c>
      <c r="H1764">
        <v>14.599100112915039</v>
      </c>
    </row>
    <row r="1765" spans="1:8" x14ac:dyDescent="0.25">
      <c r="A1765">
        <v>1763</v>
      </c>
      <c r="B1765" s="5">
        <v>41585</v>
      </c>
      <c r="C1765">
        <v>5.6099999696016312E-2</v>
      </c>
      <c r="D1765">
        <v>4114.5498046875</v>
      </c>
      <c r="E1765">
        <v>3728.5</v>
      </c>
      <c r="F1765">
        <v>5.083639919757843E-2</v>
      </c>
      <c r="G1765">
        <v>283.302001953125</v>
      </c>
      <c r="H1765">
        <v>14.402099609375</v>
      </c>
    </row>
    <row r="1766" spans="1:8" x14ac:dyDescent="0.25">
      <c r="A1766">
        <v>1764</v>
      </c>
      <c r="B1766" s="5">
        <v>41586</v>
      </c>
      <c r="C1766">
        <v>5.6099999696016312E-2</v>
      </c>
      <c r="D1766">
        <v>3377.989990234375</v>
      </c>
      <c r="E1766">
        <v>3456.820068359375</v>
      </c>
      <c r="F1766">
        <v>5.7409200817346573E-2</v>
      </c>
      <c r="G1766">
        <v>323.76699829101563</v>
      </c>
      <c r="H1766">
        <v>18.587200164794922</v>
      </c>
    </row>
    <row r="1767" spans="1:8" x14ac:dyDescent="0.25">
      <c r="A1767">
        <v>1765</v>
      </c>
      <c r="B1767" s="5">
        <v>41587</v>
      </c>
      <c r="C1767">
        <v>5.6200001388788223E-2</v>
      </c>
      <c r="D1767">
        <v>3377.989990234375</v>
      </c>
      <c r="E1767">
        <v>3756.050048828125</v>
      </c>
      <c r="F1767">
        <v>6.2489800155162811E-2</v>
      </c>
      <c r="G1767">
        <v>336.135986328125</v>
      </c>
      <c r="H1767">
        <v>21.005100250244141</v>
      </c>
    </row>
    <row r="1768" spans="1:8" x14ac:dyDescent="0.25">
      <c r="A1768">
        <v>1766</v>
      </c>
      <c r="B1768" s="5">
        <v>41588</v>
      </c>
      <c r="C1768">
        <v>5.6200001388788223E-2</v>
      </c>
      <c r="D1768">
        <v>4266.93994140625</v>
      </c>
      <c r="E1768">
        <v>4320.830078125</v>
      </c>
      <c r="F1768">
        <v>5.6909799575805664E-2</v>
      </c>
      <c r="G1768">
        <v>311.9010009765625</v>
      </c>
      <c r="H1768">
        <v>17.750200271606445</v>
      </c>
    </row>
    <row r="1769" spans="1:8" x14ac:dyDescent="0.25">
      <c r="A1769">
        <v>1767</v>
      </c>
      <c r="B1769" s="5">
        <v>41589</v>
      </c>
      <c r="C1769">
        <v>5.6200001388788223E-2</v>
      </c>
      <c r="D1769">
        <v>4266.93994140625</v>
      </c>
      <c r="E1769">
        <v>4737.22021484375</v>
      </c>
      <c r="F1769">
        <v>6.2394101172685623E-2</v>
      </c>
      <c r="G1769">
        <v>332.62600708007813</v>
      </c>
      <c r="H1769">
        <v>20.753900527954102</v>
      </c>
    </row>
    <row r="1770" spans="1:8" x14ac:dyDescent="0.25">
      <c r="A1770">
        <v>1768</v>
      </c>
      <c r="B1770" s="5">
        <v>41590</v>
      </c>
      <c r="C1770">
        <v>5.6299999356269836E-2</v>
      </c>
      <c r="D1770">
        <v>4800.31005859375</v>
      </c>
      <c r="E1770">
        <v>5047.509765625</v>
      </c>
      <c r="F1770">
        <v>5.9199299663305283E-2</v>
      </c>
      <c r="G1770">
        <v>349.34201049804688</v>
      </c>
      <c r="H1770">
        <v>20.68079948425293</v>
      </c>
    </row>
    <row r="1771" spans="1:8" x14ac:dyDescent="0.25">
      <c r="A1771">
        <v>1769</v>
      </c>
      <c r="B1771" s="5">
        <v>41591</v>
      </c>
      <c r="C1771">
        <v>5.6299999356269836E-2</v>
      </c>
      <c r="D1771">
        <v>4800.31005859375</v>
      </c>
      <c r="E1771">
        <v>4223.0400390625</v>
      </c>
      <c r="F1771">
        <v>4.9529500305652618E-2</v>
      </c>
      <c r="G1771">
        <v>393.27999877929688</v>
      </c>
      <c r="H1771">
        <v>19.479000091552734</v>
      </c>
    </row>
    <row r="1772" spans="1:8" x14ac:dyDescent="0.25">
      <c r="A1772">
        <v>1770</v>
      </c>
      <c r="B1772" s="5">
        <v>41592</v>
      </c>
      <c r="C1772">
        <v>5.6299999356269836E-2</v>
      </c>
      <c r="D1772">
        <v>4292.33984375</v>
      </c>
      <c r="E1772">
        <v>4598.14013671875</v>
      </c>
      <c r="F1772">
        <v>6.0311000794172287E-2</v>
      </c>
      <c r="G1772">
        <v>410.72299194335938</v>
      </c>
      <c r="H1772">
        <v>24.771099090576172</v>
      </c>
    </row>
    <row r="1773" spans="1:8" x14ac:dyDescent="0.25">
      <c r="A1773">
        <v>1771</v>
      </c>
      <c r="B1773" s="5">
        <v>41593</v>
      </c>
      <c r="C1773">
        <v>5.6400001049041748E-2</v>
      </c>
      <c r="D1773">
        <v>4292.33984375</v>
      </c>
      <c r="E1773">
        <v>4167.31982421875</v>
      </c>
      <c r="F1773">
        <v>5.4757300764322281E-2</v>
      </c>
      <c r="G1773">
        <v>409.16799926757813</v>
      </c>
      <c r="H1773">
        <v>22.404899597167969</v>
      </c>
    </row>
    <row r="1774" spans="1:8" x14ac:dyDescent="0.25">
      <c r="A1774">
        <v>1772</v>
      </c>
      <c r="B1774" s="5">
        <v>41594</v>
      </c>
      <c r="C1774">
        <v>5.6400001049041748E-2</v>
      </c>
      <c r="D1774">
        <v>4978.10009765625</v>
      </c>
      <c r="E1774">
        <v>4864.27001953125</v>
      </c>
      <c r="F1774">
        <v>5.5110398679971695E-2</v>
      </c>
      <c r="G1774">
        <v>428.82400512695313</v>
      </c>
      <c r="H1774">
        <v>23.632600784301758</v>
      </c>
    </row>
    <row r="1775" spans="1:8" x14ac:dyDescent="0.25">
      <c r="A1775">
        <v>1773</v>
      </c>
      <c r="B1775" s="5">
        <v>41595</v>
      </c>
      <c r="C1775">
        <v>5.6400001049041748E-2</v>
      </c>
      <c r="D1775">
        <v>4978.10009765625</v>
      </c>
      <c r="E1775">
        <v>4667.08984375</v>
      </c>
      <c r="F1775">
        <v>5.287640169262886E-2</v>
      </c>
      <c r="G1775">
        <v>476.29501342773438</v>
      </c>
      <c r="H1775">
        <v>25.184799194335938</v>
      </c>
    </row>
    <row r="1776" spans="1:8" x14ac:dyDescent="0.25">
      <c r="A1776">
        <v>1774</v>
      </c>
      <c r="B1776" s="5">
        <v>41596</v>
      </c>
      <c r="C1776">
        <v>5.6499999016523361E-2</v>
      </c>
      <c r="D1776">
        <v>4968.7998046875</v>
      </c>
      <c r="E1776">
        <v>3927.22998046875</v>
      </c>
      <c r="F1776">
        <v>4.4656399637460709E-2</v>
      </c>
      <c r="G1776">
        <v>674.37701416015625</v>
      </c>
      <c r="H1776">
        <v>30.115200042724609</v>
      </c>
    </row>
    <row r="1777" spans="1:8" x14ac:dyDescent="0.25">
      <c r="A1777">
        <v>1775</v>
      </c>
      <c r="B1777" s="5">
        <v>41597</v>
      </c>
      <c r="C1777">
        <v>5.6499999016523361E-2</v>
      </c>
      <c r="D1777">
        <v>4968.7998046875</v>
      </c>
      <c r="E1777">
        <v>4056.60009765625</v>
      </c>
      <c r="F1777">
        <v>4.6127401292324066E-2</v>
      </c>
      <c r="G1777">
        <v>541.82598876953125</v>
      </c>
      <c r="H1777">
        <v>24.993000030517578</v>
      </c>
    </row>
    <row r="1778" spans="1:8" x14ac:dyDescent="0.25">
      <c r="A1778">
        <v>1776</v>
      </c>
      <c r="B1778" s="5">
        <v>41598</v>
      </c>
      <c r="C1778">
        <v>5.6499999016523361E-2</v>
      </c>
      <c r="D1778">
        <v>4938.5</v>
      </c>
      <c r="E1778">
        <v>4125.27978515625</v>
      </c>
      <c r="F1778">
        <v>4.7196198254823685E-2</v>
      </c>
      <c r="G1778">
        <v>572.6669921875</v>
      </c>
      <c r="H1778">
        <v>27.027700424194336</v>
      </c>
    </row>
    <row r="1779" spans="1:8" x14ac:dyDescent="0.25">
      <c r="A1779">
        <v>1777</v>
      </c>
      <c r="B1779" s="5">
        <v>41599</v>
      </c>
      <c r="C1779">
        <v>5.6600000709295273E-2</v>
      </c>
      <c r="D1779">
        <v>4938.5</v>
      </c>
      <c r="E1779">
        <v>3776.56005859375</v>
      </c>
      <c r="F1779">
        <v>4.3283000588417053E-2</v>
      </c>
      <c r="G1779">
        <v>695.86700439453125</v>
      </c>
      <c r="H1779">
        <v>30.119199752807617</v>
      </c>
    </row>
    <row r="1780" spans="1:8" x14ac:dyDescent="0.25">
      <c r="A1780">
        <v>1778</v>
      </c>
      <c r="B1780" s="5">
        <v>41600</v>
      </c>
      <c r="C1780">
        <v>5.6600000709295273E-2</v>
      </c>
      <c r="D1780">
        <v>5029.39013671875</v>
      </c>
      <c r="E1780">
        <v>4323.2998046875</v>
      </c>
      <c r="F1780">
        <v>4.8653800040483475E-2</v>
      </c>
      <c r="G1780">
        <v>747.48199462890625</v>
      </c>
      <c r="H1780">
        <v>36.367801666259766</v>
      </c>
    </row>
    <row r="1781" spans="1:8" x14ac:dyDescent="0.25">
      <c r="A1781">
        <v>1779</v>
      </c>
      <c r="B1781" s="5">
        <v>41601</v>
      </c>
      <c r="C1781">
        <v>5.6600000709295273E-2</v>
      </c>
      <c r="D1781">
        <v>5029.39013671875</v>
      </c>
      <c r="E1781">
        <v>4271.02001953125</v>
      </c>
      <c r="F1781">
        <v>4.8065401613712311E-2</v>
      </c>
      <c r="G1781">
        <v>776.70001220703125</v>
      </c>
      <c r="H1781">
        <v>37.332401275634766</v>
      </c>
    </row>
    <row r="1782" spans="1:8" x14ac:dyDescent="0.25">
      <c r="A1782">
        <v>1780</v>
      </c>
      <c r="B1782" s="5">
        <v>41602</v>
      </c>
      <c r="C1782">
        <v>5.6699998676776886E-2</v>
      </c>
      <c r="D1782">
        <v>5211.18017578125</v>
      </c>
      <c r="E1782">
        <v>4217.5400390625</v>
      </c>
      <c r="F1782">
        <v>4.5888699591159821E-2</v>
      </c>
      <c r="G1782">
        <v>751.37701416015625</v>
      </c>
      <c r="H1782">
        <v>34.479698181152344</v>
      </c>
    </row>
    <row r="1783" spans="1:8" x14ac:dyDescent="0.25">
      <c r="A1783">
        <v>1781</v>
      </c>
      <c r="B1783" s="5">
        <v>41603</v>
      </c>
      <c r="C1783">
        <v>5.6699998676776886E-2</v>
      </c>
      <c r="D1783">
        <v>5211.18017578125</v>
      </c>
      <c r="E1783">
        <v>4344.60009765625</v>
      </c>
      <c r="F1783">
        <v>4.7271199524402618E-2</v>
      </c>
      <c r="G1783">
        <v>778.67498779296875</v>
      </c>
      <c r="H1783">
        <v>36.80889892578125</v>
      </c>
    </row>
    <row r="1784" spans="1:8" x14ac:dyDescent="0.25">
      <c r="A1784">
        <v>1782</v>
      </c>
      <c r="B1784" s="5">
        <v>41604</v>
      </c>
      <c r="C1784">
        <v>5.6699998676776886E-2</v>
      </c>
      <c r="D1784">
        <v>4968.7998046875</v>
      </c>
      <c r="E1784">
        <v>4000.239990234375</v>
      </c>
      <c r="F1784">
        <v>4.5647598803043365E-2</v>
      </c>
      <c r="G1784">
        <v>899.20001220703125</v>
      </c>
      <c r="H1784">
        <v>41.046298980712891</v>
      </c>
    </row>
    <row r="1785" spans="1:8" x14ac:dyDescent="0.25">
      <c r="A1785">
        <v>1783</v>
      </c>
      <c r="B1785" s="5">
        <v>41605</v>
      </c>
      <c r="C1785">
        <v>5.6800000369548798E-2</v>
      </c>
      <c r="D1785">
        <v>4968.7998046875</v>
      </c>
      <c r="E1785">
        <v>4355.41015625</v>
      </c>
      <c r="F1785">
        <v>4.9788098782300949E-2</v>
      </c>
      <c r="G1785">
        <v>948.40899658203125</v>
      </c>
      <c r="H1785">
        <v>47.219501495361328</v>
      </c>
    </row>
    <row r="1786" spans="1:8" x14ac:dyDescent="0.25">
      <c r="A1786">
        <v>1784</v>
      </c>
      <c r="B1786" s="5">
        <v>41606</v>
      </c>
      <c r="C1786">
        <v>5.6800000369548798E-2</v>
      </c>
      <c r="D1786">
        <v>5514.14990234375</v>
      </c>
      <c r="E1786">
        <v>4555.740234375</v>
      </c>
      <c r="F1786">
        <v>4.6927601099014282E-2</v>
      </c>
      <c r="G1786">
        <v>1037.760009765625</v>
      </c>
      <c r="H1786">
        <v>48.699600219726563</v>
      </c>
    </row>
    <row r="1787" spans="1:8" x14ac:dyDescent="0.25">
      <c r="A1787">
        <v>1785</v>
      </c>
      <c r="B1787" s="5">
        <v>41607</v>
      </c>
      <c r="C1787">
        <v>5.6800000369548798E-2</v>
      </c>
      <c r="D1787">
        <v>5514.14990234375</v>
      </c>
      <c r="E1787">
        <v>4351.08984375</v>
      </c>
      <c r="F1787">
        <v>4.4819600880146027E-2</v>
      </c>
      <c r="G1787">
        <v>1120.4000244140625</v>
      </c>
      <c r="H1787">
        <v>50.215900421142578</v>
      </c>
    </row>
    <row r="1788" spans="1:8" x14ac:dyDescent="0.25">
      <c r="A1788">
        <v>1786</v>
      </c>
      <c r="B1788" s="5">
        <v>41608</v>
      </c>
      <c r="C1788">
        <v>5.6899998337030411E-2</v>
      </c>
      <c r="D1788">
        <v>5626.47021484375</v>
      </c>
      <c r="E1788">
        <v>4424.18994140625</v>
      </c>
      <c r="F1788">
        <v>4.4741399586200714E-2</v>
      </c>
      <c r="G1788">
        <v>1124.760009765625</v>
      </c>
      <c r="H1788">
        <v>50.323398590087891</v>
      </c>
    </row>
    <row r="1789" spans="1:8" x14ac:dyDescent="0.25">
      <c r="A1789">
        <v>1787</v>
      </c>
      <c r="B1789" s="5">
        <v>41609</v>
      </c>
      <c r="C1789">
        <v>5.6899998337030411E-2</v>
      </c>
      <c r="D1789">
        <v>5626.47021484375</v>
      </c>
      <c r="E1789">
        <v>4893.8798828125</v>
      </c>
      <c r="F1789">
        <v>4.9491401761770248E-2</v>
      </c>
      <c r="G1789">
        <v>946.92401123046875</v>
      </c>
      <c r="H1789">
        <v>46.864601135253906</v>
      </c>
    </row>
    <row r="1790" spans="1:8" x14ac:dyDescent="0.25">
      <c r="A1790">
        <v>1788</v>
      </c>
      <c r="B1790" s="5">
        <v>41610</v>
      </c>
      <c r="C1790">
        <v>5.6899998337030411E-2</v>
      </c>
      <c r="D1790">
        <v>5731.97021484375</v>
      </c>
      <c r="E1790">
        <v>3996.139892578125</v>
      </c>
      <c r="F1790">
        <v>3.9668798446655273E-2</v>
      </c>
      <c r="G1790">
        <v>1038.3499755859375</v>
      </c>
      <c r="H1790">
        <v>41.190101623535156</v>
      </c>
    </row>
    <row r="1791" spans="1:8" x14ac:dyDescent="0.25">
      <c r="A1791">
        <v>1789</v>
      </c>
      <c r="B1791" s="5">
        <v>41611</v>
      </c>
      <c r="C1791">
        <v>5.7000000029802322E-2</v>
      </c>
      <c r="D1791">
        <v>5731.97021484375</v>
      </c>
      <c r="E1791">
        <v>5020.41015625</v>
      </c>
      <c r="F1791">
        <v>4.9924101680517197E-2</v>
      </c>
      <c r="G1791">
        <v>1068.6700439453125</v>
      </c>
      <c r="H1791">
        <v>53.352401733398438</v>
      </c>
    </row>
    <row r="1792" spans="1:8" x14ac:dyDescent="0.25">
      <c r="A1792">
        <v>1790</v>
      </c>
      <c r="B1792" s="5">
        <v>41612</v>
      </c>
      <c r="C1792">
        <v>5.7000000029802322E-2</v>
      </c>
      <c r="D1792">
        <v>6224.2900390625</v>
      </c>
      <c r="E1792">
        <v>4295.830078125</v>
      </c>
      <c r="F1792">
        <v>3.9339799433946609E-2</v>
      </c>
      <c r="G1792">
        <v>1147.25</v>
      </c>
      <c r="H1792">
        <v>45.132598876953125</v>
      </c>
    </row>
    <row r="1793" spans="1:8" x14ac:dyDescent="0.25">
      <c r="A1793">
        <v>1791</v>
      </c>
      <c r="B1793" s="5">
        <v>41613</v>
      </c>
      <c r="C1793">
        <v>5.7000000029802322E-2</v>
      </c>
      <c r="D1793">
        <v>6224.2900390625</v>
      </c>
      <c r="E1793">
        <v>4272.5400390625</v>
      </c>
      <c r="F1793">
        <v>3.9126500487327576E-2</v>
      </c>
      <c r="G1793">
        <v>1042.030029296875</v>
      </c>
      <c r="H1793">
        <v>40.770999908447266</v>
      </c>
    </row>
    <row r="1794" spans="1:8" x14ac:dyDescent="0.25">
      <c r="A1794">
        <v>1792</v>
      </c>
      <c r="B1794" s="5">
        <v>41614</v>
      </c>
      <c r="C1794">
        <v>5.7100001722574234E-2</v>
      </c>
      <c r="D1794">
        <v>7419.91015625</v>
      </c>
      <c r="E1794">
        <v>5219.2001953125</v>
      </c>
      <c r="F1794">
        <v>4.0164399892091751E-2</v>
      </c>
      <c r="G1794">
        <v>834.0260009765625</v>
      </c>
      <c r="H1794">
        <v>33.498199462890625</v>
      </c>
    </row>
    <row r="1795" spans="1:8" x14ac:dyDescent="0.25">
      <c r="A1795">
        <v>1793</v>
      </c>
      <c r="B1795" s="5">
        <v>41615</v>
      </c>
      <c r="C1795">
        <v>5.7100001722574234E-2</v>
      </c>
      <c r="D1795">
        <v>7419.91015625</v>
      </c>
      <c r="E1795">
        <v>4912.490234375</v>
      </c>
      <c r="F1795">
        <v>3.7804100662469864E-2</v>
      </c>
      <c r="G1795">
        <v>694.47100830078125</v>
      </c>
      <c r="H1795">
        <v>26.253900527954102</v>
      </c>
    </row>
    <row r="1796" spans="1:8" x14ac:dyDescent="0.25">
      <c r="A1796">
        <v>1794</v>
      </c>
      <c r="B1796" s="5">
        <v>41616</v>
      </c>
      <c r="C1796">
        <v>5.7100001722574234E-2</v>
      </c>
      <c r="D1796">
        <v>6294.6201171875</v>
      </c>
      <c r="E1796">
        <v>4886.39013671875</v>
      </c>
      <c r="F1796">
        <v>4.4325601309537888E-2</v>
      </c>
      <c r="G1796">
        <v>795.39697265625</v>
      </c>
      <c r="H1796">
        <v>35.256500244140625</v>
      </c>
    </row>
    <row r="1797" spans="1:8" x14ac:dyDescent="0.25">
      <c r="A1797">
        <v>1795</v>
      </c>
      <c r="B1797" s="5">
        <v>41617</v>
      </c>
      <c r="C1797">
        <v>5.7199999690055847E-2</v>
      </c>
      <c r="D1797">
        <v>6294.6201171875</v>
      </c>
      <c r="E1797">
        <v>4417.0400390625</v>
      </c>
      <c r="F1797">
        <v>4.0138199925422668E-2</v>
      </c>
      <c r="G1797">
        <v>898.02197265625</v>
      </c>
      <c r="H1797">
        <v>36.044998168945313</v>
      </c>
    </row>
    <row r="1798" spans="1:8" x14ac:dyDescent="0.25">
      <c r="A1798">
        <v>1796</v>
      </c>
      <c r="B1798" s="5">
        <v>41618</v>
      </c>
      <c r="C1798">
        <v>5.7199999690055847E-2</v>
      </c>
      <c r="D1798">
        <v>9076.0302734375</v>
      </c>
      <c r="E1798">
        <v>4817.5</v>
      </c>
      <c r="F1798">
        <v>3.0361400917172432E-2</v>
      </c>
      <c r="G1798">
        <v>989.99700927734375</v>
      </c>
      <c r="H1798">
        <v>30.057699203491211</v>
      </c>
    </row>
    <row r="1799" spans="1:8" x14ac:dyDescent="0.25">
      <c r="A1799">
        <v>1797</v>
      </c>
      <c r="B1799" s="5">
        <v>41619</v>
      </c>
      <c r="C1799">
        <v>5.7199999690055847E-2</v>
      </c>
      <c r="D1799">
        <v>9076.0302734375</v>
      </c>
      <c r="E1799">
        <v>4142.4501953125</v>
      </c>
      <c r="F1799">
        <v>2.6107000187039375E-2</v>
      </c>
      <c r="G1799">
        <v>883.26202392578125</v>
      </c>
      <c r="H1799">
        <v>23.059299468994141</v>
      </c>
    </row>
    <row r="1800" spans="1:8" x14ac:dyDescent="0.25">
      <c r="A1800">
        <v>1798</v>
      </c>
      <c r="B1800" s="5">
        <v>41620</v>
      </c>
      <c r="C1800">
        <v>5.7300001382827759E-2</v>
      </c>
      <c r="D1800">
        <v>7495.6201171875</v>
      </c>
      <c r="E1800">
        <v>4089.340087890625</v>
      </c>
      <c r="F1800">
        <v>3.1260799616575241E-2</v>
      </c>
      <c r="G1800">
        <v>875.74700927734375</v>
      </c>
      <c r="H1800">
        <v>27.37660026550293</v>
      </c>
    </row>
    <row r="1801" spans="1:8" x14ac:dyDescent="0.25">
      <c r="A1801">
        <v>1799</v>
      </c>
      <c r="B1801" s="5">
        <v>41621</v>
      </c>
      <c r="C1801">
        <v>5.7300001382827759E-2</v>
      </c>
      <c r="D1801">
        <v>7495.6201171875</v>
      </c>
      <c r="E1801">
        <v>4365.1298828125</v>
      </c>
      <c r="F1801">
        <v>3.3369101583957672E-2</v>
      </c>
      <c r="G1801">
        <v>898.21099853515625</v>
      </c>
      <c r="H1801">
        <v>29.972499847412109</v>
      </c>
    </row>
    <row r="1802" spans="1:8" x14ac:dyDescent="0.25">
      <c r="A1802">
        <v>1800</v>
      </c>
      <c r="B1802" s="5">
        <v>41622</v>
      </c>
      <c r="C1802">
        <v>5.7300001382827759E-2</v>
      </c>
      <c r="D1802">
        <v>9030.8701171875</v>
      </c>
      <c r="E1802">
        <v>4962.39990234375</v>
      </c>
      <c r="F1802">
        <v>3.1485900282859802E-2</v>
      </c>
      <c r="G1802">
        <v>867.4949951171875</v>
      </c>
      <c r="H1802">
        <v>27.313899993896484</v>
      </c>
    </row>
    <row r="1803" spans="1:8" x14ac:dyDescent="0.25">
      <c r="A1803">
        <v>1801</v>
      </c>
      <c r="B1803" s="5">
        <v>41623</v>
      </c>
      <c r="C1803">
        <v>5.7399999350309372E-2</v>
      </c>
      <c r="D1803">
        <v>9030.8701171875</v>
      </c>
      <c r="E1803">
        <v>4436.52001953125</v>
      </c>
      <c r="F1803">
        <v>2.8198400512337685E-2</v>
      </c>
      <c r="G1803">
        <v>879.468994140625</v>
      </c>
      <c r="H1803">
        <v>24.799600601196289</v>
      </c>
    </row>
    <row r="1804" spans="1:8" x14ac:dyDescent="0.25">
      <c r="A1804">
        <v>1802</v>
      </c>
      <c r="B1804" s="5">
        <v>41624</v>
      </c>
      <c r="C1804">
        <v>5.7399999350309372E-2</v>
      </c>
      <c r="D1804">
        <v>8714.7900390625</v>
      </c>
      <c r="E1804">
        <v>5040.7099609375</v>
      </c>
      <c r="F1804">
        <v>3.3200699836015701E-2</v>
      </c>
      <c r="G1804">
        <v>712.50799560546875</v>
      </c>
      <c r="H1804">
        <v>23.65570068359375</v>
      </c>
    </row>
    <row r="1805" spans="1:8" x14ac:dyDescent="0.25">
      <c r="A1805">
        <v>1803</v>
      </c>
      <c r="B1805" s="5">
        <v>41625</v>
      </c>
      <c r="C1805">
        <v>5.7399999350309372E-2</v>
      </c>
      <c r="D1805">
        <v>8714.7900390625</v>
      </c>
      <c r="E1805">
        <v>5090.2099609375</v>
      </c>
      <c r="F1805">
        <v>3.3526699990034103E-2</v>
      </c>
      <c r="G1805">
        <v>683.84100341796875</v>
      </c>
      <c r="H1805">
        <v>22.926900863647461</v>
      </c>
    </row>
    <row r="1806" spans="1:8" x14ac:dyDescent="0.25">
      <c r="A1806">
        <v>1804</v>
      </c>
      <c r="B1806" s="5">
        <v>41626</v>
      </c>
      <c r="C1806">
        <v>5.7500001043081284E-2</v>
      </c>
      <c r="D1806">
        <v>9482.419921875</v>
      </c>
      <c r="E1806">
        <v>4993.64013671875</v>
      </c>
      <c r="F1806">
        <v>3.0280699953436852E-2</v>
      </c>
      <c r="G1806">
        <v>522.22900390625</v>
      </c>
      <c r="H1806">
        <v>15.81350040435791</v>
      </c>
    </row>
    <row r="1807" spans="1:8" x14ac:dyDescent="0.25">
      <c r="A1807">
        <v>1805</v>
      </c>
      <c r="B1807" s="5">
        <v>41627</v>
      </c>
      <c r="C1807">
        <v>5.7500001043081284E-2</v>
      </c>
      <c r="D1807">
        <v>9482.419921875</v>
      </c>
      <c r="E1807">
        <v>5666.490234375</v>
      </c>
      <c r="F1807">
        <v>3.4360799938440323E-2</v>
      </c>
      <c r="G1807">
        <v>698.45001220703125</v>
      </c>
      <c r="H1807">
        <v>23.999300003051758</v>
      </c>
    </row>
    <row r="1808" spans="1:8" x14ac:dyDescent="0.25">
      <c r="A1808">
        <v>1806</v>
      </c>
      <c r="B1808" s="5">
        <v>41628</v>
      </c>
      <c r="C1808">
        <v>5.7500001043081284E-2</v>
      </c>
      <c r="D1808">
        <v>9121.1796875</v>
      </c>
      <c r="E1808">
        <v>4466.240234375</v>
      </c>
      <c r="F1808">
        <v>2.8155200183391571E-2</v>
      </c>
      <c r="G1808">
        <v>622.84197998046875</v>
      </c>
      <c r="H1808">
        <v>17.536300659179688</v>
      </c>
    </row>
    <row r="1809" spans="1:8" x14ac:dyDescent="0.25">
      <c r="A1809">
        <v>1807</v>
      </c>
      <c r="B1809" s="5">
        <v>41629</v>
      </c>
      <c r="C1809">
        <v>5.7599999010562897E-2</v>
      </c>
      <c r="D1809">
        <v>9121.1796875</v>
      </c>
      <c r="E1809">
        <v>4037.429931640625</v>
      </c>
      <c r="F1809">
        <v>2.5496300309896469E-2</v>
      </c>
      <c r="G1809">
        <v>608.9639892578125</v>
      </c>
      <c r="H1809">
        <v>15.526300430297852</v>
      </c>
    </row>
    <row r="1810" spans="1:8" x14ac:dyDescent="0.25">
      <c r="A1810">
        <v>1808</v>
      </c>
      <c r="B1810" s="5">
        <v>41630</v>
      </c>
      <c r="C1810">
        <v>5.7599999010562897E-2</v>
      </c>
      <c r="D1810">
        <v>9744.8701171875</v>
      </c>
      <c r="E1810">
        <v>4236.47021484375</v>
      </c>
      <c r="F1810">
        <v>2.5040900334715843E-2</v>
      </c>
      <c r="G1810">
        <v>617.81597900390625</v>
      </c>
      <c r="H1810">
        <v>15.470700263977051</v>
      </c>
    </row>
    <row r="1811" spans="1:8" x14ac:dyDescent="0.25">
      <c r="A1811">
        <v>1809</v>
      </c>
      <c r="B1811" s="5">
        <v>41631</v>
      </c>
      <c r="C1811">
        <v>5.7599999010562897E-2</v>
      </c>
      <c r="D1811">
        <v>9744.8701171875</v>
      </c>
      <c r="E1811">
        <v>4287.10986328125</v>
      </c>
      <c r="F1811">
        <v>2.5340300053358078E-2</v>
      </c>
      <c r="G1811">
        <v>673.16802978515625</v>
      </c>
      <c r="H1811">
        <v>17.058300018310547</v>
      </c>
    </row>
    <row r="1812" spans="1:8" x14ac:dyDescent="0.25">
      <c r="A1812">
        <v>1810</v>
      </c>
      <c r="B1812" s="5">
        <v>41632</v>
      </c>
      <c r="C1812">
        <v>5.7700000703334808E-2</v>
      </c>
      <c r="D1812">
        <v>9744.8701171875</v>
      </c>
      <c r="E1812">
        <v>4237.06982421875</v>
      </c>
      <c r="F1812">
        <v>2.5087999179959297E-2</v>
      </c>
      <c r="G1812">
        <v>667.6199951171875</v>
      </c>
      <c r="H1812">
        <v>16.749200820922852</v>
      </c>
    </row>
    <row r="1813" spans="1:8" x14ac:dyDescent="0.25">
      <c r="A1813">
        <v>1811</v>
      </c>
      <c r="B1813" s="5">
        <v>41633</v>
      </c>
      <c r="C1813">
        <v>5.7700000703334808E-2</v>
      </c>
      <c r="D1813">
        <v>9744.8701171875</v>
      </c>
      <c r="E1813">
        <v>4062.320068359375</v>
      </c>
      <c r="F1813">
        <v>2.4053299799561501E-2</v>
      </c>
      <c r="G1813">
        <v>687.35601806640625</v>
      </c>
      <c r="H1813">
        <v>16.533100128173828</v>
      </c>
    </row>
    <row r="1814" spans="1:8" x14ac:dyDescent="0.25">
      <c r="A1814">
        <v>1812</v>
      </c>
      <c r="B1814" s="5">
        <v>41634</v>
      </c>
      <c r="C1814">
        <v>5.7700000703334808E-2</v>
      </c>
      <c r="D1814">
        <v>10508</v>
      </c>
      <c r="E1814">
        <v>4513.35986328125</v>
      </c>
      <c r="F1814">
        <v>2.4783099070191383E-2</v>
      </c>
      <c r="G1814">
        <v>765.20697021484375</v>
      </c>
      <c r="H1814">
        <v>18.964199066162109</v>
      </c>
    </row>
    <row r="1815" spans="1:8" x14ac:dyDescent="0.25">
      <c r="A1815">
        <v>1813</v>
      </c>
      <c r="B1815" s="5">
        <v>41635</v>
      </c>
      <c r="C1815">
        <v>5.7799998670816422E-2</v>
      </c>
      <c r="D1815">
        <v>10508</v>
      </c>
      <c r="E1815">
        <v>4612.27978515625</v>
      </c>
      <c r="F1815">
        <v>2.5370199233293533E-2</v>
      </c>
      <c r="G1815">
        <v>746.7230224609375</v>
      </c>
      <c r="H1815">
        <v>18.944499969482422</v>
      </c>
    </row>
    <row r="1816" spans="1:8" x14ac:dyDescent="0.25">
      <c r="A1816">
        <v>1814</v>
      </c>
      <c r="B1816" s="5">
        <v>41636</v>
      </c>
      <c r="C1816">
        <v>5.7799998670816422E-2</v>
      </c>
      <c r="D1816">
        <v>9627.4599609375</v>
      </c>
      <c r="E1816">
        <v>3761.659912109375</v>
      </c>
      <c r="F1816">
        <v>2.2583700716495514E-2</v>
      </c>
      <c r="G1816">
        <v>730.47100830078125</v>
      </c>
      <c r="H1816">
        <v>16.496799468994141</v>
      </c>
    </row>
    <row r="1817" spans="1:8" x14ac:dyDescent="0.25">
      <c r="A1817">
        <v>1815</v>
      </c>
      <c r="B1817" s="5">
        <v>41637</v>
      </c>
      <c r="C1817">
        <v>5.7799998670816422E-2</v>
      </c>
      <c r="D1817">
        <v>9627.4599609375</v>
      </c>
      <c r="E1817">
        <v>4214.5498046875</v>
      </c>
      <c r="F1817">
        <v>2.5302700698375702E-2</v>
      </c>
      <c r="G1817">
        <v>745.07098388671875</v>
      </c>
      <c r="H1817">
        <v>18.852300643920898</v>
      </c>
    </row>
    <row r="1818" spans="1:8" x14ac:dyDescent="0.25">
      <c r="A1818">
        <v>1816</v>
      </c>
      <c r="B1818" s="5">
        <v>41638</v>
      </c>
      <c r="C1818">
        <v>5.7900000363588333E-2</v>
      </c>
      <c r="D1818">
        <v>11388.599609375</v>
      </c>
      <c r="E1818">
        <v>4336.740234375</v>
      </c>
      <c r="F1818">
        <v>2.2048100829124451E-2</v>
      </c>
      <c r="G1818">
        <v>754.7650146484375</v>
      </c>
      <c r="H1818">
        <v>16.641199111938477</v>
      </c>
    </row>
    <row r="1819" spans="1:8" x14ac:dyDescent="0.25">
      <c r="A1819">
        <v>1817</v>
      </c>
      <c r="B1819" s="5">
        <v>41639</v>
      </c>
      <c r="C1819">
        <v>5.7900000363588333E-2</v>
      </c>
      <c r="D1819">
        <v>11388.599609375</v>
      </c>
      <c r="E1819">
        <v>4610.990234375</v>
      </c>
      <c r="F1819">
        <v>2.3442400619387627E-2</v>
      </c>
      <c r="G1819">
        <v>757.4949951171875</v>
      </c>
      <c r="H1819">
        <v>17.757499694824219</v>
      </c>
    </row>
    <row r="1820" spans="1:8" x14ac:dyDescent="0.25">
      <c r="A1820">
        <v>1818</v>
      </c>
      <c r="B1820" s="5">
        <v>41640</v>
      </c>
      <c r="C1820">
        <v>5.7900000363588333E-2</v>
      </c>
      <c r="D1820">
        <v>11740.7998046875</v>
      </c>
      <c r="E1820">
        <v>5134.3701171875</v>
      </c>
      <c r="F1820">
        <v>2.5320300832390785E-2</v>
      </c>
      <c r="G1820">
        <v>770.43597412109375</v>
      </c>
      <c r="H1820">
        <v>19.507600784301758</v>
      </c>
    </row>
    <row r="1821" spans="1:8" x14ac:dyDescent="0.25">
      <c r="A1821">
        <v>1819</v>
      </c>
      <c r="B1821" s="5">
        <v>41641</v>
      </c>
      <c r="C1821">
        <v>5.7999998331069946E-2</v>
      </c>
      <c r="D1821">
        <v>11740.7998046875</v>
      </c>
      <c r="E1821">
        <v>3363.81005859375</v>
      </c>
      <c r="F1821">
        <v>1.6617400571703911E-2</v>
      </c>
      <c r="G1821">
        <v>808.04901123046875</v>
      </c>
      <c r="H1821">
        <v>13.427599906921387</v>
      </c>
    </row>
    <row r="1822" spans="1:8" x14ac:dyDescent="0.25">
      <c r="A1822">
        <v>1820</v>
      </c>
      <c r="B1822" s="5">
        <v>41642</v>
      </c>
      <c r="C1822">
        <v>5.7999998331069946E-2</v>
      </c>
      <c r="D1822">
        <v>11493.599609375</v>
      </c>
      <c r="E1822">
        <v>4038.820068359375</v>
      </c>
      <c r="F1822">
        <v>2.0380999892950058E-2</v>
      </c>
      <c r="G1822">
        <v>830.02398681640625</v>
      </c>
      <c r="H1822">
        <v>16.916799545288086</v>
      </c>
    </row>
    <row r="1823" spans="1:8" x14ac:dyDescent="0.25">
      <c r="A1823">
        <v>1821</v>
      </c>
      <c r="B1823" s="5">
        <v>41643</v>
      </c>
      <c r="C1823">
        <v>5.7999998331069946E-2</v>
      </c>
      <c r="D1823">
        <v>11493.599609375</v>
      </c>
      <c r="E1823">
        <v>3537.2900390625</v>
      </c>
      <c r="F1823">
        <v>1.7850199714303017E-2</v>
      </c>
      <c r="G1823">
        <v>858.98297119140625</v>
      </c>
      <c r="H1823">
        <v>15.333000183105469</v>
      </c>
    </row>
    <row r="1824" spans="1:8" x14ac:dyDescent="0.25">
      <c r="A1824">
        <v>1822</v>
      </c>
      <c r="B1824" s="5">
        <v>41644</v>
      </c>
      <c r="C1824">
        <v>5.8100000023841858E-2</v>
      </c>
      <c r="D1824">
        <v>12692.400390625</v>
      </c>
      <c r="E1824">
        <v>4838.93994140625</v>
      </c>
      <c r="F1824">
        <v>2.2150499746203423E-2</v>
      </c>
      <c r="G1824">
        <v>940.09698486328125</v>
      </c>
      <c r="H1824">
        <v>20.823600769042969</v>
      </c>
    </row>
    <row r="1825" spans="1:8" x14ac:dyDescent="0.25">
      <c r="A1825">
        <v>1823</v>
      </c>
      <c r="B1825" s="5">
        <v>41645</v>
      </c>
      <c r="C1825">
        <v>5.8100000023841858E-2</v>
      </c>
      <c r="D1825">
        <v>12692.400390625</v>
      </c>
      <c r="E1825">
        <v>4679.509765625</v>
      </c>
      <c r="F1825">
        <v>2.142070047557354E-2</v>
      </c>
      <c r="G1825">
        <v>951.385986328125</v>
      </c>
      <c r="H1825">
        <v>20.379299163818359</v>
      </c>
    </row>
    <row r="1826" spans="1:8" x14ac:dyDescent="0.25">
      <c r="A1826">
        <v>1824</v>
      </c>
      <c r="B1826" s="5">
        <v>41646</v>
      </c>
      <c r="C1826">
        <v>5.8100000023841858E-2</v>
      </c>
      <c r="D1826">
        <v>13185.900390625</v>
      </c>
      <c r="E1826">
        <v>4440.52978515625</v>
      </c>
      <c r="F1826">
        <v>1.9565999507904053E-2</v>
      </c>
      <c r="G1826">
        <v>810.5830078125</v>
      </c>
      <c r="H1826">
        <v>15.859800338745117</v>
      </c>
    </row>
    <row r="1827" spans="1:8" x14ac:dyDescent="0.25">
      <c r="A1827">
        <v>1825</v>
      </c>
      <c r="B1827" s="5">
        <v>41647</v>
      </c>
      <c r="C1827">
        <v>5.820000171661377E-2</v>
      </c>
      <c r="D1827">
        <v>13185.900390625</v>
      </c>
      <c r="E1827">
        <v>4839.1201171875</v>
      </c>
      <c r="F1827">
        <v>2.1358899772167206E-2</v>
      </c>
      <c r="G1827">
        <v>859.947998046875</v>
      </c>
      <c r="H1827">
        <v>18.367599487304688</v>
      </c>
    </row>
    <row r="1828" spans="1:8" x14ac:dyDescent="0.25">
      <c r="A1828">
        <v>1826</v>
      </c>
      <c r="B1828" s="5">
        <v>41648</v>
      </c>
      <c r="C1828">
        <v>5.820000171661377E-2</v>
      </c>
      <c r="D1828">
        <v>12762.900390625</v>
      </c>
      <c r="E1828">
        <v>5187.81005859375</v>
      </c>
      <c r="F1828">
        <v>2.3656899109482765E-2</v>
      </c>
      <c r="G1828">
        <v>860.89501953125</v>
      </c>
      <c r="H1828">
        <v>20.366100311279297</v>
      </c>
    </row>
    <row r="1829" spans="1:8" x14ac:dyDescent="0.25">
      <c r="A1829">
        <v>1827</v>
      </c>
      <c r="B1829" s="5">
        <v>41649</v>
      </c>
      <c r="C1829">
        <v>5.820000171661377E-2</v>
      </c>
      <c r="D1829">
        <v>12762.900390625</v>
      </c>
      <c r="E1829">
        <v>4687.5400390625</v>
      </c>
      <c r="F1829">
        <v>2.1375600248575211E-2</v>
      </c>
      <c r="G1829">
        <v>884.6669921875</v>
      </c>
      <c r="H1829">
        <v>18.910299301147461</v>
      </c>
    </row>
    <row r="1830" spans="1:8" x14ac:dyDescent="0.25">
      <c r="A1830">
        <v>1828</v>
      </c>
      <c r="B1830" s="5">
        <v>41650</v>
      </c>
      <c r="C1830">
        <v>5.8299999684095383E-2</v>
      </c>
      <c r="D1830">
        <v>14596.2001953125</v>
      </c>
      <c r="E1830">
        <v>5262.25</v>
      </c>
      <c r="F1830">
        <v>2.101840078830719E-2</v>
      </c>
      <c r="G1830">
        <v>930.905029296875</v>
      </c>
      <c r="H1830">
        <v>19.566200256347656</v>
      </c>
    </row>
    <row r="1831" spans="1:8" x14ac:dyDescent="0.25">
      <c r="A1831">
        <v>1829</v>
      </c>
      <c r="B1831" s="5">
        <v>41651</v>
      </c>
      <c r="C1831">
        <v>5.8299999684095383E-2</v>
      </c>
      <c r="D1831">
        <v>14596.2001953125</v>
      </c>
      <c r="E1831">
        <v>5186.7998046875</v>
      </c>
      <c r="F1831">
        <v>2.071709930896759E-2</v>
      </c>
      <c r="G1831">
        <v>873.26300048828125</v>
      </c>
      <c r="H1831">
        <v>18.091400146484375</v>
      </c>
    </row>
    <row r="1832" spans="1:8" x14ac:dyDescent="0.25">
      <c r="A1832">
        <v>1830</v>
      </c>
      <c r="B1832" s="5">
        <v>41652</v>
      </c>
      <c r="C1832">
        <v>5.8299999684095383E-2</v>
      </c>
      <c r="D1832">
        <v>18058.599609375</v>
      </c>
      <c r="E1832">
        <v>4236.990234375</v>
      </c>
      <c r="F1832">
        <v>1.3678600080311298E-2</v>
      </c>
      <c r="G1832">
        <v>857.95599365234375</v>
      </c>
      <c r="H1832">
        <v>11.735600471496582</v>
      </c>
    </row>
    <row r="1833" spans="1:8" x14ac:dyDescent="0.25">
      <c r="A1833">
        <v>1831</v>
      </c>
      <c r="B1833" s="5">
        <v>41653</v>
      </c>
      <c r="C1833">
        <v>5.8400001376867294E-2</v>
      </c>
      <c r="D1833">
        <v>18058.599609375</v>
      </c>
      <c r="E1833">
        <v>4066.090087890625</v>
      </c>
      <c r="F1833">
        <v>1.3149400241672993E-2</v>
      </c>
      <c r="G1833">
        <v>851.8280029296875</v>
      </c>
      <c r="H1833">
        <v>11.201000213623047</v>
      </c>
    </row>
    <row r="1834" spans="1:8" x14ac:dyDescent="0.25">
      <c r="A1834">
        <v>1832</v>
      </c>
      <c r="B1834" s="5">
        <v>41654</v>
      </c>
      <c r="C1834">
        <v>5.8400001376867294E-2</v>
      </c>
      <c r="D1834">
        <v>15212</v>
      </c>
      <c r="E1834">
        <v>4616.85009765625</v>
      </c>
      <c r="F1834">
        <v>1.7724400386214256E-2</v>
      </c>
      <c r="G1834">
        <v>874.7130126953125</v>
      </c>
      <c r="H1834">
        <v>15.503800392150879</v>
      </c>
    </row>
    <row r="1835" spans="1:8" x14ac:dyDescent="0.25">
      <c r="A1835">
        <v>1833</v>
      </c>
      <c r="B1835" s="5">
        <v>41655</v>
      </c>
      <c r="C1835">
        <v>5.8400001376867294E-2</v>
      </c>
      <c r="D1835">
        <v>15212</v>
      </c>
      <c r="E1835">
        <v>4638.25</v>
      </c>
      <c r="F1835">
        <v>1.7806600779294968E-2</v>
      </c>
      <c r="G1835">
        <v>847.37298583984375</v>
      </c>
      <c r="H1835">
        <v>15.088800430297852</v>
      </c>
    </row>
    <row r="1836" spans="1:8" x14ac:dyDescent="0.25">
      <c r="A1836">
        <v>1834</v>
      </c>
      <c r="B1836" s="5">
        <v>41656</v>
      </c>
      <c r="C1836">
        <v>5.8499999344348907E-2</v>
      </c>
      <c r="D1836">
        <v>13610.7001953125</v>
      </c>
      <c r="E1836">
        <v>3814.669921875</v>
      </c>
      <c r="F1836">
        <v>1.6395799815654755E-2</v>
      </c>
      <c r="G1836">
        <v>828.22198486328125</v>
      </c>
      <c r="H1836">
        <v>13.579400062561035</v>
      </c>
    </row>
    <row r="1837" spans="1:8" x14ac:dyDescent="0.25">
      <c r="A1837">
        <v>1835</v>
      </c>
      <c r="B1837" s="5">
        <v>41657</v>
      </c>
      <c r="C1837">
        <v>5.8499999344348907E-2</v>
      </c>
      <c r="D1837">
        <v>13610.7001953125</v>
      </c>
      <c r="E1837">
        <v>4362.72021484375</v>
      </c>
      <c r="F1837">
        <v>1.8751399591565132E-2</v>
      </c>
      <c r="G1837">
        <v>843.75799560546875</v>
      </c>
      <c r="H1837">
        <v>15.821599960327148</v>
      </c>
    </row>
    <row r="1838" spans="1:8" x14ac:dyDescent="0.25">
      <c r="A1838">
        <v>1836</v>
      </c>
      <c r="B1838" s="5">
        <v>41658</v>
      </c>
      <c r="C1838">
        <v>5.8499999344348907E-2</v>
      </c>
      <c r="D1838">
        <v>16368.400390625</v>
      </c>
      <c r="E1838">
        <v>4236.419921875</v>
      </c>
      <c r="F1838">
        <v>1.5140799805521965E-2</v>
      </c>
      <c r="G1838">
        <v>878.6810302734375</v>
      </c>
      <c r="H1838">
        <v>13.303899765014648</v>
      </c>
    </row>
    <row r="1839" spans="1:8" x14ac:dyDescent="0.25">
      <c r="A1839">
        <v>1837</v>
      </c>
      <c r="B1839" s="5">
        <v>41659</v>
      </c>
      <c r="C1839">
        <v>5.8600001037120819E-2</v>
      </c>
      <c r="D1839">
        <v>16368.400390625</v>
      </c>
      <c r="E1839">
        <v>4890.27978515625</v>
      </c>
      <c r="F1839">
        <v>1.750749908387661E-2</v>
      </c>
      <c r="G1839">
        <v>871.0479736328125</v>
      </c>
      <c r="H1839">
        <v>15.249899864196777</v>
      </c>
    </row>
    <row r="1840" spans="1:8" x14ac:dyDescent="0.25">
      <c r="A1840">
        <v>1838</v>
      </c>
      <c r="B1840" s="5">
        <v>41660</v>
      </c>
      <c r="C1840">
        <v>5.8600001037120819E-2</v>
      </c>
      <c r="D1840">
        <v>15300.900390625</v>
      </c>
      <c r="E1840">
        <v>4165.60009765625</v>
      </c>
      <c r="F1840">
        <v>1.5953600406646729E-2</v>
      </c>
      <c r="G1840">
        <v>874.28900146484375</v>
      </c>
      <c r="H1840">
        <v>13.947999954223633</v>
      </c>
    </row>
    <row r="1841" spans="1:8" x14ac:dyDescent="0.25">
      <c r="A1841">
        <v>1839</v>
      </c>
      <c r="B1841" s="5">
        <v>41661</v>
      </c>
      <c r="C1841">
        <v>5.8600001037120819E-2</v>
      </c>
      <c r="D1841">
        <v>15300.900390625</v>
      </c>
      <c r="E1841">
        <v>4814.77978515625</v>
      </c>
      <c r="F1841">
        <v>1.8439799547195435E-2</v>
      </c>
      <c r="G1841">
        <v>863.95001220703125</v>
      </c>
      <c r="H1841">
        <v>15.931099891662598</v>
      </c>
    </row>
    <row r="1842" spans="1:8" x14ac:dyDescent="0.25">
      <c r="A1842">
        <v>1840</v>
      </c>
      <c r="B1842" s="5">
        <v>41662</v>
      </c>
      <c r="C1842">
        <v>5.8699999004602432E-2</v>
      </c>
      <c r="D1842">
        <v>15834.7001953125</v>
      </c>
      <c r="E1842">
        <v>4441.7998046875</v>
      </c>
      <c r="F1842">
        <v>1.6465999186038971E-2</v>
      </c>
      <c r="G1842">
        <v>854.34698486328125</v>
      </c>
      <c r="H1842">
        <v>14.067600250244141</v>
      </c>
    </row>
    <row r="1843" spans="1:8" x14ac:dyDescent="0.25">
      <c r="A1843">
        <v>1841</v>
      </c>
      <c r="B1843" s="5">
        <v>41663</v>
      </c>
      <c r="C1843">
        <v>5.8699999004602432E-2</v>
      </c>
      <c r="D1843">
        <v>15834.7001953125</v>
      </c>
      <c r="E1843">
        <v>4740.2900390625</v>
      </c>
      <c r="F1843">
        <v>1.7572499811649323E-2</v>
      </c>
      <c r="G1843">
        <v>825.12200927734375</v>
      </c>
      <c r="H1843">
        <v>14.49940013885498</v>
      </c>
    </row>
    <row r="1844" spans="1:8" x14ac:dyDescent="0.25">
      <c r="A1844">
        <v>1842</v>
      </c>
      <c r="B1844" s="5">
        <v>41664</v>
      </c>
      <c r="C1844">
        <v>5.8699999004602432E-2</v>
      </c>
      <c r="D1844">
        <v>16903.80078125</v>
      </c>
      <c r="E1844">
        <v>4136.85009765625</v>
      </c>
      <c r="F1844">
        <v>1.4365600422024727E-2</v>
      </c>
      <c r="G1844">
        <v>861.85198974609375</v>
      </c>
      <c r="H1844">
        <v>12.380999565124512</v>
      </c>
    </row>
    <row r="1845" spans="1:8" x14ac:dyDescent="0.25">
      <c r="A1845">
        <v>1843</v>
      </c>
      <c r="B1845" s="5">
        <v>41665</v>
      </c>
      <c r="C1845">
        <v>5.8800000697374344E-2</v>
      </c>
      <c r="D1845">
        <v>16903.80078125</v>
      </c>
      <c r="E1845">
        <v>3811.75</v>
      </c>
      <c r="F1845">
        <v>1.3259200379252434E-2</v>
      </c>
      <c r="G1845">
        <v>880.1519775390625</v>
      </c>
      <c r="H1845">
        <v>11.670100212097168</v>
      </c>
    </row>
    <row r="1846" spans="1:8" x14ac:dyDescent="0.25">
      <c r="A1846">
        <v>1844</v>
      </c>
      <c r="B1846" s="5">
        <v>41666</v>
      </c>
      <c r="C1846">
        <v>5.8800000697374344E-2</v>
      </c>
      <c r="D1846">
        <v>17558.099609375</v>
      </c>
      <c r="E1846">
        <v>4363.4599609375</v>
      </c>
      <c r="F1846">
        <v>1.461269985884428E-2</v>
      </c>
      <c r="G1846">
        <v>814.530029296875</v>
      </c>
      <c r="H1846">
        <v>11.902500152587891</v>
      </c>
    </row>
    <row r="1847" spans="1:8" x14ac:dyDescent="0.25">
      <c r="A1847">
        <v>1845</v>
      </c>
      <c r="B1847" s="5">
        <v>41667</v>
      </c>
      <c r="C1847">
        <v>5.8800000697374344E-2</v>
      </c>
      <c r="D1847">
        <v>17558.099609375</v>
      </c>
      <c r="E1847">
        <v>3864.159912109375</v>
      </c>
      <c r="F1847">
        <v>1.2940599583089352E-2</v>
      </c>
      <c r="G1847">
        <v>833.94000244140625</v>
      </c>
      <c r="H1847">
        <v>10.79170036315918</v>
      </c>
    </row>
    <row r="1848" spans="1:8" x14ac:dyDescent="0.25">
      <c r="A1848">
        <v>1846</v>
      </c>
      <c r="B1848" s="5">
        <v>41668</v>
      </c>
      <c r="C1848">
        <v>5.8899998664855957E-2</v>
      </c>
      <c r="D1848">
        <v>17231</v>
      </c>
      <c r="E1848">
        <v>3813.31005859375</v>
      </c>
      <c r="F1848">
        <v>1.3034899719059467E-2</v>
      </c>
      <c r="G1848">
        <v>837.5150146484375</v>
      </c>
      <c r="H1848">
        <v>10.916899681091309</v>
      </c>
    </row>
    <row r="1849" spans="1:8" x14ac:dyDescent="0.25">
      <c r="A1849">
        <v>1847</v>
      </c>
      <c r="B1849" s="5">
        <v>41669</v>
      </c>
      <c r="C1849">
        <v>5.8899998664855957E-2</v>
      </c>
      <c r="D1849">
        <v>17231</v>
      </c>
      <c r="E1849">
        <v>4413.2900390625</v>
      </c>
      <c r="F1849">
        <v>1.5085799619555473E-2</v>
      </c>
      <c r="G1849">
        <v>845.84698486328125</v>
      </c>
      <c r="H1849">
        <v>12.760199546813965</v>
      </c>
    </row>
    <row r="1850" spans="1:8" x14ac:dyDescent="0.25">
      <c r="A1850">
        <v>1848</v>
      </c>
      <c r="B1850" s="5">
        <v>41670</v>
      </c>
      <c r="C1850">
        <v>5.8899998664855957E-2</v>
      </c>
      <c r="D1850">
        <v>20066.400390625</v>
      </c>
      <c r="E1850">
        <v>4614.3798828125</v>
      </c>
      <c r="F1850">
        <v>1.3544400222599506E-2</v>
      </c>
      <c r="G1850">
        <v>848.2869873046875</v>
      </c>
      <c r="H1850">
        <v>11.489500045776367</v>
      </c>
    </row>
    <row r="1851" spans="1:8" x14ac:dyDescent="0.25">
      <c r="A1851">
        <v>1849</v>
      </c>
      <c r="B1851" s="5">
        <v>41671</v>
      </c>
      <c r="C1851">
        <v>5.9000000357627869E-2</v>
      </c>
      <c r="D1851">
        <v>20066.400390625</v>
      </c>
      <c r="E1851">
        <v>4736.419921875</v>
      </c>
      <c r="F1851">
        <v>1.392619963735342E-2</v>
      </c>
      <c r="G1851">
        <v>853.0159912109375</v>
      </c>
      <c r="H1851">
        <v>11.879300117492676</v>
      </c>
    </row>
    <row r="1852" spans="1:8" x14ac:dyDescent="0.25">
      <c r="A1852">
        <v>1850</v>
      </c>
      <c r="B1852" s="5">
        <v>41672</v>
      </c>
      <c r="C1852">
        <v>5.9000000357627869E-2</v>
      </c>
      <c r="D1852">
        <v>19412.099609375</v>
      </c>
      <c r="E1852">
        <v>4660.7998046875</v>
      </c>
      <c r="F1852">
        <v>1.416580006480217E-2</v>
      </c>
      <c r="G1852">
        <v>854.375</v>
      </c>
      <c r="H1852">
        <v>12.102899551391602</v>
      </c>
    </row>
    <row r="1853" spans="1:8" x14ac:dyDescent="0.25">
      <c r="A1853">
        <v>1851</v>
      </c>
      <c r="B1853" s="5">
        <v>41673</v>
      </c>
      <c r="C1853">
        <v>5.9000000357627869E-2</v>
      </c>
      <c r="D1853">
        <v>19412.099609375</v>
      </c>
      <c r="E1853">
        <v>4537.14013671875</v>
      </c>
      <c r="F1853">
        <v>1.378989964723587E-2</v>
      </c>
      <c r="G1853">
        <v>846.905029296875</v>
      </c>
      <c r="H1853">
        <v>11.678799629211426</v>
      </c>
    </row>
    <row r="1854" spans="1:8" x14ac:dyDescent="0.25">
      <c r="A1854">
        <v>1852</v>
      </c>
      <c r="B1854" s="5">
        <v>41674</v>
      </c>
      <c r="C1854">
        <v>5.9099998325109482E-2</v>
      </c>
      <c r="D1854">
        <v>18430.599609375</v>
      </c>
      <c r="E1854">
        <v>4314.22021484375</v>
      </c>
      <c r="F1854">
        <v>1.3834100216627121E-2</v>
      </c>
      <c r="G1854">
        <v>842.01202392578125</v>
      </c>
      <c r="H1854">
        <v>11.648500442504883</v>
      </c>
    </row>
    <row r="1855" spans="1:8" x14ac:dyDescent="0.25">
      <c r="A1855">
        <v>1853</v>
      </c>
      <c r="B1855" s="5">
        <v>41675</v>
      </c>
      <c r="C1855">
        <v>5.9099998325109482E-2</v>
      </c>
      <c r="D1855">
        <v>18430.599609375</v>
      </c>
      <c r="E1855">
        <v>4213.81982421875</v>
      </c>
      <c r="F1855">
        <v>1.3512100093066692E-2</v>
      </c>
      <c r="G1855">
        <v>820.86700439453125</v>
      </c>
      <c r="H1855">
        <v>11.091699600219727</v>
      </c>
    </row>
    <row r="1856" spans="1:8" x14ac:dyDescent="0.25">
      <c r="A1856">
        <v>1854</v>
      </c>
      <c r="B1856" s="5">
        <v>41676</v>
      </c>
      <c r="C1856">
        <v>5.9099998325109482E-2</v>
      </c>
      <c r="D1856">
        <v>21761.900390625</v>
      </c>
      <c r="E1856">
        <v>4565.009765625</v>
      </c>
      <c r="F1856">
        <v>1.239749975502491E-2</v>
      </c>
      <c r="G1856">
        <v>783.6209716796875</v>
      </c>
      <c r="H1856">
        <v>9.714900016784668</v>
      </c>
    </row>
    <row r="1857" spans="1:8" x14ac:dyDescent="0.25">
      <c r="A1857">
        <v>1855</v>
      </c>
      <c r="B1857" s="5">
        <v>41677</v>
      </c>
      <c r="C1857">
        <v>5.9200000017881393E-2</v>
      </c>
      <c r="D1857">
        <v>21761.900390625</v>
      </c>
      <c r="E1857">
        <v>3890.31005859375</v>
      </c>
      <c r="F1857">
        <v>1.0583000257611275E-2</v>
      </c>
      <c r="G1857">
        <v>703.5670166015625</v>
      </c>
      <c r="H1857">
        <v>7.4458498954772949</v>
      </c>
    </row>
    <row r="1858" spans="1:8" x14ac:dyDescent="0.25">
      <c r="A1858">
        <v>1856</v>
      </c>
      <c r="B1858" s="5">
        <v>41678</v>
      </c>
      <c r="C1858">
        <v>5.9200000017881393E-2</v>
      </c>
      <c r="D1858">
        <v>22804.400390625</v>
      </c>
      <c r="E1858">
        <v>4562.27001953125</v>
      </c>
      <c r="F1858">
        <v>1.1843600310385227E-2</v>
      </c>
      <c r="G1858">
        <v>676.90899658203125</v>
      </c>
      <c r="H1858">
        <v>8.0170497894287109</v>
      </c>
    </row>
    <row r="1859" spans="1:8" x14ac:dyDescent="0.25">
      <c r="A1859">
        <v>1857</v>
      </c>
      <c r="B1859" s="5">
        <v>41679</v>
      </c>
      <c r="C1859">
        <v>5.9200000017881393E-2</v>
      </c>
      <c r="D1859">
        <v>22804.400390625</v>
      </c>
      <c r="E1859">
        <v>3460.6298828125</v>
      </c>
      <c r="F1859">
        <v>8.9837601408362389E-3</v>
      </c>
      <c r="G1859">
        <v>681.93701171875</v>
      </c>
      <c r="H1859">
        <v>6.1263599395751953</v>
      </c>
    </row>
    <row r="1860" spans="1:8" x14ac:dyDescent="0.25">
      <c r="A1860">
        <v>1858</v>
      </c>
      <c r="B1860" s="5">
        <v>41680</v>
      </c>
      <c r="C1860">
        <v>5.9300001710653305E-2</v>
      </c>
      <c r="D1860">
        <v>19937.5</v>
      </c>
      <c r="E1860">
        <v>3913.139892578125</v>
      </c>
      <c r="F1860">
        <v>1.163879968225956E-2</v>
      </c>
      <c r="G1860">
        <v>679.7340087890625</v>
      </c>
      <c r="H1860">
        <v>7.9113101959228516</v>
      </c>
    </row>
    <row r="1861" spans="1:8" x14ac:dyDescent="0.25">
      <c r="A1861">
        <v>1859</v>
      </c>
      <c r="B1861" s="5">
        <v>41681</v>
      </c>
      <c r="C1861">
        <v>5.9300001710653305E-2</v>
      </c>
      <c r="D1861">
        <v>19937.5</v>
      </c>
      <c r="E1861">
        <v>4113.10009765625</v>
      </c>
      <c r="F1861">
        <v>1.223360002040863E-2</v>
      </c>
      <c r="G1861">
        <v>669.4420166015625</v>
      </c>
      <c r="H1861">
        <v>8.1896696090698242</v>
      </c>
    </row>
    <row r="1862" spans="1:8" x14ac:dyDescent="0.25">
      <c r="A1862">
        <v>1860</v>
      </c>
      <c r="B1862" s="5">
        <v>41682</v>
      </c>
      <c r="C1862">
        <v>5.9999998658895493E-2</v>
      </c>
      <c r="D1862">
        <v>21761.900390625</v>
      </c>
      <c r="E1862">
        <v>4466.0400390625</v>
      </c>
      <c r="F1862">
        <v>1.2313400395214558E-2</v>
      </c>
      <c r="G1862">
        <v>648.38299560546875</v>
      </c>
      <c r="H1862">
        <v>7.9837799072265625</v>
      </c>
    </row>
    <row r="1863" spans="1:8" x14ac:dyDescent="0.25">
      <c r="A1863">
        <v>1861</v>
      </c>
      <c r="B1863" s="5">
        <v>41683</v>
      </c>
      <c r="C1863">
        <v>7.0000000298023224E-2</v>
      </c>
      <c r="D1863">
        <v>21761.900390625</v>
      </c>
      <c r="E1863">
        <v>4464.0498046875</v>
      </c>
      <c r="F1863">
        <v>1.4359200373291969E-2</v>
      </c>
      <c r="G1863">
        <v>598.406982421875</v>
      </c>
      <c r="H1863">
        <v>8.5926504135131836</v>
      </c>
    </row>
    <row r="1864" spans="1:8" x14ac:dyDescent="0.25">
      <c r="A1864">
        <v>1862</v>
      </c>
      <c r="B1864" s="5">
        <v>41684</v>
      </c>
      <c r="C1864">
        <v>7.9999998211860657E-2</v>
      </c>
      <c r="D1864">
        <v>24889.30078125</v>
      </c>
      <c r="E1864">
        <v>4792.10009765625</v>
      </c>
      <c r="F1864">
        <v>1.540290005505085E-2</v>
      </c>
      <c r="G1864">
        <v>656.60699462890625</v>
      </c>
      <c r="H1864">
        <v>10.113699913024902</v>
      </c>
    </row>
    <row r="1865" spans="1:8" x14ac:dyDescent="0.25">
      <c r="A1865">
        <v>1863</v>
      </c>
      <c r="B1865" s="5">
        <v>41685</v>
      </c>
      <c r="C1865">
        <v>9.0000003576278687E-2</v>
      </c>
      <c r="D1865">
        <v>24889.30078125</v>
      </c>
      <c r="E1865">
        <v>4687.56005859375</v>
      </c>
      <c r="F1865">
        <v>1.6950299963355064E-2</v>
      </c>
      <c r="G1865">
        <v>645.42999267578125</v>
      </c>
      <c r="H1865">
        <v>10.940199851989746</v>
      </c>
    </row>
    <row r="1866" spans="1:8" x14ac:dyDescent="0.25">
      <c r="A1866">
        <v>1864</v>
      </c>
      <c r="B1866" s="5">
        <v>41686</v>
      </c>
      <c r="C1866">
        <v>0.10000000149011612</v>
      </c>
      <c r="D1866">
        <v>25150</v>
      </c>
      <c r="E1866">
        <v>4886.31982421875</v>
      </c>
      <c r="F1866">
        <v>1.942870020866394E-2</v>
      </c>
      <c r="G1866">
        <v>610.65301513671875</v>
      </c>
      <c r="H1866">
        <v>11.864199638366699</v>
      </c>
    </row>
    <row r="1867" spans="1:8" x14ac:dyDescent="0.25">
      <c r="A1867">
        <v>1865</v>
      </c>
      <c r="B1867" s="5">
        <v>41687</v>
      </c>
      <c r="C1867">
        <v>0.10999999940395355</v>
      </c>
      <c r="D1867">
        <v>25150</v>
      </c>
      <c r="E1867">
        <v>3898.56005859375</v>
      </c>
      <c r="F1867">
        <v>1.7051400616765022E-2</v>
      </c>
      <c r="G1867">
        <v>621.4940185546875</v>
      </c>
      <c r="H1867">
        <v>10.597299575805664</v>
      </c>
    </row>
    <row r="1868" spans="1:8" x14ac:dyDescent="0.25">
      <c r="A1868">
        <v>1866</v>
      </c>
      <c r="B1868" s="5">
        <v>41688</v>
      </c>
      <c r="C1868">
        <v>0.11999999731779099</v>
      </c>
      <c r="D1868">
        <v>25980.5</v>
      </c>
      <c r="E1868">
        <v>4088.35009765625</v>
      </c>
      <c r="F1868">
        <v>1.8883500248193741E-2</v>
      </c>
      <c r="G1868">
        <v>621.2239990234375</v>
      </c>
      <c r="H1868">
        <v>11.730899810791016</v>
      </c>
    </row>
    <row r="1869" spans="1:8" x14ac:dyDescent="0.25">
      <c r="A1869">
        <v>1867</v>
      </c>
      <c r="B1869" s="5">
        <v>41689</v>
      </c>
      <c r="C1869">
        <v>0.12999999523162842</v>
      </c>
      <c r="D1869">
        <v>25980.5</v>
      </c>
      <c r="E1869">
        <v>5014.4599609375</v>
      </c>
      <c r="F1869">
        <v>2.5091100484132767E-2</v>
      </c>
      <c r="G1869">
        <v>617.71002197265625</v>
      </c>
      <c r="H1869">
        <v>15.49899959564209</v>
      </c>
    </row>
    <row r="1870" spans="1:8" x14ac:dyDescent="0.25">
      <c r="A1870">
        <v>1868</v>
      </c>
      <c r="B1870" s="5">
        <v>41690</v>
      </c>
      <c r="C1870">
        <v>0.14000000059604645</v>
      </c>
      <c r="D1870">
        <v>26602.80078125</v>
      </c>
      <c r="E1870">
        <v>4439.81982421875</v>
      </c>
      <c r="F1870">
        <v>2.3365000262856483E-2</v>
      </c>
      <c r="G1870">
        <v>552.2139892578125</v>
      </c>
      <c r="H1870">
        <v>12.902500152587891</v>
      </c>
    </row>
    <row r="1871" spans="1:8" x14ac:dyDescent="0.25">
      <c r="A1871">
        <v>1869</v>
      </c>
      <c r="B1871" s="5">
        <v>41691</v>
      </c>
      <c r="C1871">
        <v>0.15000000596046448</v>
      </c>
      <c r="D1871">
        <v>26602.80078125</v>
      </c>
      <c r="E1871">
        <v>3813.889892578125</v>
      </c>
      <c r="F1871">
        <v>2.150459960103035E-2</v>
      </c>
      <c r="G1871">
        <v>569.0419921875</v>
      </c>
      <c r="H1871">
        <v>12.237000465393066</v>
      </c>
    </row>
    <row r="1872" spans="1:8" x14ac:dyDescent="0.25">
      <c r="A1872">
        <v>1870</v>
      </c>
      <c r="B1872" s="5">
        <v>41692</v>
      </c>
      <c r="C1872">
        <v>0.15999999642372131</v>
      </c>
      <c r="D1872">
        <v>25513.80078125</v>
      </c>
      <c r="E1872">
        <v>4512.31005859375</v>
      </c>
      <c r="F1872">
        <v>2.8297200798988342E-2</v>
      </c>
      <c r="G1872">
        <v>604.74700927734375</v>
      </c>
      <c r="H1872">
        <v>17.112699508666992</v>
      </c>
    </row>
    <row r="1873" spans="1:8" x14ac:dyDescent="0.25">
      <c r="A1873">
        <v>1871</v>
      </c>
      <c r="B1873" s="5">
        <v>41693</v>
      </c>
      <c r="C1873">
        <v>0.17000000178813934</v>
      </c>
      <c r="D1873">
        <v>25513.80078125</v>
      </c>
      <c r="E1873">
        <v>4212.0400390625</v>
      </c>
      <c r="F1873">
        <v>2.8065100312232971E-2</v>
      </c>
      <c r="G1873">
        <v>604.58197021484375</v>
      </c>
      <c r="H1873">
        <v>16.967599868774414</v>
      </c>
    </row>
    <row r="1874" spans="1:8" x14ac:dyDescent="0.25">
      <c r="A1874">
        <v>1872</v>
      </c>
      <c r="B1874" s="5">
        <v>41694</v>
      </c>
      <c r="C1874">
        <v>0.18000000715255737</v>
      </c>
      <c r="D1874">
        <v>28314.099609375</v>
      </c>
      <c r="E1874">
        <v>4790.22021484375</v>
      </c>
      <c r="F1874">
        <v>3.0452700331807137E-2</v>
      </c>
      <c r="G1874">
        <v>545.322998046875</v>
      </c>
      <c r="H1874">
        <v>16.606500625610352</v>
      </c>
    </row>
    <row r="1875" spans="1:8" x14ac:dyDescent="0.25">
      <c r="A1875">
        <v>1873</v>
      </c>
      <c r="B1875" s="5">
        <v>41695</v>
      </c>
      <c r="C1875">
        <v>0.18999999761581421</v>
      </c>
      <c r="D1875">
        <v>28314.099609375</v>
      </c>
      <c r="E1875">
        <v>4042.7099609375</v>
      </c>
      <c r="F1875">
        <v>2.7128400281071663E-2</v>
      </c>
      <c r="G1875">
        <v>534.71099853515625</v>
      </c>
      <c r="H1875">
        <v>14.505800247192383</v>
      </c>
    </row>
    <row r="1876" spans="1:8" x14ac:dyDescent="0.25">
      <c r="A1876">
        <v>1874</v>
      </c>
      <c r="B1876" s="5">
        <v>41696</v>
      </c>
      <c r="C1876">
        <v>0.20000000298023224</v>
      </c>
      <c r="D1876">
        <v>28158.5</v>
      </c>
      <c r="E1876">
        <v>4514.85986328125</v>
      </c>
      <c r="F1876">
        <v>3.2067500054836273E-2</v>
      </c>
      <c r="G1876">
        <v>577.08599853515625</v>
      </c>
      <c r="H1876">
        <v>18.505699157714844</v>
      </c>
    </row>
    <row r="1877" spans="1:8" x14ac:dyDescent="0.25">
      <c r="A1877">
        <v>1875</v>
      </c>
      <c r="B1877" s="5">
        <v>41697</v>
      </c>
      <c r="C1877">
        <v>0.20999999344348907</v>
      </c>
      <c r="D1877">
        <v>28158.5</v>
      </c>
      <c r="E1877">
        <v>4724.41015625</v>
      </c>
      <c r="F1877">
        <v>3.5233598202466965E-2</v>
      </c>
      <c r="G1877">
        <v>576.697998046875</v>
      </c>
      <c r="H1877">
        <v>20.31920051574707</v>
      </c>
    </row>
    <row r="1878" spans="1:8" x14ac:dyDescent="0.25">
      <c r="A1878">
        <v>1876</v>
      </c>
      <c r="B1878" s="5">
        <v>41698</v>
      </c>
      <c r="C1878">
        <v>0.2199999988079071</v>
      </c>
      <c r="D1878">
        <v>35660</v>
      </c>
      <c r="E1878">
        <v>4541.41015625</v>
      </c>
      <c r="F1878">
        <v>2.8017699718475342E-2</v>
      </c>
      <c r="G1878">
        <v>543.927001953125</v>
      </c>
      <c r="H1878">
        <v>15.23960018157959</v>
      </c>
    </row>
    <row r="1879" spans="1:8" x14ac:dyDescent="0.25">
      <c r="A1879">
        <v>1877</v>
      </c>
      <c r="B1879" s="5">
        <v>41699</v>
      </c>
      <c r="C1879">
        <v>0.23000000417232513</v>
      </c>
      <c r="D1879">
        <v>35660</v>
      </c>
      <c r="E1879">
        <v>3612.60009765625</v>
      </c>
      <c r="F1879">
        <v>2.3300599306821823E-2</v>
      </c>
      <c r="G1879">
        <v>563.73602294921875</v>
      </c>
      <c r="H1879">
        <v>13.13539981842041</v>
      </c>
    </row>
    <row r="1880" spans="1:8" x14ac:dyDescent="0.25">
      <c r="A1880">
        <v>1878</v>
      </c>
      <c r="B1880" s="5">
        <v>41700</v>
      </c>
      <c r="C1880">
        <v>0.23999999463558197</v>
      </c>
      <c r="D1880">
        <v>28262.400390625</v>
      </c>
      <c r="E1880">
        <v>3510.830078125</v>
      </c>
      <c r="F1880">
        <v>2.9813399538397789E-2</v>
      </c>
      <c r="G1880">
        <v>560.30499267578125</v>
      </c>
      <c r="H1880">
        <v>16.704599380493164</v>
      </c>
    </row>
    <row r="1881" spans="1:8" x14ac:dyDescent="0.25">
      <c r="A1881">
        <v>1879</v>
      </c>
      <c r="B1881" s="5">
        <v>41701</v>
      </c>
      <c r="C1881">
        <v>0.25</v>
      </c>
      <c r="D1881">
        <v>28262.400390625</v>
      </c>
      <c r="E1881">
        <v>3717.239990234375</v>
      </c>
      <c r="F1881">
        <v>3.2881498336791992E-2</v>
      </c>
      <c r="G1881">
        <v>661.12200927734375</v>
      </c>
      <c r="H1881">
        <v>21.738700866699219</v>
      </c>
    </row>
    <row r="1882" spans="1:8" x14ac:dyDescent="0.25">
      <c r="A1882">
        <v>1880</v>
      </c>
      <c r="B1882" s="5">
        <v>41702</v>
      </c>
      <c r="C1882">
        <v>0.25999999046325684</v>
      </c>
      <c r="D1882">
        <v>26365.599609375</v>
      </c>
      <c r="E1882">
        <v>3742.3798828125</v>
      </c>
      <c r="F1882">
        <v>3.6904901266098022E-2</v>
      </c>
      <c r="G1882">
        <v>663.5980224609375</v>
      </c>
      <c r="H1882">
        <v>24.489999771118164</v>
      </c>
    </row>
    <row r="1883" spans="1:8" x14ac:dyDescent="0.25">
      <c r="A1883">
        <v>1881</v>
      </c>
      <c r="B1883" s="5">
        <v>41703</v>
      </c>
      <c r="C1883">
        <v>0.27000001072883606</v>
      </c>
      <c r="D1883">
        <v>26365.599609375</v>
      </c>
      <c r="E1883">
        <v>3914.320068359375</v>
      </c>
      <c r="F1883">
        <v>4.0085099637508392E-2</v>
      </c>
      <c r="G1883">
        <v>661.7860107421875</v>
      </c>
      <c r="H1883">
        <v>26.527700424194336</v>
      </c>
    </row>
    <row r="1884" spans="1:8" x14ac:dyDescent="0.25">
      <c r="A1884">
        <v>1882</v>
      </c>
      <c r="B1884" s="5">
        <v>41704</v>
      </c>
      <c r="C1884">
        <v>0.2800000011920929</v>
      </c>
      <c r="D1884">
        <v>30728.30078125</v>
      </c>
      <c r="E1884">
        <v>4339.66015625</v>
      </c>
      <c r="F1884">
        <v>3.9543498307466507E-2</v>
      </c>
      <c r="G1884">
        <v>658.7239990234375</v>
      </c>
      <c r="H1884">
        <v>26.048299789428711</v>
      </c>
    </row>
    <row r="1885" spans="1:8" x14ac:dyDescent="0.25">
      <c r="A1885">
        <v>1883</v>
      </c>
      <c r="B1885" s="5">
        <v>41705</v>
      </c>
      <c r="C1885">
        <v>0.28999999165534973</v>
      </c>
      <c r="D1885">
        <v>30728.30078125</v>
      </c>
      <c r="E1885">
        <v>4163.85986328125</v>
      </c>
      <c r="F1885">
        <v>3.9296701550483704E-2</v>
      </c>
      <c r="G1885">
        <v>625.8280029296875</v>
      </c>
      <c r="H1885">
        <v>24.592899322509766</v>
      </c>
    </row>
    <row r="1886" spans="1:8" x14ac:dyDescent="0.25">
      <c r="A1886">
        <v>1884</v>
      </c>
      <c r="B1886" s="5">
        <v>41706</v>
      </c>
      <c r="C1886">
        <v>0.30000001192092896</v>
      </c>
      <c r="D1886">
        <v>33194.1015625</v>
      </c>
      <c r="E1886">
        <v>4211.6201171875</v>
      </c>
      <c r="F1886">
        <v>3.8063600659370422E-2</v>
      </c>
      <c r="G1886">
        <v>615.239990234375</v>
      </c>
      <c r="H1886">
        <v>23.41819953918457</v>
      </c>
    </row>
    <row r="1887" spans="1:8" x14ac:dyDescent="0.25">
      <c r="A1887">
        <v>1885</v>
      </c>
      <c r="B1887" s="5">
        <v>41707</v>
      </c>
      <c r="C1887">
        <v>0.31000000238418579</v>
      </c>
      <c r="D1887">
        <v>33194.1015625</v>
      </c>
      <c r="E1887">
        <v>4487.27978515625</v>
      </c>
      <c r="F1887">
        <v>4.1906699538230896E-2</v>
      </c>
      <c r="G1887">
        <v>633.1820068359375</v>
      </c>
      <c r="H1887">
        <v>26.534599304199219</v>
      </c>
    </row>
    <row r="1888" spans="1:8" x14ac:dyDescent="0.25">
      <c r="A1888">
        <v>1886</v>
      </c>
      <c r="B1888" s="5">
        <v>41708</v>
      </c>
      <c r="C1888">
        <v>0.31999999284744263</v>
      </c>
      <c r="D1888">
        <v>31297.30078125</v>
      </c>
      <c r="E1888">
        <v>3741.27001953125</v>
      </c>
      <c r="F1888">
        <v>3.8252700120210648E-2</v>
      </c>
      <c r="G1888">
        <v>625.8280029296875</v>
      </c>
      <c r="H1888">
        <v>23.939599990844727</v>
      </c>
    </row>
    <row r="1889" spans="1:8" x14ac:dyDescent="0.25">
      <c r="A1889">
        <v>1887</v>
      </c>
      <c r="B1889" s="5">
        <v>41709</v>
      </c>
      <c r="C1889">
        <v>0.33000001311302185</v>
      </c>
      <c r="D1889">
        <v>31297.30078125</v>
      </c>
      <c r="E1889">
        <v>4215.2900390625</v>
      </c>
      <c r="F1889">
        <v>4.4446200132369995E-2</v>
      </c>
      <c r="G1889">
        <v>628.9539794921875</v>
      </c>
      <c r="H1889">
        <v>27.954599380493164</v>
      </c>
    </row>
    <row r="1890" spans="1:8" x14ac:dyDescent="0.25">
      <c r="A1890">
        <v>1888</v>
      </c>
      <c r="B1890" s="5">
        <v>41710</v>
      </c>
      <c r="C1890">
        <v>0.34000000357627869</v>
      </c>
      <c r="D1890">
        <v>31866.400390625</v>
      </c>
      <c r="E1890">
        <v>4566.52001953125</v>
      </c>
      <c r="F1890">
        <v>4.8722699284553528E-2</v>
      </c>
      <c r="G1890">
        <v>631.3909912109375</v>
      </c>
      <c r="H1890">
        <v>30.763099670410156</v>
      </c>
    </row>
    <row r="1891" spans="1:8" x14ac:dyDescent="0.25">
      <c r="A1891">
        <v>1889</v>
      </c>
      <c r="B1891" s="5">
        <v>41711</v>
      </c>
      <c r="C1891">
        <v>0.34999999403953552</v>
      </c>
      <c r="D1891">
        <v>31866.400390625</v>
      </c>
      <c r="E1891">
        <v>4064.64990234375</v>
      </c>
      <c r="F1891">
        <v>4.4643498957157135E-2</v>
      </c>
      <c r="G1891">
        <v>638.16497802734375</v>
      </c>
      <c r="H1891">
        <v>28.489900588989258</v>
      </c>
    </row>
    <row r="1892" spans="1:8" x14ac:dyDescent="0.25">
      <c r="A1892">
        <v>1890</v>
      </c>
      <c r="B1892" s="5">
        <v>41712</v>
      </c>
      <c r="C1892">
        <v>0.36000001430511475</v>
      </c>
      <c r="D1892">
        <v>29367.80078125</v>
      </c>
      <c r="E1892">
        <v>3338.659912109375</v>
      </c>
      <c r="F1892">
        <v>4.0926400572061539E-2</v>
      </c>
      <c r="G1892">
        <v>626.70697021484375</v>
      </c>
      <c r="H1892">
        <v>25.648799896240234</v>
      </c>
    </row>
    <row r="1893" spans="1:8" x14ac:dyDescent="0.25">
      <c r="A1893">
        <v>1891</v>
      </c>
      <c r="B1893" s="5">
        <v>41713</v>
      </c>
      <c r="C1893">
        <v>0.37000000476837158</v>
      </c>
      <c r="D1893">
        <v>29367.80078125</v>
      </c>
      <c r="E1893">
        <v>4135.91015625</v>
      </c>
      <c r="F1893">
        <v>5.2107598632574081E-2</v>
      </c>
      <c r="G1893">
        <v>633.66497802734375</v>
      </c>
      <c r="H1893">
        <v>33.018798828125</v>
      </c>
    </row>
    <row r="1894" spans="1:8" x14ac:dyDescent="0.25">
      <c r="A1894">
        <v>1892</v>
      </c>
      <c r="B1894" s="5">
        <v>41714</v>
      </c>
      <c r="C1894">
        <v>0.37999999523162842</v>
      </c>
      <c r="D1894">
        <v>33382.19921875</v>
      </c>
      <c r="E1894">
        <v>4287.3798828125</v>
      </c>
      <c r="F1894">
        <v>4.8804599791765213E-2</v>
      </c>
      <c r="G1894">
        <v>630.71697998046875</v>
      </c>
      <c r="H1894">
        <v>30.781900405883789</v>
      </c>
    </row>
    <row r="1895" spans="1:8" x14ac:dyDescent="0.25">
      <c r="A1895">
        <v>1893</v>
      </c>
      <c r="B1895" s="5">
        <v>41715</v>
      </c>
      <c r="C1895">
        <v>0.38999998569488525</v>
      </c>
      <c r="D1895">
        <v>33382.19921875</v>
      </c>
      <c r="E1895">
        <v>4038.080078125</v>
      </c>
      <c r="F1895">
        <v>4.717639833688736E-2</v>
      </c>
      <c r="G1895">
        <v>621.22198486328125</v>
      </c>
      <c r="H1895">
        <v>29.306999206542969</v>
      </c>
    </row>
    <row r="1896" spans="1:8" x14ac:dyDescent="0.25">
      <c r="A1896">
        <v>1894</v>
      </c>
      <c r="B1896" s="5">
        <v>41716</v>
      </c>
      <c r="C1896">
        <v>0.40000000596046448</v>
      </c>
      <c r="D1896">
        <v>30635.5</v>
      </c>
      <c r="E1896">
        <v>3659.739990234375</v>
      </c>
      <c r="F1896">
        <v>4.7784298658370972E-2</v>
      </c>
      <c r="G1896">
        <v>613.6309814453125</v>
      </c>
      <c r="H1896">
        <v>29.3218994140625</v>
      </c>
    </row>
    <row r="1897" spans="1:8" x14ac:dyDescent="0.25">
      <c r="A1897">
        <v>1895</v>
      </c>
      <c r="B1897" s="5">
        <v>41717</v>
      </c>
      <c r="C1897">
        <v>0.40999999642372131</v>
      </c>
      <c r="D1897">
        <v>30635.5</v>
      </c>
      <c r="E1897">
        <v>4013.47998046875</v>
      </c>
      <c r="F1897">
        <v>5.3713098168373108E-2</v>
      </c>
      <c r="G1897">
        <v>608.81597900390625</v>
      </c>
      <c r="H1897">
        <v>32.701400756835938</v>
      </c>
    </row>
    <row r="1898" spans="1:8" x14ac:dyDescent="0.25">
      <c r="A1898">
        <v>1896</v>
      </c>
      <c r="B1898" s="5">
        <v>41718</v>
      </c>
      <c r="C1898">
        <v>0.41999998688697815</v>
      </c>
      <c r="D1898">
        <v>35283.69921875</v>
      </c>
      <c r="E1898">
        <v>4438.72998046875</v>
      </c>
      <c r="F1898">
        <v>5.2836500108242035E-2</v>
      </c>
      <c r="G1898">
        <v>586.59002685546875</v>
      </c>
      <c r="H1898">
        <v>30.993400573730469</v>
      </c>
    </row>
    <row r="1899" spans="1:8" x14ac:dyDescent="0.25">
      <c r="A1899">
        <v>1897</v>
      </c>
      <c r="B1899" s="5">
        <v>41719</v>
      </c>
      <c r="C1899">
        <v>0.43000000715255737</v>
      </c>
      <c r="D1899">
        <v>35283.69921875</v>
      </c>
      <c r="E1899">
        <v>4664.68017578125</v>
      </c>
      <c r="F1899">
        <v>5.6848101317882538E-2</v>
      </c>
      <c r="G1899">
        <v>570.77099609375</v>
      </c>
      <c r="H1899">
        <v>32.447299957275391</v>
      </c>
    </row>
    <row r="1900" spans="1:8" x14ac:dyDescent="0.25">
      <c r="A1900">
        <v>1898</v>
      </c>
      <c r="B1900" s="5">
        <v>41720</v>
      </c>
      <c r="C1900">
        <v>0.43999999761581421</v>
      </c>
      <c r="D1900">
        <v>37185.19921875</v>
      </c>
      <c r="E1900">
        <v>4267.580078125</v>
      </c>
      <c r="F1900">
        <v>5.0496801733970642E-2</v>
      </c>
      <c r="G1900">
        <v>564.4219970703125</v>
      </c>
      <c r="H1900">
        <v>28.501499176025391</v>
      </c>
    </row>
    <row r="1901" spans="1:8" x14ac:dyDescent="0.25">
      <c r="A1901">
        <v>1899</v>
      </c>
      <c r="B1901" s="5">
        <v>41721</v>
      </c>
      <c r="C1901">
        <v>0.44999998807907104</v>
      </c>
      <c r="D1901">
        <v>37185.19921875</v>
      </c>
      <c r="E1901">
        <v>5361.1298828125</v>
      </c>
      <c r="F1901">
        <v>6.4878202974796295E-2</v>
      </c>
      <c r="G1901">
        <v>561.35302734375</v>
      </c>
      <c r="H1901">
        <v>36.419601440429688</v>
      </c>
    </row>
    <row r="1902" spans="1:8" x14ac:dyDescent="0.25">
      <c r="A1902">
        <v>1900</v>
      </c>
      <c r="B1902" s="5">
        <v>41722</v>
      </c>
      <c r="C1902">
        <v>0.46000000834465027</v>
      </c>
      <c r="D1902">
        <v>42044.6015625</v>
      </c>
      <c r="E1902">
        <v>4713</v>
      </c>
      <c r="F1902">
        <v>5.1563799381256104E-2</v>
      </c>
      <c r="G1902">
        <v>586.27197265625</v>
      </c>
      <c r="H1902">
        <v>30.230400085449219</v>
      </c>
    </row>
    <row r="1903" spans="1:8" x14ac:dyDescent="0.25">
      <c r="A1903">
        <v>1901</v>
      </c>
      <c r="B1903" s="5">
        <v>41723</v>
      </c>
      <c r="C1903">
        <v>0.4699999988079071</v>
      </c>
      <c r="D1903">
        <v>42044.6015625</v>
      </c>
      <c r="E1903">
        <v>3939.550048828125</v>
      </c>
      <c r="F1903">
        <v>4.4038701802492142E-2</v>
      </c>
      <c r="G1903">
        <v>582.280029296875</v>
      </c>
      <c r="H1903">
        <v>25.642799377441406</v>
      </c>
    </row>
    <row r="1904" spans="1:8" x14ac:dyDescent="0.25">
      <c r="A1904">
        <v>1902</v>
      </c>
      <c r="B1904" s="5">
        <v>41724</v>
      </c>
      <c r="C1904">
        <v>0.47999998927116394</v>
      </c>
      <c r="D1904">
        <v>39325</v>
      </c>
      <c r="E1904">
        <v>3990.14990234375</v>
      </c>
      <c r="F1904">
        <v>4.8703700304031372E-2</v>
      </c>
      <c r="G1904">
        <v>579.072021484375</v>
      </c>
      <c r="H1904">
        <v>28.202899932861328</v>
      </c>
    </row>
    <row r="1905" spans="1:8" x14ac:dyDescent="0.25">
      <c r="A1905">
        <v>1903</v>
      </c>
      <c r="B1905" s="5">
        <v>41725</v>
      </c>
      <c r="C1905">
        <v>0.49000000953674316</v>
      </c>
      <c r="D1905">
        <v>39325</v>
      </c>
      <c r="E1905">
        <v>4338.759765625</v>
      </c>
      <c r="F1905">
        <v>5.4062098264694214E-2</v>
      </c>
      <c r="G1905">
        <v>478.15899658203125</v>
      </c>
      <c r="H1905">
        <v>25.850299835205078</v>
      </c>
    </row>
    <row r="1906" spans="1:8" x14ac:dyDescent="0.25">
      <c r="A1906">
        <v>1904</v>
      </c>
      <c r="B1906" s="5">
        <v>41726</v>
      </c>
      <c r="C1906">
        <v>0.5</v>
      </c>
      <c r="D1906">
        <v>45547.30078125</v>
      </c>
      <c r="E1906">
        <v>4362.31982421875</v>
      </c>
      <c r="F1906">
        <v>4.7887798398733139E-2</v>
      </c>
      <c r="G1906">
        <v>502.44000244140625</v>
      </c>
      <c r="H1906">
        <v>24.060699462890625</v>
      </c>
    </row>
    <row r="1907" spans="1:8" x14ac:dyDescent="0.25">
      <c r="A1907">
        <v>1905</v>
      </c>
      <c r="B1907" s="5">
        <v>41727</v>
      </c>
      <c r="C1907">
        <v>0.50999999046325684</v>
      </c>
      <c r="D1907">
        <v>45547.30078125</v>
      </c>
      <c r="E1907">
        <v>4384.7900390625</v>
      </c>
      <c r="F1907">
        <v>4.9097198992967606E-2</v>
      </c>
      <c r="G1907">
        <v>493.17999267578125</v>
      </c>
      <c r="H1907">
        <v>24.213699340820313</v>
      </c>
    </row>
    <row r="1908" spans="1:8" x14ac:dyDescent="0.25">
      <c r="A1908">
        <v>1906</v>
      </c>
      <c r="B1908" s="5">
        <v>41728</v>
      </c>
      <c r="C1908">
        <v>0.51999998092651367</v>
      </c>
      <c r="D1908">
        <v>37085</v>
      </c>
      <c r="E1908">
        <v>3510.8798828125</v>
      </c>
      <c r="F1908">
        <v>4.9228999763727188E-2</v>
      </c>
      <c r="G1908">
        <v>461.8699951171875</v>
      </c>
      <c r="H1908">
        <v>22.737400054931641</v>
      </c>
    </row>
    <row r="1909" spans="1:8" x14ac:dyDescent="0.25">
      <c r="A1909">
        <v>1907</v>
      </c>
      <c r="B1909" s="5">
        <v>41729</v>
      </c>
      <c r="C1909">
        <v>0.52999997138977051</v>
      </c>
      <c r="D1909">
        <v>37085</v>
      </c>
      <c r="E1909">
        <v>4512.64013671875</v>
      </c>
      <c r="F1909">
        <v>6.4492397010326385E-2</v>
      </c>
      <c r="G1909">
        <v>458.49700927734375</v>
      </c>
      <c r="H1909">
        <v>29.569599151611328</v>
      </c>
    </row>
    <row r="1910" spans="1:8" x14ac:dyDescent="0.25">
      <c r="A1910">
        <v>1908</v>
      </c>
      <c r="B1910" s="5">
        <v>41730</v>
      </c>
      <c r="C1910">
        <v>0.54000002145767212</v>
      </c>
      <c r="D1910">
        <v>44551.69921875</v>
      </c>
      <c r="E1910">
        <v>4287.31982421875</v>
      </c>
      <c r="F1910">
        <v>5.196550115942955E-2</v>
      </c>
      <c r="G1910">
        <v>478.71600341796875</v>
      </c>
      <c r="H1910">
        <v>24.876699447631836</v>
      </c>
    </row>
    <row r="1911" spans="1:8" x14ac:dyDescent="0.25">
      <c r="A1911">
        <v>1909</v>
      </c>
      <c r="B1911" s="5">
        <v>41731</v>
      </c>
      <c r="C1911">
        <v>0.55000001192092896</v>
      </c>
      <c r="D1911">
        <v>44551.69921875</v>
      </c>
      <c r="E1911">
        <v>4938.2900390625</v>
      </c>
      <c r="F1911">
        <v>6.0964200645685196E-2</v>
      </c>
      <c r="G1911">
        <v>437.5150146484375</v>
      </c>
      <c r="H1911">
        <v>26.672800064086914</v>
      </c>
    </row>
    <row r="1912" spans="1:8" x14ac:dyDescent="0.25">
      <c r="A1912">
        <v>1910</v>
      </c>
      <c r="B1912" s="5">
        <v>41732</v>
      </c>
      <c r="C1912">
        <v>0.56000000238418579</v>
      </c>
      <c r="D1912">
        <v>51769.6015625</v>
      </c>
      <c r="E1912">
        <v>5013.4501953125</v>
      </c>
      <c r="F1912">
        <v>5.4231300950050354E-2</v>
      </c>
      <c r="G1912">
        <v>447.08200073242188</v>
      </c>
      <c r="H1912">
        <v>24.245800018310547</v>
      </c>
    </row>
    <row r="1913" spans="1:8" x14ac:dyDescent="0.25">
      <c r="A1913">
        <v>1911</v>
      </c>
      <c r="B1913" s="5">
        <v>41733</v>
      </c>
      <c r="C1913">
        <v>0.56999999284744263</v>
      </c>
      <c r="D1913">
        <v>51769.6015625</v>
      </c>
      <c r="E1913">
        <v>4888.52001953125</v>
      </c>
      <c r="F1913">
        <v>5.3824201226234436E-2</v>
      </c>
      <c r="G1913">
        <v>448.87899780273438</v>
      </c>
      <c r="H1913">
        <v>24.160499572753906</v>
      </c>
    </row>
    <row r="1914" spans="1:8" x14ac:dyDescent="0.25">
      <c r="A1914">
        <v>1912</v>
      </c>
      <c r="B1914" s="5">
        <v>41734</v>
      </c>
      <c r="C1914">
        <v>0.57999998331069946</v>
      </c>
      <c r="D1914">
        <v>54454.19921875</v>
      </c>
      <c r="E1914">
        <v>4286.169921875</v>
      </c>
      <c r="F1914">
        <v>4.565269872546196E-2</v>
      </c>
      <c r="G1914">
        <v>464.82598876953125</v>
      </c>
      <c r="H1914">
        <v>21.220500946044922</v>
      </c>
    </row>
    <row r="1915" spans="1:8" x14ac:dyDescent="0.25">
      <c r="A1915">
        <v>1913</v>
      </c>
      <c r="B1915" s="5">
        <v>41735</v>
      </c>
      <c r="C1915">
        <v>0.5899999737739563</v>
      </c>
      <c r="D1915">
        <v>54454.19921875</v>
      </c>
      <c r="E1915">
        <v>3785.35009765625</v>
      </c>
      <c r="F1915">
        <v>4.1013501584529877E-2</v>
      </c>
      <c r="G1915">
        <v>460.7030029296875</v>
      </c>
      <c r="H1915">
        <v>18.895000457763672</v>
      </c>
    </row>
    <row r="1916" spans="1:8" x14ac:dyDescent="0.25">
      <c r="A1916">
        <v>1914</v>
      </c>
      <c r="B1916" s="5">
        <v>41736</v>
      </c>
      <c r="C1916">
        <v>0.60000002384185791</v>
      </c>
      <c r="D1916">
        <v>44415.1015625</v>
      </c>
      <c r="E1916">
        <v>3789.18994140625</v>
      </c>
      <c r="F1916">
        <v>5.1187898963689804E-2</v>
      </c>
      <c r="G1916">
        <v>446.22000122070313</v>
      </c>
      <c r="H1916">
        <v>22.840999603271484</v>
      </c>
    </row>
    <row r="1917" spans="1:8" x14ac:dyDescent="0.25">
      <c r="A1917">
        <v>1915</v>
      </c>
      <c r="B1917" s="5">
        <v>41737</v>
      </c>
      <c r="C1917">
        <v>0.61000001430511475</v>
      </c>
      <c r="D1917">
        <v>44415.1015625</v>
      </c>
      <c r="E1917">
        <v>3364.760009765625</v>
      </c>
      <c r="F1917">
        <v>4.6211801469326019E-2</v>
      </c>
      <c r="G1917">
        <v>450.4639892578125</v>
      </c>
      <c r="H1917">
        <v>20.816799163818359</v>
      </c>
    </row>
    <row r="1918" spans="1:8" x14ac:dyDescent="0.25">
      <c r="A1918">
        <v>1916</v>
      </c>
      <c r="B1918" s="5">
        <v>41738</v>
      </c>
      <c r="C1918">
        <v>0.62000000476837158</v>
      </c>
      <c r="D1918">
        <v>44110.8984375</v>
      </c>
      <c r="E1918">
        <v>4045.260009765625</v>
      </c>
      <c r="F1918">
        <v>5.685809999704361E-2</v>
      </c>
      <c r="G1918">
        <v>440.197998046875</v>
      </c>
      <c r="H1918">
        <v>25.028799057006836</v>
      </c>
    </row>
    <row r="1919" spans="1:8" x14ac:dyDescent="0.25">
      <c r="A1919">
        <v>1917</v>
      </c>
      <c r="B1919" s="5">
        <v>41739</v>
      </c>
      <c r="C1919">
        <v>0.62999999523162842</v>
      </c>
      <c r="D1919">
        <v>44110.8984375</v>
      </c>
      <c r="E1919">
        <v>3889.3798828125</v>
      </c>
      <c r="F1919">
        <v>5.554879829287529E-2</v>
      </c>
      <c r="G1919">
        <v>360.84100341796875</v>
      </c>
      <c r="H1919">
        <v>20.044300079345703</v>
      </c>
    </row>
    <row r="1920" spans="1:8" x14ac:dyDescent="0.25">
      <c r="A1920">
        <v>1918</v>
      </c>
      <c r="B1920" s="5">
        <v>41740</v>
      </c>
      <c r="C1920">
        <v>0.63999998569488525</v>
      </c>
      <c r="D1920">
        <v>45327.80078125</v>
      </c>
      <c r="E1920">
        <v>4238.93994140625</v>
      </c>
      <c r="F1920">
        <v>5.9851199388504028E-2</v>
      </c>
      <c r="G1920">
        <v>420.05599975585938</v>
      </c>
      <c r="H1920">
        <v>25.140800476074219</v>
      </c>
    </row>
    <row r="1921" spans="1:8" x14ac:dyDescent="0.25">
      <c r="A1921">
        <v>1919</v>
      </c>
      <c r="B1921" s="5">
        <v>41741</v>
      </c>
      <c r="C1921">
        <v>0.64999997615814209</v>
      </c>
      <c r="D1921">
        <v>45327.80078125</v>
      </c>
      <c r="E1921">
        <v>4034.070068359375</v>
      </c>
      <c r="F1921">
        <v>5.7848498225212097E-2</v>
      </c>
      <c r="G1921">
        <v>420.66000366210938</v>
      </c>
      <c r="H1921">
        <v>24.334600448608398</v>
      </c>
    </row>
    <row r="1922" spans="1:8" x14ac:dyDescent="0.25">
      <c r="A1922">
        <v>1920</v>
      </c>
      <c r="B1922" s="5">
        <v>41742</v>
      </c>
      <c r="C1922">
        <v>0.6600000262260437</v>
      </c>
      <c r="D1922">
        <v>60538.3984375</v>
      </c>
      <c r="E1922">
        <v>4685.2998046875</v>
      </c>
      <c r="F1922">
        <v>5.1079899072647095E-2</v>
      </c>
      <c r="G1922">
        <v>414.94900512695313</v>
      </c>
      <c r="H1922">
        <v>21.195600509643555</v>
      </c>
    </row>
    <row r="1923" spans="1:8" x14ac:dyDescent="0.25">
      <c r="A1923">
        <v>1921</v>
      </c>
      <c r="B1923" s="5">
        <v>41743</v>
      </c>
      <c r="C1923">
        <v>0.67000001668930054</v>
      </c>
      <c r="D1923">
        <v>60538.3984375</v>
      </c>
      <c r="E1923">
        <v>4840.33984375</v>
      </c>
      <c r="F1923">
        <v>5.3569801151752472E-2</v>
      </c>
      <c r="G1923">
        <v>457.63400268554688</v>
      </c>
      <c r="H1923">
        <v>24.515300750732422</v>
      </c>
    </row>
    <row r="1924" spans="1:8" x14ac:dyDescent="0.25">
      <c r="A1924">
        <v>1922</v>
      </c>
      <c r="B1924" s="5">
        <v>41744</v>
      </c>
      <c r="C1924">
        <v>0.68000000715255737</v>
      </c>
      <c r="D1924">
        <v>59321.6015625</v>
      </c>
      <c r="E1924">
        <v>4566.5</v>
      </c>
      <c r="F1924">
        <v>5.2345499396324158E-2</v>
      </c>
      <c r="G1924">
        <v>520.12298583984375</v>
      </c>
      <c r="H1924">
        <v>27.226100921630859</v>
      </c>
    </row>
    <row r="1925" spans="1:8" x14ac:dyDescent="0.25">
      <c r="A1925">
        <v>1923</v>
      </c>
      <c r="B1925" s="5">
        <v>41745</v>
      </c>
      <c r="C1925">
        <v>0.68999999761581421</v>
      </c>
      <c r="D1925">
        <v>59321.6015625</v>
      </c>
      <c r="E1925">
        <v>3989.27001953125</v>
      </c>
      <c r="F1925">
        <v>4.6401198953390121E-2</v>
      </c>
      <c r="G1925">
        <v>529.1619873046875</v>
      </c>
      <c r="H1925">
        <v>24.553800582885742</v>
      </c>
    </row>
    <row r="1926" spans="1:8" x14ac:dyDescent="0.25">
      <c r="A1926">
        <v>1924</v>
      </c>
      <c r="B1926" s="5">
        <v>41746</v>
      </c>
      <c r="C1926">
        <v>0.69999998807907104</v>
      </c>
      <c r="D1926">
        <v>60364.1015625</v>
      </c>
      <c r="E1926">
        <v>4240</v>
      </c>
      <c r="F1926">
        <v>4.916829988360405E-2</v>
      </c>
      <c r="G1926">
        <v>494.39999389648438</v>
      </c>
      <c r="H1926">
        <v>24.308799743652344</v>
      </c>
    </row>
    <row r="1927" spans="1:8" x14ac:dyDescent="0.25">
      <c r="A1927">
        <v>1925</v>
      </c>
      <c r="B1927" s="5">
        <v>41747</v>
      </c>
      <c r="C1927">
        <v>0.80000001192092896</v>
      </c>
      <c r="D1927">
        <v>60364.1015625</v>
      </c>
      <c r="E1927">
        <v>4012.159912109375</v>
      </c>
      <c r="F1927">
        <v>5.3172800689935684E-2</v>
      </c>
      <c r="G1927">
        <v>478.23098754882813</v>
      </c>
      <c r="H1927">
        <v>25.428899765014648</v>
      </c>
    </row>
    <row r="1928" spans="1:8" x14ac:dyDescent="0.25">
      <c r="A1928">
        <v>1926</v>
      </c>
      <c r="B1928" s="5">
        <v>41748</v>
      </c>
      <c r="C1928">
        <v>0.89999997615814209</v>
      </c>
      <c r="D1928">
        <v>56548</v>
      </c>
      <c r="E1928">
        <v>3987.610107421875</v>
      </c>
      <c r="F1928">
        <v>6.3465498387813568E-2</v>
      </c>
      <c r="G1928">
        <v>501.552001953125</v>
      </c>
      <c r="H1928">
        <v>31.831300735473633</v>
      </c>
    </row>
    <row r="1929" spans="1:8" x14ac:dyDescent="0.25">
      <c r="A1929">
        <v>1927</v>
      </c>
      <c r="B1929" s="5">
        <v>41749</v>
      </c>
      <c r="C1929">
        <v>1.0099999904632568</v>
      </c>
      <c r="D1929">
        <v>56548</v>
      </c>
      <c r="E1929">
        <v>4460.8701171875</v>
      </c>
      <c r="F1929">
        <v>7.9675301909446716E-2</v>
      </c>
      <c r="G1929">
        <v>497.3179931640625</v>
      </c>
      <c r="H1929">
        <v>39.624000549316406</v>
      </c>
    </row>
    <row r="1930" spans="1:8" x14ac:dyDescent="0.25">
      <c r="A1930">
        <v>1928</v>
      </c>
      <c r="B1930" s="5">
        <v>41750</v>
      </c>
      <c r="C1930">
        <v>1.0199999809265137</v>
      </c>
      <c r="D1930">
        <v>61404.8984375</v>
      </c>
      <c r="E1930">
        <v>4287.47998046875</v>
      </c>
      <c r="F1930">
        <v>7.1219600737094879E-2</v>
      </c>
      <c r="G1930">
        <v>493.09201049804688</v>
      </c>
      <c r="H1930">
        <v>35.117801666259766</v>
      </c>
    </row>
    <row r="1931" spans="1:8" x14ac:dyDescent="0.25">
      <c r="A1931">
        <v>1929</v>
      </c>
      <c r="B1931" s="5">
        <v>41751</v>
      </c>
      <c r="C1931">
        <v>1.0299999713897705</v>
      </c>
      <c r="D1931">
        <v>61404.8984375</v>
      </c>
      <c r="E1931">
        <v>3865.2900390625</v>
      </c>
      <c r="F1931">
        <v>6.4836002886295319E-2</v>
      </c>
      <c r="G1931">
        <v>484.42898559570313</v>
      </c>
      <c r="H1931">
        <v>31.40839958190918</v>
      </c>
    </row>
    <row r="1932" spans="1:8" x14ac:dyDescent="0.25">
      <c r="A1932">
        <v>1930</v>
      </c>
      <c r="B1932" s="5">
        <v>41752</v>
      </c>
      <c r="C1932">
        <v>1.0399999618530273</v>
      </c>
      <c r="D1932">
        <v>60711</v>
      </c>
      <c r="E1932">
        <v>4139.56005859375</v>
      </c>
      <c r="F1932">
        <v>7.0912100374698639E-2</v>
      </c>
      <c r="G1932">
        <v>486.9320068359375</v>
      </c>
      <c r="H1932">
        <v>34.529399871826172</v>
      </c>
    </row>
    <row r="1933" spans="1:8" x14ac:dyDescent="0.25">
      <c r="A1933">
        <v>1931</v>
      </c>
      <c r="B1933" s="5">
        <v>41753</v>
      </c>
      <c r="C1933">
        <v>1.0499999523162842</v>
      </c>
      <c r="D1933">
        <v>60711</v>
      </c>
      <c r="E1933">
        <v>3789.949951171875</v>
      </c>
      <c r="F1933">
        <v>6.55473992228508E-2</v>
      </c>
      <c r="G1933">
        <v>500.25698852539063</v>
      </c>
      <c r="H1933">
        <v>32.790500640869141</v>
      </c>
    </row>
    <row r="1934" spans="1:8" x14ac:dyDescent="0.25">
      <c r="A1934">
        <v>1932</v>
      </c>
      <c r="B1934" s="5">
        <v>41754</v>
      </c>
      <c r="C1934">
        <v>1.059999942779541</v>
      </c>
      <c r="D1934">
        <v>56894.8984375</v>
      </c>
      <c r="E1934">
        <v>4563.64013671875</v>
      </c>
      <c r="F1934">
        <v>8.5024498403072357E-2</v>
      </c>
      <c r="G1934">
        <v>459.6099853515625</v>
      </c>
      <c r="H1934">
        <v>39.078098297119141</v>
      </c>
    </row>
    <row r="1935" spans="1:8" x14ac:dyDescent="0.25">
      <c r="A1935">
        <v>1933</v>
      </c>
      <c r="B1935" s="5">
        <v>41755</v>
      </c>
      <c r="C1935">
        <v>1.0700000524520874</v>
      </c>
      <c r="D1935">
        <v>56894.8984375</v>
      </c>
      <c r="E1935">
        <v>4084.139892578125</v>
      </c>
      <c r="F1935">
        <v>7.6808802783489227E-2</v>
      </c>
      <c r="G1935">
        <v>456.13900756835938</v>
      </c>
      <c r="H1935">
        <v>35.035499572753906</v>
      </c>
    </row>
    <row r="1936" spans="1:8" x14ac:dyDescent="0.25">
      <c r="A1936">
        <v>1934</v>
      </c>
      <c r="B1936" s="5">
        <v>41756</v>
      </c>
      <c r="C1936">
        <v>1.0800000429153442</v>
      </c>
      <c r="D1936">
        <v>57935.69921875</v>
      </c>
      <c r="E1936">
        <v>4436.75</v>
      </c>
      <c r="F1936">
        <v>8.2707002758979797E-2</v>
      </c>
      <c r="G1936">
        <v>429.65399169921875</v>
      </c>
      <c r="H1936">
        <v>35.535400390625</v>
      </c>
    </row>
    <row r="1937" spans="1:8" x14ac:dyDescent="0.25">
      <c r="A1937">
        <v>1935</v>
      </c>
      <c r="B1937" s="5">
        <v>41757</v>
      </c>
      <c r="C1937">
        <v>1.0900000333786011</v>
      </c>
      <c r="D1937">
        <v>57935.69921875</v>
      </c>
      <c r="E1937">
        <v>3812.7900390625</v>
      </c>
      <c r="F1937">
        <v>7.173369824886322E-2</v>
      </c>
      <c r="G1937">
        <v>437.05899047851563</v>
      </c>
      <c r="H1937">
        <v>31.351900100708008</v>
      </c>
    </row>
    <row r="1938" spans="1:8" x14ac:dyDescent="0.25">
      <c r="A1938">
        <v>1936</v>
      </c>
      <c r="B1938" s="5">
        <v>41758</v>
      </c>
      <c r="C1938">
        <v>1.1000000238418579</v>
      </c>
      <c r="D1938">
        <v>54813.3984375</v>
      </c>
      <c r="E1938">
        <v>4287.60986328125</v>
      </c>
      <c r="F1938">
        <v>8.6044102907180786E-2</v>
      </c>
      <c r="G1938">
        <v>444.25299072265625</v>
      </c>
      <c r="H1938">
        <v>38.225399017333984</v>
      </c>
    </row>
    <row r="1939" spans="1:8" x14ac:dyDescent="0.25">
      <c r="A1939">
        <v>1937</v>
      </c>
      <c r="B1939" s="5">
        <v>41759</v>
      </c>
      <c r="C1939">
        <v>1.1100000143051147</v>
      </c>
      <c r="D1939">
        <v>54813.3984375</v>
      </c>
      <c r="E1939">
        <v>3437.949951171875</v>
      </c>
      <c r="F1939">
        <v>6.9620296359062195E-2</v>
      </c>
      <c r="G1939">
        <v>445.86599731445313</v>
      </c>
      <c r="H1939">
        <v>31.041299819946289</v>
      </c>
    </row>
    <row r="1940" spans="1:8" x14ac:dyDescent="0.25">
      <c r="A1940">
        <v>1938</v>
      </c>
      <c r="B1940" s="5">
        <v>41760</v>
      </c>
      <c r="C1940">
        <v>1.1200000047683716</v>
      </c>
      <c r="D1940">
        <v>66817.8984375</v>
      </c>
      <c r="E1940">
        <v>4410.85009765625</v>
      </c>
      <c r="F1940">
        <v>7.3934599757194519E-2</v>
      </c>
      <c r="G1940">
        <v>456.26699829101563</v>
      </c>
      <c r="H1940">
        <v>33.733898162841797</v>
      </c>
    </row>
    <row r="1941" spans="1:8" x14ac:dyDescent="0.25">
      <c r="A1941">
        <v>1939</v>
      </c>
      <c r="B1941" s="5">
        <v>41761</v>
      </c>
      <c r="C1941">
        <v>1.1299999952316284</v>
      </c>
      <c r="D1941">
        <v>66817.8984375</v>
      </c>
      <c r="E1941">
        <v>4036.8798828125</v>
      </c>
      <c r="F1941">
        <v>6.8270199000835419E-2</v>
      </c>
      <c r="G1941">
        <v>446.64401245117188</v>
      </c>
      <c r="H1941">
        <v>30.492500305175781</v>
      </c>
    </row>
    <row r="1942" spans="1:8" x14ac:dyDescent="0.25">
      <c r="A1942">
        <v>1940</v>
      </c>
      <c r="B1942" s="5">
        <v>41762</v>
      </c>
      <c r="C1942">
        <v>1.1399999856948853</v>
      </c>
      <c r="D1942">
        <v>57272.5</v>
      </c>
      <c r="E1942">
        <v>3560.2900390625</v>
      </c>
      <c r="F1942">
        <v>7.0867002010345459E-2</v>
      </c>
      <c r="G1942">
        <v>436.93798828125</v>
      </c>
      <c r="H1942">
        <v>30.964500427246094</v>
      </c>
    </row>
    <row r="1943" spans="1:8" x14ac:dyDescent="0.25">
      <c r="A1943">
        <v>1941</v>
      </c>
      <c r="B1943" s="5">
        <v>41763</v>
      </c>
      <c r="C1943">
        <v>1.1499999761581421</v>
      </c>
      <c r="D1943">
        <v>57272.5</v>
      </c>
      <c r="E1943">
        <v>3784.889892578125</v>
      </c>
      <c r="F1943">
        <v>7.5998499989509583E-2</v>
      </c>
      <c r="G1943">
        <v>434.06399536132813</v>
      </c>
      <c r="H1943">
        <v>32.988201141357422</v>
      </c>
    </row>
    <row r="1944" spans="1:8" x14ac:dyDescent="0.25">
      <c r="A1944">
        <v>1942</v>
      </c>
      <c r="B1944" s="5">
        <v>41764</v>
      </c>
      <c r="C1944">
        <v>1.1599999666213989</v>
      </c>
      <c r="D1944">
        <v>49715.69921875</v>
      </c>
      <c r="E1944">
        <v>3138.530029296875</v>
      </c>
      <c r="F1944">
        <v>7.323029637336731E-2</v>
      </c>
      <c r="G1944">
        <v>429.7239990234375</v>
      </c>
      <c r="H1944">
        <v>31.468799591064453</v>
      </c>
    </row>
    <row r="1945" spans="1:8" x14ac:dyDescent="0.25">
      <c r="A1945">
        <v>1943</v>
      </c>
      <c r="B1945" s="5">
        <v>41765</v>
      </c>
      <c r="C1945">
        <v>1.1699999570846558</v>
      </c>
      <c r="D1945">
        <v>49715.69921875</v>
      </c>
      <c r="E1945">
        <v>4865</v>
      </c>
      <c r="F1945">
        <v>0.11449199914932251</v>
      </c>
      <c r="G1945">
        <v>426.99200439453125</v>
      </c>
      <c r="H1945">
        <v>48.887199401855469</v>
      </c>
    </row>
    <row r="1946" spans="1:8" x14ac:dyDescent="0.25">
      <c r="A1946">
        <v>1944</v>
      </c>
      <c r="B1946" s="5">
        <v>41766</v>
      </c>
      <c r="C1946">
        <v>1.1799999475479126</v>
      </c>
      <c r="D1946">
        <v>64829.30078125</v>
      </c>
      <c r="E1946">
        <v>3988.5400390625</v>
      </c>
      <c r="F1946">
        <v>7.2598002851009369E-2</v>
      </c>
      <c r="G1946">
        <v>436.96099853515625</v>
      </c>
      <c r="H1946">
        <v>31.722499847412109</v>
      </c>
    </row>
    <row r="1947" spans="1:8" x14ac:dyDescent="0.25">
      <c r="A1947">
        <v>1945</v>
      </c>
      <c r="B1947" s="5">
        <v>41767</v>
      </c>
      <c r="C1947">
        <v>1.190000057220459</v>
      </c>
      <c r="D1947">
        <v>64829.30078125</v>
      </c>
      <c r="E1947">
        <v>4188.580078125</v>
      </c>
      <c r="F1947">
        <v>7.6885096728801727E-2</v>
      </c>
      <c r="G1947">
        <v>435.34298706054688</v>
      </c>
      <c r="H1947">
        <v>33.471401214599609</v>
      </c>
    </row>
    <row r="1948" spans="1:8" x14ac:dyDescent="0.25">
      <c r="A1948">
        <v>1946</v>
      </c>
      <c r="B1948" s="5">
        <v>41768</v>
      </c>
      <c r="C1948">
        <v>1.2000000476837158</v>
      </c>
      <c r="D1948">
        <v>66022.3984375</v>
      </c>
      <c r="E1948">
        <v>4265.56982421875</v>
      </c>
      <c r="F1948">
        <v>7.7529497444629669E-2</v>
      </c>
      <c r="G1948">
        <v>448.2349853515625</v>
      </c>
      <c r="H1948">
        <v>34.751399993896484</v>
      </c>
    </row>
    <row r="1949" spans="1:8" x14ac:dyDescent="0.25">
      <c r="A1949">
        <v>1947</v>
      </c>
      <c r="B1949" s="5">
        <v>41769</v>
      </c>
      <c r="C1949">
        <v>1.2100000381469727</v>
      </c>
      <c r="D1949">
        <v>66022.3984375</v>
      </c>
      <c r="E1949">
        <v>4485.10009765625</v>
      </c>
      <c r="F1949">
        <v>8.219890296459198E-2</v>
      </c>
      <c r="G1949">
        <v>452.71099853515625</v>
      </c>
      <c r="H1949">
        <v>37.212398529052734</v>
      </c>
    </row>
    <row r="1950" spans="1:8" x14ac:dyDescent="0.25">
      <c r="A1950">
        <v>1948</v>
      </c>
      <c r="B1950" s="5">
        <v>41770</v>
      </c>
      <c r="C1950">
        <v>1.2200000286102295</v>
      </c>
      <c r="D1950">
        <v>66022.3984375</v>
      </c>
      <c r="E1950">
        <v>3809.699951171875</v>
      </c>
      <c r="F1950">
        <v>7.0397801697254181E-2</v>
      </c>
      <c r="G1950">
        <v>436.5419921875</v>
      </c>
      <c r="H1950">
        <v>30.731599807739258</v>
      </c>
    </row>
    <row r="1951" spans="1:8" x14ac:dyDescent="0.25">
      <c r="A1951">
        <v>1949</v>
      </c>
      <c r="B1951" s="5">
        <v>41771</v>
      </c>
      <c r="C1951">
        <v>1.2300000190734863</v>
      </c>
      <c r="D1951">
        <v>66022.3984375</v>
      </c>
      <c r="E1951">
        <v>4113.93017578125</v>
      </c>
      <c r="F1951">
        <v>7.6642699539661407E-2</v>
      </c>
      <c r="G1951">
        <v>438.42800903320313</v>
      </c>
      <c r="H1951">
        <v>33.602298736572266</v>
      </c>
    </row>
    <row r="1952" spans="1:8" x14ac:dyDescent="0.25">
      <c r="A1952">
        <v>1950</v>
      </c>
      <c r="B1952" s="5">
        <v>41772</v>
      </c>
      <c r="C1952">
        <v>1.2400000095367432</v>
      </c>
      <c r="D1952">
        <v>74818</v>
      </c>
      <c r="E1952">
        <v>4062.3701171875</v>
      </c>
      <c r="F1952">
        <v>6.7327901721000671E-2</v>
      </c>
      <c r="G1952">
        <v>437.41299438476563</v>
      </c>
      <c r="H1952">
        <v>29.450099945068359</v>
      </c>
    </row>
    <row r="1953" spans="1:8" x14ac:dyDescent="0.25">
      <c r="A1953">
        <v>1951</v>
      </c>
      <c r="B1953" s="5">
        <v>41773</v>
      </c>
      <c r="C1953">
        <v>1.25</v>
      </c>
      <c r="D1953">
        <v>74818</v>
      </c>
      <c r="E1953">
        <v>3762.080078125</v>
      </c>
      <c r="F1953">
        <v>6.2853902578353882E-2</v>
      </c>
      <c r="G1953">
        <v>441.75</v>
      </c>
      <c r="H1953">
        <v>27.76569938659668</v>
      </c>
    </row>
    <row r="1954" spans="1:8" x14ac:dyDescent="0.25">
      <c r="A1954">
        <v>1952</v>
      </c>
      <c r="B1954" s="5">
        <v>41774</v>
      </c>
      <c r="C1954">
        <v>1.2599999904632568</v>
      </c>
      <c r="D1954">
        <v>73057.5</v>
      </c>
      <c r="E1954">
        <v>4287.7998046875</v>
      </c>
      <c r="F1954">
        <v>7.3950402438640594E-2</v>
      </c>
      <c r="G1954">
        <v>444.31600952148438</v>
      </c>
      <c r="H1954">
        <v>32.8572998046875</v>
      </c>
    </row>
    <row r="1955" spans="1:8" x14ac:dyDescent="0.25">
      <c r="A1955">
        <v>1953</v>
      </c>
      <c r="B1955" s="5">
        <v>41775</v>
      </c>
      <c r="C1955">
        <v>1.2699999809265137</v>
      </c>
      <c r="D1955">
        <v>73057.5</v>
      </c>
      <c r="E1955">
        <v>4536.64013671875</v>
      </c>
      <c r="F1955">
        <v>7.8863002359867096E-2</v>
      </c>
      <c r="G1955">
        <v>445.01300048828125</v>
      </c>
      <c r="H1955">
        <v>35.095100402832031</v>
      </c>
    </row>
    <row r="1956" spans="1:8" x14ac:dyDescent="0.25">
      <c r="A1956">
        <v>1954</v>
      </c>
      <c r="B1956" s="5">
        <v>41776</v>
      </c>
      <c r="C1956">
        <v>1.2799999713897705</v>
      </c>
      <c r="D1956">
        <v>80539.296875</v>
      </c>
      <c r="E1956">
        <v>4334.31005859375</v>
      </c>
      <c r="F1956">
        <v>6.8884603679180145E-2</v>
      </c>
      <c r="G1956">
        <v>446.35800170898438</v>
      </c>
      <c r="H1956">
        <v>30.747200012207031</v>
      </c>
    </row>
    <row r="1957" spans="1:8" x14ac:dyDescent="0.25">
      <c r="A1957">
        <v>1955</v>
      </c>
      <c r="B1957" s="5">
        <v>41777</v>
      </c>
      <c r="C1957">
        <v>1.2899999618530273</v>
      </c>
      <c r="D1957">
        <v>80539.296875</v>
      </c>
      <c r="E1957">
        <v>4308.7099609375</v>
      </c>
      <c r="F1957">
        <v>6.9012701511383057E-2</v>
      </c>
      <c r="G1957">
        <v>444.80899047851563</v>
      </c>
      <c r="H1957">
        <v>30.697500228881836</v>
      </c>
    </row>
    <row r="1958" spans="1:8" x14ac:dyDescent="0.25">
      <c r="A1958">
        <v>1956</v>
      </c>
      <c r="B1958" s="5">
        <v>41778</v>
      </c>
      <c r="C1958">
        <v>1.2999999523162842</v>
      </c>
      <c r="D1958">
        <v>77898.703125</v>
      </c>
      <c r="E1958">
        <v>4211.41015625</v>
      </c>
      <c r="F1958">
        <v>7.028140127658844E-2</v>
      </c>
      <c r="G1958">
        <v>444.31298828125</v>
      </c>
      <c r="H1958">
        <v>31.226999282836914</v>
      </c>
    </row>
    <row r="1959" spans="1:8" x14ac:dyDescent="0.25">
      <c r="A1959">
        <v>1957</v>
      </c>
      <c r="B1959" s="5">
        <v>41779</v>
      </c>
      <c r="C1959">
        <v>1.309999942779541</v>
      </c>
      <c r="D1959">
        <v>77898.703125</v>
      </c>
      <c r="E1959">
        <v>4438.39013671875</v>
      </c>
      <c r="F1959">
        <v>7.4639096856117249E-2</v>
      </c>
      <c r="G1959">
        <v>485.83099365234375</v>
      </c>
      <c r="H1959">
        <v>36.262001037597656</v>
      </c>
    </row>
    <row r="1960" spans="1:8" x14ac:dyDescent="0.25">
      <c r="A1960">
        <v>1958</v>
      </c>
      <c r="B1960" s="5">
        <v>41780</v>
      </c>
      <c r="C1960">
        <v>1.3200000524520874</v>
      </c>
      <c r="D1960">
        <v>78338.796875</v>
      </c>
      <c r="E1960">
        <v>4387.7998046875</v>
      </c>
      <c r="F1960">
        <v>7.3933899402618408E-2</v>
      </c>
      <c r="G1960">
        <v>489.16299438476563</v>
      </c>
      <c r="H1960">
        <v>36.165699005126953</v>
      </c>
    </row>
    <row r="1961" spans="1:8" x14ac:dyDescent="0.25">
      <c r="A1961">
        <v>1959</v>
      </c>
      <c r="B1961" s="5">
        <v>41781</v>
      </c>
      <c r="C1961">
        <v>1.3300000429153442</v>
      </c>
      <c r="D1961">
        <v>78338.796875</v>
      </c>
      <c r="E1961">
        <v>4312.759765625</v>
      </c>
      <c r="F1961">
        <v>7.3220096528530121E-2</v>
      </c>
      <c r="G1961">
        <v>526.0579833984375</v>
      </c>
      <c r="H1961">
        <v>38.518001556396484</v>
      </c>
    </row>
    <row r="1962" spans="1:8" x14ac:dyDescent="0.25">
      <c r="A1962">
        <v>1960</v>
      </c>
      <c r="B1962" s="5">
        <v>41782</v>
      </c>
      <c r="C1962">
        <v>1.3400000333786011</v>
      </c>
      <c r="D1962">
        <v>69536.703125</v>
      </c>
      <c r="E1962">
        <v>4137.72998046875</v>
      </c>
      <c r="F1962">
        <v>7.9735696315765381E-2</v>
      </c>
      <c r="G1962">
        <v>519.03900146484375</v>
      </c>
      <c r="H1962">
        <v>41.385898590087891</v>
      </c>
    </row>
    <row r="1963" spans="1:8" x14ac:dyDescent="0.25">
      <c r="A1963">
        <v>1961</v>
      </c>
      <c r="B1963" s="5">
        <v>41783</v>
      </c>
      <c r="C1963">
        <v>1.3500000238418579</v>
      </c>
      <c r="D1963">
        <v>69536.703125</v>
      </c>
      <c r="E1963">
        <v>3861.239990234375</v>
      </c>
      <c r="F1963">
        <v>7.4962899088859558E-2</v>
      </c>
      <c r="G1963">
        <v>525.63299560546875</v>
      </c>
      <c r="H1963">
        <v>39.402999877929688</v>
      </c>
    </row>
    <row r="1964" spans="1:8" x14ac:dyDescent="0.25">
      <c r="A1964">
        <v>1962</v>
      </c>
      <c r="B1964" s="5">
        <v>41784</v>
      </c>
      <c r="C1964">
        <v>1.3600000143051147</v>
      </c>
      <c r="D1964">
        <v>78483.296875</v>
      </c>
      <c r="E1964">
        <v>4035.139892578125</v>
      </c>
      <c r="F1964">
        <v>6.9922998547554016E-2</v>
      </c>
      <c r="G1964">
        <v>570.094970703125</v>
      </c>
      <c r="H1964">
        <v>39.862800598144531</v>
      </c>
    </row>
    <row r="1965" spans="1:8" x14ac:dyDescent="0.25">
      <c r="A1965">
        <v>1963</v>
      </c>
      <c r="B1965" s="5">
        <v>41785</v>
      </c>
      <c r="C1965">
        <v>1.3700000047683716</v>
      </c>
      <c r="D1965">
        <v>78483.296875</v>
      </c>
      <c r="E1965">
        <v>3962.580078125</v>
      </c>
      <c r="F1965">
        <v>6.9170601665973663E-2</v>
      </c>
      <c r="G1965">
        <v>581.8270263671875</v>
      </c>
      <c r="H1965">
        <v>40.24530029296875</v>
      </c>
    </row>
    <row r="1966" spans="1:8" x14ac:dyDescent="0.25">
      <c r="A1966">
        <v>1964</v>
      </c>
      <c r="B1966" s="5">
        <v>41786</v>
      </c>
      <c r="C1966">
        <v>1.3799999952316284</v>
      </c>
      <c r="D1966">
        <v>67048.6015625</v>
      </c>
      <c r="E1966">
        <v>3412.139892578125</v>
      </c>
      <c r="F1966">
        <v>7.0229001343250275E-2</v>
      </c>
      <c r="G1966">
        <v>569.63299560546875</v>
      </c>
      <c r="H1966">
        <v>40.00469970703125</v>
      </c>
    </row>
    <row r="1967" spans="1:8" x14ac:dyDescent="0.25">
      <c r="A1967">
        <v>1965</v>
      </c>
      <c r="B1967" s="5">
        <v>41787</v>
      </c>
      <c r="C1967">
        <v>1.3899999856948853</v>
      </c>
      <c r="D1967">
        <v>67048.6015625</v>
      </c>
      <c r="E1967">
        <v>4238.9599609375</v>
      </c>
      <c r="F1967">
        <v>8.7878897786140442E-2</v>
      </c>
      <c r="G1967">
        <v>574.45501708984375</v>
      </c>
      <c r="H1967">
        <v>50.482398986816406</v>
      </c>
    </row>
    <row r="1968" spans="1:8" x14ac:dyDescent="0.25">
      <c r="A1968">
        <v>1966</v>
      </c>
      <c r="B1968" s="5">
        <v>41788</v>
      </c>
      <c r="C1968">
        <v>1.3999999761581421</v>
      </c>
      <c r="D1968">
        <v>68088.1015625</v>
      </c>
      <c r="E1968">
        <v>3536.949951171875</v>
      </c>
      <c r="F1968">
        <v>7.2725303471088409E-2</v>
      </c>
      <c r="G1968">
        <v>565.5059814453125</v>
      </c>
      <c r="H1968">
        <v>41.126598358154297</v>
      </c>
    </row>
    <row r="1969" spans="1:8" x14ac:dyDescent="0.25">
      <c r="A1969">
        <v>1967</v>
      </c>
      <c r="B1969" s="5">
        <v>41789</v>
      </c>
      <c r="C1969">
        <v>1.4099999666213989</v>
      </c>
      <c r="D1969">
        <v>68088.1015625</v>
      </c>
      <c r="E1969">
        <v>4186.60009765625</v>
      </c>
      <c r="F1969">
        <v>8.6698099970817566E-2</v>
      </c>
      <c r="G1969">
        <v>616.469970703125</v>
      </c>
      <c r="H1969">
        <v>53.446800231933594</v>
      </c>
    </row>
    <row r="1970" spans="1:8" x14ac:dyDescent="0.25">
      <c r="A1970">
        <v>1968</v>
      </c>
      <c r="B1970" s="5">
        <v>41790</v>
      </c>
      <c r="C1970">
        <v>1.4199999570846558</v>
      </c>
      <c r="D1970">
        <v>79003</v>
      </c>
      <c r="E1970">
        <v>3684.64990234375</v>
      </c>
      <c r="F1970">
        <v>6.6227898001670837E-2</v>
      </c>
      <c r="G1970">
        <v>623.25701904296875</v>
      </c>
      <c r="H1970">
        <v>41.277000427246094</v>
      </c>
    </row>
    <row r="1971" spans="1:8" x14ac:dyDescent="0.25">
      <c r="A1971">
        <v>1969</v>
      </c>
      <c r="B1971" s="5">
        <v>41791</v>
      </c>
      <c r="C1971">
        <v>1.4299999475479126</v>
      </c>
      <c r="D1971">
        <v>79003</v>
      </c>
      <c r="E1971">
        <v>4385.75</v>
      </c>
      <c r="F1971">
        <v>7.9384602606296539E-2</v>
      </c>
      <c r="G1971">
        <v>629.02398681640625</v>
      </c>
      <c r="H1971">
        <v>49.934799194335938</v>
      </c>
    </row>
    <row r="1972" spans="1:8" x14ac:dyDescent="0.25">
      <c r="A1972">
        <v>1970</v>
      </c>
      <c r="B1972" s="5">
        <v>41792</v>
      </c>
      <c r="C1972">
        <v>1.440000057220459</v>
      </c>
      <c r="D1972">
        <v>93036.3984375</v>
      </c>
      <c r="E1972">
        <v>4836.7001953125</v>
      </c>
      <c r="F1972">
        <v>7.4861496686935425E-2</v>
      </c>
      <c r="G1972">
        <v>658.7860107421875</v>
      </c>
      <c r="H1972">
        <v>49.317699432373047</v>
      </c>
    </row>
    <row r="1973" spans="1:8" x14ac:dyDescent="0.25">
      <c r="A1973">
        <v>1971</v>
      </c>
      <c r="B1973" s="5">
        <v>41793</v>
      </c>
      <c r="C1973">
        <v>1.4500000476837158</v>
      </c>
      <c r="D1973">
        <v>93036.3984375</v>
      </c>
      <c r="E1973">
        <v>4463.43994140625</v>
      </c>
      <c r="F1973">
        <v>6.9563999772071838E-2</v>
      </c>
      <c r="G1973">
        <v>665.72998046875</v>
      </c>
      <c r="H1973">
        <v>46.310901641845703</v>
      </c>
    </row>
    <row r="1974" spans="1:8" x14ac:dyDescent="0.25">
      <c r="A1974">
        <v>1972</v>
      </c>
      <c r="B1974" s="5">
        <v>41794</v>
      </c>
      <c r="C1974">
        <v>1.4600000381469727</v>
      </c>
      <c r="D1974">
        <v>95115.5</v>
      </c>
      <c r="E1974">
        <v>4537.009765625</v>
      </c>
      <c r="F1974">
        <v>6.9641999900341034E-2</v>
      </c>
      <c r="G1974">
        <v>636.78399658203125</v>
      </c>
      <c r="H1974">
        <v>44.346900939941406</v>
      </c>
    </row>
    <row r="1975" spans="1:8" x14ac:dyDescent="0.25">
      <c r="A1975">
        <v>1973</v>
      </c>
      <c r="B1975" s="5">
        <v>41795</v>
      </c>
      <c r="C1975">
        <v>1.4700000286102295</v>
      </c>
      <c r="D1975">
        <v>95115.5</v>
      </c>
      <c r="E1975">
        <v>3812.35009765625</v>
      </c>
      <c r="F1975">
        <v>5.8919500559568405E-2</v>
      </c>
      <c r="G1975">
        <v>656.05999755859375</v>
      </c>
      <c r="H1975">
        <v>38.654701232910156</v>
      </c>
    </row>
    <row r="1976" spans="1:8" x14ac:dyDescent="0.25">
      <c r="A1976">
        <v>1974</v>
      </c>
      <c r="B1976" s="5">
        <v>41796</v>
      </c>
      <c r="C1976">
        <v>1.4800000190734863</v>
      </c>
      <c r="D1976">
        <v>86494.3984375</v>
      </c>
      <c r="E1976">
        <v>3485.800048828125</v>
      </c>
      <c r="F1976">
        <v>5.964529886841774E-2</v>
      </c>
      <c r="G1976">
        <v>645.56500244140625</v>
      </c>
      <c r="H1976">
        <v>38.504901885986328</v>
      </c>
    </row>
    <row r="1977" spans="1:8" x14ac:dyDescent="0.25">
      <c r="A1977">
        <v>1975</v>
      </c>
      <c r="B1977" s="5">
        <v>41797</v>
      </c>
      <c r="C1977">
        <v>1.4900000095367432</v>
      </c>
      <c r="D1977">
        <v>86494.3984375</v>
      </c>
      <c r="E1977">
        <v>3883.780029296875</v>
      </c>
      <c r="F1977">
        <v>6.690409779548645E-2</v>
      </c>
      <c r="G1977">
        <v>652.7080078125</v>
      </c>
      <c r="H1977">
        <v>43.668899536132813</v>
      </c>
    </row>
    <row r="1978" spans="1:8" x14ac:dyDescent="0.25">
      <c r="A1978">
        <v>1976</v>
      </c>
      <c r="B1978" s="5">
        <v>41798</v>
      </c>
      <c r="C1978">
        <v>1.5</v>
      </c>
      <c r="D1978">
        <v>87663.203125</v>
      </c>
      <c r="E1978">
        <v>3408.85009765625</v>
      </c>
      <c r="F1978">
        <v>5.8328598737716675E-2</v>
      </c>
      <c r="G1978">
        <v>653.6400146484375</v>
      </c>
      <c r="H1978">
        <v>38.125900268554688</v>
      </c>
    </row>
    <row r="1979" spans="1:8" x14ac:dyDescent="0.25">
      <c r="A1979">
        <v>1977</v>
      </c>
      <c r="B1979" s="5">
        <v>41799</v>
      </c>
      <c r="C1979">
        <v>1.5099999904632568</v>
      </c>
      <c r="D1979">
        <v>87663.203125</v>
      </c>
      <c r="E1979">
        <v>3911.10009765625</v>
      </c>
      <c r="F1979">
        <v>6.7368797957897186E-2</v>
      </c>
      <c r="G1979">
        <v>645.34100341796875</v>
      </c>
      <c r="H1979">
        <v>43.475799560546875</v>
      </c>
    </row>
    <row r="1980" spans="1:8" x14ac:dyDescent="0.25">
      <c r="A1980">
        <v>1978</v>
      </c>
      <c r="B1980" s="5">
        <v>41800</v>
      </c>
      <c r="C1980">
        <v>1.5199999809265137</v>
      </c>
      <c r="D1980">
        <v>103443</v>
      </c>
      <c r="E1980">
        <v>4186.64990234375</v>
      </c>
      <c r="F1980">
        <v>6.1519000679254532E-2</v>
      </c>
      <c r="G1980">
        <v>649.8070068359375</v>
      </c>
      <c r="H1980">
        <v>39.975498199462891</v>
      </c>
    </row>
    <row r="1981" spans="1:8" x14ac:dyDescent="0.25">
      <c r="A1981">
        <v>1979</v>
      </c>
      <c r="B1981" s="5">
        <v>41801</v>
      </c>
      <c r="C1981">
        <v>1.5299999713897705</v>
      </c>
      <c r="D1981">
        <v>103443</v>
      </c>
      <c r="E1981">
        <v>3661.27001953125</v>
      </c>
      <c r="F1981">
        <v>5.4152898490428925E-2</v>
      </c>
      <c r="G1981">
        <v>627.90997314453125</v>
      </c>
      <c r="H1981">
        <v>34.003200531005859</v>
      </c>
    </row>
    <row r="1982" spans="1:8" x14ac:dyDescent="0.25">
      <c r="A1982">
        <v>1980</v>
      </c>
      <c r="B1982" s="5">
        <v>41802</v>
      </c>
      <c r="C1982">
        <v>1.5399999618530273</v>
      </c>
      <c r="D1982">
        <v>90585.296875</v>
      </c>
      <c r="E1982">
        <v>4312.93994140625</v>
      </c>
      <c r="F1982">
        <v>7.3322400450706482E-2</v>
      </c>
      <c r="G1982">
        <v>581.802978515625</v>
      </c>
      <c r="H1982">
        <v>42.659198760986328</v>
      </c>
    </row>
    <row r="1983" spans="1:8" x14ac:dyDescent="0.25">
      <c r="A1983">
        <v>1981</v>
      </c>
      <c r="B1983" s="5">
        <v>41803</v>
      </c>
      <c r="C1983">
        <v>1.5499999523162842</v>
      </c>
      <c r="D1983">
        <v>90585.296875</v>
      </c>
      <c r="E1983">
        <v>4086.550048828125</v>
      </c>
      <c r="F1983">
        <v>6.9924697279930115E-2</v>
      </c>
      <c r="G1983">
        <v>597.427001953125</v>
      </c>
      <c r="H1983">
        <v>41.774898529052734</v>
      </c>
    </row>
    <row r="1984" spans="1:8" x14ac:dyDescent="0.25">
      <c r="A1984">
        <v>1982</v>
      </c>
      <c r="B1984" s="5">
        <v>41804</v>
      </c>
      <c r="C1984">
        <v>1.559999942779541</v>
      </c>
      <c r="D1984">
        <v>102858</v>
      </c>
      <c r="E1984">
        <v>4459.08984375</v>
      </c>
      <c r="F1984">
        <v>6.7629002034664154E-2</v>
      </c>
      <c r="G1984">
        <v>571.69000244140625</v>
      </c>
      <c r="H1984">
        <v>38.662799835205078</v>
      </c>
    </row>
    <row r="1985" spans="1:8" x14ac:dyDescent="0.25">
      <c r="A1985">
        <v>1983</v>
      </c>
      <c r="B1985" s="5">
        <v>41805</v>
      </c>
      <c r="C1985">
        <v>1.5700000524520874</v>
      </c>
      <c r="D1985">
        <v>102858</v>
      </c>
      <c r="E1985">
        <v>4759.5400390625</v>
      </c>
      <c r="F1985">
        <v>7.2648502886295319E-2</v>
      </c>
      <c r="G1985">
        <v>591.97198486328125</v>
      </c>
      <c r="H1985">
        <v>43.005901336669922</v>
      </c>
    </row>
    <row r="1986" spans="1:8" x14ac:dyDescent="0.25">
      <c r="A1986">
        <v>1984</v>
      </c>
      <c r="B1986" s="5">
        <v>41806</v>
      </c>
      <c r="C1986">
        <v>1.5800000429153442</v>
      </c>
      <c r="D1986">
        <v>118638</v>
      </c>
      <c r="E1986">
        <v>4711.990234375</v>
      </c>
      <c r="F1986">
        <v>6.2753498554229736E-2</v>
      </c>
      <c r="G1986">
        <v>588.05999755859375</v>
      </c>
      <c r="H1986">
        <v>36.902801513671875</v>
      </c>
    </row>
    <row r="1987" spans="1:8" x14ac:dyDescent="0.25">
      <c r="A1987">
        <v>1985</v>
      </c>
      <c r="B1987" s="5">
        <v>41807</v>
      </c>
      <c r="C1987">
        <v>1.5900000333786011</v>
      </c>
      <c r="D1987">
        <v>118638</v>
      </c>
      <c r="E1987">
        <v>4612.02001953125</v>
      </c>
      <c r="F1987">
        <v>6.1810798943042755E-2</v>
      </c>
      <c r="G1987">
        <v>607.343017578125</v>
      </c>
      <c r="H1987">
        <v>37.540401458740234</v>
      </c>
    </row>
    <row r="1988" spans="1:8" x14ac:dyDescent="0.25">
      <c r="A1988">
        <v>1986</v>
      </c>
      <c r="B1988" s="5">
        <v>41808</v>
      </c>
      <c r="C1988">
        <v>1.6000000238418579</v>
      </c>
      <c r="D1988">
        <v>113769</v>
      </c>
      <c r="E1988">
        <v>3962.909912109375</v>
      </c>
      <c r="F1988">
        <v>5.5732700973749161E-2</v>
      </c>
      <c r="G1988">
        <v>604.875</v>
      </c>
      <c r="H1988">
        <v>33.711299896240234</v>
      </c>
    </row>
    <row r="1989" spans="1:8" x14ac:dyDescent="0.25">
      <c r="A1989">
        <v>1987</v>
      </c>
      <c r="B1989" s="5">
        <v>41809</v>
      </c>
      <c r="C1989">
        <v>1.6100000143051147</v>
      </c>
      <c r="D1989">
        <v>113769</v>
      </c>
      <c r="E1989">
        <v>4186.72021484375</v>
      </c>
      <c r="F1989">
        <v>5.9248298406600952E-2</v>
      </c>
      <c r="G1989">
        <v>592.2650146484375</v>
      </c>
      <c r="H1989">
        <v>35.0906982421875</v>
      </c>
    </row>
    <row r="1990" spans="1:8" x14ac:dyDescent="0.25">
      <c r="A1990">
        <v>1988</v>
      </c>
      <c r="B1990" s="5">
        <v>41810</v>
      </c>
      <c r="C1990">
        <v>1.6200000047683716</v>
      </c>
      <c r="D1990">
        <v>123807</v>
      </c>
      <c r="E1990">
        <v>4660.72021484375</v>
      </c>
      <c r="F1990">
        <v>6.0984998941421509E-2</v>
      </c>
      <c r="G1990">
        <v>588.52099609375</v>
      </c>
      <c r="H1990">
        <v>35.890899658203125</v>
      </c>
    </row>
    <row r="1991" spans="1:8" x14ac:dyDescent="0.25">
      <c r="A1991">
        <v>1989</v>
      </c>
      <c r="B1991" s="5">
        <v>41811</v>
      </c>
      <c r="C1991">
        <v>1.6299999952316284</v>
      </c>
      <c r="D1991">
        <v>123807</v>
      </c>
      <c r="E1991">
        <v>4659.18994140625</v>
      </c>
      <c r="F1991">
        <v>6.13413006067276E-2</v>
      </c>
      <c r="G1991">
        <v>591.030029296875</v>
      </c>
      <c r="H1991">
        <v>36.254501342773438</v>
      </c>
    </row>
    <row r="1992" spans="1:8" x14ac:dyDescent="0.25">
      <c r="A1992">
        <v>1990</v>
      </c>
      <c r="B1992" s="5">
        <v>41812</v>
      </c>
      <c r="C1992">
        <v>1.6399999856948853</v>
      </c>
      <c r="D1992">
        <v>129161</v>
      </c>
      <c r="E1992">
        <v>4509.02001953125</v>
      </c>
      <c r="F1992">
        <v>5.7252500206232071E-2</v>
      </c>
      <c r="G1992">
        <v>598.87701416015625</v>
      </c>
      <c r="H1992">
        <v>34.287200927734375</v>
      </c>
    </row>
    <row r="1993" spans="1:8" x14ac:dyDescent="0.25">
      <c r="A1993">
        <v>1991</v>
      </c>
      <c r="B1993" s="5">
        <v>41813</v>
      </c>
      <c r="C1993">
        <v>1.6499999761581421</v>
      </c>
      <c r="D1993">
        <v>129161</v>
      </c>
      <c r="E1993">
        <v>4411.2998046875</v>
      </c>
      <c r="F1993">
        <v>5.6353300809860229E-2</v>
      </c>
      <c r="G1993">
        <v>587.46002197265625</v>
      </c>
      <c r="H1993">
        <v>33.105300903320313</v>
      </c>
    </row>
    <row r="1994" spans="1:8" x14ac:dyDescent="0.25">
      <c r="A1994">
        <v>1992</v>
      </c>
      <c r="B1994" s="5">
        <v>41814</v>
      </c>
      <c r="C1994">
        <v>1.6599999666213989</v>
      </c>
      <c r="D1994">
        <v>132507</v>
      </c>
      <c r="E1994">
        <v>4711.06005859375</v>
      </c>
      <c r="F1994">
        <v>5.9018500149250031E-2</v>
      </c>
      <c r="G1994">
        <v>575.0670166015625</v>
      </c>
      <c r="H1994">
        <v>33.939601898193359</v>
      </c>
    </row>
    <row r="1995" spans="1:8" x14ac:dyDescent="0.25">
      <c r="A1995">
        <v>1993</v>
      </c>
      <c r="B1995" s="5">
        <v>41815</v>
      </c>
      <c r="C1995">
        <v>1.6699999570846558</v>
      </c>
      <c r="D1995">
        <v>132507</v>
      </c>
      <c r="E1995">
        <v>4687.35986328125</v>
      </c>
      <c r="F1995">
        <v>5.9075299650430679E-2</v>
      </c>
      <c r="G1995">
        <v>562.1259765625</v>
      </c>
      <c r="H1995">
        <v>33.207801818847656</v>
      </c>
    </row>
    <row r="1996" spans="1:8" x14ac:dyDescent="0.25">
      <c r="A1996">
        <v>1994</v>
      </c>
      <c r="B1996" s="5">
        <v>41816</v>
      </c>
      <c r="C1996">
        <v>1.6799999475479126</v>
      </c>
      <c r="D1996">
        <v>114438</v>
      </c>
      <c r="E1996">
        <v>4285.1298828125</v>
      </c>
      <c r="F1996">
        <v>6.2907598912715912E-2</v>
      </c>
      <c r="G1996">
        <v>579.38397216796875</v>
      </c>
      <c r="H1996">
        <v>36.447700500488281</v>
      </c>
    </row>
    <row r="1997" spans="1:8" x14ac:dyDescent="0.25">
      <c r="A1997">
        <v>1995</v>
      </c>
      <c r="B1997" s="5">
        <v>41817</v>
      </c>
      <c r="C1997">
        <v>1.690000057220459</v>
      </c>
      <c r="D1997">
        <v>114438</v>
      </c>
      <c r="E1997">
        <v>4935.7001953125</v>
      </c>
      <c r="F1997">
        <v>7.2889499366283417E-2</v>
      </c>
      <c r="G1997">
        <v>600.864990234375</v>
      </c>
      <c r="H1997">
        <v>43.796798706054688</v>
      </c>
    </row>
    <row r="1998" spans="1:8" x14ac:dyDescent="0.25">
      <c r="A1998">
        <v>1996</v>
      </c>
      <c r="B1998" s="5">
        <v>41818</v>
      </c>
      <c r="C1998">
        <v>1.7000000476837158</v>
      </c>
      <c r="D1998">
        <v>125146</v>
      </c>
      <c r="E1998">
        <v>4559.259765625</v>
      </c>
      <c r="F1998">
        <v>6.1933599412441254E-2</v>
      </c>
      <c r="G1998">
        <v>591.9940185546875</v>
      </c>
      <c r="H1998">
        <v>36.664299011230469</v>
      </c>
    </row>
    <row r="1999" spans="1:8" x14ac:dyDescent="0.25">
      <c r="A1999">
        <v>1997</v>
      </c>
      <c r="B1999" s="5">
        <v>41819</v>
      </c>
      <c r="C1999">
        <v>1.7100000381469727</v>
      </c>
      <c r="D1999">
        <v>125146</v>
      </c>
      <c r="E1999">
        <v>3933.719970703125</v>
      </c>
      <c r="F1999">
        <v>5.3750500082969666E-2</v>
      </c>
      <c r="G1999">
        <v>598.60302734375</v>
      </c>
      <c r="H1999">
        <v>32.175201416015625</v>
      </c>
    </row>
    <row r="2000" spans="1:8" x14ac:dyDescent="0.25">
      <c r="A2000">
        <v>1998</v>
      </c>
      <c r="B2000" s="5">
        <v>41820</v>
      </c>
      <c r="C2000">
        <v>1.7200000286102295</v>
      </c>
      <c r="D2000">
        <v>104506</v>
      </c>
      <c r="E2000">
        <v>3311.889892578125</v>
      </c>
      <c r="F2000">
        <v>5.4508399218320847E-2</v>
      </c>
      <c r="G2000">
        <v>639.36199951171875</v>
      </c>
      <c r="H2000">
        <v>34.850601196289063</v>
      </c>
    </row>
    <row r="2001" spans="1:8" x14ac:dyDescent="0.25">
      <c r="A2001">
        <v>1999</v>
      </c>
      <c r="B2001" s="5">
        <v>41821</v>
      </c>
      <c r="C2001">
        <v>1.7300000190734863</v>
      </c>
      <c r="D2001">
        <v>104506</v>
      </c>
      <c r="E2001">
        <v>3338.1201171875</v>
      </c>
      <c r="F2001">
        <v>5.5259499698877335E-2</v>
      </c>
      <c r="G2001">
        <v>635.59100341796875</v>
      </c>
      <c r="H2001">
        <v>35.122398376464844</v>
      </c>
    </row>
    <row r="2002" spans="1:8" x14ac:dyDescent="0.25">
      <c r="A2002">
        <v>2000</v>
      </c>
      <c r="B2002" s="5">
        <v>41822</v>
      </c>
      <c r="C2002">
        <v>1.7400000095367432</v>
      </c>
      <c r="D2002">
        <v>116211</v>
      </c>
      <c r="E2002">
        <v>3437.75</v>
      </c>
      <c r="F2002">
        <v>5.1472600549459457E-2</v>
      </c>
      <c r="G2002">
        <v>647.34002685546875</v>
      </c>
      <c r="H2002">
        <v>33.320301055908203</v>
      </c>
    </row>
    <row r="2003" spans="1:8" x14ac:dyDescent="0.25">
      <c r="A2003">
        <v>2001</v>
      </c>
      <c r="B2003" s="5">
        <v>41823</v>
      </c>
      <c r="C2003">
        <v>1.75</v>
      </c>
      <c r="D2003">
        <v>116211</v>
      </c>
      <c r="E2003">
        <v>3485.97998046875</v>
      </c>
      <c r="F2003">
        <v>5.2494700998067856E-2</v>
      </c>
      <c r="G2003">
        <v>640.68798828125</v>
      </c>
      <c r="H2003">
        <v>33.632701873779297</v>
      </c>
    </row>
    <row r="2004" spans="1:8" x14ac:dyDescent="0.25">
      <c r="A2004">
        <v>2002</v>
      </c>
      <c r="B2004" s="5">
        <v>41824</v>
      </c>
      <c r="C2004">
        <v>1.7599999904632568</v>
      </c>
      <c r="D2004">
        <v>133768</v>
      </c>
      <c r="E2004">
        <v>4160.10986328125</v>
      </c>
      <c r="F2004">
        <v>5.4735001176595688E-2</v>
      </c>
      <c r="G2004">
        <v>626.9580078125</v>
      </c>
      <c r="H2004">
        <v>34.316600799560547</v>
      </c>
    </row>
    <row r="2005" spans="1:8" x14ac:dyDescent="0.25">
      <c r="A2005">
        <v>2003</v>
      </c>
      <c r="B2005" s="5">
        <v>41825</v>
      </c>
      <c r="C2005">
        <v>1.7699999809265137</v>
      </c>
      <c r="D2005">
        <v>133768</v>
      </c>
      <c r="E2005">
        <v>3808.2900390625</v>
      </c>
      <c r="F2005">
        <v>5.0390798598527908E-2</v>
      </c>
      <c r="G2005">
        <v>628.33099365234375</v>
      </c>
      <c r="H2005">
        <v>31.662099838256836</v>
      </c>
    </row>
    <row r="2006" spans="1:8" x14ac:dyDescent="0.25">
      <c r="A2006">
        <v>2004</v>
      </c>
      <c r="B2006" s="5">
        <v>41826</v>
      </c>
      <c r="C2006">
        <v>1.7799999713897705</v>
      </c>
      <c r="D2006">
        <v>124571</v>
      </c>
      <c r="E2006">
        <v>3559.22998046875</v>
      </c>
      <c r="F2006">
        <v>5.0857998430728912E-2</v>
      </c>
      <c r="G2006">
        <v>631.70599365234375</v>
      </c>
      <c r="H2006">
        <v>32.127300262451172</v>
      </c>
    </row>
    <row r="2007" spans="1:8" x14ac:dyDescent="0.25">
      <c r="A2007">
        <v>2005</v>
      </c>
      <c r="B2007" s="5">
        <v>41827</v>
      </c>
      <c r="C2007">
        <v>1.7899999618530273</v>
      </c>
      <c r="D2007">
        <v>124571</v>
      </c>
      <c r="E2007">
        <v>3761.219970703125</v>
      </c>
      <c r="F2007">
        <v>5.4046198725700378E-2</v>
      </c>
      <c r="G2007">
        <v>617.99200439453125</v>
      </c>
      <c r="H2007">
        <v>33.400100708007813</v>
      </c>
    </row>
    <row r="2008" spans="1:8" x14ac:dyDescent="0.25">
      <c r="A2008">
        <v>2006</v>
      </c>
      <c r="B2008" s="5">
        <v>41828</v>
      </c>
      <c r="C2008">
        <v>1.7999999523162842</v>
      </c>
      <c r="D2008">
        <v>135440</v>
      </c>
      <c r="E2008">
        <v>3762.280029296875</v>
      </c>
      <c r="F2008">
        <v>5.0000801682472229E-2</v>
      </c>
      <c r="G2008">
        <v>620.218994140625</v>
      </c>
      <c r="H2008">
        <v>31.01140022277832</v>
      </c>
    </row>
    <row r="2009" spans="1:8" x14ac:dyDescent="0.25">
      <c r="A2009">
        <v>2007</v>
      </c>
      <c r="B2009" s="5">
        <v>41829</v>
      </c>
      <c r="C2009">
        <v>1.809999942779541</v>
      </c>
      <c r="D2009">
        <v>135440</v>
      </c>
      <c r="E2009">
        <v>4161.68994140625</v>
      </c>
      <c r="F2009">
        <v>5.5616199970245361E-2</v>
      </c>
      <c r="G2009">
        <v>620.54998779296875</v>
      </c>
      <c r="H2009">
        <v>34.512599945068359</v>
      </c>
    </row>
    <row r="2010" spans="1:8" x14ac:dyDescent="0.25">
      <c r="A2010">
        <v>2008</v>
      </c>
      <c r="B2010" s="5">
        <v>41830</v>
      </c>
      <c r="C2010">
        <v>1.8200000524520874</v>
      </c>
      <c r="D2010">
        <v>128752</v>
      </c>
      <c r="E2010">
        <v>3736.18994140625</v>
      </c>
      <c r="F2010">
        <v>5.2813701331615448E-2</v>
      </c>
      <c r="G2010">
        <v>615.11297607421875</v>
      </c>
      <c r="H2010">
        <v>32.486400604248047</v>
      </c>
    </row>
    <row r="2011" spans="1:8" x14ac:dyDescent="0.25">
      <c r="A2011">
        <v>2009</v>
      </c>
      <c r="B2011" s="5">
        <v>41831</v>
      </c>
      <c r="C2011">
        <v>1.8300000429153442</v>
      </c>
      <c r="D2011">
        <v>128752</v>
      </c>
      <c r="E2011">
        <v>3910.8701171875</v>
      </c>
      <c r="F2011">
        <v>5.5586598813533783E-2</v>
      </c>
      <c r="G2011">
        <v>631.17999267578125</v>
      </c>
      <c r="H2011">
        <v>35.085201263427734</v>
      </c>
    </row>
    <row r="2012" spans="1:8" x14ac:dyDescent="0.25">
      <c r="A2012">
        <v>2010</v>
      </c>
      <c r="B2012" s="5">
        <v>41832</v>
      </c>
      <c r="C2012">
        <v>1.8400000333786011</v>
      </c>
      <c r="D2012">
        <v>137948</v>
      </c>
      <c r="E2012">
        <v>3933.7099609375</v>
      </c>
      <c r="F2012">
        <v>5.2469201385974884E-2</v>
      </c>
      <c r="G2012">
        <v>634.47698974609375</v>
      </c>
      <c r="H2012">
        <v>33.290500640869141</v>
      </c>
    </row>
    <row r="2013" spans="1:8" x14ac:dyDescent="0.25">
      <c r="A2013">
        <v>2011</v>
      </c>
      <c r="B2013" s="5">
        <v>41833</v>
      </c>
      <c r="C2013">
        <v>1.8500000238418579</v>
      </c>
      <c r="D2013">
        <v>137948</v>
      </c>
      <c r="E2013">
        <v>4009.419921875</v>
      </c>
      <c r="F2013">
        <v>5.3769700229167938E-2</v>
      </c>
      <c r="G2013">
        <v>627.57598876953125</v>
      </c>
      <c r="H2013">
        <v>33.744598388671875</v>
      </c>
    </row>
    <row r="2014" spans="1:8" x14ac:dyDescent="0.25">
      <c r="A2014">
        <v>2012</v>
      </c>
      <c r="B2014" s="5">
        <v>41834</v>
      </c>
      <c r="C2014">
        <v>1.8600000143051147</v>
      </c>
      <c r="D2014">
        <v>124960</v>
      </c>
      <c r="E2014">
        <v>3386.760009765625</v>
      </c>
      <c r="F2014">
        <v>5.0411101430654526E-2</v>
      </c>
      <c r="G2014">
        <v>618.3800048828125</v>
      </c>
      <c r="H2014">
        <v>31.173200607299805</v>
      </c>
    </row>
    <row r="2015" spans="1:8" x14ac:dyDescent="0.25">
      <c r="A2015">
        <v>2013</v>
      </c>
      <c r="B2015" s="5">
        <v>41835</v>
      </c>
      <c r="C2015">
        <v>1.8700000047683716</v>
      </c>
      <c r="D2015">
        <v>124960</v>
      </c>
      <c r="E2015">
        <v>3987.52001953125</v>
      </c>
      <c r="F2015">
        <v>5.967240035533905E-2</v>
      </c>
      <c r="G2015">
        <v>619.35601806640625</v>
      </c>
      <c r="H2015">
        <v>36.958499908447266</v>
      </c>
    </row>
    <row r="2016" spans="1:8" x14ac:dyDescent="0.25">
      <c r="A2016">
        <v>2014</v>
      </c>
      <c r="B2016" s="5">
        <v>41836</v>
      </c>
      <c r="C2016">
        <v>1.8799999952316284</v>
      </c>
      <c r="D2016">
        <v>142196</v>
      </c>
      <c r="E2016">
        <v>3612.610107421875</v>
      </c>
      <c r="F2016">
        <v>4.7763001173734665E-2</v>
      </c>
      <c r="G2016">
        <v>615.2039794921875</v>
      </c>
      <c r="H2016">
        <v>29.384000778198242</v>
      </c>
    </row>
    <row r="2017" spans="1:8" x14ac:dyDescent="0.25">
      <c r="A2017">
        <v>2015</v>
      </c>
      <c r="B2017" s="5">
        <v>41837</v>
      </c>
      <c r="C2017">
        <v>1.8899999856948853</v>
      </c>
      <c r="D2017">
        <v>142196</v>
      </c>
      <c r="E2017">
        <v>4311.759765625</v>
      </c>
      <c r="F2017">
        <v>5.7309798896312714E-2</v>
      </c>
      <c r="G2017">
        <v>622.62298583984375</v>
      </c>
      <c r="H2017">
        <v>35.682399749755859</v>
      </c>
    </row>
    <row r="2018" spans="1:8" x14ac:dyDescent="0.25">
      <c r="A2018">
        <v>2016</v>
      </c>
      <c r="B2018" s="5">
        <v>41838</v>
      </c>
      <c r="C2018">
        <v>1.8999999761581421</v>
      </c>
      <c r="D2018">
        <v>137025</v>
      </c>
      <c r="E2018">
        <v>4311.9501953125</v>
      </c>
      <c r="F2018">
        <v>5.9789899736642838E-2</v>
      </c>
      <c r="G2018">
        <v>628.21600341796875</v>
      </c>
      <c r="H2018">
        <v>37.560901641845703</v>
      </c>
    </row>
    <row r="2019" spans="1:8" x14ac:dyDescent="0.25">
      <c r="A2019">
        <v>2017</v>
      </c>
      <c r="B2019" s="5">
        <v>41839</v>
      </c>
      <c r="C2019">
        <v>1.9099999666213989</v>
      </c>
      <c r="D2019">
        <v>137025</v>
      </c>
      <c r="E2019">
        <v>4435.35009765625</v>
      </c>
      <c r="F2019">
        <v>6.1824601143598557E-2</v>
      </c>
      <c r="G2019">
        <v>625.801025390625</v>
      </c>
      <c r="H2019">
        <v>38.689899444580078</v>
      </c>
    </row>
    <row r="2020" spans="1:8" x14ac:dyDescent="0.25">
      <c r="A2020">
        <v>2018</v>
      </c>
      <c r="B2020" s="5">
        <v>41840</v>
      </c>
      <c r="C2020">
        <v>1.9199999570846558</v>
      </c>
      <c r="D2020">
        <v>146505</v>
      </c>
      <c r="E2020">
        <v>3883.97998046875</v>
      </c>
      <c r="F2020">
        <v>5.0900898873806E-2</v>
      </c>
      <c r="G2020">
        <v>621.37200927734375</v>
      </c>
      <c r="H2020">
        <v>31.628400802612305</v>
      </c>
    </row>
    <row r="2021" spans="1:8" x14ac:dyDescent="0.25">
      <c r="A2021">
        <v>2019</v>
      </c>
      <c r="B2021" s="5">
        <v>41841</v>
      </c>
      <c r="C2021">
        <v>1.9299999475479126</v>
      </c>
      <c r="D2021">
        <v>146505</v>
      </c>
      <c r="E2021">
        <v>3885.590087890625</v>
      </c>
      <c r="F2021">
        <v>5.1187299191951752E-2</v>
      </c>
      <c r="G2021">
        <v>620.010009765625</v>
      </c>
      <c r="H2021">
        <v>31.736600875854492</v>
      </c>
    </row>
    <row r="2022" spans="1:8" x14ac:dyDescent="0.25">
      <c r="A2022">
        <v>2020</v>
      </c>
      <c r="B2022" s="5">
        <v>41842</v>
      </c>
      <c r="C2022">
        <v>1.940000057220459</v>
      </c>
      <c r="D2022">
        <v>123236</v>
      </c>
      <c r="E2022">
        <v>3561.7099609375</v>
      </c>
      <c r="F2022">
        <v>5.606900155544281E-2</v>
      </c>
      <c r="G2022">
        <v>618.8079833984375</v>
      </c>
      <c r="H2022">
        <v>34.695899963378906</v>
      </c>
    </row>
    <row r="2023" spans="1:8" x14ac:dyDescent="0.25">
      <c r="A2023">
        <v>2021</v>
      </c>
      <c r="B2023" s="5">
        <v>41843</v>
      </c>
      <c r="C2023">
        <v>1.9500000476837158</v>
      </c>
      <c r="D2023">
        <v>123236</v>
      </c>
      <c r="E2023">
        <v>3661.010009765625</v>
      </c>
      <c r="F2023">
        <v>5.7929299771785736E-2</v>
      </c>
      <c r="G2023">
        <v>617.927001953125</v>
      </c>
      <c r="H2023">
        <v>35.796100616455078</v>
      </c>
    </row>
    <row r="2024" spans="1:8" x14ac:dyDescent="0.25">
      <c r="A2024">
        <v>2022</v>
      </c>
      <c r="B2024" s="5">
        <v>41844</v>
      </c>
      <c r="C2024">
        <v>1.9600000381469727</v>
      </c>
      <c r="D2024">
        <v>128407</v>
      </c>
      <c r="E2024">
        <v>3585.699951171875</v>
      </c>
      <c r="F2024">
        <v>5.4731998592615128E-2</v>
      </c>
      <c r="G2024">
        <v>600.0059814453125</v>
      </c>
      <c r="H2024">
        <v>32.839500427246094</v>
      </c>
    </row>
    <row r="2025" spans="1:8" x14ac:dyDescent="0.25">
      <c r="A2025">
        <v>2023</v>
      </c>
      <c r="B2025" s="5">
        <v>41845</v>
      </c>
      <c r="C2025">
        <v>1.9700000286102295</v>
      </c>
      <c r="D2025">
        <v>128407</v>
      </c>
      <c r="E2025">
        <v>4085.2900390625</v>
      </c>
      <c r="F2025">
        <v>6.2675900757312775E-2</v>
      </c>
      <c r="G2025">
        <v>599.927978515625</v>
      </c>
      <c r="H2025">
        <v>37.601001739501953</v>
      </c>
    </row>
    <row r="2026" spans="1:8" x14ac:dyDescent="0.25">
      <c r="A2026">
        <v>2024</v>
      </c>
      <c r="B2026" s="5">
        <v>41846</v>
      </c>
      <c r="C2026">
        <v>1.9800000190734863</v>
      </c>
      <c r="D2026">
        <v>130395</v>
      </c>
      <c r="E2026">
        <v>3358.739990234375</v>
      </c>
      <c r="F2026">
        <v>5.1001198589801788E-2</v>
      </c>
      <c r="G2026">
        <v>593.85302734375</v>
      </c>
      <c r="H2026">
        <v>30.287200927734375</v>
      </c>
    </row>
    <row r="2027" spans="1:8" x14ac:dyDescent="0.25">
      <c r="A2027">
        <v>2025</v>
      </c>
      <c r="B2027" s="5">
        <v>41847</v>
      </c>
      <c r="C2027">
        <v>2</v>
      </c>
      <c r="D2027">
        <v>130395</v>
      </c>
      <c r="E2027">
        <v>3833.909912109375</v>
      </c>
      <c r="F2027">
        <v>5.8804601430892944E-2</v>
      </c>
      <c r="G2027">
        <v>590.94500732421875</v>
      </c>
      <c r="H2027">
        <v>34.750301361083984</v>
      </c>
    </row>
    <row r="2028" spans="1:8" x14ac:dyDescent="0.25">
      <c r="A2028">
        <v>2026</v>
      </c>
      <c r="B2028" s="5">
        <v>41848</v>
      </c>
      <c r="C2028">
        <v>2.0999999046325684</v>
      </c>
      <c r="D2028">
        <v>126670</v>
      </c>
      <c r="E2028">
        <v>3760.35009765625</v>
      </c>
      <c r="F2028">
        <v>6.2341000884771347E-2</v>
      </c>
      <c r="G2028">
        <v>584.6929931640625</v>
      </c>
      <c r="H2028">
        <v>36.450298309326172</v>
      </c>
    </row>
    <row r="2029" spans="1:8" x14ac:dyDescent="0.25">
      <c r="A2029">
        <v>2027</v>
      </c>
      <c r="B2029" s="5">
        <v>41849</v>
      </c>
      <c r="C2029">
        <v>2.2000000476837158</v>
      </c>
      <c r="D2029">
        <v>126670</v>
      </c>
      <c r="E2029">
        <v>3735.39990234375</v>
      </c>
      <c r="F2029">
        <v>6.487630307674408E-2</v>
      </c>
      <c r="G2029">
        <v>582.2030029296875</v>
      </c>
      <c r="H2029">
        <v>37.771198272705078</v>
      </c>
    </row>
    <row r="2030" spans="1:8" x14ac:dyDescent="0.25">
      <c r="A2030">
        <v>2028</v>
      </c>
      <c r="B2030" s="5">
        <v>41850</v>
      </c>
      <c r="C2030">
        <v>2.2999999523162842</v>
      </c>
      <c r="D2030">
        <v>162994</v>
      </c>
      <c r="E2030">
        <v>4311.02978515625</v>
      </c>
      <c r="F2030">
        <v>6.0832701623439789E-2</v>
      </c>
      <c r="G2030">
        <v>564.3699951171875</v>
      </c>
      <c r="H2030">
        <v>34.332199096679688</v>
      </c>
    </row>
    <row r="2031" spans="1:8" x14ac:dyDescent="0.25">
      <c r="A2031">
        <v>2029</v>
      </c>
      <c r="B2031" s="5">
        <v>41851</v>
      </c>
      <c r="C2031">
        <v>2.4000000953674316</v>
      </c>
      <c r="D2031">
        <v>162994</v>
      </c>
      <c r="E2031">
        <v>3861.260009765625</v>
      </c>
      <c r="F2031">
        <v>5.6855000555515289E-2</v>
      </c>
      <c r="G2031">
        <v>581.3499755859375</v>
      </c>
      <c r="H2031">
        <v>33.052700042724609</v>
      </c>
    </row>
    <row r="2032" spans="1:8" x14ac:dyDescent="0.25">
      <c r="A2032">
        <v>2030</v>
      </c>
      <c r="B2032" s="5">
        <v>41852</v>
      </c>
      <c r="C2032">
        <v>2.5</v>
      </c>
      <c r="D2032">
        <v>142503</v>
      </c>
      <c r="E2032">
        <v>3935.679931640625</v>
      </c>
      <c r="F2032">
        <v>6.9045603275299072E-2</v>
      </c>
      <c r="G2032">
        <v>595.083984375</v>
      </c>
      <c r="H2032">
        <v>41.087898254394531</v>
      </c>
    </row>
    <row r="2033" spans="1:8" x14ac:dyDescent="0.25">
      <c r="A2033">
        <v>2031</v>
      </c>
      <c r="B2033" s="5">
        <v>41853</v>
      </c>
      <c r="C2033">
        <v>2.5999999046325684</v>
      </c>
      <c r="D2033">
        <v>142503</v>
      </c>
      <c r="E2033">
        <v>4083.469970703125</v>
      </c>
      <c r="F2033">
        <v>7.4503801763057709E-2</v>
      </c>
      <c r="G2033">
        <v>587.28802490234375</v>
      </c>
      <c r="H2033">
        <v>43.755199432373047</v>
      </c>
    </row>
    <row r="2034" spans="1:8" x14ac:dyDescent="0.25">
      <c r="A2034">
        <v>2032</v>
      </c>
      <c r="B2034" s="5">
        <v>41854</v>
      </c>
      <c r="C2034">
        <v>2.7000000476837158</v>
      </c>
      <c r="D2034">
        <v>141572</v>
      </c>
      <c r="E2034">
        <v>3858.550048828125</v>
      </c>
      <c r="F2034">
        <v>7.3588602244853973E-2</v>
      </c>
      <c r="G2034">
        <v>585.50799560546875</v>
      </c>
      <c r="H2034">
        <v>43.086700439453125</v>
      </c>
    </row>
    <row r="2035" spans="1:8" x14ac:dyDescent="0.25">
      <c r="A2035">
        <v>2033</v>
      </c>
      <c r="B2035" s="5">
        <v>41855</v>
      </c>
      <c r="C2035">
        <v>2.7999999523162842</v>
      </c>
      <c r="D2035">
        <v>141572</v>
      </c>
      <c r="E2035">
        <v>3211.10009765625</v>
      </c>
      <c r="F2035">
        <v>6.3508898019790649E-2</v>
      </c>
      <c r="G2035">
        <v>586.76397705078125</v>
      </c>
      <c r="H2035">
        <v>37.264701843261719</v>
      </c>
    </row>
    <row r="2036" spans="1:8" x14ac:dyDescent="0.25">
      <c r="A2036">
        <v>2034</v>
      </c>
      <c r="B2036" s="5">
        <v>41856</v>
      </c>
      <c r="C2036">
        <v>2.9000000953674316</v>
      </c>
      <c r="D2036">
        <v>122944</v>
      </c>
      <c r="E2036">
        <v>3387.10009765625</v>
      </c>
      <c r="F2036">
        <v>7.9894803464412689E-2</v>
      </c>
      <c r="G2036">
        <v>583.11199951171875</v>
      </c>
      <c r="H2036">
        <v>46.587600708007813</v>
      </c>
    </row>
    <row r="2037" spans="1:8" x14ac:dyDescent="0.25">
      <c r="A2037">
        <v>2035</v>
      </c>
      <c r="B2037" s="5">
        <v>41857</v>
      </c>
      <c r="C2037">
        <v>3</v>
      </c>
      <c r="D2037">
        <v>122944</v>
      </c>
      <c r="E2037">
        <v>4113.16015625</v>
      </c>
      <c r="F2037">
        <v>0.10036700218915939</v>
      </c>
      <c r="G2037">
        <v>583.0360107421875</v>
      </c>
      <c r="H2037">
        <v>58.517398834228516</v>
      </c>
    </row>
    <row r="2038" spans="1:8" x14ac:dyDescent="0.25">
      <c r="A2038">
        <v>2036</v>
      </c>
      <c r="B2038" s="5">
        <v>41858</v>
      </c>
      <c r="C2038">
        <v>3.0099999904632568</v>
      </c>
      <c r="D2038">
        <v>146229</v>
      </c>
      <c r="E2038">
        <v>4010.97998046875</v>
      </c>
      <c r="F2038">
        <v>8.2562603056430817E-2</v>
      </c>
      <c r="G2038">
        <v>587.39697265625</v>
      </c>
      <c r="H2038">
        <v>48.497001647949219</v>
      </c>
    </row>
    <row r="2039" spans="1:8" x14ac:dyDescent="0.25">
      <c r="A2039">
        <v>2037</v>
      </c>
      <c r="B2039" s="5">
        <v>41859</v>
      </c>
      <c r="C2039">
        <v>3.0199999809265137</v>
      </c>
      <c r="D2039">
        <v>146229</v>
      </c>
      <c r="E2039">
        <v>3961.169921875</v>
      </c>
      <c r="F2039">
        <v>8.1808201968669891E-2</v>
      </c>
      <c r="G2039">
        <v>590.531982421875</v>
      </c>
      <c r="H2039">
        <v>48.310398101806641</v>
      </c>
    </row>
    <row r="2040" spans="1:8" x14ac:dyDescent="0.25">
      <c r="A2040">
        <v>2038</v>
      </c>
      <c r="B2040" s="5">
        <v>41860</v>
      </c>
      <c r="C2040">
        <v>3.0299999713897705</v>
      </c>
      <c r="D2040">
        <v>169673</v>
      </c>
      <c r="E2040">
        <v>4559.31005859375</v>
      </c>
      <c r="F2040">
        <v>8.1419602036476135E-2</v>
      </c>
      <c r="G2040">
        <v>588.094970703125</v>
      </c>
      <c r="H2040">
        <v>47.882499694824219</v>
      </c>
    </row>
    <row r="2041" spans="1:8" x14ac:dyDescent="0.25">
      <c r="A2041">
        <v>2039</v>
      </c>
      <c r="B2041" s="5">
        <v>41861</v>
      </c>
      <c r="C2041">
        <v>3.0399999618530273</v>
      </c>
      <c r="D2041">
        <v>169673</v>
      </c>
      <c r="E2041">
        <v>4434.830078125</v>
      </c>
      <c r="F2041">
        <v>7.9457998275756836E-2</v>
      </c>
      <c r="G2041">
        <v>589.45001220703125</v>
      </c>
      <c r="H2041">
        <v>46.836498260498047</v>
      </c>
    </row>
    <row r="2042" spans="1:8" x14ac:dyDescent="0.25">
      <c r="A2042">
        <v>2040</v>
      </c>
      <c r="B2042" s="5">
        <v>41862</v>
      </c>
      <c r="C2042">
        <v>3.0499999523162842</v>
      </c>
      <c r="D2042">
        <v>178499</v>
      </c>
      <c r="E2042">
        <v>4562.25</v>
      </c>
      <c r="F2042">
        <v>7.7954903244972229E-2</v>
      </c>
      <c r="G2042">
        <v>573.3070068359375</v>
      </c>
      <c r="H2042">
        <v>44.692100524902344</v>
      </c>
    </row>
    <row r="2043" spans="1:8" x14ac:dyDescent="0.25">
      <c r="A2043">
        <v>2041</v>
      </c>
      <c r="B2043" s="5">
        <v>41863</v>
      </c>
      <c r="C2043">
        <v>3.059999942779541</v>
      </c>
      <c r="D2043">
        <v>178499</v>
      </c>
      <c r="E2043">
        <v>4362.52001953125</v>
      </c>
      <c r="F2043">
        <v>7.478649914264679E-2</v>
      </c>
      <c r="G2043">
        <v>568.21002197265625</v>
      </c>
      <c r="H2043">
        <v>42.494400024414063</v>
      </c>
    </row>
    <row r="2044" spans="1:8" x14ac:dyDescent="0.25">
      <c r="A2044">
        <v>2042</v>
      </c>
      <c r="B2044" s="5">
        <v>41864</v>
      </c>
      <c r="C2044">
        <v>3.0699999332427979</v>
      </c>
      <c r="D2044">
        <v>153980</v>
      </c>
      <c r="E2044">
        <v>3637.419921875</v>
      </c>
      <c r="F2044">
        <v>7.2521597146987915E-2</v>
      </c>
      <c r="G2044">
        <v>544.5679931640625</v>
      </c>
      <c r="H2044">
        <v>39.493000030517578</v>
      </c>
    </row>
    <row r="2045" spans="1:8" x14ac:dyDescent="0.25">
      <c r="A2045">
        <v>2043</v>
      </c>
      <c r="B2045" s="5">
        <v>41865</v>
      </c>
      <c r="C2045">
        <v>3.0799999237060547</v>
      </c>
      <c r="D2045">
        <v>153980</v>
      </c>
      <c r="E2045">
        <v>4512.2001953125</v>
      </c>
      <c r="F2045">
        <v>9.0255700051784515E-2</v>
      </c>
      <c r="G2045">
        <v>508.55398559570313</v>
      </c>
      <c r="H2045">
        <v>45.899898529052734</v>
      </c>
    </row>
    <row r="2046" spans="1:8" x14ac:dyDescent="0.25">
      <c r="A2046">
        <v>2044</v>
      </c>
      <c r="B2046" s="5">
        <v>41866</v>
      </c>
      <c r="C2046">
        <v>3.0899999141693115</v>
      </c>
      <c r="D2046">
        <v>159865</v>
      </c>
      <c r="E2046">
        <v>4137.0400390625</v>
      </c>
      <c r="F2046">
        <v>7.9964101314544678E-2</v>
      </c>
      <c r="G2046">
        <v>496.61599731445313</v>
      </c>
      <c r="H2046">
        <v>39.711399078369141</v>
      </c>
    </row>
    <row r="2047" spans="1:8" x14ac:dyDescent="0.25">
      <c r="A2047">
        <v>2045</v>
      </c>
      <c r="B2047" s="5">
        <v>41867</v>
      </c>
      <c r="C2047">
        <v>3.0999999046325684</v>
      </c>
      <c r="D2047">
        <v>159865</v>
      </c>
      <c r="E2047">
        <v>3963.050048828125</v>
      </c>
      <c r="F2047">
        <v>7.6848901808261871E-2</v>
      </c>
      <c r="G2047">
        <v>519.83099365234375</v>
      </c>
      <c r="H2047">
        <v>39.948501586914063</v>
      </c>
    </row>
    <row r="2048" spans="1:8" x14ac:dyDescent="0.25">
      <c r="A2048">
        <v>2046</v>
      </c>
      <c r="B2048" s="5">
        <v>41868</v>
      </c>
      <c r="C2048">
        <v>3.1099998950958252</v>
      </c>
      <c r="D2048">
        <v>161826</v>
      </c>
      <c r="E2048">
        <v>4287.31982421875</v>
      </c>
      <c r="F2048">
        <v>8.2394503057003021E-2</v>
      </c>
      <c r="G2048">
        <v>492.95098876953125</v>
      </c>
      <c r="H2048">
        <v>40.616401672363281</v>
      </c>
    </row>
    <row r="2049" spans="1:8" x14ac:dyDescent="0.25">
      <c r="A2049">
        <v>2047</v>
      </c>
      <c r="B2049" s="5">
        <v>41869</v>
      </c>
      <c r="C2049">
        <v>3.119999885559082</v>
      </c>
      <c r="D2049">
        <v>161826</v>
      </c>
      <c r="E2049">
        <v>4961.759765625</v>
      </c>
      <c r="F2049">
        <v>9.5662601292133331E-2</v>
      </c>
      <c r="G2049">
        <v>460.6719970703125</v>
      </c>
      <c r="H2049">
        <v>44.069099426269531</v>
      </c>
    </row>
    <row r="2050" spans="1:8" x14ac:dyDescent="0.25">
      <c r="A2050">
        <v>2048</v>
      </c>
      <c r="B2050" s="5">
        <v>41870</v>
      </c>
      <c r="C2050">
        <v>3.130000114440918</v>
      </c>
      <c r="D2050">
        <v>202038</v>
      </c>
      <c r="E2050">
        <v>4662.7998046875</v>
      </c>
      <c r="F2050">
        <v>7.2236701846122742E-2</v>
      </c>
      <c r="G2050">
        <v>486.73599243164063</v>
      </c>
      <c r="H2050">
        <v>35.160198211669922</v>
      </c>
    </row>
    <row r="2051" spans="1:8" x14ac:dyDescent="0.25">
      <c r="A2051">
        <v>2049</v>
      </c>
      <c r="B2051" s="5">
        <v>41871</v>
      </c>
      <c r="C2051">
        <v>3.1400001049041748</v>
      </c>
      <c r="D2051">
        <v>202038</v>
      </c>
      <c r="E2051">
        <v>4236.97021484375</v>
      </c>
      <c r="F2051">
        <v>6.584940105676651E-2</v>
      </c>
      <c r="G2051">
        <v>511.92599487304688</v>
      </c>
      <c r="H2051">
        <v>33.709999084472656</v>
      </c>
    </row>
    <row r="2052" spans="1:8" x14ac:dyDescent="0.25">
      <c r="A2052">
        <v>2050</v>
      </c>
      <c r="B2052" s="5">
        <v>41872</v>
      </c>
      <c r="C2052">
        <v>3.1500000953674316</v>
      </c>
      <c r="D2052">
        <v>199135</v>
      </c>
      <c r="E2052">
        <v>4136.43017578125</v>
      </c>
      <c r="F2052">
        <v>6.5431803464889526E-2</v>
      </c>
      <c r="G2052">
        <v>516.1610107421875</v>
      </c>
      <c r="H2052">
        <v>33.773300170898438</v>
      </c>
    </row>
    <row r="2053" spans="1:8" x14ac:dyDescent="0.25">
      <c r="A2053">
        <v>2051</v>
      </c>
      <c r="B2053" s="5">
        <v>41873</v>
      </c>
      <c r="C2053">
        <v>3.1600000858306885</v>
      </c>
      <c r="D2053">
        <v>199135</v>
      </c>
      <c r="E2053">
        <v>3935.75</v>
      </c>
      <c r="F2053">
        <v>6.245499849319458E-2</v>
      </c>
      <c r="G2053">
        <v>513.9420166015625</v>
      </c>
      <c r="H2053">
        <v>32.098201751708984</v>
      </c>
    </row>
    <row r="2054" spans="1:8" x14ac:dyDescent="0.25">
      <c r="A2054">
        <v>2052</v>
      </c>
      <c r="B2054" s="5">
        <v>41874</v>
      </c>
      <c r="C2054">
        <v>3.1700000762939453</v>
      </c>
      <c r="D2054">
        <v>186096</v>
      </c>
      <c r="E2054">
        <v>4058.6201171875</v>
      </c>
      <c r="F2054">
        <v>6.9135397672653198E-2</v>
      </c>
      <c r="G2054">
        <v>497.218994140625</v>
      </c>
      <c r="H2054">
        <v>34.375400543212891</v>
      </c>
    </row>
    <row r="2055" spans="1:8" x14ac:dyDescent="0.25">
      <c r="A2055">
        <v>2053</v>
      </c>
      <c r="B2055" s="5">
        <v>41875</v>
      </c>
      <c r="C2055">
        <v>3.1800000667572021</v>
      </c>
      <c r="D2055">
        <v>186096</v>
      </c>
      <c r="E2055">
        <v>3659.0400390625</v>
      </c>
      <c r="F2055">
        <v>6.252550333738327E-2</v>
      </c>
      <c r="G2055">
        <v>508.572998046875</v>
      </c>
      <c r="H2055">
        <v>31.798799514770508</v>
      </c>
    </row>
    <row r="2056" spans="1:8" x14ac:dyDescent="0.25">
      <c r="A2056">
        <v>2054</v>
      </c>
      <c r="B2056" s="5">
        <v>41876</v>
      </c>
      <c r="C2056">
        <v>3.190000057220459</v>
      </c>
      <c r="D2056">
        <v>158834</v>
      </c>
      <c r="E2056">
        <v>3441.449951171875</v>
      </c>
      <c r="F2056">
        <v>6.9117598235607147E-2</v>
      </c>
      <c r="G2056">
        <v>501.6300048828125</v>
      </c>
      <c r="H2056">
        <v>34.671501159667969</v>
      </c>
    </row>
    <row r="2057" spans="1:8" x14ac:dyDescent="0.25">
      <c r="A2057">
        <v>2055</v>
      </c>
      <c r="B2057" s="5">
        <v>41877</v>
      </c>
      <c r="C2057">
        <v>3.2000000476837158</v>
      </c>
      <c r="D2057">
        <v>158834</v>
      </c>
      <c r="E2057">
        <v>4336.56005859375</v>
      </c>
      <c r="F2057">
        <v>8.7367899715900421E-2</v>
      </c>
      <c r="G2057">
        <v>513.469970703125</v>
      </c>
      <c r="H2057">
        <v>44.860801696777344</v>
      </c>
    </row>
    <row r="2058" spans="1:8" x14ac:dyDescent="0.25">
      <c r="A2058">
        <v>2056</v>
      </c>
      <c r="B2058" s="5">
        <v>41878</v>
      </c>
      <c r="C2058">
        <v>3.2100000381469727</v>
      </c>
      <c r="D2058">
        <v>190837</v>
      </c>
      <c r="E2058">
        <v>4236.5400390625</v>
      </c>
      <c r="F2058">
        <v>7.1261301636695862E-2</v>
      </c>
      <c r="G2058">
        <v>510.42999267578125</v>
      </c>
      <c r="H2058">
        <v>36.3739013671875</v>
      </c>
    </row>
    <row r="2059" spans="1:8" x14ac:dyDescent="0.25">
      <c r="A2059">
        <v>2057</v>
      </c>
      <c r="B2059" s="5">
        <v>41879</v>
      </c>
      <c r="C2059">
        <v>3.2200000286102295</v>
      </c>
      <c r="D2059">
        <v>190837</v>
      </c>
      <c r="E2059">
        <v>4335.39990234375</v>
      </c>
      <c r="F2059">
        <v>7.3151402175426483E-2</v>
      </c>
      <c r="G2059">
        <v>507.0150146484375</v>
      </c>
      <c r="H2059">
        <v>37.088798522949219</v>
      </c>
    </row>
    <row r="2060" spans="1:8" x14ac:dyDescent="0.25">
      <c r="A2060">
        <v>2058</v>
      </c>
      <c r="B2060" s="5">
        <v>41880</v>
      </c>
      <c r="C2060">
        <v>3.2300000190734863</v>
      </c>
      <c r="D2060">
        <v>196764</v>
      </c>
      <c r="E2060">
        <v>4260.43017578125</v>
      </c>
      <c r="F2060">
        <v>6.993749737739563E-2</v>
      </c>
      <c r="G2060">
        <v>508.4219970703125</v>
      </c>
      <c r="H2060">
        <v>35.55780029296875</v>
      </c>
    </row>
    <row r="2061" spans="1:8" x14ac:dyDescent="0.25">
      <c r="A2061">
        <v>2059</v>
      </c>
      <c r="B2061" s="5">
        <v>41881</v>
      </c>
      <c r="C2061">
        <v>3.2400000095367432</v>
      </c>
      <c r="D2061">
        <v>196764</v>
      </c>
      <c r="E2061">
        <v>4559.14013671875</v>
      </c>
      <c r="F2061">
        <v>7.5072698295116425E-2</v>
      </c>
      <c r="G2061">
        <v>501.2030029296875</v>
      </c>
      <c r="H2061">
        <v>37.626701354980469</v>
      </c>
    </row>
    <row r="2062" spans="1:8" x14ac:dyDescent="0.25">
      <c r="A2062">
        <v>2060</v>
      </c>
      <c r="B2062" s="5">
        <v>41882</v>
      </c>
      <c r="C2062">
        <v>3.25</v>
      </c>
      <c r="D2062">
        <v>231138</v>
      </c>
      <c r="E2062">
        <v>4708.89013671875</v>
      </c>
      <c r="F2062">
        <v>6.6211096942424774E-2</v>
      </c>
      <c r="G2062">
        <v>478.072998046875</v>
      </c>
      <c r="H2062">
        <v>31.65369987487793</v>
      </c>
    </row>
    <row r="2063" spans="1:8" x14ac:dyDescent="0.25">
      <c r="A2063">
        <v>2061</v>
      </c>
      <c r="B2063" s="5">
        <v>41883</v>
      </c>
      <c r="C2063">
        <v>3.2599999904632568</v>
      </c>
      <c r="D2063">
        <v>231138</v>
      </c>
      <c r="E2063">
        <v>3410.909912109375</v>
      </c>
      <c r="F2063">
        <v>4.8107899725437164E-2</v>
      </c>
      <c r="G2063">
        <v>474.135009765625</v>
      </c>
      <c r="H2063">
        <v>22.809600830078125</v>
      </c>
    </row>
    <row r="2064" spans="1:8" x14ac:dyDescent="0.25">
      <c r="A2064">
        <v>2062</v>
      </c>
      <c r="B2064" s="5">
        <v>41884</v>
      </c>
      <c r="C2064">
        <v>3.2699999809265137</v>
      </c>
      <c r="D2064">
        <v>194978</v>
      </c>
      <c r="E2064">
        <v>3686.60009765625</v>
      </c>
      <c r="F2064">
        <v>6.1828400939702988E-2</v>
      </c>
      <c r="G2064">
        <v>475.3179931640625</v>
      </c>
      <c r="H2064">
        <v>29.388200759887695</v>
      </c>
    </row>
    <row r="2065" spans="1:8" x14ac:dyDescent="0.25">
      <c r="A2065">
        <v>2063</v>
      </c>
      <c r="B2065" s="5">
        <v>41885</v>
      </c>
      <c r="C2065">
        <v>3.2799999713897705</v>
      </c>
      <c r="D2065">
        <v>194978</v>
      </c>
      <c r="E2065">
        <v>4236.1298828125</v>
      </c>
      <c r="F2065">
        <v>7.1261897683143616E-2</v>
      </c>
      <c r="G2065">
        <v>474.5369873046875</v>
      </c>
      <c r="H2065">
        <v>33.816398620605469</v>
      </c>
    </row>
    <row r="2066" spans="1:8" x14ac:dyDescent="0.25">
      <c r="A2066">
        <v>2064</v>
      </c>
      <c r="B2066" s="5">
        <v>41886</v>
      </c>
      <c r="C2066">
        <v>3.2899999618530273</v>
      </c>
      <c r="D2066">
        <v>227702</v>
      </c>
      <c r="E2066">
        <v>3961.199951171875</v>
      </c>
      <c r="F2066">
        <v>5.7234201580286026E-2</v>
      </c>
      <c r="G2066">
        <v>489.08599853515625</v>
      </c>
      <c r="H2066">
        <v>27.992500305175781</v>
      </c>
    </row>
    <row r="2067" spans="1:8" x14ac:dyDescent="0.25">
      <c r="A2067">
        <v>2065</v>
      </c>
      <c r="B2067" s="5">
        <v>41887</v>
      </c>
      <c r="C2067">
        <v>3.2999999523162842</v>
      </c>
      <c r="D2067">
        <v>227702</v>
      </c>
      <c r="E2067">
        <v>3636.0400390625</v>
      </c>
      <c r="F2067">
        <v>5.2695799618959427E-2</v>
      </c>
      <c r="G2067">
        <v>480.50100708007813</v>
      </c>
      <c r="H2067">
        <v>25.320400238037109</v>
      </c>
    </row>
    <row r="2068" spans="1:8" x14ac:dyDescent="0.25">
      <c r="A2068">
        <v>2066</v>
      </c>
      <c r="B2068" s="5">
        <v>41888</v>
      </c>
      <c r="C2068">
        <v>3.309999942779541</v>
      </c>
      <c r="D2068">
        <v>229065</v>
      </c>
      <c r="E2068">
        <v>4484.60986328125</v>
      </c>
      <c r="F2068">
        <v>6.4802803099155426E-2</v>
      </c>
      <c r="G2068">
        <v>482.23699951171875</v>
      </c>
      <c r="H2068">
        <v>31.250299453735352</v>
      </c>
    </row>
    <row r="2069" spans="1:8" x14ac:dyDescent="0.25">
      <c r="A2069">
        <v>2067</v>
      </c>
      <c r="B2069" s="5">
        <v>41889</v>
      </c>
      <c r="C2069">
        <v>3.3199999332427979</v>
      </c>
      <c r="D2069">
        <v>229065</v>
      </c>
      <c r="E2069">
        <v>3894.7900390625</v>
      </c>
      <c r="F2069">
        <v>5.6449901312589645E-2</v>
      </c>
      <c r="G2069">
        <v>479.48300170898438</v>
      </c>
      <c r="H2069">
        <v>27.066799163818359</v>
      </c>
    </row>
    <row r="2070" spans="1:8" x14ac:dyDescent="0.25">
      <c r="A2070">
        <v>2068</v>
      </c>
      <c r="B2070" s="5">
        <v>41890</v>
      </c>
      <c r="C2070">
        <v>3.3299999237060547</v>
      </c>
      <c r="D2070">
        <v>208613</v>
      </c>
      <c r="E2070">
        <v>3612.199951171875</v>
      </c>
      <c r="F2070">
        <v>5.7659998536109924E-2</v>
      </c>
      <c r="G2070">
        <v>472.14801025390625</v>
      </c>
      <c r="H2070">
        <v>27.224100112915039</v>
      </c>
    </row>
    <row r="2071" spans="1:8" x14ac:dyDescent="0.25">
      <c r="A2071">
        <v>2069</v>
      </c>
      <c r="B2071" s="5">
        <v>41891</v>
      </c>
      <c r="C2071">
        <v>3.3399999141693115</v>
      </c>
      <c r="D2071">
        <v>208613</v>
      </c>
      <c r="E2071">
        <v>3664.110107421875</v>
      </c>
      <c r="F2071">
        <v>5.8664299547672272E-2</v>
      </c>
      <c r="G2071">
        <v>471.55801391601563</v>
      </c>
      <c r="H2071">
        <v>27.663600921630859</v>
      </c>
    </row>
    <row r="2072" spans="1:8" x14ac:dyDescent="0.25">
      <c r="A2072">
        <v>2070</v>
      </c>
      <c r="B2072" s="5">
        <v>41892</v>
      </c>
      <c r="C2072">
        <v>3.3499999046325684</v>
      </c>
      <c r="D2072">
        <v>212704</v>
      </c>
      <c r="E2072">
        <v>3937.75</v>
      </c>
      <c r="F2072">
        <v>6.2017899006605148E-2</v>
      </c>
      <c r="G2072">
        <v>477.52700805664063</v>
      </c>
      <c r="H2072">
        <v>29.615200042724609</v>
      </c>
    </row>
    <row r="2073" spans="1:8" x14ac:dyDescent="0.25">
      <c r="A2073">
        <v>2071</v>
      </c>
      <c r="B2073" s="5">
        <v>41893</v>
      </c>
      <c r="C2073">
        <v>3.3599998950958252</v>
      </c>
      <c r="D2073">
        <v>212704</v>
      </c>
      <c r="E2073">
        <v>4260.14990234375</v>
      </c>
      <c r="F2073">
        <v>6.7295901477336884E-2</v>
      </c>
      <c r="G2073">
        <v>476.33499145507813</v>
      </c>
      <c r="H2073">
        <v>32.055400848388672</v>
      </c>
    </row>
    <row r="2074" spans="1:8" x14ac:dyDescent="0.25">
      <c r="A2074">
        <v>2072</v>
      </c>
      <c r="B2074" s="5">
        <v>41894</v>
      </c>
      <c r="C2074">
        <v>3.369999885559082</v>
      </c>
      <c r="D2074">
        <v>219521</v>
      </c>
      <c r="E2074">
        <v>3860.699951171875</v>
      </c>
      <c r="F2074">
        <v>5.9267900884151459E-2</v>
      </c>
      <c r="G2074">
        <v>473.82501220703125</v>
      </c>
      <c r="H2074">
        <v>28.082599639892578</v>
      </c>
    </row>
    <row r="2075" spans="1:8" x14ac:dyDescent="0.25">
      <c r="A2075">
        <v>2073</v>
      </c>
      <c r="B2075" s="5">
        <v>41895</v>
      </c>
      <c r="C2075">
        <v>3.380000114440918</v>
      </c>
      <c r="D2075">
        <v>219521</v>
      </c>
      <c r="E2075">
        <v>4534.5498046875</v>
      </c>
      <c r="F2075">
        <v>6.9819197058677673E-2</v>
      </c>
      <c r="G2075">
        <v>477.08599853515625</v>
      </c>
      <c r="H2075">
        <v>33.309799194335938</v>
      </c>
    </row>
    <row r="2076" spans="1:8" x14ac:dyDescent="0.25">
      <c r="A2076">
        <v>2074</v>
      </c>
      <c r="B2076" s="5">
        <v>41896</v>
      </c>
      <c r="C2076">
        <v>3.3900001049041748</v>
      </c>
      <c r="D2076">
        <v>252084</v>
      </c>
      <c r="E2076">
        <v>3961.22998046875</v>
      </c>
      <c r="F2076">
        <v>5.3270198404788971E-2</v>
      </c>
      <c r="G2076">
        <v>474.71499633789063</v>
      </c>
      <c r="H2076">
        <v>25.288200378417969</v>
      </c>
    </row>
    <row r="2077" spans="1:8" x14ac:dyDescent="0.25">
      <c r="A2077">
        <v>2075</v>
      </c>
      <c r="B2077" s="5">
        <v>41897</v>
      </c>
      <c r="C2077">
        <v>3.4000000953674316</v>
      </c>
      <c r="D2077">
        <v>252084</v>
      </c>
      <c r="E2077">
        <v>3962.22998046875</v>
      </c>
      <c r="F2077">
        <v>5.3440801799297333E-2</v>
      </c>
      <c r="G2077">
        <v>471.3590087890625</v>
      </c>
      <c r="H2077">
        <v>25.189800262451172</v>
      </c>
    </row>
    <row r="2078" spans="1:8" x14ac:dyDescent="0.25">
      <c r="A2078">
        <v>2076</v>
      </c>
      <c r="B2078" s="5">
        <v>41898</v>
      </c>
      <c r="C2078">
        <v>3.4100000858306885</v>
      </c>
      <c r="D2078">
        <v>250601</v>
      </c>
      <c r="E2078">
        <v>4289.35009765625</v>
      </c>
      <c r="F2078">
        <v>5.8366399258375168E-2</v>
      </c>
      <c r="G2078">
        <v>463.739013671875</v>
      </c>
      <c r="H2078">
        <v>27.066799163818359</v>
      </c>
    </row>
    <row r="2079" spans="1:8" x14ac:dyDescent="0.25">
      <c r="A2079">
        <v>2077</v>
      </c>
      <c r="B2079" s="5">
        <v>41899</v>
      </c>
      <c r="C2079">
        <v>3.4200000762939453</v>
      </c>
      <c r="D2079">
        <v>250601</v>
      </c>
      <c r="E2079">
        <v>4662.27001953125</v>
      </c>
      <c r="F2079">
        <v>6.3626900315284729E-2</v>
      </c>
      <c r="G2079">
        <v>454.91400146484375</v>
      </c>
      <c r="H2079">
        <v>28.944799423217773</v>
      </c>
    </row>
    <row r="2080" spans="1:8" x14ac:dyDescent="0.25">
      <c r="A2080">
        <v>2078</v>
      </c>
      <c r="B2080" s="5">
        <v>41900</v>
      </c>
      <c r="C2080">
        <v>3.4300000667572021</v>
      </c>
      <c r="D2080">
        <v>274326</v>
      </c>
      <c r="E2080">
        <v>4487.35009765625</v>
      </c>
      <c r="F2080">
        <v>5.6106999516487122E-2</v>
      </c>
      <c r="G2080">
        <v>421.45901489257813</v>
      </c>
      <c r="H2080">
        <v>23.646799087524414</v>
      </c>
    </row>
    <row r="2081" spans="1:8" x14ac:dyDescent="0.25">
      <c r="A2081">
        <v>2079</v>
      </c>
      <c r="B2081" s="5">
        <v>41901</v>
      </c>
      <c r="C2081">
        <v>3.440000057220459</v>
      </c>
      <c r="D2081">
        <v>274326</v>
      </c>
      <c r="E2081">
        <v>4285.60986328125</v>
      </c>
      <c r="F2081">
        <v>5.3740799427032471E-2</v>
      </c>
      <c r="G2081">
        <v>391.94400024414063</v>
      </c>
      <c r="H2081">
        <v>21.063400268554688</v>
      </c>
    </row>
    <row r="2082" spans="1:8" x14ac:dyDescent="0.25">
      <c r="A2082">
        <v>2080</v>
      </c>
      <c r="B2082" s="5">
        <v>41902</v>
      </c>
      <c r="C2082">
        <v>3.4500000476837158</v>
      </c>
      <c r="D2082">
        <v>256532</v>
      </c>
      <c r="E2082">
        <v>4410.27001953125</v>
      </c>
      <c r="F2082">
        <v>5.9312000870704651E-2</v>
      </c>
      <c r="G2082">
        <v>406.82501220703125</v>
      </c>
      <c r="H2082">
        <v>24.129600524902344</v>
      </c>
    </row>
    <row r="2083" spans="1:8" x14ac:dyDescent="0.25">
      <c r="A2083">
        <v>2081</v>
      </c>
      <c r="B2083" s="5">
        <v>41903</v>
      </c>
      <c r="C2083">
        <v>3.4600000381469727</v>
      </c>
      <c r="D2083">
        <v>256532</v>
      </c>
      <c r="E2083">
        <v>4109.33984375</v>
      </c>
      <c r="F2083">
        <v>5.5425100028514862E-2</v>
      </c>
      <c r="G2083">
        <v>396.56698608398438</v>
      </c>
      <c r="H2083">
        <v>21.979799270629883</v>
      </c>
    </row>
    <row r="2084" spans="1:8" x14ac:dyDescent="0.25">
      <c r="A2084">
        <v>2082</v>
      </c>
      <c r="B2084" s="5">
        <v>41904</v>
      </c>
      <c r="C2084">
        <v>3.4700000286102295</v>
      </c>
      <c r="D2084">
        <v>232807</v>
      </c>
      <c r="E2084">
        <v>4211.7099609375</v>
      </c>
      <c r="F2084">
        <v>6.2775701284408569E-2</v>
      </c>
      <c r="G2084">
        <v>398.885009765625</v>
      </c>
      <c r="H2084">
        <v>25.040300369262695</v>
      </c>
    </row>
    <row r="2085" spans="1:8" x14ac:dyDescent="0.25">
      <c r="A2085">
        <v>2083</v>
      </c>
      <c r="B2085" s="5">
        <v>41905</v>
      </c>
      <c r="C2085">
        <v>3.4800000190734863</v>
      </c>
      <c r="D2085">
        <v>232807</v>
      </c>
      <c r="E2085">
        <v>3762.739990234375</v>
      </c>
      <c r="F2085">
        <v>5.6245498359203339E-2</v>
      </c>
      <c r="G2085">
        <v>435.37799072265625</v>
      </c>
      <c r="H2085">
        <v>24.488000869750977</v>
      </c>
    </row>
    <row r="2086" spans="1:8" x14ac:dyDescent="0.25">
      <c r="A2086">
        <v>2084</v>
      </c>
      <c r="B2086" s="5">
        <v>41906</v>
      </c>
      <c r="C2086">
        <v>3.4900000095367432</v>
      </c>
      <c r="D2086">
        <v>241704</v>
      </c>
      <c r="E2086">
        <v>3912.360107421875</v>
      </c>
      <c r="F2086">
        <v>5.6491099298000336E-2</v>
      </c>
      <c r="G2086">
        <v>422.29800415039063</v>
      </c>
      <c r="H2086">
        <v>23.856100082397461</v>
      </c>
    </row>
    <row r="2087" spans="1:8" x14ac:dyDescent="0.25">
      <c r="A2087">
        <v>2085</v>
      </c>
      <c r="B2087" s="5">
        <v>41907</v>
      </c>
      <c r="C2087">
        <v>3.5</v>
      </c>
      <c r="D2087">
        <v>241704</v>
      </c>
      <c r="E2087">
        <v>4313.2099609375</v>
      </c>
      <c r="F2087">
        <v>6.2457498162984848E-2</v>
      </c>
      <c r="G2087">
        <v>408.79800415039063</v>
      </c>
      <c r="H2087">
        <v>25.532499313354492</v>
      </c>
    </row>
    <row r="2088" spans="1:8" x14ac:dyDescent="0.25">
      <c r="A2088">
        <v>2086</v>
      </c>
      <c r="B2088" s="5">
        <v>41908</v>
      </c>
      <c r="C2088">
        <v>3.5099999904632568</v>
      </c>
      <c r="D2088">
        <v>260177</v>
      </c>
      <c r="E2088">
        <v>3397.85009765625</v>
      </c>
      <c r="F2088">
        <v>4.5839801430702209E-2</v>
      </c>
      <c r="G2088">
        <v>401.92001342773438</v>
      </c>
      <c r="H2088">
        <v>18.423900604248047</v>
      </c>
    </row>
    <row r="2089" spans="1:8" x14ac:dyDescent="0.25">
      <c r="A2089">
        <v>2087</v>
      </c>
      <c r="B2089" s="5">
        <v>41909</v>
      </c>
      <c r="C2089">
        <v>3.5199999809265137</v>
      </c>
      <c r="D2089">
        <v>260177</v>
      </c>
      <c r="E2089">
        <v>3360.469970703125</v>
      </c>
      <c r="F2089">
        <v>4.5464601367712021E-2</v>
      </c>
      <c r="G2089">
        <v>398.35699462890625</v>
      </c>
      <c r="H2089">
        <v>18.111200332641602</v>
      </c>
    </row>
    <row r="2090" spans="1:8" x14ac:dyDescent="0.25">
      <c r="A2090">
        <v>2088</v>
      </c>
      <c r="B2090" s="5">
        <v>41910</v>
      </c>
      <c r="C2090">
        <v>3.5299999713897705</v>
      </c>
      <c r="D2090">
        <v>239501</v>
      </c>
      <c r="E2090">
        <v>3260.77001953125</v>
      </c>
      <c r="F2090">
        <v>4.8060398548841476E-2</v>
      </c>
      <c r="G2090">
        <v>376.197998046875</v>
      </c>
      <c r="H2090">
        <v>18.0802001953125</v>
      </c>
    </row>
    <row r="2091" spans="1:8" x14ac:dyDescent="0.25">
      <c r="A2091">
        <v>2089</v>
      </c>
      <c r="B2091" s="5">
        <v>41911</v>
      </c>
      <c r="C2091">
        <v>3.5399999618530273</v>
      </c>
      <c r="D2091">
        <v>239501</v>
      </c>
      <c r="E2091">
        <v>3437.18994140625</v>
      </c>
      <c r="F2091">
        <v>5.0804201513528824E-2</v>
      </c>
      <c r="G2091">
        <v>374.7340087890625</v>
      </c>
      <c r="H2091">
        <v>19.03809928894043</v>
      </c>
    </row>
    <row r="2092" spans="1:8" x14ac:dyDescent="0.25">
      <c r="A2092">
        <v>2090</v>
      </c>
      <c r="B2092" s="5">
        <v>41912</v>
      </c>
      <c r="C2092">
        <v>3.5499999523162842</v>
      </c>
      <c r="D2092">
        <v>261900</v>
      </c>
      <c r="E2092">
        <v>3837.1298828125</v>
      </c>
      <c r="F2092">
        <v>5.2011501044034958E-2</v>
      </c>
      <c r="G2092">
        <v>386.26901245117188</v>
      </c>
      <c r="H2092">
        <v>20.090400695800781</v>
      </c>
    </row>
    <row r="2093" spans="1:8" x14ac:dyDescent="0.25">
      <c r="A2093">
        <v>2091</v>
      </c>
      <c r="B2093" s="5">
        <v>41913</v>
      </c>
      <c r="C2093">
        <v>3.559999942779541</v>
      </c>
      <c r="D2093">
        <v>261900</v>
      </c>
      <c r="E2093">
        <v>3887.909912109375</v>
      </c>
      <c r="F2093">
        <v>5.2848301827907562E-2</v>
      </c>
      <c r="G2093">
        <v>381.33200073242188</v>
      </c>
      <c r="H2093">
        <v>20.152700424194336</v>
      </c>
    </row>
    <row r="2094" spans="1:8" x14ac:dyDescent="0.25">
      <c r="A2094">
        <v>2092</v>
      </c>
      <c r="B2094" s="5">
        <v>41914</v>
      </c>
      <c r="C2094">
        <v>3.5699999332427979</v>
      </c>
      <c r="D2094">
        <v>255008</v>
      </c>
      <c r="E2094">
        <v>3461.25</v>
      </c>
      <c r="F2094">
        <v>4.8455998301506042E-2</v>
      </c>
      <c r="G2094">
        <v>371.98599243164063</v>
      </c>
      <c r="H2094">
        <v>18.024900436401367</v>
      </c>
    </row>
    <row r="2095" spans="1:8" x14ac:dyDescent="0.25">
      <c r="A2095">
        <v>2093</v>
      </c>
      <c r="B2095" s="5">
        <v>41915</v>
      </c>
      <c r="C2095">
        <v>3.5799999237060547</v>
      </c>
      <c r="D2095">
        <v>255008</v>
      </c>
      <c r="E2095">
        <v>3661.070068359375</v>
      </c>
      <c r="F2095">
        <v>5.1396898925304413E-2</v>
      </c>
      <c r="G2095">
        <v>356.5570068359375</v>
      </c>
      <c r="H2095">
        <v>18.325899124145508</v>
      </c>
    </row>
    <row r="2096" spans="1:8" x14ac:dyDescent="0.25">
      <c r="A2096">
        <v>2094</v>
      </c>
      <c r="B2096" s="5">
        <v>41916</v>
      </c>
      <c r="C2096">
        <v>3.5899999141693115</v>
      </c>
      <c r="D2096">
        <v>246393</v>
      </c>
      <c r="E2096">
        <v>3862.570068359375</v>
      </c>
      <c r="F2096">
        <v>5.6278500705957413E-2</v>
      </c>
      <c r="G2096">
        <v>325.49200439453125</v>
      </c>
      <c r="H2096">
        <v>18.318199157714844</v>
      </c>
    </row>
    <row r="2097" spans="1:8" x14ac:dyDescent="0.25">
      <c r="A2097">
        <v>2095</v>
      </c>
      <c r="B2097" s="5">
        <v>41917</v>
      </c>
      <c r="C2097">
        <v>3.5999999046325684</v>
      </c>
      <c r="D2097">
        <v>246393</v>
      </c>
      <c r="E2097">
        <v>4236.89013671875</v>
      </c>
      <c r="F2097">
        <v>6.1904400587081909E-2</v>
      </c>
      <c r="G2097">
        <v>319.6409912109375</v>
      </c>
      <c r="H2097">
        <v>19.787200927734375</v>
      </c>
    </row>
    <row r="2098" spans="1:8" x14ac:dyDescent="0.25">
      <c r="A2098">
        <v>2096</v>
      </c>
      <c r="B2098" s="5">
        <v>41918</v>
      </c>
      <c r="C2098">
        <v>3.6099998950958252</v>
      </c>
      <c r="D2098">
        <v>275685</v>
      </c>
      <c r="E2098">
        <v>4037.610107421875</v>
      </c>
      <c r="F2098">
        <v>5.2871100604534149E-2</v>
      </c>
      <c r="G2098">
        <v>328.45901489257813</v>
      </c>
      <c r="H2098">
        <v>17.365999221801758</v>
      </c>
    </row>
    <row r="2099" spans="1:8" x14ac:dyDescent="0.25">
      <c r="A2099">
        <v>2097</v>
      </c>
      <c r="B2099" s="5">
        <v>41919</v>
      </c>
      <c r="C2099">
        <v>3.619999885559082</v>
      </c>
      <c r="D2099">
        <v>275685</v>
      </c>
      <c r="E2099">
        <v>3363.360107421875</v>
      </c>
      <c r="F2099">
        <v>4.416399821639061E-2</v>
      </c>
      <c r="G2099">
        <v>334.09100341796875</v>
      </c>
      <c r="H2099">
        <v>14.754799842834473</v>
      </c>
    </row>
    <row r="2100" spans="1:8" x14ac:dyDescent="0.25">
      <c r="A2100">
        <v>2098</v>
      </c>
      <c r="B2100" s="5">
        <v>41920</v>
      </c>
      <c r="C2100">
        <v>3.630000114440918</v>
      </c>
      <c r="D2100">
        <v>225717</v>
      </c>
      <c r="E2100">
        <v>3612.5400390625</v>
      </c>
      <c r="F2100">
        <v>5.8097198605537415E-2</v>
      </c>
      <c r="G2100">
        <v>352.78900146484375</v>
      </c>
      <c r="H2100">
        <v>20.496000289916992</v>
      </c>
    </row>
    <row r="2101" spans="1:8" x14ac:dyDescent="0.25">
      <c r="A2101">
        <v>2099</v>
      </c>
      <c r="B2101" s="5">
        <v>41921</v>
      </c>
      <c r="C2101">
        <v>3.6400001049041748</v>
      </c>
      <c r="D2101">
        <v>225717</v>
      </c>
      <c r="E2101">
        <v>3713.89990234375</v>
      </c>
      <c r="F2101">
        <v>5.9891801327466965E-2</v>
      </c>
      <c r="G2101">
        <v>363.77499389648438</v>
      </c>
      <c r="H2101">
        <v>21.787099838256836</v>
      </c>
    </row>
    <row r="2102" spans="1:8" x14ac:dyDescent="0.25">
      <c r="A2102">
        <v>2100</v>
      </c>
      <c r="B2102" s="5">
        <v>41922</v>
      </c>
      <c r="C2102">
        <v>3.6500000953674316</v>
      </c>
      <c r="D2102">
        <v>276657</v>
      </c>
      <c r="E2102">
        <v>3888.010009765625</v>
      </c>
      <c r="F2102">
        <v>5.129539966583252E-2</v>
      </c>
      <c r="G2102">
        <v>358.68600463867188</v>
      </c>
      <c r="H2102">
        <v>18.398899078369141</v>
      </c>
    </row>
    <row r="2103" spans="1:8" x14ac:dyDescent="0.25">
      <c r="A2103">
        <v>2101</v>
      </c>
      <c r="B2103" s="5">
        <v>41923</v>
      </c>
      <c r="C2103">
        <v>3.6600000858306885</v>
      </c>
      <c r="D2103">
        <v>276657</v>
      </c>
      <c r="E2103">
        <v>3610.3798828125</v>
      </c>
      <c r="F2103">
        <v>4.7763101756572723E-2</v>
      </c>
      <c r="G2103">
        <v>359.2030029296875</v>
      </c>
      <c r="H2103">
        <v>17.156600952148438</v>
      </c>
    </row>
    <row r="2104" spans="1:8" x14ac:dyDescent="0.25">
      <c r="A2104">
        <v>2102</v>
      </c>
      <c r="B2104" s="5">
        <v>41924</v>
      </c>
      <c r="C2104">
        <v>3.6700000762939453</v>
      </c>
      <c r="D2104">
        <v>257517</v>
      </c>
      <c r="E2104">
        <v>3711.02001953125</v>
      </c>
      <c r="F2104">
        <v>5.2887599915266037E-2</v>
      </c>
      <c r="G2104">
        <v>376.18899536132813</v>
      </c>
      <c r="H2104">
        <v>19.895700454711914</v>
      </c>
    </row>
    <row r="2105" spans="1:8" x14ac:dyDescent="0.25">
      <c r="A2105">
        <v>2103</v>
      </c>
      <c r="B2105" s="5">
        <v>41925</v>
      </c>
      <c r="C2105">
        <v>3.6800000667572021</v>
      </c>
      <c r="D2105">
        <v>257517</v>
      </c>
      <c r="E2105">
        <v>3888.10009765625</v>
      </c>
      <c r="F2105">
        <v>5.5562198162078857E-2</v>
      </c>
      <c r="G2105">
        <v>388.37701416015625</v>
      </c>
      <c r="H2105">
        <v>21.579099655151367</v>
      </c>
    </row>
    <row r="2106" spans="1:8" x14ac:dyDescent="0.25">
      <c r="A2106">
        <v>2104</v>
      </c>
      <c r="B2106" s="5">
        <v>41926</v>
      </c>
      <c r="C2106">
        <v>3.690000057220459</v>
      </c>
      <c r="D2106">
        <v>243598</v>
      </c>
      <c r="E2106">
        <v>3313.27001953125</v>
      </c>
      <c r="F2106">
        <v>5.0189100205898285E-2</v>
      </c>
      <c r="G2106">
        <v>398.70700073242188</v>
      </c>
      <c r="H2106">
        <v>20.010700225830078</v>
      </c>
    </row>
    <row r="2107" spans="1:8" x14ac:dyDescent="0.25">
      <c r="A2107">
        <v>2105</v>
      </c>
      <c r="B2107" s="5">
        <v>41927</v>
      </c>
      <c r="C2107">
        <v>3.7000000476837158</v>
      </c>
      <c r="D2107">
        <v>243598</v>
      </c>
      <c r="E2107">
        <v>3787.550048828125</v>
      </c>
      <c r="F2107">
        <v>5.7528901845216751E-2</v>
      </c>
      <c r="G2107">
        <v>391.84298706054688</v>
      </c>
      <c r="H2107">
        <v>22.542299270629883</v>
      </c>
    </row>
    <row r="2108" spans="1:8" x14ac:dyDescent="0.25">
      <c r="A2108">
        <v>2106</v>
      </c>
      <c r="B2108" s="5">
        <v>41928</v>
      </c>
      <c r="C2108">
        <v>3.7100000381469727</v>
      </c>
      <c r="D2108">
        <v>260997</v>
      </c>
      <c r="E2108">
        <v>3712.159912109375</v>
      </c>
      <c r="F2108">
        <v>5.2767299115657806E-2</v>
      </c>
      <c r="G2108">
        <v>380.07998657226563</v>
      </c>
      <c r="H2108">
        <v>20.05579948425293</v>
      </c>
    </row>
    <row r="2109" spans="1:8" x14ac:dyDescent="0.25">
      <c r="A2109">
        <v>2107</v>
      </c>
      <c r="B2109" s="5">
        <v>41929</v>
      </c>
      <c r="C2109">
        <v>3.7200000286102295</v>
      </c>
      <c r="D2109">
        <v>260997</v>
      </c>
      <c r="E2109">
        <v>3561.699951171875</v>
      </c>
      <c r="F2109">
        <v>5.0765000283718109E-2</v>
      </c>
      <c r="G2109">
        <v>380.4219970703125</v>
      </c>
      <c r="H2109">
        <v>19.312099456787109</v>
      </c>
    </row>
    <row r="2110" spans="1:8" x14ac:dyDescent="0.25">
      <c r="A2110">
        <v>2108</v>
      </c>
      <c r="B2110" s="5">
        <v>41930</v>
      </c>
      <c r="C2110">
        <v>3.7300000190734863</v>
      </c>
      <c r="D2110">
        <v>294057</v>
      </c>
      <c r="E2110">
        <v>4110.35009765625</v>
      </c>
      <c r="F2110">
        <v>5.2138198167085648E-2</v>
      </c>
      <c r="G2110">
        <v>388.96200561523438</v>
      </c>
      <c r="H2110">
        <v>20.279800415039063</v>
      </c>
    </row>
    <row r="2111" spans="1:8" x14ac:dyDescent="0.25">
      <c r="A2111">
        <v>2109</v>
      </c>
      <c r="B2111" s="5">
        <v>41931</v>
      </c>
      <c r="C2111">
        <v>3.7400000095367432</v>
      </c>
      <c r="D2111">
        <v>294057</v>
      </c>
      <c r="E2111">
        <v>3335.550048828125</v>
      </c>
      <c r="F2111">
        <v>4.242359846830368E-2</v>
      </c>
      <c r="G2111">
        <v>386.5889892578125</v>
      </c>
      <c r="H2111">
        <v>16.40049934387207</v>
      </c>
    </row>
    <row r="2112" spans="1:8" x14ac:dyDescent="0.25">
      <c r="A2112">
        <v>2110</v>
      </c>
      <c r="B2112" s="5">
        <v>41932</v>
      </c>
      <c r="C2112">
        <v>3.75</v>
      </c>
      <c r="D2112">
        <v>240118</v>
      </c>
      <c r="E2112">
        <v>3437.9599609375</v>
      </c>
      <c r="F2112">
        <v>5.3691700100898743E-2</v>
      </c>
      <c r="G2112">
        <v>379.37100219726563</v>
      </c>
      <c r="H2112">
        <v>20.369100570678711</v>
      </c>
    </row>
    <row r="2113" spans="1:8" x14ac:dyDescent="0.25">
      <c r="A2113">
        <v>2111</v>
      </c>
      <c r="B2113" s="5">
        <v>41933</v>
      </c>
      <c r="C2113">
        <v>3.7599999904632568</v>
      </c>
      <c r="D2113">
        <v>240118</v>
      </c>
      <c r="E2113">
        <v>3838.02001953125</v>
      </c>
      <c r="F2113">
        <v>6.0099400579929352E-2</v>
      </c>
      <c r="G2113">
        <v>382.37701416015625</v>
      </c>
      <c r="H2113">
        <v>22.980600357055664</v>
      </c>
    </row>
    <row r="2114" spans="1:8" x14ac:dyDescent="0.25">
      <c r="A2114">
        <v>2112</v>
      </c>
      <c r="B2114" s="5">
        <v>41934</v>
      </c>
      <c r="C2114">
        <v>3.7699999809265137</v>
      </c>
      <c r="D2114">
        <v>297537</v>
      </c>
      <c r="E2114">
        <v>3987.669921875</v>
      </c>
      <c r="F2114">
        <v>5.052649974822998E-2</v>
      </c>
      <c r="G2114">
        <v>379.09600830078125</v>
      </c>
      <c r="H2114">
        <v>19.154399871826172</v>
      </c>
    </row>
    <row r="2115" spans="1:8" x14ac:dyDescent="0.25">
      <c r="A2115">
        <v>2113</v>
      </c>
      <c r="B2115" s="5">
        <v>41935</v>
      </c>
      <c r="C2115">
        <v>3.7799999713897705</v>
      </c>
      <c r="D2115">
        <v>297537</v>
      </c>
      <c r="E2115">
        <v>3787.7900390625</v>
      </c>
      <c r="F2115">
        <v>4.8121199011802673E-2</v>
      </c>
      <c r="G2115">
        <v>355.86099243164063</v>
      </c>
      <c r="H2115">
        <v>17.124500274658203</v>
      </c>
    </row>
    <row r="2116" spans="1:8" x14ac:dyDescent="0.25">
      <c r="A2116">
        <v>2114</v>
      </c>
      <c r="B2116" s="5">
        <v>41936</v>
      </c>
      <c r="C2116">
        <v>3.7899999618530273</v>
      </c>
      <c r="D2116">
        <v>291584</v>
      </c>
      <c r="E2116">
        <v>3987.35009765625</v>
      </c>
      <c r="F2116">
        <v>5.1827501505613327E-2</v>
      </c>
      <c r="G2116">
        <v>355.16900634765625</v>
      </c>
      <c r="H2116">
        <v>18.407499313354492</v>
      </c>
    </row>
    <row r="2117" spans="1:8" x14ac:dyDescent="0.25">
      <c r="A2117">
        <v>2115</v>
      </c>
      <c r="B2117" s="5">
        <v>41937</v>
      </c>
      <c r="C2117">
        <v>3.7999999523162842</v>
      </c>
      <c r="D2117">
        <v>291584</v>
      </c>
      <c r="E2117">
        <v>3886.110107421875</v>
      </c>
      <c r="F2117">
        <v>5.0644800066947937E-2</v>
      </c>
      <c r="G2117">
        <v>346.11300659179688</v>
      </c>
      <c r="H2117">
        <v>17.528799057006836</v>
      </c>
    </row>
    <row r="2118" spans="1:8" x14ac:dyDescent="0.25">
      <c r="A2118">
        <v>2116</v>
      </c>
      <c r="B2118" s="5">
        <v>41938</v>
      </c>
      <c r="C2118">
        <v>3.809999942779541</v>
      </c>
      <c r="D2118">
        <v>232551</v>
      </c>
      <c r="E2118">
        <v>3136.219970703125</v>
      </c>
      <c r="F2118">
        <v>5.1382299512624741E-2</v>
      </c>
      <c r="G2118">
        <v>351.54098510742188</v>
      </c>
      <c r="H2118">
        <v>18.062999725341797</v>
      </c>
    </row>
    <row r="2119" spans="1:8" x14ac:dyDescent="0.25">
      <c r="A2119">
        <v>2117</v>
      </c>
      <c r="B2119" s="5">
        <v>41939</v>
      </c>
      <c r="C2119">
        <v>3.8199999332427979</v>
      </c>
      <c r="D2119">
        <v>232551</v>
      </c>
      <c r="E2119">
        <v>3988.530029296875</v>
      </c>
      <c r="F2119">
        <v>6.5517596900463104E-2</v>
      </c>
      <c r="G2119">
        <v>348.96099853515625</v>
      </c>
      <c r="H2119">
        <v>22.863100051879883</v>
      </c>
    </row>
    <row r="2120" spans="1:8" x14ac:dyDescent="0.25">
      <c r="A2120">
        <v>2118</v>
      </c>
      <c r="B2120" s="5">
        <v>41940</v>
      </c>
      <c r="C2120">
        <v>3.8299999237060547</v>
      </c>
      <c r="D2120">
        <v>268328</v>
      </c>
      <c r="E2120">
        <v>3463.3701171875</v>
      </c>
      <c r="F2120">
        <v>4.943469911813736E-2</v>
      </c>
      <c r="G2120">
        <v>351.89700317382813</v>
      </c>
      <c r="H2120">
        <v>17.395900726318359</v>
      </c>
    </row>
    <row r="2121" spans="1:8" x14ac:dyDescent="0.25">
      <c r="A2121">
        <v>2119</v>
      </c>
      <c r="B2121" s="5">
        <v>41941</v>
      </c>
      <c r="C2121">
        <v>3.8399999141693115</v>
      </c>
      <c r="D2121">
        <v>268328</v>
      </c>
      <c r="E2121">
        <v>3889.27001953125</v>
      </c>
      <c r="F2121">
        <v>5.5658701807260513E-2</v>
      </c>
      <c r="G2121">
        <v>333.37899780273438</v>
      </c>
      <c r="H2121">
        <v>18.555500030517578</v>
      </c>
    </row>
    <row r="2122" spans="1:8" x14ac:dyDescent="0.25">
      <c r="A2122">
        <v>2120</v>
      </c>
      <c r="B2122" s="5">
        <v>41942</v>
      </c>
      <c r="C2122">
        <v>3.8499999046325684</v>
      </c>
      <c r="D2122">
        <v>309472</v>
      </c>
      <c r="E2122">
        <v>4263.85986328125</v>
      </c>
      <c r="F2122">
        <v>5.3044699132442474E-2</v>
      </c>
      <c r="G2122">
        <v>343.78298950195313</v>
      </c>
      <c r="H2122">
        <v>18.23590087890625</v>
      </c>
    </row>
    <row r="2123" spans="1:8" x14ac:dyDescent="0.25">
      <c r="A2123">
        <v>2121</v>
      </c>
      <c r="B2123" s="5">
        <v>41943</v>
      </c>
      <c r="C2123">
        <v>3.8599998950958252</v>
      </c>
      <c r="D2123">
        <v>309472</v>
      </c>
      <c r="E2123">
        <v>4712.8798828125</v>
      </c>
      <c r="F2123">
        <v>5.8783099055290222E-2</v>
      </c>
      <c r="G2123">
        <v>336.79901123046875</v>
      </c>
      <c r="H2123">
        <v>19.798099517822266</v>
      </c>
    </row>
    <row r="2124" spans="1:8" x14ac:dyDescent="0.25">
      <c r="A2124">
        <v>2122</v>
      </c>
      <c r="B2124" s="5">
        <v>41944</v>
      </c>
      <c r="C2124">
        <v>3.869999885559082</v>
      </c>
      <c r="D2124">
        <v>286217</v>
      </c>
      <c r="E2124">
        <v>3987.580078125</v>
      </c>
      <c r="F2124">
        <v>5.3916901350021362E-2</v>
      </c>
      <c r="G2124">
        <v>325.38699340820313</v>
      </c>
      <c r="H2124">
        <v>17.543899536132813</v>
      </c>
    </row>
    <row r="2125" spans="1:8" x14ac:dyDescent="0.25">
      <c r="A2125">
        <v>2123</v>
      </c>
      <c r="B2125" s="5">
        <v>41945</v>
      </c>
      <c r="C2125">
        <v>3.880000114440918</v>
      </c>
      <c r="D2125">
        <v>286217</v>
      </c>
      <c r="E2125">
        <v>3887.64990234375</v>
      </c>
      <c r="F2125">
        <v>5.2701599895954132E-2</v>
      </c>
      <c r="G2125">
        <v>323.74301147460938</v>
      </c>
      <c r="H2125">
        <v>17.061800003051758</v>
      </c>
    </row>
    <row r="2126" spans="1:8" x14ac:dyDescent="0.25">
      <c r="A2126">
        <v>2124</v>
      </c>
      <c r="B2126" s="5">
        <v>41946</v>
      </c>
      <c r="C2126">
        <v>3.8900001049041748</v>
      </c>
      <c r="D2126">
        <v>277273</v>
      </c>
      <c r="E2126">
        <v>4241.58984375</v>
      </c>
      <c r="F2126">
        <v>5.9507399797439575E-2</v>
      </c>
      <c r="G2126">
        <v>324.23001098632813</v>
      </c>
      <c r="H2126">
        <v>19.294099807739258</v>
      </c>
    </row>
    <row r="2127" spans="1:8" x14ac:dyDescent="0.25">
      <c r="A2127">
        <v>2125</v>
      </c>
      <c r="B2127" s="5">
        <v>41947</v>
      </c>
      <c r="C2127">
        <v>3.9000000953674316</v>
      </c>
      <c r="D2127">
        <v>277273</v>
      </c>
      <c r="E2127">
        <v>4063.52001953125</v>
      </c>
      <c r="F2127">
        <v>5.7155698537826538E-2</v>
      </c>
      <c r="G2127">
        <v>328.28298950195313</v>
      </c>
      <c r="H2127">
        <v>18.763200759887695</v>
      </c>
    </row>
    <row r="2128" spans="1:8" x14ac:dyDescent="0.25">
      <c r="A2128">
        <v>2126</v>
      </c>
      <c r="B2128" s="5">
        <v>41948</v>
      </c>
      <c r="C2128">
        <v>3.9100000858306885</v>
      </c>
      <c r="D2128">
        <v>314993</v>
      </c>
      <c r="E2128">
        <v>3463.39990234375</v>
      </c>
      <c r="F2128">
        <v>4.2991101741790771E-2</v>
      </c>
      <c r="G2128">
        <v>337.13900756835938</v>
      </c>
      <c r="H2128">
        <v>14.494000434875488</v>
      </c>
    </row>
    <row r="2129" spans="1:8" x14ac:dyDescent="0.25">
      <c r="A2129">
        <v>2127</v>
      </c>
      <c r="B2129" s="5">
        <v>41949</v>
      </c>
      <c r="C2129">
        <v>3.9200000762939453</v>
      </c>
      <c r="D2129">
        <v>314993</v>
      </c>
      <c r="E2129">
        <v>3864.419921875</v>
      </c>
      <c r="F2129">
        <v>4.8091601580381393E-2</v>
      </c>
      <c r="G2129">
        <v>348.2349853515625</v>
      </c>
      <c r="H2129">
        <v>16.747200012207031</v>
      </c>
    </row>
    <row r="2130" spans="1:8" x14ac:dyDescent="0.25">
      <c r="A2130">
        <v>2128</v>
      </c>
      <c r="B2130" s="5">
        <v>41950</v>
      </c>
      <c r="C2130">
        <v>3.9300000667572021</v>
      </c>
      <c r="D2130">
        <v>283494</v>
      </c>
      <c r="E2130">
        <v>3763.419921875</v>
      </c>
      <c r="F2130">
        <v>5.217130109667778E-2</v>
      </c>
      <c r="G2130">
        <v>341.07901000976563</v>
      </c>
      <c r="H2130">
        <v>17.794500350952148</v>
      </c>
    </row>
    <row r="2131" spans="1:8" x14ac:dyDescent="0.25">
      <c r="A2131">
        <v>2129</v>
      </c>
      <c r="B2131" s="5">
        <v>41951</v>
      </c>
      <c r="C2131">
        <v>3.940000057220459</v>
      </c>
      <c r="D2131">
        <v>283494</v>
      </c>
      <c r="E2131">
        <v>3835.780029296875</v>
      </c>
      <c r="F2131">
        <v>5.3309701383113861E-2</v>
      </c>
      <c r="G2131">
        <v>344.03399658203125</v>
      </c>
      <c r="H2131">
        <v>18.340299606323242</v>
      </c>
    </row>
    <row r="2132" spans="1:8" x14ac:dyDescent="0.25">
      <c r="A2132">
        <v>2130</v>
      </c>
      <c r="B2132" s="5">
        <v>41952</v>
      </c>
      <c r="C2132">
        <v>3.9500000476837158</v>
      </c>
      <c r="D2132">
        <v>273651</v>
      </c>
      <c r="E2132">
        <v>3765.050048828125</v>
      </c>
      <c r="F2132">
        <v>5.4346401244401932E-2</v>
      </c>
      <c r="G2132">
        <v>363.30599975585938</v>
      </c>
      <c r="H2132">
        <v>19.744400024414063</v>
      </c>
    </row>
    <row r="2133" spans="1:8" x14ac:dyDescent="0.25">
      <c r="A2133">
        <v>2131</v>
      </c>
      <c r="B2133" s="5">
        <v>41953</v>
      </c>
      <c r="C2133">
        <v>3.9600000381469727</v>
      </c>
      <c r="D2133">
        <v>273651</v>
      </c>
      <c r="E2133">
        <v>3688.419921875</v>
      </c>
      <c r="F2133">
        <v>5.337509885430336E-2</v>
      </c>
      <c r="G2133">
        <v>365.29000854492188</v>
      </c>
      <c r="H2133">
        <v>19.497400283813477</v>
      </c>
    </row>
    <row r="2134" spans="1:8" x14ac:dyDescent="0.25">
      <c r="A2134">
        <v>2132</v>
      </c>
      <c r="B2134" s="5">
        <v>41954</v>
      </c>
      <c r="C2134">
        <v>3.9700000286102295</v>
      </c>
      <c r="D2134">
        <v>277588</v>
      </c>
      <c r="E2134">
        <v>3238.3701171875</v>
      </c>
      <c r="F2134">
        <v>4.6314399689435959E-2</v>
      </c>
      <c r="G2134">
        <v>366.99301147460938</v>
      </c>
      <c r="H2134">
        <v>16.997100830078125</v>
      </c>
    </row>
    <row r="2135" spans="1:8" x14ac:dyDescent="0.25">
      <c r="A2135">
        <v>2133</v>
      </c>
      <c r="B2135" s="5">
        <v>41955</v>
      </c>
      <c r="C2135">
        <v>3.9800000190734863</v>
      </c>
      <c r="D2135">
        <v>277588</v>
      </c>
      <c r="E2135">
        <v>3690.1201171875</v>
      </c>
      <c r="F2135">
        <v>5.2908200770616531E-2</v>
      </c>
      <c r="G2135">
        <v>427.239990234375</v>
      </c>
      <c r="H2135">
        <v>22.604499816894531</v>
      </c>
    </row>
    <row r="2136" spans="1:8" x14ac:dyDescent="0.25">
      <c r="A2136">
        <v>2134</v>
      </c>
      <c r="B2136" s="5">
        <v>41956</v>
      </c>
      <c r="C2136">
        <v>3.9900000095367432</v>
      </c>
      <c r="D2136">
        <v>287432</v>
      </c>
      <c r="E2136">
        <v>3639.389892578125</v>
      </c>
      <c r="F2136">
        <v>5.0520401448011398E-2</v>
      </c>
      <c r="G2136">
        <v>417.15301513671875</v>
      </c>
      <c r="H2136">
        <v>21.074699401855469</v>
      </c>
    </row>
    <row r="2137" spans="1:8" x14ac:dyDescent="0.25">
      <c r="A2137">
        <v>2135</v>
      </c>
      <c r="B2137" s="5">
        <v>41957</v>
      </c>
      <c r="C2137">
        <v>4</v>
      </c>
      <c r="D2137">
        <v>287432</v>
      </c>
      <c r="E2137">
        <v>3863.14990234375</v>
      </c>
      <c r="F2137">
        <v>5.3760901093482971E-2</v>
      </c>
      <c r="G2137">
        <v>398.427001953125</v>
      </c>
      <c r="H2137">
        <v>21.4197998046875</v>
      </c>
    </row>
    <row r="2138" spans="1:8" x14ac:dyDescent="0.25">
      <c r="A2138">
        <v>2136</v>
      </c>
      <c r="B2138" s="5">
        <v>41958</v>
      </c>
      <c r="C2138">
        <v>4.0999999046325684</v>
      </c>
      <c r="D2138">
        <v>295306</v>
      </c>
      <c r="E2138">
        <v>3511.199951171875</v>
      </c>
      <c r="F2138">
        <v>4.8749200999736786E-2</v>
      </c>
      <c r="G2138">
        <v>375.12899780273438</v>
      </c>
      <c r="H2138">
        <v>18.287200927734375</v>
      </c>
    </row>
    <row r="2139" spans="1:8" x14ac:dyDescent="0.25">
      <c r="A2139">
        <v>2137</v>
      </c>
      <c r="B2139" s="5">
        <v>41959</v>
      </c>
      <c r="C2139">
        <v>4.1999998092651367</v>
      </c>
      <c r="D2139">
        <v>295306</v>
      </c>
      <c r="E2139">
        <v>3761.610107421875</v>
      </c>
      <c r="F2139">
        <v>5.3499601781368256E-2</v>
      </c>
      <c r="G2139">
        <v>388.55398559570313</v>
      </c>
      <c r="H2139">
        <v>20.787500381469727</v>
      </c>
    </row>
    <row r="2140" spans="1:8" x14ac:dyDescent="0.25">
      <c r="A2140">
        <v>2138</v>
      </c>
      <c r="B2140" s="5">
        <v>41960</v>
      </c>
      <c r="C2140">
        <v>4.3000001907348633</v>
      </c>
      <c r="D2140">
        <v>299244</v>
      </c>
      <c r="E2140">
        <v>3615.10009765625</v>
      </c>
      <c r="F2140">
        <v>5.1947299391031265E-2</v>
      </c>
      <c r="G2140">
        <v>385.8590087890625</v>
      </c>
      <c r="H2140">
        <v>20.044300079345703</v>
      </c>
    </row>
    <row r="2141" spans="1:8" x14ac:dyDescent="0.25">
      <c r="A2141">
        <v>2139</v>
      </c>
      <c r="B2141" s="5">
        <v>41961</v>
      </c>
      <c r="C2141">
        <v>4.4000000953674316</v>
      </c>
      <c r="D2141">
        <v>299244</v>
      </c>
      <c r="E2141">
        <v>3863.070068359375</v>
      </c>
      <c r="F2141">
        <v>5.6801501661539078E-2</v>
      </c>
      <c r="G2141">
        <v>372.37701416015625</v>
      </c>
      <c r="H2141">
        <v>21.151599884033203</v>
      </c>
    </row>
    <row r="2142" spans="1:8" x14ac:dyDescent="0.25">
      <c r="A2142">
        <v>2140</v>
      </c>
      <c r="B2142" s="5">
        <v>41962</v>
      </c>
      <c r="C2142">
        <v>4.5</v>
      </c>
      <c r="D2142">
        <v>274456</v>
      </c>
      <c r="E2142">
        <v>3538.159912109375</v>
      </c>
      <c r="F2142">
        <v>5.8011900633573532E-2</v>
      </c>
      <c r="G2142">
        <v>377.23699951171875</v>
      </c>
      <c r="H2142">
        <v>21.884199142456055</v>
      </c>
    </row>
    <row r="2143" spans="1:8" x14ac:dyDescent="0.25">
      <c r="A2143">
        <v>2141</v>
      </c>
      <c r="B2143" s="5">
        <v>41963</v>
      </c>
      <c r="C2143">
        <v>4.5999999046325684</v>
      </c>
      <c r="D2143">
        <v>274456</v>
      </c>
      <c r="E2143">
        <v>3463.280029296875</v>
      </c>
      <c r="F2143">
        <v>5.8046098798513412E-2</v>
      </c>
      <c r="G2143">
        <v>356.13900756835938</v>
      </c>
      <c r="H2143">
        <v>20.672500610351563</v>
      </c>
    </row>
    <row r="2144" spans="1:8" x14ac:dyDescent="0.25">
      <c r="A2144">
        <v>2142</v>
      </c>
      <c r="B2144" s="5">
        <v>41964</v>
      </c>
      <c r="C2144">
        <v>4.6999998092651367</v>
      </c>
      <c r="D2144">
        <v>248412</v>
      </c>
      <c r="E2144">
        <v>3187.72998046875</v>
      </c>
      <c r="F2144">
        <v>6.0312401503324509E-2</v>
      </c>
      <c r="G2144">
        <v>348.86199951171875</v>
      </c>
      <c r="H2144">
        <v>21.040700912475586</v>
      </c>
    </row>
    <row r="2145" spans="1:8" x14ac:dyDescent="0.25">
      <c r="A2145">
        <v>2143</v>
      </c>
      <c r="B2145" s="5">
        <v>41965</v>
      </c>
      <c r="C2145">
        <v>4.8000001907348633</v>
      </c>
      <c r="D2145">
        <v>248412</v>
      </c>
      <c r="E2145">
        <v>3861.010009765625</v>
      </c>
      <c r="F2145">
        <v>7.4605301022529602E-2</v>
      </c>
      <c r="G2145">
        <v>352.0419921875</v>
      </c>
      <c r="H2145">
        <v>26.264200210571289</v>
      </c>
    </row>
    <row r="2146" spans="1:8" x14ac:dyDescent="0.25">
      <c r="A2146">
        <v>2144</v>
      </c>
      <c r="B2146" s="5">
        <v>41966</v>
      </c>
      <c r="C2146">
        <v>4.9000000953674316</v>
      </c>
      <c r="D2146">
        <v>282469</v>
      </c>
      <c r="E2146">
        <v>3561.909912109375</v>
      </c>
      <c r="F2146">
        <v>6.1788599938154221E-2</v>
      </c>
      <c r="G2146">
        <v>366.76901245117188</v>
      </c>
      <c r="H2146">
        <v>22.662099838256836</v>
      </c>
    </row>
    <row r="2147" spans="1:8" x14ac:dyDescent="0.25">
      <c r="A2147">
        <v>2145</v>
      </c>
      <c r="B2147" s="5">
        <v>41967</v>
      </c>
      <c r="C2147">
        <v>5</v>
      </c>
      <c r="D2147">
        <v>282469</v>
      </c>
      <c r="E2147">
        <v>3688.080078125</v>
      </c>
      <c r="F2147">
        <v>6.5282903611660004E-2</v>
      </c>
      <c r="G2147">
        <v>375.23599243164063</v>
      </c>
      <c r="H2147">
        <v>24.496500015258789</v>
      </c>
    </row>
    <row r="2148" spans="1:8" x14ac:dyDescent="0.25">
      <c r="A2148">
        <v>2146</v>
      </c>
      <c r="B2148" s="5">
        <v>41968</v>
      </c>
      <c r="C2148">
        <v>5.0100002288818359</v>
      </c>
      <c r="D2148">
        <v>256426</v>
      </c>
      <c r="E2148">
        <v>3312.18994140625</v>
      </c>
      <c r="F2148">
        <v>6.4712896943092346E-2</v>
      </c>
      <c r="G2148">
        <v>375.71701049804688</v>
      </c>
      <c r="H2148">
        <v>24.313699722290039</v>
      </c>
    </row>
    <row r="2149" spans="1:8" x14ac:dyDescent="0.25">
      <c r="A2149">
        <v>2147</v>
      </c>
      <c r="B2149" s="5">
        <v>41969</v>
      </c>
      <c r="C2149">
        <v>5.0199999809265137</v>
      </c>
      <c r="D2149">
        <v>256426</v>
      </c>
      <c r="E2149">
        <v>3437.159912109375</v>
      </c>
      <c r="F2149">
        <v>6.7288599908351898E-2</v>
      </c>
      <c r="G2149">
        <v>368.510009765625</v>
      </c>
      <c r="H2149">
        <v>24.796499252319336</v>
      </c>
    </row>
    <row r="2150" spans="1:8" x14ac:dyDescent="0.25">
      <c r="A2150">
        <v>2148</v>
      </c>
      <c r="B2150" s="5">
        <v>41970</v>
      </c>
      <c r="C2150">
        <v>5.0300002098083496</v>
      </c>
      <c r="D2150">
        <v>262436</v>
      </c>
      <c r="E2150">
        <v>3536.989990234375</v>
      </c>
      <c r="F2150">
        <v>6.7791998386383057E-2</v>
      </c>
      <c r="G2150">
        <v>369.14300537109375</v>
      </c>
      <c r="H2150">
        <v>25.024900436401367</v>
      </c>
    </row>
    <row r="2151" spans="1:8" x14ac:dyDescent="0.25">
      <c r="A2151">
        <v>2149</v>
      </c>
      <c r="B2151" s="5">
        <v>41971</v>
      </c>
      <c r="C2151">
        <v>5.0399999618530273</v>
      </c>
      <c r="D2151">
        <v>262436</v>
      </c>
      <c r="E2151">
        <v>3711.679931640625</v>
      </c>
      <c r="F2151">
        <v>7.1281597018241882E-2</v>
      </c>
      <c r="G2151">
        <v>375.8489990234375</v>
      </c>
      <c r="H2151">
        <v>26.791099548339844</v>
      </c>
    </row>
    <row r="2152" spans="1:8" x14ac:dyDescent="0.25">
      <c r="A2152">
        <v>2150</v>
      </c>
      <c r="B2152" s="5">
        <v>41972</v>
      </c>
      <c r="C2152">
        <v>5.0500001907348633</v>
      </c>
      <c r="D2152">
        <v>302502</v>
      </c>
      <c r="E2152">
        <v>3936.080078125</v>
      </c>
      <c r="F2152">
        <v>6.5709300339221954E-2</v>
      </c>
      <c r="G2152">
        <v>375.22299194335938</v>
      </c>
      <c r="H2152">
        <v>24.65570068359375</v>
      </c>
    </row>
    <row r="2153" spans="1:8" x14ac:dyDescent="0.25">
      <c r="A2153">
        <v>2151</v>
      </c>
      <c r="B2153" s="5">
        <v>41973</v>
      </c>
      <c r="C2153">
        <v>5.059999942779541</v>
      </c>
      <c r="D2153">
        <v>302502</v>
      </c>
      <c r="E2153">
        <v>4012.7900390625</v>
      </c>
      <c r="F2153">
        <v>6.7122600972652435E-2</v>
      </c>
      <c r="G2153">
        <v>377.08999633789063</v>
      </c>
      <c r="H2153">
        <v>25.311300277709961</v>
      </c>
    </row>
    <row r="2154" spans="1:8" x14ac:dyDescent="0.25">
      <c r="A2154">
        <v>2152</v>
      </c>
      <c r="B2154" s="5">
        <v>41974</v>
      </c>
      <c r="C2154">
        <v>5.070000171661377</v>
      </c>
      <c r="D2154">
        <v>286476</v>
      </c>
      <c r="E2154">
        <v>3263.909912109375</v>
      </c>
      <c r="F2154">
        <v>5.7764101773500443E-2</v>
      </c>
      <c r="G2154">
        <v>378.64401245117188</v>
      </c>
      <c r="H2154">
        <v>21.871999740600586</v>
      </c>
    </row>
    <row r="2155" spans="1:8" x14ac:dyDescent="0.25">
      <c r="A2155">
        <v>2153</v>
      </c>
      <c r="B2155" s="5">
        <v>41975</v>
      </c>
      <c r="C2155">
        <v>5.0799999237060547</v>
      </c>
      <c r="D2155">
        <v>286476</v>
      </c>
      <c r="E2155">
        <v>3764.199951171875</v>
      </c>
      <c r="F2155">
        <v>6.6749498248100281E-2</v>
      </c>
      <c r="G2155">
        <v>381.5360107421875</v>
      </c>
      <c r="H2155">
        <v>25.467300415039063</v>
      </c>
    </row>
    <row r="2156" spans="1:8" x14ac:dyDescent="0.25">
      <c r="A2156">
        <v>2154</v>
      </c>
      <c r="B2156" s="5">
        <v>41976</v>
      </c>
      <c r="C2156">
        <v>5.0900001525878906</v>
      </c>
      <c r="D2156">
        <v>242402</v>
      </c>
      <c r="E2156">
        <v>2913.659912109375</v>
      </c>
      <c r="F2156">
        <v>6.1181500554084778E-2</v>
      </c>
      <c r="G2156">
        <v>374.97299194335938</v>
      </c>
      <c r="H2156">
        <v>22.941400527954102</v>
      </c>
    </row>
    <row r="2157" spans="1:8" x14ac:dyDescent="0.25">
      <c r="A2157">
        <v>2155</v>
      </c>
      <c r="B2157" s="5">
        <v>41977</v>
      </c>
      <c r="C2157">
        <v>5.0999999046325684</v>
      </c>
      <c r="D2157">
        <v>242402</v>
      </c>
      <c r="E2157">
        <v>3664.820068359375</v>
      </c>
      <c r="F2157">
        <v>7.7105700969696045E-2</v>
      </c>
      <c r="G2157">
        <v>369.15499877929688</v>
      </c>
      <c r="H2157">
        <v>28.464000701904297</v>
      </c>
    </row>
    <row r="2158" spans="1:8" x14ac:dyDescent="0.25">
      <c r="A2158">
        <v>2156</v>
      </c>
      <c r="B2158" s="5">
        <v>41978</v>
      </c>
      <c r="C2158">
        <v>5.1100001335144043</v>
      </c>
      <c r="D2158">
        <v>298317</v>
      </c>
      <c r="E2158">
        <v>3912.3798828125</v>
      </c>
      <c r="F2158">
        <v>6.7016802728176117E-2</v>
      </c>
      <c r="G2158">
        <v>376.0360107421875</v>
      </c>
      <c r="H2158">
        <v>25.200700759887695</v>
      </c>
    </row>
    <row r="2159" spans="1:8" x14ac:dyDescent="0.25">
      <c r="A2159">
        <v>2157</v>
      </c>
      <c r="B2159" s="5">
        <v>41979</v>
      </c>
      <c r="C2159">
        <v>5.119999885559082</v>
      </c>
      <c r="D2159">
        <v>298317</v>
      </c>
      <c r="E2159">
        <v>3436.18994140625</v>
      </c>
      <c r="F2159">
        <v>5.8975201100111008E-2</v>
      </c>
      <c r="G2159">
        <v>374.01998901367188</v>
      </c>
      <c r="H2159">
        <v>22.057899475097656</v>
      </c>
    </row>
    <row r="2160" spans="1:8" x14ac:dyDescent="0.25">
      <c r="A2160">
        <v>2158</v>
      </c>
      <c r="B2160" s="5">
        <v>41980</v>
      </c>
      <c r="C2160">
        <v>5.130000114440918</v>
      </c>
      <c r="D2160">
        <v>242631</v>
      </c>
      <c r="E2160">
        <v>3160.909912109375</v>
      </c>
      <c r="F2160">
        <v>6.6831797361373901E-2</v>
      </c>
      <c r="G2160">
        <v>374.25601196289063</v>
      </c>
      <c r="H2160">
        <v>25.012199401855469</v>
      </c>
    </row>
    <row r="2161" spans="1:8" x14ac:dyDescent="0.25">
      <c r="A2161">
        <v>2159</v>
      </c>
      <c r="B2161" s="5">
        <v>41981</v>
      </c>
      <c r="C2161">
        <v>5.1399998664855957</v>
      </c>
      <c r="D2161">
        <v>242631</v>
      </c>
      <c r="E2161">
        <v>4090.780029296875</v>
      </c>
      <c r="F2161">
        <v>8.6660899221897125E-2</v>
      </c>
      <c r="G2161">
        <v>360.94198608398438</v>
      </c>
      <c r="H2161">
        <v>31.279499053955078</v>
      </c>
    </row>
    <row r="2162" spans="1:8" x14ac:dyDescent="0.25">
      <c r="A2162">
        <v>2160</v>
      </c>
      <c r="B2162" s="5">
        <v>41982</v>
      </c>
      <c r="C2162">
        <v>5.1500000953674316</v>
      </c>
      <c r="D2162">
        <v>276441</v>
      </c>
      <c r="E2162">
        <v>3562.590087890625</v>
      </c>
      <c r="F2162">
        <v>6.6369801759719849E-2</v>
      </c>
      <c r="G2162">
        <v>351.26901245117188</v>
      </c>
      <c r="H2162">
        <v>23.313699722290039</v>
      </c>
    </row>
    <row r="2163" spans="1:8" x14ac:dyDescent="0.25">
      <c r="A2163">
        <v>2161</v>
      </c>
      <c r="B2163" s="5">
        <v>41983</v>
      </c>
      <c r="C2163">
        <v>5.1599998474121094</v>
      </c>
      <c r="D2163">
        <v>276441</v>
      </c>
      <c r="E2163">
        <v>3587.5</v>
      </c>
      <c r="F2163">
        <v>6.6963702440261841E-2</v>
      </c>
      <c r="G2163">
        <v>344.61700439453125</v>
      </c>
      <c r="H2163">
        <v>23.076799392700195</v>
      </c>
    </row>
    <row r="2164" spans="1:8" x14ac:dyDescent="0.25">
      <c r="A2164">
        <v>2162</v>
      </c>
      <c r="B2164" s="5">
        <v>41984</v>
      </c>
      <c r="C2164">
        <v>5.1700000762939453</v>
      </c>
      <c r="D2164">
        <v>288373</v>
      </c>
      <c r="E2164">
        <v>3711.969970703125</v>
      </c>
      <c r="F2164">
        <v>6.6548801958560944E-2</v>
      </c>
      <c r="G2164">
        <v>347.13299560546875</v>
      </c>
      <c r="H2164">
        <v>23.101299285888672</v>
      </c>
    </row>
    <row r="2165" spans="1:8" x14ac:dyDescent="0.25">
      <c r="A2165">
        <v>2163</v>
      </c>
      <c r="B2165" s="5">
        <v>41985</v>
      </c>
      <c r="C2165">
        <v>5.179999828338623</v>
      </c>
      <c r="D2165">
        <v>288373</v>
      </c>
      <c r="E2165">
        <v>3536.570068359375</v>
      </c>
      <c r="F2165">
        <v>6.3526898622512817E-2</v>
      </c>
      <c r="G2165">
        <v>350.94100952148438</v>
      </c>
      <c r="H2165">
        <v>22.294200897216797</v>
      </c>
    </row>
    <row r="2166" spans="1:8" x14ac:dyDescent="0.25">
      <c r="A2166">
        <v>2164</v>
      </c>
      <c r="B2166" s="5">
        <v>41986</v>
      </c>
      <c r="C2166">
        <v>5.190000057220459</v>
      </c>
      <c r="D2166">
        <v>284396</v>
      </c>
      <c r="E2166">
        <v>3660.3701171875</v>
      </c>
      <c r="F2166">
        <v>6.6798798739910126E-2</v>
      </c>
      <c r="G2166">
        <v>347.47100830078125</v>
      </c>
      <c r="H2166">
        <v>23.210699081420898</v>
      </c>
    </row>
    <row r="2167" spans="1:8" x14ac:dyDescent="0.25">
      <c r="A2167">
        <v>2165</v>
      </c>
      <c r="B2167" s="5">
        <v>41987</v>
      </c>
      <c r="C2167">
        <v>5.1999998092651367</v>
      </c>
      <c r="D2167">
        <v>284396</v>
      </c>
      <c r="E2167">
        <v>3537.080078125</v>
      </c>
      <c r="F2167">
        <v>6.4673297107219696E-2</v>
      </c>
      <c r="G2167">
        <v>351.14401245117188</v>
      </c>
      <c r="H2167">
        <v>22.709600448608398</v>
      </c>
    </row>
    <row r="2168" spans="1:8" x14ac:dyDescent="0.25">
      <c r="A2168">
        <v>2166</v>
      </c>
      <c r="B2168" s="5">
        <v>41988</v>
      </c>
      <c r="C2168">
        <v>5.2100000381469727</v>
      </c>
      <c r="D2168">
        <v>304284</v>
      </c>
      <c r="E2168">
        <v>3539.14990234375</v>
      </c>
      <c r="F2168">
        <v>6.0597900301218033E-2</v>
      </c>
      <c r="G2168">
        <v>345.09600830078125</v>
      </c>
      <c r="H2168">
        <v>20.912099838256836</v>
      </c>
    </row>
    <row r="2169" spans="1:8" x14ac:dyDescent="0.25">
      <c r="A2169">
        <v>2167</v>
      </c>
      <c r="B2169" s="5">
        <v>41989</v>
      </c>
      <c r="C2169">
        <v>5.2199997901916504</v>
      </c>
      <c r="D2169">
        <v>304284</v>
      </c>
      <c r="E2169">
        <v>3590.02001953125</v>
      </c>
      <c r="F2169">
        <v>6.1586901545524597E-2</v>
      </c>
      <c r="G2169">
        <v>326.08200073242188</v>
      </c>
      <c r="H2169">
        <v>20.082399368286133</v>
      </c>
    </row>
    <row r="2170" spans="1:8" x14ac:dyDescent="0.25">
      <c r="A2170">
        <v>2168</v>
      </c>
      <c r="B2170" s="5">
        <v>41990</v>
      </c>
      <c r="C2170">
        <v>5.2300000190734863</v>
      </c>
      <c r="D2170">
        <v>252575</v>
      </c>
      <c r="E2170">
        <v>3215.179931640625</v>
      </c>
      <c r="F2170">
        <v>6.6575802862644196E-2</v>
      </c>
      <c r="G2170">
        <v>319.17098999023438</v>
      </c>
      <c r="H2170">
        <v>21.249099731445313</v>
      </c>
    </row>
    <row r="2171" spans="1:8" x14ac:dyDescent="0.25">
      <c r="A2171">
        <v>2169</v>
      </c>
      <c r="B2171" s="5">
        <v>41991</v>
      </c>
      <c r="C2171">
        <v>5.2399997711181641</v>
      </c>
      <c r="D2171">
        <v>252575</v>
      </c>
      <c r="E2171">
        <v>3238.739990234375</v>
      </c>
      <c r="F2171">
        <v>6.7191898822784424E-2</v>
      </c>
      <c r="G2171">
        <v>310.74600219726563</v>
      </c>
      <c r="H2171">
        <v>20.879600524902344</v>
      </c>
    </row>
    <row r="2172" spans="1:8" x14ac:dyDescent="0.25">
      <c r="A2172">
        <v>2170</v>
      </c>
      <c r="B2172" s="5">
        <v>41992</v>
      </c>
      <c r="C2172">
        <v>5.25</v>
      </c>
      <c r="D2172">
        <v>243220</v>
      </c>
      <c r="E2172">
        <v>3439.860107421875</v>
      </c>
      <c r="F2172">
        <v>7.4250698089599609E-2</v>
      </c>
      <c r="G2172">
        <v>317.00601196289063</v>
      </c>
      <c r="H2172">
        <v>23.537900924682617</v>
      </c>
    </row>
    <row r="2173" spans="1:8" x14ac:dyDescent="0.25">
      <c r="A2173">
        <v>2171</v>
      </c>
      <c r="B2173" s="5">
        <v>41993</v>
      </c>
      <c r="C2173">
        <v>5.2600002288818359</v>
      </c>
      <c r="D2173">
        <v>243220</v>
      </c>
      <c r="E2173">
        <v>3362.139892578125</v>
      </c>
      <c r="F2173">
        <v>7.271140068769455E-2</v>
      </c>
      <c r="G2173">
        <v>329.57400512695313</v>
      </c>
      <c r="H2173">
        <v>23.963800430297852</v>
      </c>
    </row>
    <row r="2174" spans="1:8" x14ac:dyDescent="0.25">
      <c r="A2174">
        <v>2172</v>
      </c>
      <c r="B2174" s="5">
        <v>41994</v>
      </c>
      <c r="C2174">
        <v>5.2699999809265137</v>
      </c>
      <c r="D2174">
        <v>284410</v>
      </c>
      <c r="E2174">
        <v>3311.340087890625</v>
      </c>
      <c r="F2174">
        <v>6.1357799917459488E-2</v>
      </c>
      <c r="G2174">
        <v>319.24099731445313</v>
      </c>
      <c r="H2174">
        <v>19.587900161743164</v>
      </c>
    </row>
    <row r="2175" spans="1:8" x14ac:dyDescent="0.25">
      <c r="A2175">
        <v>2173</v>
      </c>
      <c r="B2175" s="5">
        <v>41995</v>
      </c>
      <c r="C2175">
        <v>5.2800002098083496</v>
      </c>
      <c r="D2175">
        <v>284410</v>
      </c>
      <c r="E2175">
        <v>4114</v>
      </c>
      <c r="F2175">
        <v>7.6375402510166168E-2</v>
      </c>
      <c r="G2175">
        <v>330.67098999023438</v>
      </c>
      <c r="H2175">
        <v>25.255100250244141</v>
      </c>
    </row>
    <row r="2176" spans="1:8" x14ac:dyDescent="0.25">
      <c r="A2176">
        <v>2174</v>
      </c>
      <c r="B2176" s="5">
        <v>41996</v>
      </c>
      <c r="C2176">
        <v>5.2899999618530273</v>
      </c>
      <c r="D2176">
        <v>317755</v>
      </c>
      <c r="E2176">
        <v>3764.159912109375</v>
      </c>
      <c r="F2176">
        <v>6.2665902078151703E-2</v>
      </c>
      <c r="G2176">
        <v>334.0469970703125</v>
      </c>
      <c r="H2176">
        <v>20.933399200439453</v>
      </c>
    </row>
    <row r="2177" spans="1:8" x14ac:dyDescent="0.25">
      <c r="A2177">
        <v>2175</v>
      </c>
      <c r="B2177" s="5">
        <v>41997</v>
      </c>
      <c r="C2177">
        <v>5.3000001907348633</v>
      </c>
      <c r="D2177">
        <v>317755</v>
      </c>
      <c r="E2177">
        <v>3836.10009765625</v>
      </c>
      <c r="F2177">
        <v>6.3984297215938568E-2</v>
      </c>
      <c r="G2177">
        <v>321.88400268554688</v>
      </c>
      <c r="H2177">
        <v>20.595500946044922</v>
      </c>
    </row>
    <row r="2178" spans="1:8" x14ac:dyDescent="0.25">
      <c r="A2178">
        <v>2176</v>
      </c>
      <c r="B2178" s="5">
        <v>41998</v>
      </c>
      <c r="C2178">
        <v>5.309999942779541</v>
      </c>
      <c r="D2178">
        <v>331485</v>
      </c>
      <c r="E2178">
        <v>3959.31005859375</v>
      </c>
      <c r="F2178">
        <v>6.3423499464988708E-2</v>
      </c>
      <c r="G2178">
        <v>318.61199951171875</v>
      </c>
      <c r="H2178">
        <v>20.207500457763672</v>
      </c>
    </row>
    <row r="2179" spans="1:8" x14ac:dyDescent="0.25">
      <c r="A2179">
        <v>2177</v>
      </c>
      <c r="B2179" s="5">
        <v>41999</v>
      </c>
      <c r="C2179">
        <v>5.320000171661377</v>
      </c>
      <c r="D2179">
        <v>331485</v>
      </c>
      <c r="E2179">
        <v>3819.300048828125</v>
      </c>
      <c r="F2179">
        <v>6.1295900493860245E-2</v>
      </c>
      <c r="G2179">
        <v>327.15798950195313</v>
      </c>
      <c r="H2179">
        <v>20.053400039672852</v>
      </c>
    </row>
    <row r="2180" spans="1:8" x14ac:dyDescent="0.25">
      <c r="A2180">
        <v>2178</v>
      </c>
      <c r="B2180" s="5">
        <v>42000</v>
      </c>
      <c r="C2180">
        <v>5.3299999237060547</v>
      </c>
      <c r="D2180">
        <v>313832</v>
      </c>
      <c r="E2180">
        <v>3817.169921875</v>
      </c>
      <c r="F2180">
        <v>6.4829297363758087E-2</v>
      </c>
      <c r="G2180">
        <v>315.1669921875</v>
      </c>
      <c r="H2180">
        <v>20.432100296020508</v>
      </c>
    </row>
    <row r="2181" spans="1:8" x14ac:dyDescent="0.25">
      <c r="A2181">
        <v>2179</v>
      </c>
      <c r="B2181" s="5">
        <v>42001</v>
      </c>
      <c r="C2181">
        <v>5.3400001525878906</v>
      </c>
      <c r="D2181">
        <v>313832</v>
      </c>
      <c r="E2181">
        <v>4237.2900390625</v>
      </c>
      <c r="F2181">
        <v>7.2099499404430389E-2</v>
      </c>
      <c r="G2181">
        <v>316.79598999023438</v>
      </c>
      <c r="H2181">
        <v>22.840799331665039</v>
      </c>
    </row>
    <row r="2182" spans="1:8" x14ac:dyDescent="0.25">
      <c r="A2182">
        <v>2180</v>
      </c>
      <c r="B2182" s="5">
        <v>42002</v>
      </c>
      <c r="C2182">
        <v>5.3499999046325684</v>
      </c>
      <c r="D2182">
        <v>331485</v>
      </c>
      <c r="E2182">
        <v>4114.43994140625</v>
      </c>
      <c r="F2182">
        <v>6.6404998302459717E-2</v>
      </c>
      <c r="G2182">
        <v>312.44100952148438</v>
      </c>
      <c r="H2182">
        <v>20.747600555419922</v>
      </c>
    </row>
    <row r="2183" spans="1:8" x14ac:dyDescent="0.25">
      <c r="A2183">
        <v>2181</v>
      </c>
      <c r="B2183" s="5">
        <v>42003</v>
      </c>
      <c r="C2183">
        <v>5.3600001335144043</v>
      </c>
      <c r="D2183">
        <v>331485</v>
      </c>
      <c r="E2183">
        <v>3888.8701171875</v>
      </c>
      <c r="F2183">
        <v>6.2881700694561005E-2</v>
      </c>
      <c r="G2183">
        <v>309.87100219726563</v>
      </c>
      <c r="H2183">
        <v>19.485200881958008</v>
      </c>
    </row>
    <row r="2184" spans="1:8" x14ac:dyDescent="0.25">
      <c r="A2184">
        <v>2182</v>
      </c>
      <c r="B2184" s="5">
        <v>42004</v>
      </c>
      <c r="C2184">
        <v>5.369999885559082</v>
      </c>
      <c r="D2184">
        <v>313142</v>
      </c>
      <c r="E2184">
        <v>3811.3798828125</v>
      </c>
      <c r="F2184">
        <v>6.5360501408576965E-2</v>
      </c>
      <c r="G2184">
        <v>319.69601440429688</v>
      </c>
      <c r="H2184">
        <v>20.895500183105469</v>
      </c>
    </row>
    <row r="2185" spans="1:8" x14ac:dyDescent="0.25">
      <c r="A2185">
        <v>2183</v>
      </c>
      <c r="B2185" s="5">
        <v>42005</v>
      </c>
      <c r="C2185">
        <v>5.380000114440918</v>
      </c>
      <c r="D2185">
        <v>313142</v>
      </c>
      <c r="E2185">
        <v>4133.0498046875</v>
      </c>
      <c r="F2185">
        <v>7.1008697152137756E-2</v>
      </c>
      <c r="G2185">
        <v>313.92498779296875</v>
      </c>
      <c r="H2185">
        <v>22.291400909423828</v>
      </c>
    </row>
    <row r="2186" spans="1:8" x14ac:dyDescent="0.25">
      <c r="A2186">
        <v>2184</v>
      </c>
      <c r="B2186" s="5">
        <v>42006</v>
      </c>
      <c r="C2186">
        <v>5.3899998664855957</v>
      </c>
      <c r="D2186">
        <v>323244</v>
      </c>
      <c r="E2186">
        <v>4136.81982421875</v>
      </c>
      <c r="F2186">
        <v>6.8980298936367035E-2</v>
      </c>
      <c r="G2186">
        <v>314.59201049804688</v>
      </c>
      <c r="H2186">
        <v>21.700599670410156</v>
      </c>
    </row>
    <row r="2187" spans="1:8" x14ac:dyDescent="0.25">
      <c r="A2187">
        <v>2185</v>
      </c>
      <c r="B2187" s="5">
        <v>42007</v>
      </c>
      <c r="C2187">
        <v>5.4000000953674316</v>
      </c>
      <c r="D2187">
        <v>323244</v>
      </c>
      <c r="E2187">
        <v>4061.800048828125</v>
      </c>
      <c r="F2187">
        <v>6.7855000495910645E-2</v>
      </c>
      <c r="G2187">
        <v>279.85101318359375</v>
      </c>
      <c r="H2187">
        <v>18.989299774169922</v>
      </c>
    </row>
    <row r="2188" spans="1:8" x14ac:dyDescent="0.25">
      <c r="A2188">
        <v>2186</v>
      </c>
      <c r="B2188" s="5">
        <v>42008</v>
      </c>
      <c r="C2188">
        <v>5.4099998474121094</v>
      </c>
      <c r="D2188">
        <v>335365</v>
      </c>
      <c r="E2188">
        <v>4321.75</v>
      </c>
      <c r="F2188">
        <v>6.9717101752758026E-2</v>
      </c>
      <c r="G2188">
        <v>263.63400268554688</v>
      </c>
      <c r="H2188">
        <v>18.379800796508789</v>
      </c>
    </row>
    <row r="2189" spans="1:8" x14ac:dyDescent="0.25">
      <c r="A2189">
        <v>2187</v>
      </c>
      <c r="B2189" s="5">
        <v>42009</v>
      </c>
      <c r="C2189">
        <v>5.4200000762939453</v>
      </c>
      <c r="D2189">
        <v>335365</v>
      </c>
      <c r="E2189">
        <v>3916.090087890625</v>
      </c>
      <c r="F2189">
        <v>6.3289903104305267E-2</v>
      </c>
      <c r="G2189">
        <v>272.94900512695313</v>
      </c>
      <c r="H2189">
        <v>17.274900436401367</v>
      </c>
    </row>
    <row r="2190" spans="1:8" x14ac:dyDescent="0.25">
      <c r="A2190">
        <v>2188</v>
      </c>
      <c r="B2190" s="5">
        <v>42010</v>
      </c>
      <c r="C2190">
        <v>5.429999828338623</v>
      </c>
      <c r="D2190">
        <v>317183</v>
      </c>
      <c r="E2190">
        <v>3962.85009765625</v>
      </c>
      <c r="F2190">
        <v>6.7841798067092896E-2</v>
      </c>
      <c r="G2190">
        <v>285.57598876953125</v>
      </c>
      <c r="H2190">
        <v>19.374000549316406</v>
      </c>
    </row>
    <row r="2191" spans="1:8" x14ac:dyDescent="0.25">
      <c r="A2191">
        <v>2189</v>
      </c>
      <c r="B2191" s="5">
        <v>42011</v>
      </c>
      <c r="C2191">
        <v>5.440000057220459</v>
      </c>
      <c r="D2191">
        <v>317183</v>
      </c>
      <c r="E2191">
        <v>3512.780029296875</v>
      </c>
      <c r="F2191">
        <v>6.0247600078582764E-2</v>
      </c>
      <c r="G2191">
        <v>294.87799072265625</v>
      </c>
      <c r="H2191">
        <v>17.76569938659668</v>
      </c>
    </row>
    <row r="2192" spans="1:8" x14ac:dyDescent="0.25">
      <c r="A2192">
        <v>2190</v>
      </c>
      <c r="B2192" s="5">
        <v>42012</v>
      </c>
      <c r="C2192">
        <v>5.4499998092651367</v>
      </c>
      <c r="D2192">
        <v>272737</v>
      </c>
      <c r="E2192">
        <v>3691.280029296875</v>
      </c>
      <c r="F2192">
        <v>7.3761403560638428E-2</v>
      </c>
      <c r="G2192">
        <v>283.25100708007813</v>
      </c>
      <c r="H2192">
        <v>20.892999649047852</v>
      </c>
    </row>
    <row r="2193" spans="1:8" x14ac:dyDescent="0.25">
      <c r="A2193">
        <v>2191</v>
      </c>
      <c r="B2193" s="5">
        <v>42013</v>
      </c>
      <c r="C2193">
        <v>5.4600000381469727</v>
      </c>
      <c r="D2193">
        <v>272737</v>
      </c>
      <c r="E2193">
        <v>3515.199951171875</v>
      </c>
      <c r="F2193">
        <v>7.0371799170970917E-2</v>
      </c>
      <c r="G2193">
        <v>288.843994140625</v>
      </c>
      <c r="H2193">
        <v>20.326499938964844</v>
      </c>
    </row>
    <row r="2194" spans="1:8" x14ac:dyDescent="0.25">
      <c r="A2194">
        <v>2192</v>
      </c>
      <c r="B2194" s="5">
        <v>42014</v>
      </c>
      <c r="C2194">
        <v>5.4699997901916504</v>
      </c>
      <c r="D2194">
        <v>284858</v>
      </c>
      <c r="E2194">
        <v>3690.260009765625</v>
      </c>
      <c r="F2194">
        <v>7.086239755153656E-2</v>
      </c>
      <c r="G2194">
        <v>274.06698608398438</v>
      </c>
      <c r="H2194">
        <v>19.420999526977539</v>
      </c>
    </row>
    <row r="2195" spans="1:8" x14ac:dyDescent="0.25">
      <c r="A2195">
        <v>2193</v>
      </c>
      <c r="B2195" s="5">
        <v>42015</v>
      </c>
      <c r="C2195">
        <v>5.4800000190734863</v>
      </c>
      <c r="D2195">
        <v>284858</v>
      </c>
      <c r="E2195">
        <v>3888.5400390625</v>
      </c>
      <c r="F2195">
        <v>7.4806399643421173E-2</v>
      </c>
      <c r="G2195">
        <v>265.36898803710938</v>
      </c>
      <c r="H2195">
        <v>19.851299285888672</v>
      </c>
    </row>
    <row r="2196" spans="1:8" x14ac:dyDescent="0.25">
      <c r="A2196">
        <v>2194</v>
      </c>
      <c r="B2196" s="5">
        <v>42016</v>
      </c>
      <c r="C2196">
        <v>5.4899997711181641</v>
      </c>
      <c r="D2196">
        <v>358478</v>
      </c>
      <c r="E2196">
        <v>3582.949951171875</v>
      </c>
      <c r="F2196">
        <v>5.4871998727321625E-2</v>
      </c>
      <c r="G2196">
        <v>267.08700561523438</v>
      </c>
      <c r="H2196">
        <v>14.655599594116211</v>
      </c>
    </row>
    <row r="2197" spans="1:8" x14ac:dyDescent="0.25">
      <c r="A2197">
        <v>2195</v>
      </c>
      <c r="B2197" s="5">
        <v>42017</v>
      </c>
      <c r="C2197">
        <v>5.5</v>
      </c>
      <c r="D2197">
        <v>358478</v>
      </c>
      <c r="E2197">
        <v>3190.510009765625</v>
      </c>
      <c r="F2197">
        <v>4.8950899392366409E-2</v>
      </c>
      <c r="G2197">
        <v>226.98199462890625</v>
      </c>
      <c r="H2197">
        <v>11.111000061035156</v>
      </c>
    </row>
    <row r="2198" spans="1:8" x14ac:dyDescent="0.25">
      <c r="A2198">
        <v>2196</v>
      </c>
      <c r="B2198" s="5">
        <v>42018</v>
      </c>
      <c r="C2198">
        <v>5.5100002288818359</v>
      </c>
      <c r="D2198">
        <v>330062</v>
      </c>
      <c r="E2198">
        <v>3640.219970703125</v>
      </c>
      <c r="F2198">
        <v>6.0769200325012207E-2</v>
      </c>
      <c r="G2198">
        <v>177.27900695800781</v>
      </c>
      <c r="H2198">
        <v>10.773099899291992</v>
      </c>
    </row>
    <row r="2199" spans="1:8" x14ac:dyDescent="0.25">
      <c r="A2199">
        <v>2197</v>
      </c>
      <c r="B2199" s="5">
        <v>42019</v>
      </c>
      <c r="C2199">
        <v>5.5199999809265137</v>
      </c>
      <c r="D2199">
        <v>330062</v>
      </c>
      <c r="E2199">
        <v>3792.25</v>
      </c>
      <c r="F2199">
        <v>6.3422098755836487E-2</v>
      </c>
      <c r="G2199">
        <v>210.46400451660156</v>
      </c>
      <c r="H2199">
        <v>13.348099708557129</v>
      </c>
    </row>
    <row r="2200" spans="1:8" x14ac:dyDescent="0.25">
      <c r="A2200">
        <v>2198</v>
      </c>
      <c r="B2200" s="5">
        <v>42020</v>
      </c>
      <c r="C2200">
        <v>5.5300002098083496</v>
      </c>
      <c r="D2200">
        <v>325691</v>
      </c>
      <c r="E2200">
        <v>3489.590087890625</v>
      </c>
      <c r="F2200">
        <v>5.925070121884346E-2</v>
      </c>
      <c r="G2200">
        <v>207.2239990234375</v>
      </c>
      <c r="H2200">
        <v>12.278200149536133</v>
      </c>
    </row>
    <row r="2201" spans="1:8" x14ac:dyDescent="0.25">
      <c r="A2201">
        <v>2199</v>
      </c>
      <c r="B2201" s="5">
        <v>42021</v>
      </c>
      <c r="C2201">
        <v>5.5399999618530273</v>
      </c>
      <c r="D2201">
        <v>325691</v>
      </c>
      <c r="E2201">
        <v>3463.340087890625</v>
      </c>
      <c r="F2201">
        <v>5.8911401778459549E-2</v>
      </c>
      <c r="G2201">
        <v>199.625</v>
      </c>
      <c r="H2201">
        <v>11.760199546813965</v>
      </c>
    </row>
    <row r="2202" spans="1:8" x14ac:dyDescent="0.25">
      <c r="A2202">
        <v>2200</v>
      </c>
      <c r="B2202" s="5">
        <v>42022</v>
      </c>
      <c r="C2202">
        <v>5.5500001907348633</v>
      </c>
      <c r="D2202">
        <v>325691</v>
      </c>
      <c r="E2202">
        <v>3838.8798828125</v>
      </c>
      <c r="F2202">
        <v>6.5417200326919556E-2</v>
      </c>
      <c r="G2202">
        <v>209.9320068359375</v>
      </c>
      <c r="H2202">
        <v>13.733200073242188</v>
      </c>
    </row>
    <row r="2203" spans="1:8" x14ac:dyDescent="0.25">
      <c r="A2203">
        <v>2201</v>
      </c>
      <c r="B2203" s="5">
        <v>42023</v>
      </c>
      <c r="C2203">
        <v>5.559999942779541</v>
      </c>
      <c r="D2203">
        <v>325691</v>
      </c>
      <c r="E2203">
        <v>3614.35009765625</v>
      </c>
      <c r="F2203">
        <v>6.1702001839876175E-2</v>
      </c>
      <c r="G2203">
        <v>213.97799682617188</v>
      </c>
      <c r="H2203">
        <v>13.202899932861328</v>
      </c>
    </row>
    <row r="2204" spans="1:8" x14ac:dyDescent="0.25">
      <c r="A2204">
        <v>2202</v>
      </c>
      <c r="B2204" s="5">
        <v>42024</v>
      </c>
      <c r="C2204">
        <v>5.570000171661377</v>
      </c>
      <c r="D2204">
        <v>262301</v>
      </c>
      <c r="E2204">
        <v>2964.3701171875</v>
      </c>
      <c r="F2204">
        <v>6.2948800623416901E-2</v>
      </c>
      <c r="G2204">
        <v>210.48199462890625</v>
      </c>
      <c r="H2204">
        <v>13.249600410461426</v>
      </c>
    </row>
    <row r="2205" spans="1:8" x14ac:dyDescent="0.25">
      <c r="A2205">
        <v>2203</v>
      </c>
      <c r="B2205" s="5">
        <v>42025</v>
      </c>
      <c r="C2205">
        <v>5.5799999237060547</v>
      </c>
      <c r="D2205">
        <v>262301</v>
      </c>
      <c r="E2205">
        <v>3738.39990234375</v>
      </c>
      <c r="F2205">
        <v>7.9527996480464935E-2</v>
      </c>
      <c r="G2205">
        <v>225.98199462890625</v>
      </c>
      <c r="H2205">
        <v>17.971900939941406</v>
      </c>
    </row>
    <row r="2206" spans="1:8" x14ac:dyDescent="0.25">
      <c r="A2206">
        <v>2204</v>
      </c>
      <c r="B2206" s="5">
        <v>42026</v>
      </c>
      <c r="C2206">
        <v>5.5900001525878906</v>
      </c>
      <c r="D2206">
        <v>327876</v>
      </c>
      <c r="E2206">
        <v>3388.39990234375</v>
      </c>
      <c r="F2206">
        <v>5.7769298553466797E-2</v>
      </c>
      <c r="G2206">
        <v>232.66200256347656</v>
      </c>
      <c r="H2206">
        <v>13.440699577331543</v>
      </c>
    </row>
    <row r="2207" spans="1:8" x14ac:dyDescent="0.25">
      <c r="A2207">
        <v>2205</v>
      </c>
      <c r="B2207" s="5">
        <v>42027</v>
      </c>
      <c r="C2207">
        <v>5.5999999046325684</v>
      </c>
      <c r="D2207">
        <v>327876</v>
      </c>
      <c r="E2207">
        <v>3113.679931640625</v>
      </c>
      <c r="F2207">
        <v>5.3180500864982605E-2</v>
      </c>
      <c r="G2207">
        <v>232.96699523925781</v>
      </c>
      <c r="H2207">
        <v>12.389300346374512</v>
      </c>
    </row>
    <row r="2208" spans="1:8" x14ac:dyDescent="0.25">
      <c r="A2208">
        <v>2206</v>
      </c>
      <c r="B2208" s="5">
        <v>42028</v>
      </c>
      <c r="C2208">
        <v>5.6100001335144043</v>
      </c>
      <c r="D2208">
        <v>264487</v>
      </c>
      <c r="E2208">
        <v>3161.550048828125</v>
      </c>
      <c r="F2208">
        <v>6.7059196531772614E-2</v>
      </c>
      <c r="G2208">
        <v>247.98599243164063</v>
      </c>
      <c r="H2208">
        <v>16.629800796508789</v>
      </c>
    </row>
    <row r="2209" spans="1:8" x14ac:dyDescent="0.25">
      <c r="A2209">
        <v>2207</v>
      </c>
      <c r="B2209" s="5">
        <v>42029</v>
      </c>
      <c r="C2209">
        <v>5.619999885559082</v>
      </c>
      <c r="D2209">
        <v>264487</v>
      </c>
      <c r="E2209">
        <v>3138.31005859375</v>
      </c>
      <c r="F2209">
        <v>6.6684901714324951E-2</v>
      </c>
      <c r="G2209">
        <v>254.50700378417969</v>
      </c>
      <c r="H2209">
        <v>16.971799850463867</v>
      </c>
    </row>
    <row r="2210" spans="1:8" x14ac:dyDescent="0.25">
      <c r="A2210">
        <v>2208</v>
      </c>
      <c r="B2210" s="5">
        <v>42030</v>
      </c>
      <c r="C2210">
        <v>5.630000114440918</v>
      </c>
      <c r="D2210">
        <v>277602</v>
      </c>
      <c r="E2210">
        <v>3191.02001953125</v>
      </c>
      <c r="F2210">
        <v>6.4716503024101257E-2</v>
      </c>
      <c r="G2210">
        <v>271.94900512695313</v>
      </c>
      <c r="H2210">
        <v>17.599599838256836</v>
      </c>
    </row>
    <row r="2211" spans="1:8" x14ac:dyDescent="0.25">
      <c r="A2211">
        <v>2209</v>
      </c>
      <c r="B2211" s="5">
        <v>42031</v>
      </c>
      <c r="C2211">
        <v>5.6399998664855957</v>
      </c>
      <c r="D2211">
        <v>277602</v>
      </c>
      <c r="E2211">
        <v>3739.030029296875</v>
      </c>
      <c r="F2211">
        <v>7.596530020236969E-2</v>
      </c>
      <c r="G2211">
        <v>262.05999755859375</v>
      </c>
      <c r="H2211">
        <v>19.907499313354492</v>
      </c>
    </row>
    <row r="2212" spans="1:8" x14ac:dyDescent="0.25">
      <c r="A2212">
        <v>2210</v>
      </c>
      <c r="B2212" s="5">
        <v>42032</v>
      </c>
      <c r="C2212">
        <v>5.6500000953674316</v>
      </c>
      <c r="D2212">
        <v>324166</v>
      </c>
      <c r="E2212">
        <v>4111.58984375</v>
      </c>
      <c r="F2212">
        <v>7.1662299335002899E-2</v>
      </c>
      <c r="G2212">
        <v>233.20899963378906</v>
      </c>
      <c r="H2212">
        <v>16.712299346923828</v>
      </c>
    </row>
    <row r="2213" spans="1:8" x14ac:dyDescent="0.25">
      <c r="A2213">
        <v>2211</v>
      </c>
      <c r="B2213" s="5">
        <v>42033</v>
      </c>
      <c r="C2213">
        <v>5.6599998474121094</v>
      </c>
      <c r="D2213">
        <v>324166</v>
      </c>
      <c r="E2213">
        <v>4112.22998046875</v>
      </c>
      <c r="F2213">
        <v>7.1800298988819122E-2</v>
      </c>
      <c r="G2213">
        <v>232.40499877929688</v>
      </c>
      <c r="H2213">
        <v>16.686800003051758</v>
      </c>
    </row>
    <row r="2214" spans="1:8" x14ac:dyDescent="0.25">
      <c r="A2214">
        <v>2212</v>
      </c>
      <c r="B2214" s="5">
        <v>42034</v>
      </c>
      <c r="C2214">
        <v>5.6700000762939453</v>
      </c>
      <c r="D2214">
        <v>285184</v>
      </c>
      <c r="E2214">
        <v>3461.2099609375</v>
      </c>
      <c r="F2214">
        <v>6.8815402686595917E-2</v>
      </c>
      <c r="G2214">
        <v>226.50300598144531</v>
      </c>
      <c r="H2214">
        <v>15.586899757385254</v>
      </c>
    </row>
    <row r="2215" spans="1:8" x14ac:dyDescent="0.25">
      <c r="A2215">
        <v>2213</v>
      </c>
      <c r="B2215" s="5">
        <v>42035</v>
      </c>
      <c r="C2215">
        <v>5.679999828338623</v>
      </c>
      <c r="D2215">
        <v>285184</v>
      </c>
      <c r="E2215">
        <v>4162.52001953125</v>
      </c>
      <c r="F2215">
        <v>8.2904800772666931E-2</v>
      </c>
      <c r="G2215">
        <v>216.91400146484375</v>
      </c>
      <c r="H2215">
        <v>17.983200073242188</v>
      </c>
    </row>
    <row r="2216" spans="1:8" x14ac:dyDescent="0.25">
      <c r="A2216">
        <v>2214</v>
      </c>
      <c r="B2216" s="5">
        <v>42036</v>
      </c>
      <c r="C2216">
        <v>5.690000057220459</v>
      </c>
      <c r="D2216">
        <v>348787</v>
      </c>
      <c r="E2216">
        <v>3886.2099609375</v>
      </c>
      <c r="F2216">
        <v>6.3398398458957672E-2</v>
      </c>
      <c r="G2216">
        <v>226.39599609375</v>
      </c>
      <c r="H2216">
        <v>14.353099822998047</v>
      </c>
    </row>
    <row r="2217" spans="1:8" x14ac:dyDescent="0.25">
      <c r="A2217">
        <v>2215</v>
      </c>
      <c r="B2217" s="5">
        <v>42037</v>
      </c>
      <c r="C2217">
        <v>5.6999998092651367</v>
      </c>
      <c r="D2217">
        <v>348787</v>
      </c>
      <c r="E2217">
        <v>3987.4599609375</v>
      </c>
      <c r="F2217">
        <v>6.516449898481369E-2</v>
      </c>
      <c r="G2217">
        <v>237.54100036621094</v>
      </c>
      <c r="H2217">
        <v>15.47920036315918</v>
      </c>
    </row>
    <row r="2218" spans="1:8" x14ac:dyDescent="0.25">
      <c r="A2218">
        <v>2216</v>
      </c>
      <c r="B2218" s="5">
        <v>42038</v>
      </c>
      <c r="C2218">
        <v>5.7100000381469727</v>
      </c>
      <c r="D2218">
        <v>276978</v>
      </c>
      <c r="E2218">
        <v>3188.070068359375</v>
      </c>
      <c r="F2218">
        <v>6.5723203122615814E-2</v>
      </c>
      <c r="G2218">
        <v>226.95700073242188</v>
      </c>
      <c r="H2218">
        <v>14.916299819946289</v>
      </c>
    </row>
    <row r="2219" spans="1:8" x14ac:dyDescent="0.25">
      <c r="A2219">
        <v>2217</v>
      </c>
      <c r="B2219" s="5">
        <v>42039</v>
      </c>
      <c r="C2219">
        <v>5.7199997901916504</v>
      </c>
      <c r="D2219">
        <v>276978</v>
      </c>
      <c r="E2219">
        <v>3987.580078125</v>
      </c>
      <c r="F2219">
        <v>8.2349300384521484E-2</v>
      </c>
      <c r="G2219">
        <v>226.72900390625</v>
      </c>
      <c r="H2219">
        <v>18.670999526977539</v>
      </c>
    </row>
    <row r="2220" spans="1:8" x14ac:dyDescent="0.25">
      <c r="A2220">
        <v>2218</v>
      </c>
      <c r="B2220" s="5">
        <v>42040</v>
      </c>
      <c r="C2220">
        <v>5.7300000190734863</v>
      </c>
      <c r="D2220">
        <v>301598</v>
      </c>
      <c r="E2220">
        <v>3987.10009765625</v>
      </c>
      <c r="F2220">
        <v>7.5750097632408142E-2</v>
      </c>
      <c r="G2220">
        <v>216.77099609375</v>
      </c>
      <c r="H2220">
        <v>16.420400619506836</v>
      </c>
    </row>
    <row r="2221" spans="1:8" x14ac:dyDescent="0.25">
      <c r="A2221">
        <v>2219</v>
      </c>
      <c r="B2221" s="5">
        <v>42041</v>
      </c>
      <c r="C2221">
        <v>5.7399997711181641</v>
      </c>
      <c r="D2221">
        <v>301598</v>
      </c>
      <c r="E2221">
        <v>4436.7099609375</v>
      </c>
      <c r="F2221">
        <v>8.4439300000667572E-2</v>
      </c>
      <c r="G2221">
        <v>222.48199462890625</v>
      </c>
      <c r="H2221">
        <v>18.786199569702148</v>
      </c>
    </row>
    <row r="2222" spans="1:8" x14ac:dyDescent="0.25">
      <c r="A2222">
        <v>2220</v>
      </c>
      <c r="B2222" s="5">
        <v>42042</v>
      </c>
      <c r="C2222">
        <v>5.75</v>
      </c>
      <c r="D2222">
        <v>352890</v>
      </c>
      <c r="E2222">
        <v>3986.760009765625</v>
      </c>
      <c r="F2222">
        <v>6.4960397779941559E-2</v>
      </c>
      <c r="G2222">
        <v>227.32699584960938</v>
      </c>
      <c r="H2222">
        <v>14.767200469970703</v>
      </c>
    </row>
    <row r="2223" spans="1:8" x14ac:dyDescent="0.25">
      <c r="A2223">
        <v>2221</v>
      </c>
      <c r="B2223" s="5">
        <v>42043</v>
      </c>
      <c r="C2223">
        <v>5.7600002288818359</v>
      </c>
      <c r="D2223">
        <v>352890</v>
      </c>
      <c r="E2223">
        <v>3311.75</v>
      </c>
      <c r="F2223">
        <v>5.4055601358413696E-2</v>
      </c>
      <c r="G2223">
        <v>222.86799621582031</v>
      </c>
      <c r="H2223">
        <v>12.047300338745117</v>
      </c>
    </row>
    <row r="2224" spans="1:8" x14ac:dyDescent="0.25">
      <c r="A2224">
        <v>2222</v>
      </c>
      <c r="B2224" s="5">
        <v>42044</v>
      </c>
      <c r="C2224">
        <v>5.7699999809265137</v>
      </c>
      <c r="D2224">
        <v>342533</v>
      </c>
      <c r="E2224">
        <v>4039.889892578125</v>
      </c>
      <c r="F2224">
        <v>6.8052299320697784E-2</v>
      </c>
      <c r="G2224">
        <v>220.17399597167969</v>
      </c>
      <c r="H2224">
        <v>14.983400344848633</v>
      </c>
    </row>
    <row r="2225" spans="1:8" x14ac:dyDescent="0.25">
      <c r="A2225">
        <v>2223</v>
      </c>
      <c r="B2225" s="5">
        <v>42045</v>
      </c>
      <c r="C2225">
        <v>5.7800002098083496</v>
      </c>
      <c r="D2225">
        <v>342533</v>
      </c>
      <c r="E2225">
        <v>3614.340087890625</v>
      </c>
      <c r="F2225">
        <v>6.0989398509263992E-2</v>
      </c>
      <c r="G2225">
        <v>220.08299255371094</v>
      </c>
      <c r="H2225">
        <v>13.422699928283691</v>
      </c>
    </row>
    <row r="2226" spans="1:8" x14ac:dyDescent="0.25">
      <c r="A2226">
        <v>2224</v>
      </c>
      <c r="B2226" s="5">
        <v>42046</v>
      </c>
      <c r="C2226">
        <v>5.7899999618530273</v>
      </c>
      <c r="D2226">
        <v>331484</v>
      </c>
      <c r="E2226">
        <v>3964.409912109375</v>
      </c>
      <c r="F2226">
        <v>6.9246001541614532E-2</v>
      </c>
      <c r="G2226">
        <v>219.49200439453125</v>
      </c>
      <c r="H2226">
        <v>15.19890022277832</v>
      </c>
    </row>
    <row r="2227" spans="1:8" x14ac:dyDescent="0.25">
      <c r="A2227">
        <v>2225</v>
      </c>
      <c r="B2227" s="5">
        <v>42047</v>
      </c>
      <c r="C2227">
        <v>5.8000001907348633</v>
      </c>
      <c r="D2227">
        <v>331484</v>
      </c>
      <c r="E2227">
        <v>2987.550048828125</v>
      </c>
      <c r="F2227">
        <v>5.2273400127887726E-2</v>
      </c>
      <c r="G2227">
        <v>221.85099792480469</v>
      </c>
      <c r="H2227">
        <v>11.59689998626709</v>
      </c>
    </row>
    <row r="2228" spans="1:8" x14ac:dyDescent="0.25">
      <c r="A2228">
        <v>2226</v>
      </c>
      <c r="B2228" s="5">
        <v>42048</v>
      </c>
      <c r="C2228">
        <v>5.809999942779541</v>
      </c>
      <c r="D2228">
        <v>309385</v>
      </c>
      <c r="E2228">
        <v>3667.419921875</v>
      </c>
      <c r="F2228">
        <v>6.8871200084686279E-2</v>
      </c>
      <c r="G2228">
        <v>235.78700256347656</v>
      </c>
      <c r="H2228">
        <v>16.238899230957031</v>
      </c>
    </row>
    <row r="2229" spans="1:8" x14ac:dyDescent="0.25">
      <c r="A2229">
        <v>2227</v>
      </c>
      <c r="B2229" s="5">
        <v>42049</v>
      </c>
      <c r="C2229">
        <v>5.820000171661377</v>
      </c>
      <c r="D2229">
        <v>309385</v>
      </c>
      <c r="E2229">
        <v>4015.02001953125</v>
      </c>
      <c r="F2229">
        <v>7.5528599321842194E-2</v>
      </c>
      <c r="G2229">
        <v>257.4739990234375</v>
      </c>
      <c r="H2229">
        <v>19.446699142456055</v>
      </c>
    </row>
    <row r="2230" spans="1:8" x14ac:dyDescent="0.25">
      <c r="A2230">
        <v>2228</v>
      </c>
      <c r="B2230" s="5">
        <v>42050</v>
      </c>
      <c r="C2230">
        <v>5.8299999237060547</v>
      </c>
      <c r="D2230">
        <v>296125</v>
      </c>
      <c r="E2230">
        <v>3513.820068359375</v>
      </c>
      <c r="F2230">
        <v>6.917879730463028E-2</v>
      </c>
      <c r="G2230">
        <v>234.32899475097656</v>
      </c>
      <c r="H2230">
        <v>16.210599899291992</v>
      </c>
    </row>
    <row r="2231" spans="1:8" x14ac:dyDescent="0.25">
      <c r="A2231">
        <v>2229</v>
      </c>
      <c r="B2231" s="5">
        <v>42051</v>
      </c>
      <c r="C2231">
        <v>5.8400001525878906</v>
      </c>
      <c r="D2231">
        <v>296125</v>
      </c>
      <c r="E2231">
        <v>3940.3798828125</v>
      </c>
      <c r="F2231">
        <v>7.7709801495075226E-2</v>
      </c>
      <c r="G2231">
        <v>233.56199645996094</v>
      </c>
      <c r="H2231">
        <v>18.150100708007813</v>
      </c>
    </row>
    <row r="2232" spans="1:8" x14ac:dyDescent="0.25">
      <c r="A2232">
        <v>2230</v>
      </c>
      <c r="B2232" s="5">
        <v>42052</v>
      </c>
      <c r="C2232">
        <v>5.8499999046325684</v>
      </c>
      <c r="D2232">
        <v>342533</v>
      </c>
      <c r="E2232">
        <v>3740.969970703125</v>
      </c>
      <c r="F2232">
        <v>6.3890703022480011E-2</v>
      </c>
      <c r="G2232">
        <v>243.59800720214844</v>
      </c>
      <c r="H2232">
        <v>15.563599586486816</v>
      </c>
    </row>
    <row r="2233" spans="1:8" x14ac:dyDescent="0.25">
      <c r="A2233">
        <v>2231</v>
      </c>
      <c r="B2233" s="5">
        <v>42053</v>
      </c>
      <c r="C2233">
        <v>5.8600001335144043</v>
      </c>
      <c r="D2233">
        <v>342533</v>
      </c>
      <c r="E2233">
        <v>4189.97021484375</v>
      </c>
      <c r="F2233">
        <v>7.1681298315525055E-2</v>
      </c>
      <c r="G2233">
        <v>236.21400451660156</v>
      </c>
      <c r="H2233">
        <v>16.932100296020508</v>
      </c>
    </row>
    <row r="2234" spans="1:8" x14ac:dyDescent="0.25">
      <c r="A2234">
        <v>2232</v>
      </c>
      <c r="B2234" s="5">
        <v>42054</v>
      </c>
      <c r="C2234">
        <v>5.869999885559082</v>
      </c>
      <c r="D2234">
        <v>362422</v>
      </c>
      <c r="E2234">
        <v>4163.580078125</v>
      </c>
      <c r="F2234">
        <v>6.7435801029205322E-2</v>
      </c>
      <c r="G2234">
        <v>239.83500671386719</v>
      </c>
      <c r="H2234">
        <v>16.173500061035156</v>
      </c>
    </row>
    <row r="2235" spans="1:8" x14ac:dyDescent="0.25">
      <c r="A2235">
        <v>2233</v>
      </c>
      <c r="B2235" s="5">
        <v>42055</v>
      </c>
      <c r="C2235">
        <v>5.880000114440918</v>
      </c>
      <c r="D2235">
        <v>362422</v>
      </c>
      <c r="E2235">
        <v>3965.10009765625</v>
      </c>
      <c r="F2235">
        <v>6.4330503344535828E-2</v>
      </c>
      <c r="G2235">
        <v>243.7760009765625</v>
      </c>
      <c r="H2235">
        <v>15.68220043182373</v>
      </c>
    </row>
    <row r="2236" spans="1:8" x14ac:dyDescent="0.25">
      <c r="A2236">
        <v>2234</v>
      </c>
      <c r="B2236" s="5">
        <v>42056</v>
      </c>
      <c r="C2236">
        <v>5.8899998664855957</v>
      </c>
      <c r="D2236">
        <v>304965</v>
      </c>
      <c r="E2236">
        <v>3562.949951171875</v>
      </c>
      <c r="F2236">
        <v>6.8813696503639221E-2</v>
      </c>
      <c r="G2236">
        <v>244.25599670410156</v>
      </c>
      <c r="H2236">
        <v>16.808200836181641</v>
      </c>
    </row>
    <row r="2237" spans="1:8" x14ac:dyDescent="0.25">
      <c r="A2237">
        <v>2235</v>
      </c>
      <c r="B2237" s="5">
        <v>42057</v>
      </c>
      <c r="C2237">
        <v>5.9000000953674316</v>
      </c>
      <c r="D2237">
        <v>304965</v>
      </c>
      <c r="E2237">
        <v>3787.360107421875</v>
      </c>
      <c r="F2237">
        <v>7.3272101581096649E-2</v>
      </c>
      <c r="G2237">
        <v>235.52999877929688</v>
      </c>
      <c r="H2237">
        <v>17.25779914855957</v>
      </c>
    </row>
    <row r="2238" spans="1:8" x14ac:dyDescent="0.25">
      <c r="A2238">
        <v>2236</v>
      </c>
      <c r="B2238" s="5">
        <v>42058</v>
      </c>
      <c r="C2238">
        <v>5.9099998474121094</v>
      </c>
      <c r="D2238">
        <v>317935</v>
      </c>
      <c r="E2238">
        <v>3564.52001953125</v>
      </c>
      <c r="F2238">
        <v>6.6259801387786865E-2</v>
      </c>
      <c r="G2238">
        <v>238.08500671386719</v>
      </c>
      <c r="H2238">
        <v>15.775500297546387</v>
      </c>
    </row>
    <row r="2239" spans="1:8" x14ac:dyDescent="0.25">
      <c r="A2239">
        <v>2237</v>
      </c>
      <c r="B2239" s="5">
        <v>42059</v>
      </c>
      <c r="C2239">
        <v>5.9200000762939453</v>
      </c>
      <c r="D2239">
        <v>317935</v>
      </c>
      <c r="E2239">
        <v>3239.409912109375</v>
      </c>
      <c r="F2239">
        <v>6.0318298637866974E-2</v>
      </c>
      <c r="G2239">
        <v>238.75999450683594</v>
      </c>
      <c r="H2239">
        <v>14.401599884033203</v>
      </c>
    </row>
    <row r="2240" spans="1:8" x14ac:dyDescent="0.25">
      <c r="A2240">
        <v>2238</v>
      </c>
      <c r="B2240" s="5">
        <v>42060</v>
      </c>
      <c r="C2240">
        <v>5.929999828338623</v>
      </c>
      <c r="D2240">
        <v>362028</v>
      </c>
      <c r="E2240">
        <v>3990.22998046875</v>
      </c>
      <c r="F2240">
        <v>6.5359801054000854E-2</v>
      </c>
      <c r="G2240">
        <v>237.25100708007813</v>
      </c>
      <c r="H2240">
        <v>15.506699562072754</v>
      </c>
    </row>
    <row r="2241" spans="1:8" x14ac:dyDescent="0.25">
      <c r="A2241">
        <v>2239</v>
      </c>
      <c r="B2241" s="5">
        <v>42061</v>
      </c>
      <c r="C2241">
        <v>5.940000057220459</v>
      </c>
      <c r="D2241">
        <v>362028</v>
      </c>
      <c r="E2241">
        <v>3764.10009765625</v>
      </c>
      <c r="F2241">
        <v>6.1759699136018753E-2</v>
      </c>
      <c r="G2241">
        <v>236.09500122070313</v>
      </c>
      <c r="H2241">
        <v>14.581199645996094</v>
      </c>
    </row>
    <row r="2242" spans="1:8" x14ac:dyDescent="0.25">
      <c r="A2242">
        <v>2240</v>
      </c>
      <c r="B2242" s="5">
        <v>42062</v>
      </c>
      <c r="C2242">
        <v>5.9499998092651367</v>
      </c>
      <c r="D2242">
        <v>366669</v>
      </c>
      <c r="E2242">
        <v>3814.389892578125</v>
      </c>
      <c r="F2242">
        <v>6.1896800994873047E-2</v>
      </c>
      <c r="G2242">
        <v>252.51100158691406</v>
      </c>
      <c r="H2242">
        <v>15.629599571228027</v>
      </c>
    </row>
    <row r="2243" spans="1:8" x14ac:dyDescent="0.25">
      <c r="A2243">
        <v>2241</v>
      </c>
      <c r="B2243" s="5">
        <v>42063</v>
      </c>
      <c r="C2243">
        <v>5.9600000381469727</v>
      </c>
      <c r="D2243">
        <v>366669</v>
      </c>
      <c r="E2243">
        <v>3563.5</v>
      </c>
      <c r="F2243">
        <v>5.7922698557376862E-2</v>
      </c>
      <c r="G2243">
        <v>253.52799987792969</v>
      </c>
      <c r="H2243">
        <v>14.685000419616699</v>
      </c>
    </row>
    <row r="2244" spans="1:8" x14ac:dyDescent="0.25">
      <c r="A2244">
        <v>2242</v>
      </c>
      <c r="B2244" s="5">
        <v>42064</v>
      </c>
      <c r="C2244">
        <v>5.9699997901916504</v>
      </c>
      <c r="D2244">
        <v>348104</v>
      </c>
      <c r="E2244">
        <v>3513.969970703125</v>
      </c>
      <c r="F2244">
        <v>6.0264799743890762E-2</v>
      </c>
      <c r="G2244">
        <v>258.74200439453125</v>
      </c>
      <c r="H2244">
        <v>15.593000411987305</v>
      </c>
    </row>
    <row r="2245" spans="1:8" x14ac:dyDescent="0.25">
      <c r="A2245">
        <v>2243</v>
      </c>
      <c r="B2245" s="5">
        <v>42065</v>
      </c>
      <c r="C2245">
        <v>5.9800000190734863</v>
      </c>
      <c r="D2245">
        <v>348104</v>
      </c>
      <c r="E2245">
        <v>3965.389892578125</v>
      </c>
      <c r="F2245">
        <v>6.8120501935482025E-2</v>
      </c>
      <c r="G2245">
        <v>271.35299682617188</v>
      </c>
      <c r="H2245">
        <v>18.484699249267578</v>
      </c>
    </row>
    <row r="2246" spans="1:8" x14ac:dyDescent="0.25">
      <c r="A2246">
        <v>2244</v>
      </c>
      <c r="B2246" s="5">
        <v>42066</v>
      </c>
      <c r="C2246">
        <v>5.9899997711181641</v>
      </c>
      <c r="D2246">
        <v>357387</v>
      </c>
      <c r="E2246">
        <v>3965.639892578125</v>
      </c>
      <c r="F2246">
        <v>6.6466301679611206E-2</v>
      </c>
      <c r="G2246">
        <v>281.45001220703125</v>
      </c>
      <c r="H2246">
        <v>18.706899642944336</v>
      </c>
    </row>
    <row r="2247" spans="1:8" x14ac:dyDescent="0.25">
      <c r="A2247">
        <v>2245</v>
      </c>
      <c r="B2247" s="5">
        <v>42067</v>
      </c>
      <c r="C2247">
        <v>6</v>
      </c>
      <c r="D2247">
        <v>357387</v>
      </c>
      <c r="E2247">
        <v>3514.530029296875</v>
      </c>
      <c r="F2247">
        <v>5.90038001537323E-2</v>
      </c>
      <c r="G2247">
        <v>271.9219970703125</v>
      </c>
      <c r="H2247">
        <v>16.044399261474609</v>
      </c>
    </row>
    <row r="2248" spans="1:8" x14ac:dyDescent="0.25">
      <c r="A2248">
        <v>2246</v>
      </c>
      <c r="B2248" s="5">
        <v>42068</v>
      </c>
      <c r="C2248">
        <v>6.0999999046325684</v>
      </c>
      <c r="D2248">
        <v>264559</v>
      </c>
      <c r="E2248">
        <v>3314.889892578125</v>
      </c>
      <c r="F2248">
        <v>7.6432198286056519E-2</v>
      </c>
      <c r="G2248">
        <v>274.864990234375</v>
      </c>
      <c r="H2248">
        <v>21.008499145507813</v>
      </c>
    </row>
    <row r="2249" spans="1:8" x14ac:dyDescent="0.25">
      <c r="A2249">
        <v>2247</v>
      </c>
      <c r="B2249" s="5">
        <v>42069</v>
      </c>
      <c r="C2249">
        <v>6.1999998092651367</v>
      </c>
      <c r="D2249">
        <v>264559</v>
      </c>
      <c r="E2249">
        <v>3716.77001953125</v>
      </c>
      <c r="F2249">
        <v>8.7103299796581268E-2</v>
      </c>
      <c r="G2249">
        <v>272.21099853515625</v>
      </c>
      <c r="H2249">
        <v>23.710500717163086</v>
      </c>
    </row>
    <row r="2250" spans="1:8" x14ac:dyDescent="0.25">
      <c r="A2250">
        <v>2248</v>
      </c>
      <c r="B2250" s="5">
        <v>42070</v>
      </c>
      <c r="C2250">
        <v>6.3000001907348633</v>
      </c>
      <c r="D2250">
        <v>327218</v>
      </c>
      <c r="E2250">
        <v>3513.070068359375</v>
      </c>
      <c r="F2250">
        <v>6.7637898027896881E-2</v>
      </c>
      <c r="G2250">
        <v>275.8900146484375</v>
      </c>
      <c r="H2250">
        <v>18.660600662231445</v>
      </c>
    </row>
    <row r="2251" spans="1:8" x14ac:dyDescent="0.25">
      <c r="A2251">
        <v>2249</v>
      </c>
      <c r="B2251" s="5">
        <v>42071</v>
      </c>
      <c r="C2251">
        <v>6.4000000953674316</v>
      </c>
      <c r="D2251">
        <v>327218</v>
      </c>
      <c r="E2251">
        <v>3913.219970703125</v>
      </c>
      <c r="F2251">
        <v>7.6537996530532837E-2</v>
      </c>
      <c r="G2251">
        <v>274.47500610351563</v>
      </c>
      <c r="H2251">
        <v>21.00779914855957</v>
      </c>
    </row>
    <row r="2252" spans="1:8" x14ac:dyDescent="0.25">
      <c r="A2252">
        <v>2250</v>
      </c>
      <c r="B2252" s="5">
        <v>42072</v>
      </c>
      <c r="C2252">
        <v>6.5</v>
      </c>
      <c r="D2252">
        <v>311208</v>
      </c>
      <c r="E2252">
        <v>3615.719970703125</v>
      </c>
      <c r="F2252">
        <v>7.5519196689128876E-2</v>
      </c>
      <c r="G2252">
        <v>288.5159912109375</v>
      </c>
      <c r="H2252">
        <v>21.78849983215332</v>
      </c>
    </row>
    <row r="2253" spans="1:8" x14ac:dyDescent="0.25">
      <c r="A2253">
        <v>2251</v>
      </c>
      <c r="B2253" s="5">
        <v>42073</v>
      </c>
      <c r="C2253">
        <v>6.5999999046325684</v>
      </c>
      <c r="D2253">
        <v>311208</v>
      </c>
      <c r="E2253">
        <v>3815.360107421875</v>
      </c>
      <c r="F2253">
        <v>8.0914899706840515E-2</v>
      </c>
      <c r="G2253">
        <v>290.51199340820313</v>
      </c>
      <c r="H2253">
        <v>23.506799697875977</v>
      </c>
    </row>
    <row r="2254" spans="1:8" x14ac:dyDescent="0.25">
      <c r="A2254">
        <v>2252</v>
      </c>
      <c r="B2254" s="5">
        <v>42074</v>
      </c>
      <c r="C2254">
        <v>6.6999998092651367</v>
      </c>
      <c r="D2254">
        <v>391368</v>
      </c>
      <c r="E2254">
        <v>3865.320068359375</v>
      </c>
      <c r="F2254">
        <v>6.6172100603580475E-2</v>
      </c>
      <c r="G2254">
        <v>295.82998657226563</v>
      </c>
      <c r="H2254">
        <v>19.575700759887695</v>
      </c>
    </row>
    <row r="2255" spans="1:8" x14ac:dyDescent="0.25">
      <c r="A2255">
        <v>2253</v>
      </c>
      <c r="B2255" s="5">
        <v>42075</v>
      </c>
      <c r="C2255">
        <v>6.8000001907348633</v>
      </c>
      <c r="D2255">
        <v>391368</v>
      </c>
      <c r="E2255">
        <v>3289.010009765625</v>
      </c>
      <c r="F2255">
        <v>5.7146400213241577E-2</v>
      </c>
      <c r="G2255">
        <v>293.86700439453125</v>
      </c>
      <c r="H2255">
        <v>16.793399810791016</v>
      </c>
    </row>
    <row r="2256" spans="1:8" x14ac:dyDescent="0.25">
      <c r="A2256">
        <v>2254</v>
      </c>
      <c r="B2256" s="5">
        <v>42076</v>
      </c>
      <c r="C2256">
        <v>6.9000000953674316</v>
      </c>
      <c r="D2256">
        <v>327711</v>
      </c>
      <c r="E2256">
        <v>3663.699951171875</v>
      </c>
      <c r="F2256">
        <v>7.7139697968959808E-2</v>
      </c>
      <c r="G2256">
        <v>284.28399658203125</v>
      </c>
      <c r="H2256">
        <v>21.929599761962891</v>
      </c>
    </row>
    <row r="2257" spans="1:8" x14ac:dyDescent="0.25">
      <c r="A2257">
        <v>2255</v>
      </c>
      <c r="B2257" s="5">
        <v>42077</v>
      </c>
      <c r="C2257">
        <v>7</v>
      </c>
      <c r="D2257">
        <v>327711</v>
      </c>
      <c r="E2257">
        <v>3287.35009765625</v>
      </c>
      <c r="F2257">
        <v>7.0218697190284729E-2</v>
      </c>
      <c r="G2257">
        <v>281.36199951171875</v>
      </c>
      <c r="H2257">
        <v>19.756900787353516</v>
      </c>
    </row>
    <row r="2258" spans="1:8" x14ac:dyDescent="0.25">
      <c r="A2258">
        <v>2256</v>
      </c>
      <c r="B2258" s="5">
        <v>42078</v>
      </c>
      <c r="C2258">
        <v>7.0999999046325684</v>
      </c>
      <c r="D2258">
        <v>346573</v>
      </c>
      <c r="E2258">
        <v>3586.969970703125</v>
      </c>
      <c r="F2258">
        <v>7.3483802378177643E-2</v>
      </c>
      <c r="G2258">
        <v>285.34100341796875</v>
      </c>
      <c r="H2258">
        <v>20.967899322509766</v>
      </c>
    </row>
    <row r="2259" spans="1:8" x14ac:dyDescent="0.25">
      <c r="A2259">
        <v>2257</v>
      </c>
      <c r="B2259" s="5">
        <v>42079</v>
      </c>
      <c r="C2259">
        <v>7.1999998092651367</v>
      </c>
      <c r="D2259">
        <v>346573</v>
      </c>
      <c r="E2259">
        <v>3490.1298828125</v>
      </c>
      <c r="F2259">
        <v>7.2506897151470184E-2</v>
      </c>
      <c r="G2259">
        <v>290.37600708007813</v>
      </c>
      <c r="H2259">
        <v>21.054300308227539</v>
      </c>
    </row>
    <row r="2260" spans="1:8" x14ac:dyDescent="0.25">
      <c r="A2260">
        <v>2258</v>
      </c>
      <c r="B2260" s="5">
        <v>42080</v>
      </c>
      <c r="C2260">
        <v>7.3000001907348633</v>
      </c>
      <c r="D2260">
        <v>337142</v>
      </c>
      <c r="E2260">
        <v>3214.10009765625</v>
      </c>
      <c r="F2260">
        <v>6.9593600928783417E-2</v>
      </c>
      <c r="G2260">
        <v>284.45498657226563</v>
      </c>
      <c r="H2260">
        <v>19.796300888061523</v>
      </c>
    </row>
    <row r="2261" spans="1:8" x14ac:dyDescent="0.25">
      <c r="A2261">
        <v>2259</v>
      </c>
      <c r="B2261" s="5">
        <v>42081</v>
      </c>
      <c r="C2261">
        <v>7.4000000953674316</v>
      </c>
      <c r="D2261">
        <v>337142</v>
      </c>
      <c r="E2261">
        <v>3840.159912109375</v>
      </c>
      <c r="F2261">
        <v>8.4288500249385834E-2</v>
      </c>
      <c r="G2261">
        <v>255.36599731445313</v>
      </c>
      <c r="H2261">
        <v>21.52440071105957</v>
      </c>
    </row>
    <row r="2262" spans="1:8" x14ac:dyDescent="0.25">
      <c r="A2262">
        <v>2260</v>
      </c>
      <c r="B2262" s="5">
        <v>42082</v>
      </c>
      <c r="C2262">
        <v>7.5</v>
      </c>
      <c r="D2262">
        <v>337142</v>
      </c>
      <c r="E2262">
        <v>3441.489990234375</v>
      </c>
      <c r="F2262">
        <v>7.6558798551559448E-2</v>
      </c>
      <c r="G2262">
        <v>259.739990234375</v>
      </c>
      <c r="H2262">
        <v>19.885400772094727</v>
      </c>
    </row>
    <row r="2263" spans="1:8" x14ac:dyDescent="0.25">
      <c r="A2263">
        <v>2261</v>
      </c>
      <c r="B2263" s="5">
        <v>42083</v>
      </c>
      <c r="C2263">
        <v>7.5999999046325684</v>
      </c>
      <c r="D2263">
        <v>337142</v>
      </c>
      <c r="E2263">
        <v>3416.10009765625</v>
      </c>
      <c r="F2263">
        <v>7.7007196843624115E-2</v>
      </c>
      <c r="G2263">
        <v>260.8380126953125</v>
      </c>
      <c r="H2263">
        <v>20.086399078369141</v>
      </c>
    </row>
    <row r="2264" spans="1:8" x14ac:dyDescent="0.25">
      <c r="A2264">
        <v>2262</v>
      </c>
      <c r="B2264" s="5">
        <v>42084</v>
      </c>
      <c r="C2264">
        <v>7.6999998092651367</v>
      </c>
      <c r="D2264">
        <v>337142</v>
      </c>
      <c r="E2264">
        <v>3788.260009765625</v>
      </c>
      <c r="F2264">
        <v>8.6520202457904816E-2</v>
      </c>
      <c r="G2264">
        <v>259.61599731445313</v>
      </c>
      <c r="H2264">
        <v>22.461999893188477</v>
      </c>
    </row>
    <row r="2265" spans="1:8" x14ac:dyDescent="0.25">
      <c r="A2265">
        <v>2263</v>
      </c>
      <c r="B2265" s="5">
        <v>42085</v>
      </c>
      <c r="C2265">
        <v>7.8000001907348633</v>
      </c>
      <c r="D2265">
        <v>337142</v>
      </c>
      <c r="E2265">
        <v>3563.139892578125</v>
      </c>
      <c r="F2265">
        <v>8.2435600459575653E-2</v>
      </c>
      <c r="G2265">
        <v>267.7969970703125</v>
      </c>
      <c r="H2265">
        <v>22.076000213623047</v>
      </c>
    </row>
    <row r="2266" spans="1:8" x14ac:dyDescent="0.25">
      <c r="A2266">
        <v>2264</v>
      </c>
      <c r="B2266" s="5">
        <v>42086</v>
      </c>
      <c r="C2266">
        <v>7.9000000953674316</v>
      </c>
      <c r="D2266">
        <v>358361</v>
      </c>
      <c r="E2266">
        <v>3642.570068359375</v>
      </c>
      <c r="F2266">
        <v>8.0299802124500275E-2</v>
      </c>
      <c r="G2266">
        <v>265.9429931640625</v>
      </c>
      <c r="H2266">
        <v>21.355199813842773</v>
      </c>
    </row>
    <row r="2267" spans="1:8" x14ac:dyDescent="0.25">
      <c r="A2267">
        <v>2265</v>
      </c>
      <c r="B2267" s="5">
        <v>42087</v>
      </c>
      <c r="C2267">
        <v>8</v>
      </c>
      <c r="D2267">
        <v>358361</v>
      </c>
      <c r="E2267">
        <v>4338.68017578125</v>
      </c>
      <c r="F2267">
        <v>9.6856102347373962E-2</v>
      </c>
      <c r="G2267">
        <v>245.44200134277344</v>
      </c>
      <c r="H2267">
        <v>23.772499084472656</v>
      </c>
    </row>
    <row r="2268" spans="1:8" x14ac:dyDescent="0.25">
      <c r="A2268">
        <v>2266</v>
      </c>
      <c r="B2268" s="5">
        <v>42088</v>
      </c>
      <c r="C2268">
        <v>8.1000003814697266</v>
      </c>
      <c r="D2268">
        <v>385509</v>
      </c>
      <c r="E2268">
        <v>4065.77001953125</v>
      </c>
      <c r="F2268">
        <v>8.5426598787307739E-2</v>
      </c>
      <c r="G2268">
        <v>246.13400268554688</v>
      </c>
      <c r="H2268">
        <v>21.026399612426758</v>
      </c>
    </row>
    <row r="2269" spans="1:8" x14ac:dyDescent="0.25">
      <c r="A2269">
        <v>2267</v>
      </c>
      <c r="B2269" s="5">
        <v>42089</v>
      </c>
      <c r="C2269">
        <v>8.1999998092651367</v>
      </c>
      <c r="D2269">
        <v>385509</v>
      </c>
      <c r="E2269">
        <v>3714.530029296875</v>
      </c>
      <c r="F2269">
        <v>7.901020348072052E-2</v>
      </c>
      <c r="G2269">
        <v>247.64799499511719</v>
      </c>
      <c r="H2269">
        <v>19.566699981689453</v>
      </c>
    </row>
    <row r="2270" spans="1:8" x14ac:dyDescent="0.25">
      <c r="A2270">
        <v>2268</v>
      </c>
      <c r="B2270" s="5">
        <v>42090</v>
      </c>
      <c r="C2270">
        <v>8.3000001907348633</v>
      </c>
      <c r="D2270">
        <v>399443</v>
      </c>
      <c r="E2270">
        <v>4288.97998046875</v>
      </c>
      <c r="F2270">
        <v>8.9120402932167053E-2</v>
      </c>
      <c r="G2270">
        <v>246.58099365234375</v>
      </c>
      <c r="H2270">
        <v>21.975400924682617</v>
      </c>
    </row>
    <row r="2271" spans="1:8" x14ac:dyDescent="0.25">
      <c r="A2271">
        <v>2269</v>
      </c>
      <c r="B2271" s="5">
        <v>42091</v>
      </c>
      <c r="C2271">
        <v>8.3999996185302734</v>
      </c>
      <c r="D2271">
        <v>399443</v>
      </c>
      <c r="E2271">
        <v>3712.590087890625</v>
      </c>
      <c r="F2271">
        <v>7.8073099255561829E-2</v>
      </c>
      <c r="G2271">
        <v>252.25199890136719</v>
      </c>
      <c r="H2271">
        <v>19.694099426269531</v>
      </c>
    </row>
    <row r="2272" spans="1:8" x14ac:dyDescent="0.25">
      <c r="A2272">
        <v>2270</v>
      </c>
      <c r="B2272" s="5">
        <v>42092</v>
      </c>
      <c r="C2272">
        <v>8.5</v>
      </c>
      <c r="D2272">
        <v>350674</v>
      </c>
      <c r="E2272">
        <v>3837.760009765625</v>
      </c>
      <c r="F2272">
        <v>9.3023598194122314E-2</v>
      </c>
      <c r="G2272">
        <v>242.01600646972656</v>
      </c>
      <c r="H2272">
        <v>22.513200759887695</v>
      </c>
    </row>
    <row r="2273" spans="1:8" x14ac:dyDescent="0.25">
      <c r="A2273">
        <v>2271</v>
      </c>
      <c r="B2273" s="5">
        <v>42093</v>
      </c>
      <c r="C2273">
        <v>8.6000003814697266</v>
      </c>
      <c r="D2273">
        <v>350674</v>
      </c>
      <c r="E2273">
        <v>3565.4599609375</v>
      </c>
      <c r="F2273">
        <v>8.744010329246521E-2</v>
      </c>
      <c r="G2273">
        <v>246.85200500488281</v>
      </c>
      <c r="H2273">
        <v>21.584800720214844</v>
      </c>
    </row>
    <row r="2274" spans="1:8" x14ac:dyDescent="0.25">
      <c r="A2274">
        <v>2272</v>
      </c>
      <c r="B2274" s="5">
        <v>42094</v>
      </c>
      <c r="C2274">
        <v>8.6999998092651367</v>
      </c>
      <c r="D2274">
        <v>346029</v>
      </c>
      <c r="E2274">
        <v>3766.300048828125</v>
      </c>
      <c r="F2274">
        <v>9.4693802297115326E-2</v>
      </c>
      <c r="G2274">
        <v>243.38900756835938</v>
      </c>
      <c r="H2274">
        <v>23.047399520874023</v>
      </c>
    </row>
    <row r="2275" spans="1:8" x14ac:dyDescent="0.25">
      <c r="A2275">
        <v>2273</v>
      </c>
      <c r="B2275" s="5">
        <v>42095</v>
      </c>
      <c r="C2275">
        <v>8.8000001907348633</v>
      </c>
      <c r="D2275">
        <v>346029</v>
      </c>
      <c r="E2275">
        <v>3316.840087890625</v>
      </c>
      <c r="F2275">
        <v>8.4351897239685059E-2</v>
      </c>
      <c r="G2275">
        <v>246.55499267578125</v>
      </c>
      <c r="H2275">
        <v>20.797399520874023</v>
      </c>
    </row>
    <row r="2276" spans="1:8" x14ac:dyDescent="0.25">
      <c r="A2276">
        <v>2274</v>
      </c>
      <c r="B2276" s="5">
        <v>42096</v>
      </c>
      <c r="C2276">
        <v>8.8999996185302734</v>
      </c>
      <c r="D2276">
        <v>341384</v>
      </c>
      <c r="E2276">
        <v>4165.68994140625</v>
      </c>
      <c r="F2276">
        <v>0.10860099643468857</v>
      </c>
      <c r="G2276">
        <v>252.25700378417969</v>
      </c>
      <c r="H2276">
        <v>27.39539909362793</v>
      </c>
    </row>
    <row r="2277" spans="1:8" x14ac:dyDescent="0.25">
      <c r="A2277">
        <v>2275</v>
      </c>
      <c r="B2277" s="5">
        <v>42097</v>
      </c>
      <c r="C2277">
        <v>9</v>
      </c>
      <c r="D2277">
        <v>341384</v>
      </c>
      <c r="E2277">
        <v>3664.93994140625</v>
      </c>
      <c r="F2277">
        <v>9.6619799733161926E-2</v>
      </c>
      <c r="G2277">
        <v>253.54400634765625</v>
      </c>
      <c r="H2277">
        <v>24.497400283813477</v>
      </c>
    </row>
    <row r="2278" spans="1:8" x14ac:dyDescent="0.25">
      <c r="A2278">
        <v>2276</v>
      </c>
      <c r="B2278" s="5">
        <v>42098</v>
      </c>
      <c r="C2278">
        <v>9.0100002288818359</v>
      </c>
      <c r="D2278">
        <v>357641</v>
      </c>
      <c r="E2278">
        <v>3838.75</v>
      </c>
      <c r="F2278">
        <v>9.6709102392196655E-2</v>
      </c>
      <c r="G2278">
        <v>253.12100219726563</v>
      </c>
      <c r="H2278">
        <v>24.479099273681641</v>
      </c>
    </row>
    <row r="2279" spans="1:8" x14ac:dyDescent="0.25">
      <c r="A2279">
        <v>2277</v>
      </c>
      <c r="B2279" s="5">
        <v>42099</v>
      </c>
      <c r="C2279">
        <v>9.0200004577636719</v>
      </c>
      <c r="D2279">
        <v>357641</v>
      </c>
      <c r="E2279">
        <v>3714.840087890625</v>
      </c>
      <c r="F2279">
        <v>9.3691296875476837E-2</v>
      </c>
      <c r="G2279">
        <v>259.94500732421875</v>
      </c>
      <c r="H2279">
        <v>24.35460090637207</v>
      </c>
    </row>
    <row r="2280" spans="1:8" x14ac:dyDescent="0.25">
      <c r="A2280">
        <v>2278</v>
      </c>
      <c r="B2280" s="5">
        <v>42100</v>
      </c>
      <c r="C2280">
        <v>9.0299997329711914</v>
      </c>
      <c r="D2280">
        <v>317081</v>
      </c>
      <c r="E2280">
        <v>3166.090087890625</v>
      </c>
      <c r="F2280">
        <v>9.0165600180625916E-2</v>
      </c>
      <c r="G2280">
        <v>254.51899719238281</v>
      </c>
      <c r="H2280">
        <v>22.94890022277832</v>
      </c>
    </row>
    <row r="2281" spans="1:8" x14ac:dyDescent="0.25">
      <c r="A2281">
        <v>2279</v>
      </c>
      <c r="B2281" s="5">
        <v>42101</v>
      </c>
      <c r="C2281">
        <v>9.0399999618530273</v>
      </c>
      <c r="D2281">
        <v>317081</v>
      </c>
      <c r="E2281">
        <v>3815.68994140625</v>
      </c>
      <c r="F2281">
        <v>0.10878600180149078</v>
      </c>
      <c r="G2281">
        <v>252.79600524902344</v>
      </c>
      <c r="H2281">
        <v>27.500600814819336</v>
      </c>
    </row>
    <row r="2282" spans="1:8" x14ac:dyDescent="0.25">
      <c r="A2282">
        <v>2280</v>
      </c>
      <c r="B2282" s="5">
        <v>42102</v>
      </c>
      <c r="C2282">
        <v>9.0500001907348633</v>
      </c>
      <c r="D2282">
        <v>292501</v>
      </c>
      <c r="E2282">
        <v>3141.14990234375</v>
      </c>
      <c r="F2282">
        <v>9.7187399864196777E-2</v>
      </c>
      <c r="G2282">
        <v>244.36000061035156</v>
      </c>
      <c r="H2282">
        <v>23.748699188232422</v>
      </c>
    </row>
    <row r="2283" spans="1:8" x14ac:dyDescent="0.25">
      <c r="A2283">
        <v>2281</v>
      </c>
      <c r="B2283" s="5">
        <v>42103</v>
      </c>
      <c r="C2283">
        <v>9.0600004196166992</v>
      </c>
      <c r="D2283">
        <v>292501</v>
      </c>
      <c r="E2283">
        <v>3343.8798828125</v>
      </c>
      <c r="F2283">
        <v>0.1035740002989769</v>
      </c>
      <c r="G2283">
        <v>243.25999450683594</v>
      </c>
      <c r="H2283">
        <v>25.195499420166016</v>
      </c>
    </row>
    <row r="2284" spans="1:8" x14ac:dyDescent="0.25">
      <c r="A2284">
        <v>2282</v>
      </c>
      <c r="B2284" s="5">
        <v>42104</v>
      </c>
      <c r="C2284">
        <v>9.0699996948242188</v>
      </c>
      <c r="D2284">
        <v>349035</v>
      </c>
      <c r="E2284">
        <v>3827.800048828125</v>
      </c>
      <c r="F2284">
        <v>9.9468998610973358E-2</v>
      </c>
      <c r="G2284">
        <v>235.22000122070313</v>
      </c>
      <c r="H2284">
        <v>23.397100448608398</v>
      </c>
    </row>
    <row r="2285" spans="1:8" x14ac:dyDescent="0.25">
      <c r="A2285">
        <v>2283</v>
      </c>
      <c r="B2285" s="5">
        <v>42105</v>
      </c>
      <c r="C2285">
        <v>9.0799999237060547</v>
      </c>
      <c r="D2285">
        <v>349035</v>
      </c>
      <c r="E2285">
        <v>3516.610107421875</v>
      </c>
      <c r="F2285">
        <v>9.148310124874115E-2</v>
      </c>
      <c r="G2285">
        <v>236.11700439453125</v>
      </c>
      <c r="H2285">
        <v>21.600700378417969</v>
      </c>
    </row>
    <row r="2286" spans="1:8" x14ac:dyDescent="0.25">
      <c r="A2286">
        <v>2284</v>
      </c>
      <c r="B2286" s="5">
        <v>42106</v>
      </c>
      <c r="C2286">
        <v>9.0900001525878906</v>
      </c>
      <c r="D2286">
        <v>334287</v>
      </c>
      <c r="E2286">
        <v>3214.10009765625</v>
      </c>
      <c r="F2286">
        <v>8.7398499250411987E-2</v>
      </c>
      <c r="G2286">
        <v>235.63499450683594</v>
      </c>
      <c r="H2286">
        <v>20.594100952148438</v>
      </c>
    </row>
    <row r="2287" spans="1:8" x14ac:dyDescent="0.25">
      <c r="A2287">
        <v>2285</v>
      </c>
      <c r="B2287" s="5">
        <v>42107</v>
      </c>
      <c r="C2287">
        <v>9.1000003814697266</v>
      </c>
      <c r="D2287">
        <v>334287</v>
      </c>
      <c r="E2287">
        <v>3917.280029296875</v>
      </c>
      <c r="F2287">
        <v>0.10663700103759766</v>
      </c>
      <c r="G2287">
        <v>223.406005859375</v>
      </c>
      <c r="H2287">
        <v>23.823299407958984</v>
      </c>
    </row>
    <row r="2288" spans="1:8" x14ac:dyDescent="0.25">
      <c r="A2288">
        <v>2286</v>
      </c>
      <c r="B2288" s="5">
        <v>42108</v>
      </c>
      <c r="C2288">
        <v>9.1099996566772461</v>
      </c>
      <c r="D2288">
        <v>388363</v>
      </c>
      <c r="E2288">
        <v>3741.02001953125</v>
      </c>
      <c r="F2288">
        <v>8.7754696607589722E-2</v>
      </c>
      <c r="G2288">
        <v>218.27400207519531</v>
      </c>
      <c r="H2288">
        <v>19.154600143432617</v>
      </c>
    </row>
    <row r="2289" spans="1:8" x14ac:dyDescent="0.25">
      <c r="A2289">
        <v>2287</v>
      </c>
      <c r="B2289" s="5">
        <v>42109</v>
      </c>
      <c r="C2289">
        <v>9.119999885559082</v>
      </c>
      <c r="D2289">
        <v>388363</v>
      </c>
      <c r="E2289">
        <v>3065.47998046875</v>
      </c>
      <c r="F2289">
        <v>7.1987196803092957E-2</v>
      </c>
      <c r="G2289">
        <v>223.56599426269531</v>
      </c>
      <c r="H2289">
        <v>16.093900680541992</v>
      </c>
    </row>
    <row r="2290" spans="1:8" x14ac:dyDescent="0.25">
      <c r="A2290">
        <v>2288</v>
      </c>
      <c r="B2290" s="5">
        <v>42110</v>
      </c>
      <c r="C2290">
        <v>9.130000114440918</v>
      </c>
      <c r="D2290">
        <v>339203</v>
      </c>
      <c r="E2290">
        <v>3464.030029296875</v>
      </c>
      <c r="F2290">
        <v>9.3238003551959991E-2</v>
      </c>
      <c r="G2290">
        <v>228.10699462890625</v>
      </c>
      <c r="H2290">
        <v>21.268199920654297</v>
      </c>
    </row>
    <row r="2291" spans="1:8" x14ac:dyDescent="0.25">
      <c r="A2291">
        <v>2289</v>
      </c>
      <c r="B2291" s="5">
        <v>42111</v>
      </c>
      <c r="C2291">
        <v>9.1400003433227539</v>
      </c>
      <c r="D2291">
        <v>339203</v>
      </c>
      <c r="E2291">
        <v>3164.669921875</v>
      </c>
      <c r="F2291">
        <v>8.5273697972297668E-2</v>
      </c>
      <c r="G2291">
        <v>222.23199462890625</v>
      </c>
      <c r="H2291">
        <v>18.95050048828125</v>
      </c>
    </row>
    <row r="2292" spans="1:8" x14ac:dyDescent="0.25">
      <c r="A2292">
        <v>2290</v>
      </c>
      <c r="B2292" s="5">
        <v>42112</v>
      </c>
      <c r="C2292">
        <v>9.1499996185302734</v>
      </c>
      <c r="D2292">
        <v>326913</v>
      </c>
      <c r="E2292">
        <v>3663.330078125</v>
      </c>
      <c r="F2292">
        <v>0.1025329977273941</v>
      </c>
      <c r="G2292">
        <v>222.84300231933594</v>
      </c>
      <c r="H2292">
        <v>22.848800659179688</v>
      </c>
    </row>
    <row r="2293" spans="1:8" x14ac:dyDescent="0.25">
      <c r="A2293">
        <v>2291</v>
      </c>
      <c r="B2293" s="5">
        <v>42113</v>
      </c>
      <c r="C2293">
        <v>9.1599998474121094</v>
      </c>
      <c r="D2293">
        <v>326913</v>
      </c>
      <c r="E2293">
        <v>3638</v>
      </c>
      <c r="F2293">
        <v>0.10193599760532379</v>
      </c>
      <c r="G2293">
        <v>221.69099426269531</v>
      </c>
      <c r="H2293">
        <v>22.598199844360352</v>
      </c>
    </row>
    <row r="2294" spans="1:8" x14ac:dyDescent="0.25">
      <c r="A2294">
        <v>2292</v>
      </c>
      <c r="B2294" s="5">
        <v>42114</v>
      </c>
      <c r="C2294">
        <v>9.1700000762939453</v>
      </c>
      <c r="D2294">
        <v>408027</v>
      </c>
      <c r="E2294">
        <v>3867.02001953125</v>
      </c>
      <c r="F2294">
        <v>8.690740168094635E-2</v>
      </c>
      <c r="G2294">
        <v>224.30799865722656</v>
      </c>
      <c r="H2294">
        <v>19.493999481201172</v>
      </c>
    </row>
    <row r="2295" spans="1:8" x14ac:dyDescent="0.25">
      <c r="A2295">
        <v>2293</v>
      </c>
      <c r="B2295" s="5">
        <v>42115</v>
      </c>
      <c r="C2295">
        <v>9.1800003051757813</v>
      </c>
      <c r="D2295">
        <v>408027</v>
      </c>
      <c r="E2295">
        <v>3840.429931640625</v>
      </c>
      <c r="F2295">
        <v>8.6404003202915192E-2</v>
      </c>
      <c r="G2295">
        <v>235.81500244140625</v>
      </c>
      <c r="H2295">
        <v>20.375299453735352</v>
      </c>
    </row>
    <row r="2296" spans="1:8" x14ac:dyDescent="0.25">
      <c r="A2296">
        <v>2294</v>
      </c>
      <c r="B2296" s="5">
        <v>42116</v>
      </c>
      <c r="C2296">
        <v>9.1899995803833008</v>
      </c>
      <c r="D2296">
        <v>338443</v>
      </c>
      <c r="E2296">
        <v>3815.860107421875</v>
      </c>
      <c r="F2296">
        <v>0.10361500084400177</v>
      </c>
      <c r="G2296">
        <v>233.92300415039063</v>
      </c>
      <c r="H2296">
        <v>24.237899780273438</v>
      </c>
    </row>
    <row r="2297" spans="1:8" x14ac:dyDescent="0.25">
      <c r="A2297">
        <v>2295</v>
      </c>
      <c r="B2297" s="5">
        <v>42117</v>
      </c>
      <c r="C2297">
        <v>9.1999998092651367</v>
      </c>
      <c r="D2297">
        <v>338443</v>
      </c>
      <c r="E2297">
        <v>3265.860107421875</v>
      </c>
      <c r="F2297">
        <v>8.8776901364326477E-2</v>
      </c>
      <c r="G2297">
        <v>235.56199645996094</v>
      </c>
      <c r="H2297">
        <v>20.912500381469727</v>
      </c>
    </row>
    <row r="2298" spans="1:8" x14ac:dyDescent="0.25">
      <c r="A2298">
        <v>2296</v>
      </c>
      <c r="B2298" s="5">
        <v>42118</v>
      </c>
      <c r="C2298">
        <v>9.2100000381469727</v>
      </c>
      <c r="D2298">
        <v>284008</v>
      </c>
      <c r="E2298">
        <v>3115.60009765625</v>
      </c>
      <c r="F2298">
        <v>0.10103499889373779</v>
      </c>
      <c r="G2298">
        <v>230.78599548339844</v>
      </c>
      <c r="H2298">
        <v>23.317399978637695</v>
      </c>
    </row>
    <row r="2299" spans="1:8" x14ac:dyDescent="0.25">
      <c r="A2299">
        <v>2297</v>
      </c>
      <c r="B2299" s="5">
        <v>42119</v>
      </c>
      <c r="C2299">
        <v>9.2200002670288086</v>
      </c>
      <c r="D2299">
        <v>284008</v>
      </c>
      <c r="E2299">
        <v>4174.35986328125</v>
      </c>
      <c r="F2299">
        <v>0.13551600277423859</v>
      </c>
      <c r="G2299">
        <v>225.85299682617188</v>
      </c>
      <c r="H2299">
        <v>30.606700897216797</v>
      </c>
    </row>
    <row r="2300" spans="1:8" x14ac:dyDescent="0.25">
      <c r="A2300">
        <v>2298</v>
      </c>
      <c r="B2300" s="5">
        <v>42120</v>
      </c>
      <c r="C2300">
        <v>9.2299995422363281</v>
      </c>
      <c r="D2300">
        <v>352643</v>
      </c>
      <c r="E2300">
        <v>3613.43994140625</v>
      </c>
      <c r="F2300">
        <v>9.4577401876449585E-2</v>
      </c>
      <c r="G2300">
        <v>218.81500244140625</v>
      </c>
      <c r="H2300">
        <v>20.694999694824219</v>
      </c>
    </row>
    <row r="2301" spans="1:8" x14ac:dyDescent="0.25">
      <c r="A2301">
        <v>2299</v>
      </c>
      <c r="B2301" s="5">
        <v>42121</v>
      </c>
      <c r="C2301">
        <v>9.2399997711181641</v>
      </c>
      <c r="D2301">
        <v>352643</v>
      </c>
      <c r="E2301">
        <v>3440.719970703125</v>
      </c>
      <c r="F2301">
        <v>9.0154200792312622E-2</v>
      </c>
      <c r="G2301">
        <v>228.49899291992188</v>
      </c>
      <c r="H2301">
        <v>20.600099563598633</v>
      </c>
    </row>
    <row r="2302" spans="1:8" x14ac:dyDescent="0.25">
      <c r="A2302">
        <v>2300</v>
      </c>
      <c r="B2302" s="5">
        <v>42122</v>
      </c>
      <c r="C2302">
        <v>9.25</v>
      </c>
      <c r="D2302">
        <v>371577</v>
      </c>
      <c r="E2302">
        <v>3841.159912109375</v>
      </c>
      <c r="F2302">
        <v>9.5621399581432343E-2</v>
      </c>
      <c r="G2302">
        <v>225.67599487304688</v>
      </c>
      <c r="H2302">
        <v>21.579500198364258</v>
      </c>
    </row>
    <row r="2303" spans="1:8" x14ac:dyDescent="0.25">
      <c r="A2303">
        <v>2301</v>
      </c>
      <c r="B2303" s="5">
        <v>42123</v>
      </c>
      <c r="C2303">
        <v>9.2600002288818359</v>
      </c>
      <c r="D2303">
        <v>371577</v>
      </c>
      <c r="E2303">
        <v>3191.8798828125</v>
      </c>
      <c r="F2303">
        <v>7.9544201493263245E-2</v>
      </c>
      <c r="G2303">
        <v>225.97599792480469</v>
      </c>
      <c r="H2303">
        <v>17.975099563598633</v>
      </c>
    </row>
    <row r="2304" spans="1:8" x14ac:dyDescent="0.25">
      <c r="A2304">
        <v>2302</v>
      </c>
      <c r="B2304" s="5">
        <v>42124</v>
      </c>
      <c r="C2304">
        <v>9.2700004577636719</v>
      </c>
      <c r="D2304">
        <v>314776</v>
      </c>
      <c r="E2304">
        <v>3366.72998046875</v>
      </c>
      <c r="F2304">
        <v>9.9148601293563843E-2</v>
      </c>
      <c r="G2304">
        <v>236.57000732421875</v>
      </c>
      <c r="H2304">
        <v>23.455600738525391</v>
      </c>
    </row>
    <row r="2305" spans="1:8" x14ac:dyDescent="0.25">
      <c r="A2305">
        <v>2303</v>
      </c>
      <c r="B2305" s="5">
        <v>42125</v>
      </c>
      <c r="C2305">
        <v>9.2799997329711914</v>
      </c>
      <c r="D2305">
        <v>314776</v>
      </c>
      <c r="E2305">
        <v>3713.739990234375</v>
      </c>
      <c r="F2305">
        <v>0.10948599874973297</v>
      </c>
      <c r="G2305">
        <v>232.12399291992188</v>
      </c>
      <c r="H2305">
        <v>25.414300918579102</v>
      </c>
    </row>
    <row r="2306" spans="1:8" x14ac:dyDescent="0.25">
      <c r="A2306">
        <v>2304</v>
      </c>
      <c r="B2306" s="5">
        <v>42126</v>
      </c>
      <c r="C2306">
        <v>9.2899999618530273</v>
      </c>
      <c r="D2306">
        <v>347910</v>
      </c>
      <c r="E2306">
        <v>3688.989990234375</v>
      </c>
      <c r="F2306">
        <v>9.8504602909088135E-2</v>
      </c>
      <c r="G2306">
        <v>234.90400695800781</v>
      </c>
      <c r="H2306">
        <v>23.13909912109375</v>
      </c>
    </row>
    <row r="2307" spans="1:8" x14ac:dyDescent="0.25">
      <c r="A2307">
        <v>2305</v>
      </c>
      <c r="B2307" s="5">
        <v>42127</v>
      </c>
      <c r="C2307">
        <v>9.3000001907348633</v>
      </c>
      <c r="D2307">
        <v>347910</v>
      </c>
      <c r="E2307">
        <v>3537.340087890625</v>
      </c>
      <c r="F2307">
        <v>9.4556801021099091E-2</v>
      </c>
      <c r="G2307">
        <v>240.1199951171875</v>
      </c>
      <c r="H2307">
        <v>22.704999923706055</v>
      </c>
    </row>
    <row r="2308" spans="1:8" x14ac:dyDescent="0.25">
      <c r="A2308">
        <v>2306</v>
      </c>
      <c r="B2308" s="5">
        <v>42128</v>
      </c>
      <c r="C2308">
        <v>9.3100004196166992</v>
      </c>
      <c r="D2308">
        <v>312624</v>
      </c>
      <c r="E2308">
        <v>3215.110107421875</v>
      </c>
      <c r="F2308">
        <v>9.5746599137783051E-2</v>
      </c>
      <c r="G2308">
        <v>238.76899719238281</v>
      </c>
      <c r="H2308">
        <v>22.861299514770508</v>
      </c>
    </row>
    <row r="2309" spans="1:8" x14ac:dyDescent="0.25">
      <c r="A2309">
        <v>2307</v>
      </c>
      <c r="B2309" s="5">
        <v>42129</v>
      </c>
      <c r="C2309">
        <v>9.3199996948242188</v>
      </c>
      <c r="D2309">
        <v>312624</v>
      </c>
      <c r="E2309">
        <v>3866.320068359375</v>
      </c>
      <c r="F2309">
        <v>0.11526300013065338</v>
      </c>
      <c r="G2309">
        <v>236.55299377441406</v>
      </c>
      <c r="H2309">
        <v>27.265899658203125</v>
      </c>
    </row>
    <row r="2310" spans="1:8" x14ac:dyDescent="0.25">
      <c r="A2310">
        <v>2308</v>
      </c>
      <c r="B2310" s="5">
        <v>42130</v>
      </c>
      <c r="C2310">
        <v>9.3299999237060547</v>
      </c>
      <c r="D2310">
        <v>338676</v>
      </c>
      <c r="E2310">
        <v>4040.780029296875</v>
      </c>
      <c r="F2310">
        <v>0.11131700128316879</v>
      </c>
      <c r="G2310">
        <v>230.04800415039063</v>
      </c>
      <c r="H2310">
        <v>25.608299255371094</v>
      </c>
    </row>
    <row r="2311" spans="1:8" x14ac:dyDescent="0.25">
      <c r="A2311">
        <v>2309</v>
      </c>
      <c r="B2311" s="5">
        <v>42131</v>
      </c>
      <c r="C2311">
        <v>9.3400001525878906</v>
      </c>
      <c r="D2311">
        <v>338676</v>
      </c>
      <c r="E2311">
        <v>3541</v>
      </c>
      <c r="F2311">
        <v>9.7653597593307495E-2</v>
      </c>
      <c r="G2311">
        <v>237.78300476074219</v>
      </c>
      <c r="H2311">
        <v>23.220399856567383</v>
      </c>
    </row>
    <row r="2312" spans="1:8" x14ac:dyDescent="0.25">
      <c r="A2312">
        <v>2310</v>
      </c>
      <c r="B2312" s="5">
        <v>42132</v>
      </c>
      <c r="C2312">
        <v>9.3500003814697266</v>
      </c>
      <c r="D2312">
        <v>350518</v>
      </c>
      <c r="E2312">
        <v>3766.570068359375</v>
      </c>
      <c r="F2312">
        <v>0.10047300159931183</v>
      </c>
      <c r="G2312">
        <v>243.39500427246094</v>
      </c>
      <c r="H2312">
        <v>24.454500198364258</v>
      </c>
    </row>
    <row r="2313" spans="1:8" x14ac:dyDescent="0.25">
      <c r="A2313">
        <v>2311</v>
      </c>
      <c r="B2313" s="5">
        <v>42133</v>
      </c>
      <c r="C2313">
        <v>9.3599996566772461</v>
      </c>
      <c r="D2313">
        <v>350518</v>
      </c>
      <c r="E2313">
        <v>3238.35009765625</v>
      </c>
      <c r="F2313">
        <v>8.6474701762199402E-2</v>
      </c>
      <c r="G2313">
        <v>240.48199462890625</v>
      </c>
      <c r="H2313">
        <v>20.795600891113281</v>
      </c>
    </row>
    <row r="2314" spans="1:8" x14ac:dyDescent="0.25">
      <c r="A2314">
        <v>2312</v>
      </c>
      <c r="B2314" s="5">
        <v>42134</v>
      </c>
      <c r="C2314">
        <v>9.369999885559082</v>
      </c>
      <c r="D2314">
        <v>305519</v>
      </c>
      <c r="E2314">
        <v>3240.590087890625</v>
      </c>
      <c r="F2314">
        <v>9.9386103451251984E-2</v>
      </c>
      <c r="G2314">
        <v>239.63099670410156</v>
      </c>
      <c r="H2314">
        <v>23.815999984741211</v>
      </c>
    </row>
    <row r="2315" spans="1:8" x14ac:dyDescent="0.25">
      <c r="A2315">
        <v>2313</v>
      </c>
      <c r="B2315" s="5">
        <v>42135</v>
      </c>
      <c r="C2315">
        <v>9.380000114440918</v>
      </c>
      <c r="D2315">
        <v>305519</v>
      </c>
      <c r="E2315">
        <v>3967.330078125</v>
      </c>
      <c r="F2315">
        <v>0.12180399894714355</v>
      </c>
      <c r="G2315">
        <v>241.85400390625</v>
      </c>
      <c r="H2315">
        <v>29.458900451660156</v>
      </c>
    </row>
    <row r="2316" spans="1:8" x14ac:dyDescent="0.25">
      <c r="A2316">
        <v>2314</v>
      </c>
      <c r="B2316" s="5">
        <v>42136</v>
      </c>
      <c r="C2316">
        <v>9.3900003433227539</v>
      </c>
      <c r="D2316">
        <v>374202</v>
      </c>
      <c r="E2316">
        <v>3766.06005859375</v>
      </c>
      <c r="F2316">
        <v>9.4503201544284821E-2</v>
      </c>
      <c r="G2316">
        <v>240.99000549316406</v>
      </c>
      <c r="H2316">
        <v>22.774299621582031</v>
      </c>
    </row>
    <row r="2317" spans="1:8" x14ac:dyDescent="0.25">
      <c r="A2317">
        <v>2315</v>
      </c>
      <c r="B2317" s="5">
        <v>42137</v>
      </c>
      <c r="C2317">
        <v>9.3999996185302734</v>
      </c>
      <c r="D2317">
        <v>374202</v>
      </c>
      <c r="E2317">
        <v>4065.47998046875</v>
      </c>
      <c r="F2317">
        <v>0.10212499648332596</v>
      </c>
      <c r="G2317">
        <v>235.79800415039063</v>
      </c>
      <c r="H2317">
        <v>24.080999374389648</v>
      </c>
    </row>
    <row r="2318" spans="1:8" x14ac:dyDescent="0.25">
      <c r="A2318">
        <v>2316</v>
      </c>
      <c r="B2318" s="5">
        <v>42138</v>
      </c>
      <c r="C2318">
        <v>9.4099998474121094</v>
      </c>
      <c r="D2318">
        <v>331571</v>
      </c>
      <c r="E2318">
        <v>3864.06005859375</v>
      </c>
      <c r="F2318">
        <v>0.10966199636459351</v>
      </c>
      <c r="G2318">
        <v>236.73899841308594</v>
      </c>
      <c r="H2318">
        <v>25.961299896240234</v>
      </c>
    </row>
    <row r="2319" spans="1:8" x14ac:dyDescent="0.25">
      <c r="A2319">
        <v>2317</v>
      </c>
      <c r="B2319" s="5">
        <v>42139</v>
      </c>
      <c r="C2319">
        <v>9.4200000762939453</v>
      </c>
      <c r="D2319">
        <v>331571</v>
      </c>
      <c r="E2319">
        <v>3690.1201171875</v>
      </c>
      <c r="F2319">
        <v>0.10483700037002563</v>
      </c>
      <c r="G2319">
        <v>237.30999755859375</v>
      </c>
      <c r="H2319">
        <v>24.878900527954102</v>
      </c>
    </row>
    <row r="2320" spans="1:8" x14ac:dyDescent="0.25">
      <c r="A2320">
        <v>2318</v>
      </c>
      <c r="B2320" s="5">
        <v>42140</v>
      </c>
      <c r="C2320">
        <v>9.4300003051757813</v>
      </c>
      <c r="D2320">
        <v>303151</v>
      </c>
      <c r="E2320">
        <v>3313.110107421875</v>
      </c>
      <c r="F2320">
        <v>0.10305999964475632</v>
      </c>
      <c r="G2320">
        <v>235.72700500488281</v>
      </c>
      <c r="H2320">
        <v>24.293899536132813</v>
      </c>
    </row>
    <row r="2321" spans="1:8" x14ac:dyDescent="0.25">
      <c r="A2321">
        <v>2319</v>
      </c>
      <c r="B2321" s="5">
        <v>42141</v>
      </c>
      <c r="C2321">
        <v>9.4399995803833008</v>
      </c>
      <c r="D2321">
        <v>303151</v>
      </c>
      <c r="E2321">
        <v>4288.080078125</v>
      </c>
      <c r="F2321">
        <v>0.13352900743484497</v>
      </c>
      <c r="G2321">
        <v>236.10000610351563</v>
      </c>
      <c r="H2321">
        <v>31.526199340820313</v>
      </c>
    </row>
    <row r="2322" spans="1:8" x14ac:dyDescent="0.25">
      <c r="A2322">
        <v>2320</v>
      </c>
      <c r="B2322" s="5">
        <v>42142</v>
      </c>
      <c r="C2322">
        <v>9.4499998092651367</v>
      </c>
      <c r="D2322">
        <v>332394</v>
      </c>
      <c r="E2322">
        <v>3614.840087890625</v>
      </c>
      <c r="F2322">
        <v>0.10277000069618225</v>
      </c>
      <c r="G2322">
        <v>232.86500549316406</v>
      </c>
      <c r="H2322">
        <v>23.931600570678711</v>
      </c>
    </row>
    <row r="2323" spans="1:8" x14ac:dyDescent="0.25">
      <c r="A2323">
        <v>2321</v>
      </c>
      <c r="B2323" s="5">
        <v>42143</v>
      </c>
      <c r="C2323">
        <v>9.4600000381469727</v>
      </c>
      <c r="D2323">
        <v>332394</v>
      </c>
      <c r="E2323">
        <v>3265.68994140625</v>
      </c>
      <c r="F2323">
        <v>9.2942200601100922E-2</v>
      </c>
      <c r="G2323">
        <v>231.9429931640625</v>
      </c>
      <c r="H2323">
        <v>21.557300567626953</v>
      </c>
    </row>
    <row r="2324" spans="1:8" x14ac:dyDescent="0.25">
      <c r="A2324">
        <v>2322</v>
      </c>
      <c r="B2324" s="5">
        <v>42144</v>
      </c>
      <c r="C2324">
        <v>9.4700002670288086</v>
      </c>
      <c r="D2324">
        <v>344525</v>
      </c>
      <c r="E2324">
        <v>3640.0400390625</v>
      </c>
      <c r="F2324">
        <v>0.10005400329828262</v>
      </c>
      <c r="G2324">
        <v>234.2449951171875</v>
      </c>
      <c r="H2324">
        <v>23.437200546264648</v>
      </c>
    </row>
    <row r="2325" spans="1:8" x14ac:dyDescent="0.25">
      <c r="A2325">
        <v>2323</v>
      </c>
      <c r="B2325" s="5">
        <v>42145</v>
      </c>
      <c r="C2325">
        <v>9.4799995422363281</v>
      </c>
      <c r="D2325">
        <v>344525</v>
      </c>
      <c r="E2325">
        <v>3889.47998046875</v>
      </c>
      <c r="F2325">
        <v>0.10702300071716309</v>
      </c>
      <c r="G2325">
        <v>235.30499267578125</v>
      </c>
      <c r="H2325">
        <v>25.183200836181641</v>
      </c>
    </row>
    <row r="2326" spans="1:8" x14ac:dyDescent="0.25">
      <c r="A2326">
        <v>2324</v>
      </c>
      <c r="B2326" s="5">
        <v>42146</v>
      </c>
      <c r="C2326">
        <v>9.4899997711181641</v>
      </c>
      <c r="D2326">
        <v>344525</v>
      </c>
      <c r="E2326">
        <v>3465.340087890625</v>
      </c>
      <c r="F2326">
        <v>9.5453396439552307E-2</v>
      </c>
      <c r="G2326">
        <v>240.51899719238281</v>
      </c>
      <c r="H2326">
        <v>22.958400726318359</v>
      </c>
    </row>
    <row r="2327" spans="1:8" x14ac:dyDescent="0.25">
      <c r="A2327">
        <v>2325</v>
      </c>
      <c r="B2327" s="5">
        <v>42147</v>
      </c>
      <c r="C2327">
        <v>9.5</v>
      </c>
      <c r="D2327">
        <v>344525</v>
      </c>
      <c r="E2327">
        <v>2812.760009765625</v>
      </c>
      <c r="F2327">
        <v>7.7559597790241241E-2</v>
      </c>
      <c r="G2327">
        <v>239.03300476074219</v>
      </c>
      <c r="H2327">
        <v>18.539300918579102</v>
      </c>
    </row>
    <row r="2328" spans="1:8" x14ac:dyDescent="0.25">
      <c r="A2328">
        <v>2326</v>
      </c>
      <c r="B2328" s="5">
        <v>42148</v>
      </c>
      <c r="C2328">
        <v>9.5100002288818359</v>
      </c>
      <c r="D2328">
        <v>342099</v>
      </c>
      <c r="E2328">
        <v>3663.52001953125</v>
      </c>
      <c r="F2328">
        <v>0.101842001080513</v>
      </c>
      <c r="G2328">
        <v>241.18600463867188</v>
      </c>
      <c r="H2328">
        <v>24.562900543212891</v>
      </c>
    </row>
    <row r="2329" spans="1:8" x14ac:dyDescent="0.25">
      <c r="A2329">
        <v>2327</v>
      </c>
      <c r="B2329" s="5">
        <v>42149</v>
      </c>
      <c r="C2329">
        <v>9.5200004577636719</v>
      </c>
      <c r="D2329">
        <v>342099</v>
      </c>
      <c r="E2329">
        <v>3540.530029296875</v>
      </c>
      <c r="F2329">
        <v>9.8526597023010254E-2</v>
      </c>
      <c r="G2329">
        <v>237.48800659179688</v>
      </c>
      <c r="H2329">
        <v>23.398899078369141</v>
      </c>
    </row>
    <row r="2330" spans="1:8" x14ac:dyDescent="0.25">
      <c r="A2330">
        <v>2328</v>
      </c>
      <c r="B2330" s="5">
        <v>42150</v>
      </c>
      <c r="C2330">
        <v>9.5299997329711914</v>
      </c>
      <c r="D2330">
        <v>327542</v>
      </c>
      <c r="E2330">
        <v>3618.050048828125</v>
      </c>
      <c r="F2330">
        <v>0.10526899993419647</v>
      </c>
      <c r="G2330">
        <v>237.32699584960938</v>
      </c>
      <c r="H2330">
        <v>24.983200073242188</v>
      </c>
    </row>
    <row r="2331" spans="1:8" x14ac:dyDescent="0.25">
      <c r="A2331">
        <v>2329</v>
      </c>
      <c r="B2331" s="5">
        <v>42151</v>
      </c>
      <c r="C2331">
        <v>9.5399999618530273</v>
      </c>
      <c r="D2331">
        <v>327542</v>
      </c>
      <c r="E2331">
        <v>3466</v>
      </c>
      <c r="F2331">
        <v>0.10095100104808807</v>
      </c>
      <c r="G2331">
        <v>237.18499755859375</v>
      </c>
      <c r="H2331">
        <v>23.944000244140625</v>
      </c>
    </row>
    <row r="2332" spans="1:8" x14ac:dyDescent="0.25">
      <c r="A2332">
        <v>2330</v>
      </c>
      <c r="B2332" s="5">
        <v>42152</v>
      </c>
      <c r="C2332">
        <v>9.5500001907348633</v>
      </c>
      <c r="D2332">
        <v>320263</v>
      </c>
      <c r="E2332">
        <v>3316.25</v>
      </c>
      <c r="F2332">
        <v>9.8888099193572998E-2</v>
      </c>
      <c r="G2332">
        <v>237.47200012207031</v>
      </c>
      <c r="H2332">
        <v>23.483100891113281</v>
      </c>
    </row>
    <row r="2333" spans="1:8" x14ac:dyDescent="0.25">
      <c r="A2333">
        <v>2331</v>
      </c>
      <c r="B2333" s="5">
        <v>42153</v>
      </c>
      <c r="C2333">
        <v>9.5600004196166992</v>
      </c>
      <c r="D2333">
        <v>320263</v>
      </c>
      <c r="E2333">
        <v>3867.830078125</v>
      </c>
      <c r="F2333">
        <v>0.11545699834823608</v>
      </c>
      <c r="G2333">
        <v>237.10499572753906</v>
      </c>
      <c r="H2333">
        <v>27.375299453735352</v>
      </c>
    </row>
    <row r="2334" spans="1:8" x14ac:dyDescent="0.25">
      <c r="A2334">
        <v>2332</v>
      </c>
      <c r="B2334" s="5">
        <v>42154</v>
      </c>
      <c r="C2334">
        <v>9.5699996948242188</v>
      </c>
      <c r="D2334">
        <v>300853</v>
      </c>
      <c r="E2334">
        <v>3417.0400390625</v>
      </c>
      <c r="F2334">
        <v>0.10869500041007996</v>
      </c>
      <c r="G2334">
        <v>233.29400634765625</v>
      </c>
      <c r="H2334">
        <v>25.357799530029297</v>
      </c>
    </row>
    <row r="2335" spans="1:8" x14ac:dyDescent="0.25">
      <c r="A2335">
        <v>2333</v>
      </c>
      <c r="B2335" s="5">
        <v>42155</v>
      </c>
      <c r="C2335">
        <v>9.5799999237060547</v>
      </c>
      <c r="D2335">
        <v>300853</v>
      </c>
      <c r="E2335">
        <v>3739.4599609375</v>
      </c>
      <c r="F2335">
        <v>0.11907500028610229</v>
      </c>
      <c r="G2335">
        <v>229.99899291992188</v>
      </c>
      <c r="H2335">
        <v>27.387100219726563</v>
      </c>
    </row>
    <row r="2336" spans="1:8" x14ac:dyDescent="0.25">
      <c r="A2336">
        <v>2334</v>
      </c>
      <c r="B2336" s="5">
        <v>42156</v>
      </c>
      <c r="C2336">
        <v>9.5900001525878906</v>
      </c>
      <c r="D2336">
        <v>332394</v>
      </c>
      <c r="E2336">
        <v>3321.7099609375</v>
      </c>
      <c r="F2336">
        <v>9.5835700631141663E-2</v>
      </c>
      <c r="G2336">
        <v>223.30900573730469</v>
      </c>
      <c r="H2336">
        <v>21.400999069213867</v>
      </c>
    </row>
    <row r="2337" spans="1:8" x14ac:dyDescent="0.25">
      <c r="A2337">
        <v>2335</v>
      </c>
      <c r="B2337" s="5">
        <v>42157</v>
      </c>
      <c r="C2337">
        <v>9.6000003814697266</v>
      </c>
      <c r="D2337">
        <v>332394</v>
      </c>
      <c r="E2337">
        <v>3768.56005859375</v>
      </c>
      <c r="F2337">
        <v>0.10884100198745728</v>
      </c>
      <c r="G2337">
        <v>225.74600219726563</v>
      </c>
      <c r="H2337">
        <v>24.570499420166016</v>
      </c>
    </row>
    <row r="2338" spans="1:8" x14ac:dyDescent="0.25">
      <c r="A2338">
        <v>2336</v>
      </c>
      <c r="B2338" s="5">
        <v>42158</v>
      </c>
      <c r="C2338">
        <v>9.6099996566772461</v>
      </c>
      <c r="D2338">
        <v>335928</v>
      </c>
      <c r="E2338">
        <v>3568.030029296875</v>
      </c>
      <c r="F2338">
        <v>0.10207200050354004</v>
      </c>
      <c r="G2338">
        <v>225.64500427246094</v>
      </c>
      <c r="H2338">
        <v>23.031999588012695</v>
      </c>
    </row>
    <row r="2339" spans="1:8" x14ac:dyDescent="0.25">
      <c r="A2339">
        <v>2337</v>
      </c>
      <c r="B2339" s="5">
        <v>42159</v>
      </c>
      <c r="C2339">
        <v>9.619999885559082</v>
      </c>
      <c r="D2339">
        <v>335928</v>
      </c>
      <c r="E2339">
        <v>3541.820068359375</v>
      </c>
      <c r="F2339">
        <v>0.10142699629068375</v>
      </c>
      <c r="G2339">
        <v>224.37100219726563</v>
      </c>
      <c r="H2339">
        <v>22.757400512695313</v>
      </c>
    </row>
    <row r="2340" spans="1:8" x14ac:dyDescent="0.25">
      <c r="A2340">
        <v>2338</v>
      </c>
      <c r="B2340" s="5">
        <v>42160</v>
      </c>
      <c r="C2340">
        <v>9.630000114440918</v>
      </c>
      <c r="D2340">
        <v>335928</v>
      </c>
      <c r="E2340">
        <v>3465.909912109375</v>
      </c>
      <c r="F2340">
        <v>9.9356703460216522E-2</v>
      </c>
      <c r="G2340">
        <v>225.03599548339844</v>
      </c>
      <c r="H2340">
        <v>22.358800888061523</v>
      </c>
    </row>
    <row r="2341" spans="1:8" x14ac:dyDescent="0.25">
      <c r="A2341">
        <v>2339</v>
      </c>
      <c r="B2341" s="5">
        <v>42161</v>
      </c>
      <c r="C2341">
        <v>9.6400003433227539</v>
      </c>
      <c r="D2341">
        <v>335928</v>
      </c>
      <c r="E2341">
        <v>4464.25</v>
      </c>
      <c r="F2341">
        <v>0.12810899317264557</v>
      </c>
      <c r="G2341">
        <v>225.67900085449219</v>
      </c>
      <c r="H2341">
        <v>28.911500930786133</v>
      </c>
    </row>
    <row r="2342" spans="1:8" x14ac:dyDescent="0.25">
      <c r="A2342">
        <v>2340</v>
      </c>
      <c r="B2342" s="5">
        <v>42162</v>
      </c>
      <c r="C2342">
        <v>9.6499996185302734</v>
      </c>
      <c r="D2342">
        <v>395070</v>
      </c>
      <c r="E2342">
        <v>3737.9599609375</v>
      </c>
      <c r="F2342">
        <v>9.1303601861000061E-2</v>
      </c>
      <c r="G2342">
        <v>223.38999938964844</v>
      </c>
      <c r="H2342">
        <v>20.396299362182617</v>
      </c>
    </row>
    <row r="2343" spans="1:8" x14ac:dyDescent="0.25">
      <c r="A2343">
        <v>2341</v>
      </c>
      <c r="B2343" s="5">
        <v>42163</v>
      </c>
      <c r="C2343">
        <v>9.6599998474121094</v>
      </c>
      <c r="D2343">
        <v>395070</v>
      </c>
      <c r="E2343">
        <v>3942.340087890625</v>
      </c>
      <c r="F2343">
        <v>9.6395596861839294E-2</v>
      </c>
      <c r="G2343">
        <v>228.64500427246094</v>
      </c>
      <c r="H2343">
        <v>22.040399551391602</v>
      </c>
    </row>
    <row r="2344" spans="1:8" x14ac:dyDescent="0.25">
      <c r="A2344">
        <v>2342</v>
      </c>
      <c r="B2344" s="5">
        <v>42164</v>
      </c>
      <c r="C2344">
        <v>9.6700000762939453</v>
      </c>
      <c r="D2344">
        <v>383242</v>
      </c>
      <c r="E2344">
        <v>3792.719970703125</v>
      </c>
      <c r="F2344">
        <v>9.5698297023773193E-2</v>
      </c>
      <c r="G2344">
        <v>229.33299255371094</v>
      </c>
      <c r="H2344">
        <v>21.946800231933594</v>
      </c>
    </row>
    <row r="2345" spans="1:8" x14ac:dyDescent="0.25">
      <c r="A2345">
        <v>2343</v>
      </c>
      <c r="B2345" s="5">
        <v>42165</v>
      </c>
      <c r="C2345">
        <v>9.6800003051757813</v>
      </c>
      <c r="D2345">
        <v>383242</v>
      </c>
      <c r="E2345">
        <v>4245.080078125</v>
      </c>
      <c r="F2345">
        <v>0.10722299665212631</v>
      </c>
      <c r="G2345">
        <v>228.95199584960938</v>
      </c>
      <c r="H2345">
        <v>24.548900604248047</v>
      </c>
    </row>
    <row r="2346" spans="1:8" x14ac:dyDescent="0.25">
      <c r="A2346">
        <v>2344</v>
      </c>
      <c r="B2346" s="5">
        <v>42166</v>
      </c>
      <c r="C2346">
        <v>9.6899995803833008</v>
      </c>
      <c r="D2346">
        <v>366682</v>
      </c>
      <c r="E2346">
        <v>3392.43994140625</v>
      </c>
      <c r="F2346">
        <v>8.9649200439453125E-2</v>
      </c>
      <c r="G2346">
        <v>230.01899719238281</v>
      </c>
      <c r="H2346">
        <v>20.621000289916992</v>
      </c>
    </row>
    <row r="2347" spans="1:8" x14ac:dyDescent="0.25">
      <c r="A2347">
        <v>2345</v>
      </c>
      <c r="B2347" s="5">
        <v>42167</v>
      </c>
      <c r="C2347">
        <v>9.6999998092651367</v>
      </c>
      <c r="D2347">
        <v>366682</v>
      </c>
      <c r="E2347">
        <v>3568.3701171875</v>
      </c>
      <c r="F2347">
        <v>9.4395697116851807E-2</v>
      </c>
      <c r="G2347">
        <v>230.20399475097656</v>
      </c>
      <c r="H2347">
        <v>21.730300903320313</v>
      </c>
    </row>
    <row r="2348" spans="1:8" x14ac:dyDescent="0.25">
      <c r="A2348">
        <v>2346</v>
      </c>
      <c r="B2348" s="5">
        <v>42168</v>
      </c>
      <c r="C2348">
        <v>9.7100000381469727</v>
      </c>
      <c r="D2348">
        <v>373779</v>
      </c>
      <c r="E2348">
        <v>3991.89990234375</v>
      </c>
      <c r="F2348">
        <v>0.10370100289583206</v>
      </c>
      <c r="G2348">
        <v>232.75300598144531</v>
      </c>
      <c r="H2348">
        <v>24.136800765991211</v>
      </c>
    </row>
    <row r="2349" spans="1:8" x14ac:dyDescent="0.25">
      <c r="A2349">
        <v>2347</v>
      </c>
      <c r="B2349" s="5">
        <v>42169</v>
      </c>
      <c r="C2349">
        <v>9.7200002670288086</v>
      </c>
      <c r="D2349">
        <v>373779</v>
      </c>
      <c r="E2349">
        <v>3715.97998046875</v>
      </c>
      <c r="F2349">
        <v>9.6632800996303558E-2</v>
      </c>
      <c r="G2349">
        <v>233.85400390625</v>
      </c>
      <c r="H2349">
        <v>22.597999572753906</v>
      </c>
    </row>
    <row r="2350" spans="1:8" x14ac:dyDescent="0.25">
      <c r="A2350">
        <v>2348</v>
      </c>
      <c r="B2350" s="5">
        <v>42170</v>
      </c>
      <c r="C2350">
        <v>9.7299995422363281</v>
      </c>
      <c r="D2350">
        <v>370533</v>
      </c>
      <c r="E2350">
        <v>3619.8701171875</v>
      </c>
      <c r="F2350">
        <v>9.5055900514125824E-2</v>
      </c>
      <c r="G2350">
        <v>237.30999755859375</v>
      </c>
      <c r="H2350">
        <v>22.557699203491211</v>
      </c>
    </row>
    <row r="2351" spans="1:8" x14ac:dyDescent="0.25">
      <c r="A2351">
        <v>2349</v>
      </c>
      <c r="B2351" s="5">
        <v>42171</v>
      </c>
      <c r="C2351">
        <v>9.7399997711181641</v>
      </c>
      <c r="D2351">
        <v>370533</v>
      </c>
      <c r="E2351">
        <v>2970.1298828125</v>
      </c>
      <c r="F2351">
        <v>7.8074201941490173E-2</v>
      </c>
      <c r="G2351">
        <v>250.89799499511719</v>
      </c>
      <c r="H2351">
        <v>19.588699340820313</v>
      </c>
    </row>
    <row r="2352" spans="1:8" x14ac:dyDescent="0.25">
      <c r="A2352">
        <v>2350</v>
      </c>
      <c r="B2352" s="5">
        <v>42172</v>
      </c>
      <c r="C2352">
        <v>9.75</v>
      </c>
      <c r="D2352">
        <v>350772</v>
      </c>
      <c r="E2352">
        <v>3973.449951171875</v>
      </c>
      <c r="F2352">
        <v>0.11044500023126602</v>
      </c>
      <c r="G2352">
        <v>249.16799926757813</v>
      </c>
      <c r="H2352">
        <v>27.519399642944336</v>
      </c>
    </row>
    <row r="2353" spans="1:8" x14ac:dyDescent="0.25">
      <c r="A2353">
        <v>2351</v>
      </c>
      <c r="B2353" s="5">
        <v>42173</v>
      </c>
      <c r="C2353">
        <v>9.7600002288818359</v>
      </c>
      <c r="D2353">
        <v>350772</v>
      </c>
      <c r="E2353">
        <v>3927.330078125</v>
      </c>
      <c r="F2353">
        <v>0.10927499830722809</v>
      </c>
      <c r="G2353">
        <v>248.87300109863281</v>
      </c>
      <c r="H2353">
        <v>27.195699691772461</v>
      </c>
    </row>
    <row r="2354" spans="1:8" x14ac:dyDescent="0.25">
      <c r="A2354">
        <v>2352</v>
      </c>
      <c r="B2354" s="5">
        <v>42174</v>
      </c>
      <c r="C2354">
        <v>9.7700004577636719</v>
      </c>
      <c r="D2354">
        <v>397706</v>
      </c>
      <c r="E2354">
        <v>3702.31005859375</v>
      </c>
      <c r="F2354">
        <v>9.095049649477005E-2</v>
      </c>
      <c r="G2354">
        <v>243.5469970703125</v>
      </c>
      <c r="H2354">
        <v>22.150699615478516</v>
      </c>
    </row>
    <row r="2355" spans="1:8" x14ac:dyDescent="0.25">
      <c r="A2355">
        <v>2353</v>
      </c>
      <c r="B2355" s="5">
        <v>42175</v>
      </c>
      <c r="C2355">
        <v>9.7799997329711914</v>
      </c>
      <c r="D2355">
        <v>397706</v>
      </c>
      <c r="E2355">
        <v>3365.3701171875</v>
      </c>
      <c r="F2355">
        <v>8.2757897675037384E-2</v>
      </c>
      <c r="G2355">
        <v>245.26100158691406</v>
      </c>
      <c r="H2355">
        <v>20.297300338745117</v>
      </c>
    </row>
    <row r="2356" spans="1:8" x14ac:dyDescent="0.25">
      <c r="A2356">
        <v>2354</v>
      </c>
      <c r="B2356" s="5">
        <v>42176</v>
      </c>
      <c r="C2356">
        <v>9.7899999618530273</v>
      </c>
      <c r="D2356">
        <v>301367</v>
      </c>
      <c r="E2356">
        <v>3114.080078125</v>
      </c>
      <c r="F2356">
        <v>0.10116200149059296</v>
      </c>
      <c r="G2356">
        <v>244.00999450683594</v>
      </c>
      <c r="H2356">
        <v>24.684499740600586</v>
      </c>
    </row>
    <row r="2357" spans="1:8" x14ac:dyDescent="0.25">
      <c r="A2357">
        <v>2355</v>
      </c>
      <c r="B2357" s="5">
        <v>42177</v>
      </c>
      <c r="C2357">
        <v>9.8000001907348633</v>
      </c>
      <c r="D2357">
        <v>301367</v>
      </c>
      <c r="E2357">
        <v>3852.929931640625</v>
      </c>
      <c r="F2357">
        <v>0.12529100477695465</v>
      </c>
      <c r="G2357">
        <v>246.77000427246094</v>
      </c>
      <c r="H2357">
        <v>30.91819953918457</v>
      </c>
    </row>
    <row r="2358" spans="1:8" x14ac:dyDescent="0.25">
      <c r="A2358">
        <v>2356</v>
      </c>
      <c r="B2358" s="5">
        <v>42178</v>
      </c>
      <c r="C2358">
        <v>9.8100004196166992</v>
      </c>
      <c r="D2358">
        <v>353242</v>
      </c>
      <c r="E2358">
        <v>3518.739990234375</v>
      </c>
      <c r="F2358">
        <v>9.7720101475715637E-2</v>
      </c>
      <c r="G2358">
        <v>243.98599243164063</v>
      </c>
      <c r="H2358">
        <v>23.842300415039063</v>
      </c>
    </row>
    <row r="2359" spans="1:8" x14ac:dyDescent="0.25">
      <c r="A2359">
        <v>2357</v>
      </c>
      <c r="B2359" s="5">
        <v>42179</v>
      </c>
      <c r="C2359">
        <v>9.8199996948242188</v>
      </c>
      <c r="D2359">
        <v>353242</v>
      </c>
      <c r="E2359">
        <v>3916.360107421875</v>
      </c>
      <c r="F2359">
        <v>0.10887300223112106</v>
      </c>
      <c r="G2359">
        <v>240.21499633789063</v>
      </c>
      <c r="H2359">
        <v>26.152999877929688</v>
      </c>
    </row>
    <row r="2360" spans="1:8" x14ac:dyDescent="0.25">
      <c r="A2360">
        <v>2358</v>
      </c>
      <c r="B2360" s="5">
        <v>42180</v>
      </c>
      <c r="C2360">
        <v>9.8299999237060547</v>
      </c>
      <c r="D2360">
        <v>395236</v>
      </c>
      <c r="E2360">
        <v>3816.68994140625</v>
      </c>
      <c r="F2360">
        <v>9.492570161819458E-2</v>
      </c>
      <c r="G2360">
        <v>242.4219970703125</v>
      </c>
      <c r="H2360">
        <v>23.012100219726563</v>
      </c>
    </row>
    <row r="2361" spans="1:8" x14ac:dyDescent="0.25">
      <c r="A2361">
        <v>2359</v>
      </c>
      <c r="B2361" s="5">
        <v>42181</v>
      </c>
      <c r="C2361">
        <v>9.8400001525878906</v>
      </c>
      <c r="D2361">
        <v>395236</v>
      </c>
      <c r="E2361">
        <v>3868.159912109375</v>
      </c>
      <c r="F2361">
        <v>9.6303701400756836E-2</v>
      </c>
      <c r="G2361">
        <v>242.64199829101563</v>
      </c>
      <c r="H2361">
        <v>23.367300033569336</v>
      </c>
    </row>
    <row r="2362" spans="1:8" x14ac:dyDescent="0.25">
      <c r="A2362">
        <v>2360</v>
      </c>
      <c r="B2362" s="5">
        <v>42182</v>
      </c>
      <c r="C2362">
        <v>9.8500003814697266</v>
      </c>
      <c r="D2362">
        <v>316188</v>
      </c>
      <c r="E2362">
        <v>3241.739990234375</v>
      </c>
      <c r="F2362">
        <v>0.1009880006313324</v>
      </c>
      <c r="G2362">
        <v>250.70700073242188</v>
      </c>
      <c r="H2362">
        <v>25.318399429321289</v>
      </c>
    </row>
    <row r="2363" spans="1:8" x14ac:dyDescent="0.25">
      <c r="A2363">
        <v>2361</v>
      </c>
      <c r="B2363" s="5">
        <v>42183</v>
      </c>
      <c r="C2363">
        <v>9.8599996566772461</v>
      </c>
      <c r="D2363">
        <v>316188</v>
      </c>
      <c r="E2363">
        <v>3540.39990234375</v>
      </c>
      <c r="F2363">
        <v>0.11040399968624115</v>
      </c>
      <c r="G2363">
        <v>248.06700134277344</v>
      </c>
      <c r="H2363">
        <v>27.387500762939453</v>
      </c>
    </row>
    <row r="2364" spans="1:8" x14ac:dyDescent="0.25">
      <c r="A2364">
        <v>2362</v>
      </c>
      <c r="B2364" s="5">
        <v>42184</v>
      </c>
      <c r="C2364">
        <v>9.869999885559082</v>
      </c>
      <c r="D2364">
        <v>336443</v>
      </c>
      <c r="E2364">
        <v>3518.699951171875</v>
      </c>
      <c r="F2364">
        <v>0.10322599858045578</v>
      </c>
      <c r="G2364">
        <v>256.48699951171875</v>
      </c>
      <c r="H2364">
        <v>26.476100921630859</v>
      </c>
    </row>
    <row r="2365" spans="1:8" x14ac:dyDescent="0.25">
      <c r="A2365">
        <v>2363</v>
      </c>
      <c r="B2365" s="5">
        <v>42185</v>
      </c>
      <c r="C2365">
        <v>9.880000114440918</v>
      </c>
      <c r="D2365">
        <v>336443</v>
      </c>
      <c r="E2365">
        <v>3654.949951171875</v>
      </c>
      <c r="F2365">
        <v>0.10733100026845932</v>
      </c>
      <c r="G2365">
        <v>262.4840087890625</v>
      </c>
      <c r="H2365">
        <v>28.172800064086914</v>
      </c>
    </row>
    <row r="2366" spans="1:8" x14ac:dyDescent="0.25">
      <c r="A2366">
        <v>2364</v>
      </c>
      <c r="B2366" s="5">
        <v>42186</v>
      </c>
      <c r="C2366">
        <v>9.8900003433227539</v>
      </c>
      <c r="D2366">
        <v>356089</v>
      </c>
      <c r="E2366">
        <v>3396.280029296875</v>
      </c>
      <c r="F2366">
        <v>9.4328097999095917E-2</v>
      </c>
      <c r="G2366">
        <v>257.66000366210938</v>
      </c>
      <c r="H2366">
        <v>24.304599761962891</v>
      </c>
    </row>
    <row r="2367" spans="1:8" x14ac:dyDescent="0.25">
      <c r="A2367">
        <v>2365</v>
      </c>
      <c r="B2367" s="5">
        <v>42187</v>
      </c>
      <c r="C2367">
        <v>9.8999996185302734</v>
      </c>
      <c r="D2367">
        <v>356089</v>
      </c>
      <c r="E2367">
        <v>3874.300048828125</v>
      </c>
      <c r="F2367">
        <v>0.1077129989862442</v>
      </c>
      <c r="G2367">
        <v>254.35000610351563</v>
      </c>
      <c r="H2367">
        <v>27.396900177001953</v>
      </c>
    </row>
    <row r="2368" spans="1:8" x14ac:dyDescent="0.25">
      <c r="A2368">
        <v>2366</v>
      </c>
      <c r="B2368" s="5">
        <v>42188</v>
      </c>
      <c r="C2368">
        <v>9.9099998474121094</v>
      </c>
      <c r="D2368">
        <v>397838</v>
      </c>
      <c r="E2368">
        <v>4047.7900390625</v>
      </c>
      <c r="F2368">
        <v>0.10082899779081345</v>
      </c>
      <c r="G2368">
        <v>255.59599304199219</v>
      </c>
      <c r="H2368">
        <v>25.771499633789063</v>
      </c>
    </row>
    <row r="2369" spans="1:8" x14ac:dyDescent="0.25">
      <c r="A2369">
        <v>2367</v>
      </c>
      <c r="B2369" s="5">
        <v>42189</v>
      </c>
      <c r="C2369">
        <v>9.9200000762939453</v>
      </c>
      <c r="D2369">
        <v>397838</v>
      </c>
      <c r="E2369">
        <v>3817.85009765625</v>
      </c>
      <c r="F2369">
        <v>9.5197200775146484E-2</v>
      </c>
      <c r="G2369">
        <v>260.3489990234375</v>
      </c>
      <c r="H2369">
        <v>24.784500122070313</v>
      </c>
    </row>
    <row r="2370" spans="1:8" x14ac:dyDescent="0.25">
      <c r="A2370">
        <v>2368</v>
      </c>
      <c r="B2370" s="5">
        <v>42190</v>
      </c>
      <c r="C2370">
        <v>9.9300003051757813</v>
      </c>
      <c r="D2370">
        <v>356089</v>
      </c>
      <c r="E2370">
        <v>3570.949951171875</v>
      </c>
      <c r="F2370">
        <v>9.9580496549606323E-2</v>
      </c>
      <c r="G2370">
        <v>271.0150146484375</v>
      </c>
      <c r="H2370">
        <v>26.987800598144531</v>
      </c>
    </row>
    <row r="2371" spans="1:8" x14ac:dyDescent="0.25">
      <c r="A2371">
        <v>2369</v>
      </c>
      <c r="B2371" s="5">
        <v>42191</v>
      </c>
      <c r="C2371">
        <v>9.9399995803833008</v>
      </c>
      <c r="D2371">
        <v>356089</v>
      </c>
      <c r="E2371">
        <v>4560.58984375</v>
      </c>
      <c r="F2371">
        <v>0.12730599939823151</v>
      </c>
      <c r="G2371">
        <v>268.49301147460938</v>
      </c>
      <c r="H2371">
        <v>34.180801391601563</v>
      </c>
    </row>
    <row r="2372" spans="1:8" x14ac:dyDescent="0.25">
      <c r="A2372">
        <v>2370</v>
      </c>
      <c r="B2372" s="5">
        <v>42192</v>
      </c>
      <c r="C2372">
        <v>9.9499998092651367</v>
      </c>
      <c r="D2372">
        <v>363457</v>
      </c>
      <c r="E2372">
        <v>3393.280029296875</v>
      </c>
      <c r="F2372">
        <v>9.2894397675991058E-2</v>
      </c>
      <c r="G2372">
        <v>264.95700073242188</v>
      </c>
      <c r="H2372">
        <v>24.613000869750977</v>
      </c>
    </row>
    <row r="2373" spans="1:8" x14ac:dyDescent="0.25">
      <c r="A2373">
        <v>2371</v>
      </c>
      <c r="B2373" s="5">
        <v>42193</v>
      </c>
      <c r="C2373">
        <v>9.9600000381469727</v>
      </c>
      <c r="D2373">
        <v>363457</v>
      </c>
      <c r="E2373">
        <v>4075.780029296875</v>
      </c>
      <c r="F2373">
        <v>0.11169099807739258</v>
      </c>
      <c r="G2373">
        <v>269.64599609375</v>
      </c>
      <c r="H2373">
        <v>30.117000579833984</v>
      </c>
    </row>
    <row r="2374" spans="1:8" x14ac:dyDescent="0.25">
      <c r="A2374">
        <v>2372</v>
      </c>
      <c r="B2374" s="5">
        <v>42194</v>
      </c>
      <c r="C2374">
        <v>9.9700002670288086</v>
      </c>
      <c r="D2374">
        <v>338899</v>
      </c>
      <c r="E2374">
        <v>3365.179931640625</v>
      </c>
      <c r="F2374">
        <v>9.8999500274658203E-2</v>
      </c>
      <c r="G2374">
        <v>268.11300659179688</v>
      </c>
      <c r="H2374">
        <v>26.543100357055664</v>
      </c>
    </row>
    <row r="2375" spans="1:8" x14ac:dyDescent="0.25">
      <c r="A2375">
        <v>2373</v>
      </c>
      <c r="B2375" s="5">
        <v>42195</v>
      </c>
      <c r="C2375">
        <v>9.9799995422363281</v>
      </c>
      <c r="D2375">
        <v>338899</v>
      </c>
      <c r="E2375">
        <v>3887.3701171875</v>
      </c>
      <c r="F2375">
        <v>0.11447600275278091</v>
      </c>
      <c r="G2375">
        <v>283.88101196289063</v>
      </c>
      <c r="H2375">
        <v>32.497699737548828</v>
      </c>
    </row>
    <row r="2376" spans="1:8" x14ac:dyDescent="0.25">
      <c r="A2376">
        <v>2374</v>
      </c>
      <c r="B2376" s="5">
        <v>42196</v>
      </c>
      <c r="C2376">
        <v>9.9899997711181641</v>
      </c>
      <c r="D2376">
        <v>356089</v>
      </c>
      <c r="E2376">
        <v>3738.7099609375</v>
      </c>
      <c r="F2376">
        <v>0.10488899797201157</v>
      </c>
      <c r="G2376">
        <v>291.68701171875</v>
      </c>
      <c r="H2376">
        <v>30.594699859619141</v>
      </c>
    </row>
    <row r="2377" spans="1:8" x14ac:dyDescent="0.25">
      <c r="A2377">
        <v>2375</v>
      </c>
      <c r="B2377" s="5">
        <v>42197</v>
      </c>
      <c r="C2377">
        <v>10</v>
      </c>
      <c r="D2377">
        <v>356089</v>
      </c>
      <c r="E2377">
        <v>3419.360107421875</v>
      </c>
      <c r="F2377">
        <v>9.602539986371994E-2</v>
      </c>
      <c r="G2377">
        <v>309.97799682617188</v>
      </c>
      <c r="H2377">
        <v>29.765800476074219</v>
      </c>
    </row>
    <row r="2378" spans="1:8" x14ac:dyDescent="0.25">
      <c r="A2378">
        <v>2376</v>
      </c>
      <c r="B2378" s="5">
        <v>42198</v>
      </c>
      <c r="C2378">
        <v>10.100000381469727</v>
      </c>
      <c r="D2378">
        <v>368158</v>
      </c>
      <c r="E2378">
        <v>3732.27001953125</v>
      </c>
      <c r="F2378">
        <v>0.10239099711179733</v>
      </c>
      <c r="G2378">
        <v>290.88101196289063</v>
      </c>
      <c r="H2378">
        <v>29.783500671386719</v>
      </c>
    </row>
    <row r="2379" spans="1:8" x14ac:dyDescent="0.25">
      <c r="A2379">
        <v>2377</v>
      </c>
      <c r="B2379" s="5">
        <v>42199</v>
      </c>
      <c r="C2379">
        <v>10.199999809265137</v>
      </c>
      <c r="D2379">
        <v>368158</v>
      </c>
      <c r="E2379">
        <v>3629.18994140625</v>
      </c>
      <c r="F2379">
        <v>0.10054899752140045</v>
      </c>
      <c r="G2379">
        <v>286.18600463867188</v>
      </c>
      <c r="H2379">
        <v>28.775600433349609</v>
      </c>
    </row>
    <row r="2380" spans="1:8" x14ac:dyDescent="0.25">
      <c r="A2380">
        <v>2378</v>
      </c>
      <c r="B2380" s="5">
        <v>42200</v>
      </c>
      <c r="C2380">
        <v>10.300000190734863</v>
      </c>
      <c r="D2380">
        <v>391009</v>
      </c>
      <c r="E2380">
        <v>3851.1298828125</v>
      </c>
      <c r="F2380">
        <v>0.10144700109958649</v>
      </c>
      <c r="G2380">
        <v>283.822998046875</v>
      </c>
      <c r="H2380">
        <v>28.792999267578125</v>
      </c>
    </row>
    <row r="2381" spans="1:8" x14ac:dyDescent="0.25">
      <c r="A2381">
        <v>2379</v>
      </c>
      <c r="B2381" s="5">
        <v>42201</v>
      </c>
      <c r="C2381">
        <v>10.399999618530273</v>
      </c>
      <c r="D2381">
        <v>391009</v>
      </c>
      <c r="E2381">
        <v>3377.39990234375</v>
      </c>
      <c r="F2381">
        <v>8.9831598103046417E-2</v>
      </c>
      <c r="G2381">
        <v>277.82699584960938</v>
      </c>
      <c r="H2381">
        <v>24.957599639892578</v>
      </c>
    </row>
    <row r="2382" spans="1:8" x14ac:dyDescent="0.25">
      <c r="A2382">
        <v>2380</v>
      </c>
      <c r="B2382" s="5">
        <v>42202</v>
      </c>
      <c r="C2382">
        <v>10.5</v>
      </c>
      <c r="D2382">
        <v>365619</v>
      </c>
      <c r="E2382">
        <v>3699.050048828125</v>
      </c>
      <c r="F2382">
        <v>0.10623099654912949</v>
      </c>
      <c r="G2382">
        <v>278.48800659179688</v>
      </c>
      <c r="H2382">
        <v>29.583999633789063</v>
      </c>
    </row>
    <row r="2383" spans="1:8" x14ac:dyDescent="0.25">
      <c r="A2383">
        <v>2381</v>
      </c>
      <c r="B2383" s="5">
        <v>42203</v>
      </c>
      <c r="C2383">
        <v>10.600000381469727</v>
      </c>
      <c r="D2383">
        <v>365619</v>
      </c>
      <c r="E2383">
        <v>3768.56005859375</v>
      </c>
      <c r="F2383">
        <v>0.10925800353288651</v>
      </c>
      <c r="G2383">
        <v>274.49398803710938</v>
      </c>
      <c r="H2383">
        <v>29.9906005859375</v>
      </c>
    </row>
    <row r="2384" spans="1:8" x14ac:dyDescent="0.25">
      <c r="A2384">
        <v>2382</v>
      </c>
      <c r="B2384" s="5">
        <v>42204</v>
      </c>
      <c r="C2384">
        <v>10.699999809265137</v>
      </c>
      <c r="D2384">
        <v>363080</v>
      </c>
      <c r="E2384">
        <v>3819.639892578125</v>
      </c>
      <c r="F2384">
        <v>0.11256500333547592</v>
      </c>
      <c r="G2384">
        <v>272.489013671875</v>
      </c>
      <c r="H2384">
        <v>30.672800064086914</v>
      </c>
    </row>
    <row r="2385" spans="1:8" x14ac:dyDescent="0.25">
      <c r="A2385">
        <v>2383</v>
      </c>
      <c r="B2385" s="5">
        <v>42205</v>
      </c>
      <c r="C2385">
        <v>10.800000190734863</v>
      </c>
      <c r="D2385">
        <v>363080</v>
      </c>
      <c r="E2385">
        <v>3940.050048828125</v>
      </c>
      <c r="F2385">
        <v>0.11719900369644165</v>
      </c>
      <c r="G2385">
        <v>278.41400146484375</v>
      </c>
      <c r="H2385">
        <v>32.629798889160156</v>
      </c>
    </row>
    <row r="2386" spans="1:8" x14ac:dyDescent="0.25">
      <c r="A2386">
        <v>2384</v>
      </c>
      <c r="B2386" s="5">
        <v>42206</v>
      </c>
      <c r="C2386">
        <v>10.899999618530273</v>
      </c>
      <c r="D2386">
        <v>355463</v>
      </c>
      <c r="E2386">
        <v>3200.669921875</v>
      </c>
      <c r="F2386">
        <v>9.8146103322505951E-2</v>
      </c>
      <c r="G2386">
        <v>275.0989990234375</v>
      </c>
      <c r="H2386">
        <v>26.999900817871094</v>
      </c>
    </row>
    <row r="2387" spans="1:8" x14ac:dyDescent="0.25">
      <c r="A2387">
        <v>2385</v>
      </c>
      <c r="B2387" s="5">
        <v>42207</v>
      </c>
      <c r="C2387">
        <v>11</v>
      </c>
      <c r="D2387">
        <v>355463</v>
      </c>
      <c r="E2387">
        <v>3877.360107421875</v>
      </c>
      <c r="F2387">
        <v>0.11998700350522995</v>
      </c>
      <c r="G2387">
        <v>276.61700439453125</v>
      </c>
      <c r="H2387">
        <v>33.190498352050781</v>
      </c>
    </row>
    <row r="2388" spans="1:8" x14ac:dyDescent="0.25">
      <c r="A2388">
        <v>2386</v>
      </c>
      <c r="B2388" s="5">
        <v>42208</v>
      </c>
      <c r="C2388">
        <v>11.010000228881836</v>
      </c>
      <c r="D2388">
        <v>378314</v>
      </c>
      <c r="E2388">
        <v>3526.590087890625</v>
      </c>
      <c r="F2388">
        <v>0.102633997797966</v>
      </c>
      <c r="G2388">
        <v>275.62701416015625</v>
      </c>
      <c r="H2388">
        <v>28.288600921630859</v>
      </c>
    </row>
    <row r="2389" spans="1:8" x14ac:dyDescent="0.25">
      <c r="A2389">
        <v>2387</v>
      </c>
      <c r="B2389" s="5">
        <v>42209</v>
      </c>
      <c r="C2389">
        <v>11.020000457763672</v>
      </c>
      <c r="D2389">
        <v>378314</v>
      </c>
      <c r="E2389">
        <v>4248.27978515625</v>
      </c>
      <c r="F2389">
        <v>0.12374900281429291</v>
      </c>
      <c r="G2389">
        <v>287.9739990234375</v>
      </c>
      <c r="H2389">
        <v>35.636501312255859</v>
      </c>
    </row>
    <row r="2390" spans="1:8" x14ac:dyDescent="0.25">
      <c r="A2390">
        <v>2388</v>
      </c>
      <c r="B2390" s="5">
        <v>42210</v>
      </c>
      <c r="C2390">
        <v>11.029999732971191</v>
      </c>
      <c r="D2390">
        <v>397612</v>
      </c>
      <c r="E2390">
        <v>3870.239990234375</v>
      </c>
      <c r="F2390">
        <v>0.10736300051212311</v>
      </c>
      <c r="G2390">
        <v>288.13400268554688</v>
      </c>
      <c r="H2390">
        <v>30.934900283813477</v>
      </c>
    </row>
    <row r="2391" spans="1:8" x14ac:dyDescent="0.25">
      <c r="A2391">
        <v>2389</v>
      </c>
      <c r="B2391" s="5">
        <v>42211</v>
      </c>
      <c r="C2391">
        <v>11.039999961853027</v>
      </c>
      <c r="D2391">
        <v>397612</v>
      </c>
      <c r="E2391">
        <v>3621.169921875</v>
      </c>
      <c r="F2391">
        <v>0.1005449965596199</v>
      </c>
      <c r="G2391">
        <v>291.63699340820313</v>
      </c>
      <c r="H2391">
        <v>29.322500228881836</v>
      </c>
    </row>
    <row r="2392" spans="1:8" x14ac:dyDescent="0.25">
      <c r="A2392">
        <v>2390</v>
      </c>
      <c r="B2392" s="5">
        <v>42212</v>
      </c>
      <c r="C2392">
        <v>11.050000190734863</v>
      </c>
      <c r="D2392">
        <v>402809</v>
      </c>
      <c r="E2392">
        <v>3756.330078125</v>
      </c>
      <c r="F2392">
        <v>0.10304500162601471</v>
      </c>
      <c r="G2392">
        <v>292.73098754882813</v>
      </c>
      <c r="H2392">
        <v>30.164499282836914</v>
      </c>
    </row>
    <row r="2393" spans="1:8" x14ac:dyDescent="0.25">
      <c r="A2393">
        <v>2391</v>
      </c>
      <c r="B2393" s="5">
        <v>42213</v>
      </c>
      <c r="C2393">
        <v>11.060000419616699</v>
      </c>
      <c r="D2393">
        <v>402809</v>
      </c>
      <c r="E2393">
        <v>3427.89990234375</v>
      </c>
      <c r="F2393">
        <v>9.4120502471923828E-2</v>
      </c>
      <c r="G2393">
        <v>293.78500366210938</v>
      </c>
      <c r="H2393">
        <v>27.651199340820313</v>
      </c>
    </row>
    <row r="2394" spans="1:8" x14ac:dyDescent="0.25">
      <c r="A2394">
        <v>2392</v>
      </c>
      <c r="B2394" s="5">
        <v>42214</v>
      </c>
      <c r="C2394">
        <v>11.069999694824219</v>
      </c>
      <c r="D2394">
        <v>387217</v>
      </c>
      <c r="E2394">
        <v>3839</v>
      </c>
      <c r="F2394">
        <v>0.10975199937820435</v>
      </c>
      <c r="G2394">
        <v>288.76800537109375</v>
      </c>
      <c r="H2394">
        <v>31.692800521850586</v>
      </c>
    </row>
    <row r="2395" spans="1:8" x14ac:dyDescent="0.25">
      <c r="A2395">
        <v>2393</v>
      </c>
      <c r="B2395" s="5">
        <v>42215</v>
      </c>
      <c r="C2395">
        <v>11.079999923706055</v>
      </c>
      <c r="D2395">
        <v>387217</v>
      </c>
      <c r="E2395">
        <v>3384.030029296875</v>
      </c>
      <c r="F2395">
        <v>9.6832096576690674E-2</v>
      </c>
      <c r="G2395">
        <v>287.29000854492188</v>
      </c>
      <c r="H2395">
        <v>27.818899154663086</v>
      </c>
    </row>
    <row r="2396" spans="1:8" x14ac:dyDescent="0.25">
      <c r="A2396">
        <v>2394</v>
      </c>
      <c r="B2396" s="5">
        <v>42216</v>
      </c>
      <c r="C2396">
        <v>11.090000152587891</v>
      </c>
      <c r="D2396">
        <v>361229</v>
      </c>
      <c r="E2396">
        <v>3812.760009765625</v>
      </c>
      <c r="F2396">
        <v>0.11705499887466431</v>
      </c>
      <c r="G2396">
        <v>283.94198608398438</v>
      </c>
      <c r="H2396">
        <v>33.236698150634766</v>
      </c>
    </row>
    <row r="2397" spans="1:8" x14ac:dyDescent="0.25">
      <c r="A2397">
        <v>2395</v>
      </c>
      <c r="B2397" s="5">
        <v>42217</v>
      </c>
      <c r="C2397">
        <v>11.100000381469727</v>
      </c>
      <c r="D2397">
        <v>361229</v>
      </c>
      <c r="E2397">
        <v>3907.669921875</v>
      </c>
      <c r="F2397">
        <v>0.12007699906826019</v>
      </c>
      <c r="G2397">
        <v>280.0369873046875</v>
      </c>
      <c r="H2397">
        <v>33.625900268554688</v>
      </c>
    </row>
    <row r="2398" spans="1:8" x14ac:dyDescent="0.25">
      <c r="A2398">
        <v>2396</v>
      </c>
      <c r="B2398" s="5">
        <v>42218</v>
      </c>
      <c r="C2398">
        <v>11.109999656677246</v>
      </c>
      <c r="D2398">
        <v>408007</v>
      </c>
      <c r="E2398">
        <v>3795.820068359375</v>
      </c>
      <c r="F2398">
        <v>0.10335999727249146</v>
      </c>
      <c r="G2398">
        <v>281.64999389648438</v>
      </c>
      <c r="H2398">
        <v>29.111299514770508</v>
      </c>
    </row>
    <row r="2399" spans="1:8" x14ac:dyDescent="0.25">
      <c r="A2399">
        <v>2397</v>
      </c>
      <c r="B2399" s="5">
        <v>42219</v>
      </c>
      <c r="C2399">
        <v>11.119999885559082</v>
      </c>
      <c r="D2399">
        <v>408007</v>
      </c>
      <c r="E2399">
        <v>3952.10009765625</v>
      </c>
      <c r="F2399">
        <v>0.10771200060844421</v>
      </c>
      <c r="G2399">
        <v>280.48001098632813</v>
      </c>
      <c r="H2399">
        <v>30.211099624633789</v>
      </c>
    </row>
    <row r="2400" spans="1:8" x14ac:dyDescent="0.25">
      <c r="A2400">
        <v>2398</v>
      </c>
      <c r="B2400" s="5">
        <v>42220</v>
      </c>
      <c r="C2400">
        <v>11.130000114440918</v>
      </c>
      <c r="D2400">
        <v>374223</v>
      </c>
      <c r="E2400">
        <v>3435.18994140625</v>
      </c>
      <c r="F2400">
        <v>0.1021680012345314</v>
      </c>
      <c r="G2400">
        <v>284.50299072265625</v>
      </c>
      <c r="H2400">
        <v>29.067100524902344</v>
      </c>
    </row>
    <row r="2401" spans="1:8" x14ac:dyDescent="0.25">
      <c r="A2401">
        <v>2399</v>
      </c>
      <c r="B2401" s="5">
        <v>42221</v>
      </c>
      <c r="C2401">
        <v>11.140000343322754</v>
      </c>
      <c r="D2401">
        <v>374223</v>
      </c>
      <c r="E2401">
        <v>3358.89990234375</v>
      </c>
      <c r="F2401">
        <v>9.9988900125026703E-2</v>
      </c>
      <c r="G2401">
        <v>281.37799072265625</v>
      </c>
      <c r="H2401">
        <v>28.134700775146484</v>
      </c>
    </row>
    <row r="2402" spans="1:8" x14ac:dyDescent="0.25">
      <c r="A2402">
        <v>2400</v>
      </c>
      <c r="B2402" s="5">
        <v>42222</v>
      </c>
      <c r="C2402">
        <v>11.149999618530273</v>
      </c>
      <c r="D2402">
        <v>363828</v>
      </c>
      <c r="E2402">
        <v>3612.050048828125</v>
      </c>
      <c r="F2402">
        <v>0.11069600284099579</v>
      </c>
      <c r="G2402">
        <v>278.25201416015625</v>
      </c>
      <c r="H2402">
        <v>30.801399230957031</v>
      </c>
    </row>
    <row r="2403" spans="1:8" x14ac:dyDescent="0.25">
      <c r="A2403">
        <v>2401</v>
      </c>
      <c r="B2403" s="5">
        <v>42223</v>
      </c>
      <c r="C2403">
        <v>11.159999847412109</v>
      </c>
      <c r="D2403">
        <v>363828</v>
      </c>
      <c r="E2403">
        <v>3450.06005859375</v>
      </c>
      <c r="F2403">
        <v>0.10582700371742249</v>
      </c>
      <c r="G2403">
        <v>279.02999877929688</v>
      </c>
      <c r="H2403">
        <v>29.528799057006836</v>
      </c>
    </row>
    <row r="2404" spans="1:8" x14ac:dyDescent="0.25">
      <c r="A2404">
        <v>2402</v>
      </c>
      <c r="B2404" s="5">
        <v>42224</v>
      </c>
      <c r="C2404">
        <v>11.170000076293945</v>
      </c>
      <c r="D2404">
        <v>411297</v>
      </c>
      <c r="E2404">
        <v>4047.409912109375</v>
      </c>
      <c r="F2404">
        <v>0.10992000252008438</v>
      </c>
      <c r="G2404">
        <v>260.20001220703125</v>
      </c>
      <c r="H2404">
        <v>28.601100921630859</v>
      </c>
    </row>
    <row r="2405" spans="1:8" x14ac:dyDescent="0.25">
      <c r="A2405">
        <v>2403</v>
      </c>
      <c r="B2405" s="5">
        <v>42225</v>
      </c>
      <c r="C2405">
        <v>11.180000305175781</v>
      </c>
      <c r="D2405">
        <v>411297</v>
      </c>
      <c r="E2405">
        <v>3569</v>
      </c>
      <c r="F2405">
        <v>9.7013600170612335E-2</v>
      </c>
      <c r="G2405">
        <v>264.43899536132813</v>
      </c>
      <c r="H2405">
        <v>25.654199600219727</v>
      </c>
    </row>
    <row r="2406" spans="1:8" x14ac:dyDescent="0.25">
      <c r="A2406">
        <v>2404</v>
      </c>
      <c r="B2406" s="5">
        <v>42226</v>
      </c>
      <c r="C2406">
        <v>11.189999580383301</v>
      </c>
      <c r="D2406">
        <v>458452</v>
      </c>
      <c r="E2406">
        <v>4203.56982421875</v>
      </c>
      <c r="F2406">
        <v>0.10260199755430222</v>
      </c>
      <c r="G2406">
        <v>263.76199340820313</v>
      </c>
      <c r="H2406">
        <v>27.062400817871094</v>
      </c>
    </row>
    <row r="2407" spans="1:8" x14ac:dyDescent="0.25">
      <c r="A2407">
        <v>2405</v>
      </c>
      <c r="B2407" s="5">
        <v>42227</v>
      </c>
      <c r="C2407">
        <v>11.199999809265137</v>
      </c>
      <c r="D2407">
        <v>458452</v>
      </c>
      <c r="E2407">
        <v>4076.090087890625</v>
      </c>
      <c r="F2407">
        <v>9.9578998982906342E-2</v>
      </c>
      <c r="G2407">
        <v>270.9169921875</v>
      </c>
      <c r="H2407">
        <v>26.977699279785156</v>
      </c>
    </row>
    <row r="2408" spans="1:8" x14ac:dyDescent="0.25">
      <c r="A2408">
        <v>2406</v>
      </c>
      <c r="B2408" s="5">
        <v>42228</v>
      </c>
      <c r="C2408">
        <v>11.210000038146973</v>
      </c>
      <c r="D2408">
        <v>322226</v>
      </c>
      <c r="E2408">
        <v>3175.590087890625</v>
      </c>
      <c r="F2408">
        <v>0.11047600209712982</v>
      </c>
      <c r="G2408">
        <v>265.64199829101563</v>
      </c>
      <c r="H2408">
        <v>29.347200393676758</v>
      </c>
    </row>
    <row r="2409" spans="1:8" x14ac:dyDescent="0.25">
      <c r="A2409">
        <v>2407</v>
      </c>
      <c r="B2409" s="5">
        <v>42229</v>
      </c>
      <c r="C2409">
        <v>11.220000267028809</v>
      </c>
      <c r="D2409">
        <v>322226</v>
      </c>
      <c r="E2409">
        <v>3699.68994140625</v>
      </c>
      <c r="F2409">
        <v>0.12882399559020996</v>
      </c>
      <c r="G2409">
        <v>263.33700561523438</v>
      </c>
      <c r="H2409">
        <v>33.924198150634766</v>
      </c>
    </row>
    <row r="2410" spans="1:8" x14ac:dyDescent="0.25">
      <c r="A2410">
        <v>2408</v>
      </c>
      <c r="B2410" s="5">
        <v>42230</v>
      </c>
      <c r="C2410">
        <v>11.229999542236328</v>
      </c>
      <c r="D2410">
        <v>351043</v>
      </c>
      <c r="E2410">
        <v>3574.260009765625</v>
      </c>
      <c r="F2410">
        <v>0.11434199661016464</v>
      </c>
      <c r="G2410">
        <v>264.86898803710938</v>
      </c>
      <c r="H2410">
        <v>30.285600662231445</v>
      </c>
    </row>
    <row r="2411" spans="1:8" x14ac:dyDescent="0.25">
      <c r="A2411">
        <v>2409</v>
      </c>
      <c r="B2411" s="5">
        <v>42231</v>
      </c>
      <c r="C2411">
        <v>11.239999771118164</v>
      </c>
      <c r="D2411">
        <v>351043</v>
      </c>
      <c r="E2411">
        <v>3445.52001953125</v>
      </c>
      <c r="F2411">
        <v>0.11032199859619141</v>
      </c>
      <c r="G2411">
        <v>260.7340087890625</v>
      </c>
      <c r="H2411">
        <v>28.76460075378418</v>
      </c>
    </row>
    <row r="2412" spans="1:8" x14ac:dyDescent="0.25">
      <c r="A2412">
        <v>2410</v>
      </c>
      <c r="B2412" s="5">
        <v>42232</v>
      </c>
      <c r="C2412">
        <v>11.25</v>
      </c>
      <c r="D2412">
        <v>385099</v>
      </c>
      <c r="E2412">
        <v>3468.949951171875</v>
      </c>
      <c r="F2412">
        <v>0.10133899748325348</v>
      </c>
      <c r="G2412">
        <v>257.67300415039063</v>
      </c>
      <c r="H2412">
        <v>26.112400054931641</v>
      </c>
    </row>
    <row r="2413" spans="1:8" x14ac:dyDescent="0.25">
      <c r="A2413">
        <v>2411</v>
      </c>
      <c r="B2413" s="5">
        <v>42233</v>
      </c>
      <c r="C2413">
        <v>11.260000228881836</v>
      </c>
      <c r="D2413">
        <v>385099</v>
      </c>
      <c r="E2413">
        <v>3698.510009765625</v>
      </c>
      <c r="F2413">
        <v>0.10814200341701508</v>
      </c>
      <c r="G2413">
        <v>256.9840087890625</v>
      </c>
      <c r="H2413">
        <v>27.790700912475586</v>
      </c>
    </row>
    <row r="2414" spans="1:8" x14ac:dyDescent="0.25">
      <c r="A2414">
        <v>2412</v>
      </c>
      <c r="B2414" s="5">
        <v>42234</v>
      </c>
      <c r="C2414">
        <v>11.270000457763672</v>
      </c>
      <c r="D2414">
        <v>379860</v>
      </c>
      <c r="E2414">
        <v>3550.60009765625</v>
      </c>
      <c r="F2414">
        <v>0.10534200072288513</v>
      </c>
      <c r="G2414">
        <v>219.0050048828125</v>
      </c>
      <c r="H2414">
        <v>23.070499420166016</v>
      </c>
    </row>
    <row r="2415" spans="1:8" x14ac:dyDescent="0.25">
      <c r="A2415">
        <v>2413</v>
      </c>
      <c r="B2415" s="5">
        <v>42235</v>
      </c>
      <c r="C2415">
        <v>11.279999732971191</v>
      </c>
      <c r="D2415">
        <v>379860</v>
      </c>
      <c r="E2415">
        <v>3924.169921875</v>
      </c>
      <c r="F2415">
        <v>0.11652900278568268</v>
      </c>
      <c r="G2415">
        <v>225.39399719238281</v>
      </c>
      <c r="H2415">
        <v>26.264900207519531</v>
      </c>
    </row>
    <row r="2416" spans="1:8" x14ac:dyDescent="0.25">
      <c r="A2416">
        <v>2414</v>
      </c>
      <c r="B2416" s="5">
        <v>42236</v>
      </c>
      <c r="C2416">
        <v>11.289999961853027</v>
      </c>
      <c r="D2416">
        <v>406057</v>
      </c>
      <c r="E2416">
        <v>3775.780029296875</v>
      </c>
      <c r="F2416">
        <v>0.10498200356960297</v>
      </c>
      <c r="G2416">
        <v>234.68699645996094</v>
      </c>
      <c r="H2416">
        <v>24.637800216674805</v>
      </c>
    </row>
    <row r="2417" spans="1:8" x14ac:dyDescent="0.25">
      <c r="A2417">
        <v>2415</v>
      </c>
      <c r="B2417" s="5">
        <v>42237</v>
      </c>
      <c r="C2417">
        <v>11.300000190734863</v>
      </c>
      <c r="D2417">
        <v>406057</v>
      </c>
      <c r="E2417">
        <v>4148.2001953125</v>
      </c>
      <c r="F2417">
        <v>0.11543899774551392</v>
      </c>
      <c r="G2417">
        <v>231.94099426269531</v>
      </c>
      <c r="H2417">
        <v>26.774999618530273</v>
      </c>
    </row>
    <row r="2418" spans="1:8" x14ac:dyDescent="0.25">
      <c r="A2418">
        <v>2416</v>
      </c>
      <c r="B2418" s="5">
        <v>42238</v>
      </c>
      <c r="C2418">
        <v>11.310000419616699</v>
      </c>
      <c r="D2418">
        <v>412658</v>
      </c>
      <c r="E2418">
        <v>3972.39990234375</v>
      </c>
      <c r="F2418">
        <v>0.10887400060892105</v>
      </c>
      <c r="G2418">
        <v>229.74400329589844</v>
      </c>
      <c r="H2418">
        <v>25.013200759887695</v>
      </c>
    </row>
    <row r="2419" spans="1:8" x14ac:dyDescent="0.25">
      <c r="A2419">
        <v>2417</v>
      </c>
      <c r="B2419" s="5">
        <v>42239</v>
      </c>
      <c r="C2419">
        <v>11.319999694824219</v>
      </c>
      <c r="D2419">
        <v>412658</v>
      </c>
      <c r="E2419">
        <v>3370.679931640625</v>
      </c>
      <c r="F2419">
        <v>9.2464201152324677E-2</v>
      </c>
      <c r="G2419">
        <v>227.58900451660156</v>
      </c>
      <c r="H2419">
        <v>21.043800354003906</v>
      </c>
    </row>
    <row r="2420" spans="1:8" x14ac:dyDescent="0.25">
      <c r="A2420">
        <v>2418</v>
      </c>
      <c r="B2420" s="5">
        <v>42240</v>
      </c>
      <c r="C2420">
        <v>11.329999923706055</v>
      </c>
      <c r="D2420">
        <v>423447</v>
      </c>
      <c r="E2420">
        <v>3901.219970703125</v>
      </c>
      <c r="F2420">
        <v>0.10438299924135208</v>
      </c>
      <c r="G2420">
        <v>209.13200378417969</v>
      </c>
      <c r="H2420">
        <v>21.829900741577148</v>
      </c>
    </row>
    <row r="2421" spans="1:8" x14ac:dyDescent="0.25">
      <c r="A2421">
        <v>2419</v>
      </c>
      <c r="B2421" s="5">
        <v>42241</v>
      </c>
      <c r="C2421">
        <v>11.340000152587891</v>
      </c>
      <c r="D2421">
        <v>423447</v>
      </c>
      <c r="E2421">
        <v>3400.239990234375</v>
      </c>
      <c r="F2421">
        <v>9.1059103608131409E-2</v>
      </c>
      <c r="G2421">
        <v>221.71200561523438</v>
      </c>
      <c r="H2421">
        <v>20.188899993896484</v>
      </c>
    </row>
    <row r="2422" spans="1:8" x14ac:dyDescent="0.25">
      <c r="A2422">
        <v>2420</v>
      </c>
      <c r="B2422" s="5">
        <v>42242</v>
      </c>
      <c r="C2422">
        <v>11.350000381469727</v>
      </c>
      <c r="D2422">
        <v>418052</v>
      </c>
      <c r="E2422">
        <v>4050.159912109375</v>
      </c>
      <c r="F2422">
        <v>0.10996100306510925</v>
      </c>
      <c r="G2422">
        <v>225.3800048828125</v>
      </c>
      <c r="H2422">
        <v>24.783000946044922</v>
      </c>
    </row>
    <row r="2423" spans="1:8" x14ac:dyDescent="0.25">
      <c r="A2423">
        <v>2421</v>
      </c>
      <c r="B2423" s="5">
        <v>42243</v>
      </c>
      <c r="C2423">
        <v>11.359999656677246</v>
      </c>
      <c r="D2423">
        <v>418052</v>
      </c>
      <c r="E2423">
        <v>3448.8701171875</v>
      </c>
      <c r="F2423">
        <v>9.3718402087688446E-2</v>
      </c>
      <c r="G2423">
        <v>224.26100158691406</v>
      </c>
      <c r="H2423">
        <v>21.017400741577148</v>
      </c>
    </row>
    <row r="2424" spans="1:8" x14ac:dyDescent="0.25">
      <c r="A2424">
        <v>2422</v>
      </c>
      <c r="B2424" s="5">
        <v>42244</v>
      </c>
      <c r="C2424">
        <v>11.369999885559082</v>
      </c>
      <c r="D2424">
        <v>401870</v>
      </c>
      <c r="E2424">
        <v>3899.43994140625</v>
      </c>
      <c r="F2424">
        <v>0.11032599955797195</v>
      </c>
      <c r="G2424">
        <v>230.98199462890625</v>
      </c>
      <c r="H2424">
        <v>25.483299255371094</v>
      </c>
    </row>
    <row r="2425" spans="1:8" x14ac:dyDescent="0.25">
      <c r="A2425">
        <v>2423</v>
      </c>
      <c r="B2425" s="5">
        <v>42245</v>
      </c>
      <c r="C2425">
        <v>11.380000114440918</v>
      </c>
      <c r="D2425">
        <v>401870</v>
      </c>
      <c r="E2425">
        <v>4021.360107421875</v>
      </c>
      <c r="F2425">
        <v>0.11387500166893005</v>
      </c>
      <c r="G2425">
        <v>229.75599670410156</v>
      </c>
      <c r="H2425">
        <v>26.16349983215332</v>
      </c>
    </row>
    <row r="2426" spans="1:8" x14ac:dyDescent="0.25">
      <c r="A2426">
        <v>2424</v>
      </c>
      <c r="B2426" s="5">
        <v>42246</v>
      </c>
      <c r="C2426">
        <v>11.390000343322754</v>
      </c>
      <c r="D2426">
        <v>388384</v>
      </c>
      <c r="E2426">
        <v>3769.510009765625</v>
      </c>
      <c r="F2426">
        <v>0.11054699867963791</v>
      </c>
      <c r="G2426">
        <v>228.60899353027344</v>
      </c>
      <c r="H2426">
        <v>25.272100448608398</v>
      </c>
    </row>
    <row r="2427" spans="1:8" x14ac:dyDescent="0.25">
      <c r="A2427">
        <v>2425</v>
      </c>
      <c r="B2427" s="5">
        <v>42247</v>
      </c>
      <c r="C2427">
        <v>11.399999618530273</v>
      </c>
      <c r="D2427">
        <v>388384</v>
      </c>
      <c r="E2427">
        <v>3952.570068359375</v>
      </c>
      <c r="F2427">
        <v>0.11601699888706207</v>
      </c>
      <c r="G2427">
        <v>230.01699829101563</v>
      </c>
      <c r="H2427">
        <v>26.686000823974609</v>
      </c>
    </row>
    <row r="2428" spans="1:8" x14ac:dyDescent="0.25">
      <c r="A2428">
        <v>2426</v>
      </c>
      <c r="B2428" s="5">
        <v>42248</v>
      </c>
      <c r="C2428">
        <v>11.409999847412109</v>
      </c>
      <c r="D2428">
        <v>409961</v>
      </c>
      <c r="E2428">
        <v>3875.27001953125</v>
      </c>
      <c r="F2428">
        <v>0.10785599797964096</v>
      </c>
      <c r="G2428">
        <v>227.34700012207031</v>
      </c>
      <c r="H2428">
        <v>24.52079963684082</v>
      </c>
    </row>
    <row r="2429" spans="1:8" x14ac:dyDescent="0.25">
      <c r="A2429">
        <v>2427</v>
      </c>
      <c r="B2429" s="5">
        <v>42249</v>
      </c>
      <c r="C2429">
        <v>11.420000076293945</v>
      </c>
      <c r="D2429">
        <v>409961</v>
      </c>
      <c r="E2429">
        <v>4053.889892578125</v>
      </c>
      <c r="F2429">
        <v>0.11292599886655807</v>
      </c>
      <c r="G2429">
        <v>228.85499572753906</v>
      </c>
      <c r="H2429">
        <v>25.843799591064453</v>
      </c>
    </row>
    <row r="2430" spans="1:8" x14ac:dyDescent="0.25">
      <c r="A2430">
        <v>2428</v>
      </c>
      <c r="B2430" s="5">
        <v>42250</v>
      </c>
      <c r="C2430">
        <v>11.430000305175781</v>
      </c>
      <c r="D2430">
        <v>407264</v>
      </c>
      <c r="E2430">
        <v>3677.969970703125</v>
      </c>
      <c r="F2430">
        <v>0.10322300344705582</v>
      </c>
      <c r="G2430">
        <v>226.76499938964844</v>
      </c>
      <c r="H2430">
        <v>23.407499313354492</v>
      </c>
    </row>
    <row r="2431" spans="1:8" x14ac:dyDescent="0.25">
      <c r="A2431">
        <v>2429</v>
      </c>
      <c r="B2431" s="5">
        <v>42251</v>
      </c>
      <c r="C2431">
        <v>11.439999580383301</v>
      </c>
      <c r="D2431">
        <v>407264</v>
      </c>
      <c r="E2431">
        <v>3925.080078125</v>
      </c>
      <c r="F2431">
        <v>0.11025500297546387</v>
      </c>
      <c r="G2431">
        <v>230.08500671386719</v>
      </c>
      <c r="H2431">
        <v>25.368000030517578</v>
      </c>
    </row>
    <row r="2432" spans="1:8" x14ac:dyDescent="0.25">
      <c r="A2432">
        <v>2430</v>
      </c>
      <c r="B2432" s="5">
        <v>42252</v>
      </c>
      <c r="C2432">
        <v>11.449999809265137</v>
      </c>
      <c r="D2432">
        <v>427538</v>
      </c>
      <c r="E2432">
        <v>3702.85009765625</v>
      </c>
      <c r="F2432">
        <v>9.9166899919509888E-2</v>
      </c>
      <c r="G2432">
        <v>234.677001953125</v>
      </c>
      <c r="H2432">
        <v>23.272199630737305</v>
      </c>
    </row>
    <row r="2433" spans="1:8" x14ac:dyDescent="0.25">
      <c r="A2433">
        <v>2431</v>
      </c>
      <c r="B2433" s="5">
        <v>42253</v>
      </c>
      <c r="C2433">
        <v>11.460000038146973</v>
      </c>
      <c r="D2433">
        <v>427538</v>
      </c>
      <c r="E2433">
        <v>3621.8701171875</v>
      </c>
      <c r="F2433">
        <v>9.7082898020744324E-2</v>
      </c>
      <c r="G2433">
        <v>239.43800354003906</v>
      </c>
      <c r="H2433">
        <v>23.24530029296875</v>
      </c>
    </row>
    <row r="2434" spans="1:8" x14ac:dyDescent="0.25">
      <c r="A2434">
        <v>2432</v>
      </c>
      <c r="B2434" s="5">
        <v>42254</v>
      </c>
      <c r="C2434">
        <v>11.470000267028809</v>
      </c>
      <c r="D2434">
        <v>385068</v>
      </c>
      <c r="E2434">
        <v>3829.699951171875</v>
      </c>
      <c r="F2434">
        <v>0.11407499760389328</v>
      </c>
      <c r="G2434">
        <v>240.02000427246094</v>
      </c>
      <c r="H2434">
        <v>27.380300521850586</v>
      </c>
    </row>
    <row r="2435" spans="1:8" x14ac:dyDescent="0.25">
      <c r="A2435">
        <v>2433</v>
      </c>
      <c r="B2435" s="5">
        <v>42255</v>
      </c>
      <c r="C2435">
        <v>11.479999542236328</v>
      </c>
      <c r="D2435">
        <v>385068</v>
      </c>
      <c r="E2435">
        <v>3425.6201171875</v>
      </c>
      <c r="F2435">
        <v>0.10212799906730652</v>
      </c>
      <c r="G2435">
        <v>243.5469970703125</v>
      </c>
      <c r="H2435">
        <v>24.872900009155273</v>
      </c>
    </row>
    <row r="2436" spans="1:8" x14ac:dyDescent="0.25">
      <c r="A2436">
        <v>2434</v>
      </c>
      <c r="B2436" s="5">
        <v>42256</v>
      </c>
      <c r="C2436">
        <v>11.489999771118164</v>
      </c>
      <c r="D2436">
        <v>399225</v>
      </c>
      <c r="E2436">
        <v>3752.169921875</v>
      </c>
      <c r="F2436">
        <v>0.10798999667167664</v>
      </c>
      <c r="G2436">
        <v>238.29200744628906</v>
      </c>
      <c r="H2436">
        <v>25.733200073242188</v>
      </c>
    </row>
    <row r="2437" spans="1:8" x14ac:dyDescent="0.25">
      <c r="A2437">
        <v>2435</v>
      </c>
      <c r="B2437" s="5">
        <v>42257</v>
      </c>
      <c r="C2437">
        <v>11.5</v>
      </c>
      <c r="D2437">
        <v>399225</v>
      </c>
      <c r="E2437">
        <v>4302.7900390625</v>
      </c>
      <c r="F2437">
        <v>0.12394499778747559</v>
      </c>
      <c r="G2437">
        <v>238.58999633789063</v>
      </c>
      <c r="H2437">
        <v>29.572099685668945</v>
      </c>
    </row>
    <row r="2438" spans="1:8" x14ac:dyDescent="0.25">
      <c r="A2438">
        <v>2436</v>
      </c>
      <c r="B2438" s="5">
        <v>42258</v>
      </c>
      <c r="C2438">
        <v>11.510000228881836</v>
      </c>
      <c r="D2438">
        <v>489829</v>
      </c>
      <c r="E2438">
        <v>3988.080078125</v>
      </c>
      <c r="F2438">
        <v>9.3711897730827332E-2</v>
      </c>
      <c r="G2438">
        <v>240.08399963378906</v>
      </c>
      <c r="H2438">
        <v>22.498699188232422</v>
      </c>
    </row>
    <row r="2439" spans="1:8" x14ac:dyDescent="0.25">
      <c r="A2439">
        <v>2437</v>
      </c>
      <c r="B2439" s="5">
        <v>42259</v>
      </c>
      <c r="C2439">
        <v>11.520000457763672</v>
      </c>
      <c r="D2439">
        <v>489829</v>
      </c>
      <c r="E2439">
        <v>3404.080078125</v>
      </c>
      <c r="F2439">
        <v>8.0058597028255463E-2</v>
      </c>
      <c r="G2439">
        <v>234.8179931640625</v>
      </c>
      <c r="H2439">
        <v>18.799200057983398</v>
      </c>
    </row>
    <row r="2440" spans="1:8" x14ac:dyDescent="0.25">
      <c r="A2440">
        <v>2438</v>
      </c>
      <c r="B2440" s="5">
        <v>42260</v>
      </c>
      <c r="C2440">
        <v>11.529999732971191</v>
      </c>
      <c r="D2440">
        <v>396393</v>
      </c>
      <c r="E2440">
        <v>3800.3701171875</v>
      </c>
      <c r="F2440">
        <v>0.11054199934005737</v>
      </c>
      <c r="G2440">
        <v>230.3280029296875</v>
      </c>
      <c r="H2440">
        <v>25.461000442504883</v>
      </c>
    </row>
    <row r="2441" spans="1:8" x14ac:dyDescent="0.25">
      <c r="A2441">
        <v>2439</v>
      </c>
      <c r="B2441" s="5">
        <v>42261</v>
      </c>
      <c r="C2441">
        <v>11.539999961853027</v>
      </c>
      <c r="D2441">
        <v>396393</v>
      </c>
      <c r="E2441">
        <v>3831.219970703125</v>
      </c>
      <c r="F2441">
        <v>0.11153600364923477</v>
      </c>
      <c r="G2441">
        <v>230.24099731445313</v>
      </c>
      <c r="H2441">
        <v>25.680299758911133</v>
      </c>
    </row>
    <row r="2442" spans="1:8" x14ac:dyDescent="0.25">
      <c r="A2442">
        <v>2440</v>
      </c>
      <c r="B2442" s="5">
        <v>42262</v>
      </c>
      <c r="C2442">
        <v>11.550000190734863</v>
      </c>
      <c r="D2442">
        <v>461515</v>
      </c>
      <c r="E2442">
        <v>4028.8798828125</v>
      </c>
      <c r="F2442">
        <v>0.10082799941301346</v>
      </c>
      <c r="G2442">
        <v>229.92399597167969</v>
      </c>
      <c r="H2442">
        <v>23.182699203491211</v>
      </c>
    </row>
    <row r="2443" spans="1:8" x14ac:dyDescent="0.25">
      <c r="A2443">
        <v>2441</v>
      </c>
      <c r="B2443" s="5">
        <v>42263</v>
      </c>
      <c r="C2443">
        <v>11.560000419616699</v>
      </c>
      <c r="D2443">
        <v>461515</v>
      </c>
      <c r="E2443">
        <v>3576.10009765625</v>
      </c>
      <c r="F2443">
        <v>8.9573897421360016E-2</v>
      </c>
      <c r="G2443">
        <v>228.79800415039063</v>
      </c>
      <c r="H2443">
        <v>20.494300842285156</v>
      </c>
    </row>
    <row r="2444" spans="1:8" x14ac:dyDescent="0.25">
      <c r="A2444">
        <v>2442</v>
      </c>
      <c r="B2444" s="5">
        <v>42264</v>
      </c>
      <c r="C2444">
        <v>11.569999694824219</v>
      </c>
      <c r="D2444">
        <v>399225</v>
      </c>
      <c r="E2444">
        <v>3627.1201171875</v>
      </c>
      <c r="F2444">
        <v>0.10511799901723862</v>
      </c>
      <c r="G2444">
        <v>232.79200744628906</v>
      </c>
      <c r="H2444">
        <v>24.470699310302734</v>
      </c>
    </row>
    <row r="2445" spans="1:8" x14ac:dyDescent="0.25">
      <c r="A2445">
        <v>2443</v>
      </c>
      <c r="B2445" s="5">
        <v>42265</v>
      </c>
      <c r="C2445">
        <v>11.579999923706055</v>
      </c>
      <c r="D2445">
        <v>399225</v>
      </c>
      <c r="E2445">
        <v>3700.39990234375</v>
      </c>
      <c r="F2445">
        <v>0.10733500123023987</v>
      </c>
      <c r="G2445">
        <v>232.71699523925781</v>
      </c>
      <c r="H2445">
        <v>24.978599548339844</v>
      </c>
    </row>
    <row r="2446" spans="1:8" x14ac:dyDescent="0.25">
      <c r="A2446">
        <v>2444</v>
      </c>
      <c r="B2446" s="5">
        <v>42266</v>
      </c>
      <c r="C2446">
        <v>11.590000152587891</v>
      </c>
      <c r="D2446">
        <v>389344</v>
      </c>
      <c r="E2446">
        <v>3146.75</v>
      </c>
      <c r="F2446">
        <v>9.3672499060630798E-2</v>
      </c>
      <c r="G2446">
        <v>231.23800659179688</v>
      </c>
      <c r="H2446">
        <v>21.660600662231445</v>
      </c>
    </row>
    <row r="2447" spans="1:8" x14ac:dyDescent="0.25">
      <c r="A2447">
        <v>2445</v>
      </c>
      <c r="B2447" s="5">
        <v>42267</v>
      </c>
      <c r="C2447">
        <v>11.600000381469727</v>
      </c>
      <c r="D2447">
        <v>389344</v>
      </c>
      <c r="E2447">
        <v>3221.25</v>
      </c>
      <c r="F2447">
        <v>9.5972999930381775E-2</v>
      </c>
      <c r="G2447">
        <v>230.86099243164063</v>
      </c>
      <c r="H2447">
        <v>22.156400680541992</v>
      </c>
    </row>
    <row r="2448" spans="1:8" x14ac:dyDescent="0.25">
      <c r="A2448">
        <v>2446</v>
      </c>
      <c r="B2448" s="5">
        <v>42268</v>
      </c>
      <c r="C2448">
        <v>11.609999656677246</v>
      </c>
      <c r="D2448">
        <v>389344</v>
      </c>
      <c r="E2448">
        <v>3328.77001953125</v>
      </c>
      <c r="F2448">
        <v>9.9261902272701263E-2</v>
      </c>
      <c r="G2448">
        <v>226.60600280761719</v>
      </c>
      <c r="H2448">
        <v>22.49329948425293</v>
      </c>
    </row>
    <row r="2449" spans="1:8" x14ac:dyDescent="0.25">
      <c r="A2449">
        <v>2447</v>
      </c>
      <c r="B2449" s="5">
        <v>42269</v>
      </c>
      <c r="C2449">
        <v>11.619999885559082</v>
      </c>
      <c r="D2449">
        <v>389344</v>
      </c>
      <c r="E2449">
        <v>3952.830078125</v>
      </c>
      <c r="F2449">
        <v>0.11797299981117249</v>
      </c>
      <c r="G2449">
        <v>230.52400207519531</v>
      </c>
      <c r="H2449">
        <v>27.195499420166016</v>
      </c>
    </row>
    <row r="2450" spans="1:8" x14ac:dyDescent="0.25">
      <c r="A2450">
        <v>2448</v>
      </c>
      <c r="B2450" s="5">
        <v>42270</v>
      </c>
      <c r="C2450">
        <v>11.630000114440918</v>
      </c>
      <c r="D2450">
        <v>442436</v>
      </c>
      <c r="E2450">
        <v>3975.52001953125</v>
      </c>
      <c r="F2450">
        <v>0.10450199991464615</v>
      </c>
      <c r="G2450">
        <v>229.95599365234375</v>
      </c>
      <c r="H2450">
        <v>24.030799865722656</v>
      </c>
    </row>
    <row r="2451" spans="1:8" x14ac:dyDescent="0.25">
      <c r="A2451">
        <v>2449</v>
      </c>
      <c r="B2451" s="5">
        <v>42271</v>
      </c>
      <c r="C2451">
        <v>11.640000343322754</v>
      </c>
      <c r="D2451">
        <v>442436</v>
      </c>
      <c r="E2451">
        <v>3524.27001953125</v>
      </c>
      <c r="F2451">
        <v>9.2719599604606628E-2</v>
      </c>
      <c r="G2451">
        <v>234.28300476074219</v>
      </c>
      <c r="H2451">
        <v>21.722600936889648</v>
      </c>
    </row>
    <row r="2452" spans="1:8" x14ac:dyDescent="0.25">
      <c r="A2452">
        <v>2450</v>
      </c>
      <c r="B2452" s="5">
        <v>42272</v>
      </c>
      <c r="C2452">
        <v>11.649999618530273</v>
      </c>
      <c r="D2452">
        <v>477831</v>
      </c>
      <c r="E2452">
        <v>4127.1201171875</v>
      </c>
      <c r="F2452">
        <v>0.1006229966878891</v>
      </c>
      <c r="G2452">
        <v>234.83799743652344</v>
      </c>
      <c r="H2452">
        <v>23.630199432373047</v>
      </c>
    </row>
    <row r="2453" spans="1:8" x14ac:dyDescent="0.25">
      <c r="A2453">
        <v>2451</v>
      </c>
      <c r="B2453" s="5">
        <v>42273</v>
      </c>
      <c r="C2453">
        <v>11.659999847412109</v>
      </c>
      <c r="D2453">
        <v>477831</v>
      </c>
      <c r="E2453">
        <v>3700</v>
      </c>
      <c r="F2453">
        <v>9.0287096798419952E-2</v>
      </c>
      <c r="G2453">
        <v>234.20799255371094</v>
      </c>
      <c r="H2453">
        <v>21.145999908447266</v>
      </c>
    </row>
    <row r="2454" spans="1:8" x14ac:dyDescent="0.25">
      <c r="A2454">
        <v>2452</v>
      </c>
      <c r="B2454" s="5">
        <v>42274</v>
      </c>
      <c r="C2454">
        <v>11.670000076293945</v>
      </c>
      <c r="D2454">
        <v>424739</v>
      </c>
      <c r="E2454">
        <v>3746.989990234375</v>
      </c>
      <c r="F2454">
        <v>0.10295099765062332</v>
      </c>
      <c r="G2454">
        <v>232.8489990234375</v>
      </c>
      <c r="H2454">
        <v>23.972099304199219</v>
      </c>
    </row>
    <row r="2455" spans="1:8" x14ac:dyDescent="0.25">
      <c r="A2455">
        <v>2453</v>
      </c>
      <c r="B2455" s="5">
        <v>42275</v>
      </c>
      <c r="C2455">
        <v>11.680000305175781</v>
      </c>
      <c r="D2455">
        <v>424739</v>
      </c>
      <c r="E2455">
        <v>3601.2900390625</v>
      </c>
      <c r="F2455">
        <v>9.9032700061798096E-2</v>
      </c>
      <c r="G2455">
        <v>239.34300231933594</v>
      </c>
      <c r="H2455">
        <v>23.702800750732422</v>
      </c>
    </row>
    <row r="2456" spans="1:8" x14ac:dyDescent="0.25">
      <c r="A2456">
        <v>2454</v>
      </c>
      <c r="B2456" s="5">
        <v>42276</v>
      </c>
      <c r="C2456">
        <v>11.689999580383301</v>
      </c>
      <c r="D2456">
        <v>510277</v>
      </c>
      <c r="E2456">
        <v>4377.3798828125</v>
      </c>
      <c r="F2456">
        <v>0.10028199851512909</v>
      </c>
      <c r="G2456">
        <v>236.62100219726563</v>
      </c>
      <c r="H2456">
        <v>23.728799819946289</v>
      </c>
    </row>
    <row r="2457" spans="1:8" x14ac:dyDescent="0.25">
      <c r="A2457">
        <v>2455</v>
      </c>
      <c r="B2457" s="5">
        <v>42277</v>
      </c>
      <c r="C2457">
        <v>11.699999809265137</v>
      </c>
      <c r="D2457">
        <v>510277</v>
      </c>
      <c r="E2457">
        <v>3726.7900390625</v>
      </c>
      <c r="F2457">
        <v>8.5450500249862671E-2</v>
      </c>
      <c r="G2457">
        <v>236.2449951171875</v>
      </c>
      <c r="H2457">
        <v>20.187299728393555</v>
      </c>
    </row>
    <row r="2458" spans="1:8" x14ac:dyDescent="0.25">
      <c r="A2458">
        <v>2456</v>
      </c>
      <c r="B2458" s="5">
        <v>42278</v>
      </c>
      <c r="C2458">
        <v>11.710000038146973</v>
      </c>
      <c r="D2458">
        <v>465548</v>
      </c>
      <c r="E2458">
        <v>3753.830078125</v>
      </c>
      <c r="F2458">
        <v>9.4420701265335083E-2</v>
      </c>
      <c r="G2458">
        <v>237.57000732421875</v>
      </c>
      <c r="H2458">
        <v>22.431499481201172</v>
      </c>
    </row>
    <row r="2459" spans="1:8" x14ac:dyDescent="0.25">
      <c r="A2459">
        <v>2457</v>
      </c>
      <c r="B2459" s="5">
        <v>42279</v>
      </c>
      <c r="C2459">
        <v>11.720000267028809</v>
      </c>
      <c r="D2459">
        <v>465548</v>
      </c>
      <c r="E2459">
        <v>3475.919921875</v>
      </c>
      <c r="F2459">
        <v>8.7504997849464417E-2</v>
      </c>
      <c r="G2459">
        <v>237.40199279785156</v>
      </c>
      <c r="H2459">
        <v>20.773899078369141</v>
      </c>
    </row>
    <row r="2460" spans="1:8" x14ac:dyDescent="0.25">
      <c r="A2460">
        <v>2458</v>
      </c>
      <c r="B2460" s="5">
        <v>42280</v>
      </c>
      <c r="C2460">
        <v>11.729999542236328</v>
      </c>
      <c r="D2460">
        <v>459502</v>
      </c>
      <c r="E2460">
        <v>3646.68994140625</v>
      </c>
      <c r="F2460">
        <v>9.3091398477554321E-2</v>
      </c>
      <c r="G2460">
        <v>239.08900451660156</v>
      </c>
      <c r="H2460">
        <v>22.257099151611328</v>
      </c>
    </row>
    <row r="2461" spans="1:8" x14ac:dyDescent="0.25">
      <c r="A2461">
        <v>2459</v>
      </c>
      <c r="B2461" s="5">
        <v>42281</v>
      </c>
      <c r="C2461">
        <v>11.739999771118164</v>
      </c>
      <c r="D2461">
        <v>459502</v>
      </c>
      <c r="E2461">
        <v>3844.3701171875</v>
      </c>
      <c r="F2461">
        <v>9.8221302032470703E-2</v>
      </c>
      <c r="G2461">
        <v>238.68699645996094</v>
      </c>
      <c r="H2461">
        <v>23.44420051574707</v>
      </c>
    </row>
    <row r="2462" spans="1:8" x14ac:dyDescent="0.25">
      <c r="A2462">
        <v>2460</v>
      </c>
      <c r="B2462" s="5">
        <v>42282</v>
      </c>
      <c r="C2462">
        <v>11.75</v>
      </c>
      <c r="D2462">
        <v>447410</v>
      </c>
      <c r="E2462">
        <v>3848.35009765625</v>
      </c>
      <c r="F2462">
        <v>0.10106600075960159</v>
      </c>
      <c r="G2462">
        <v>240.58700561523438</v>
      </c>
      <c r="H2462">
        <v>24.315299987792969</v>
      </c>
    </row>
    <row r="2463" spans="1:8" x14ac:dyDescent="0.25">
      <c r="A2463">
        <v>2461</v>
      </c>
      <c r="B2463" s="5">
        <v>42283</v>
      </c>
      <c r="C2463">
        <v>11.760000228881836</v>
      </c>
      <c r="D2463">
        <v>447410</v>
      </c>
      <c r="E2463">
        <v>3575.81005859375</v>
      </c>
      <c r="F2463">
        <v>9.3988798558712006E-2</v>
      </c>
      <c r="G2463">
        <v>246.4219970703125</v>
      </c>
      <c r="H2463">
        <v>23.160900115966797</v>
      </c>
    </row>
    <row r="2464" spans="1:8" x14ac:dyDescent="0.25">
      <c r="A2464">
        <v>2462</v>
      </c>
      <c r="B2464" s="5">
        <v>42284</v>
      </c>
      <c r="C2464">
        <v>11.770000457763672</v>
      </c>
      <c r="D2464">
        <v>408111</v>
      </c>
      <c r="E2464">
        <v>3349.969970703125</v>
      </c>
      <c r="F2464">
        <v>9.6613802015781403E-2</v>
      </c>
      <c r="G2464">
        <v>243.26600646972656</v>
      </c>
      <c r="H2464">
        <v>23.502799987792969</v>
      </c>
    </row>
    <row r="2465" spans="1:8" x14ac:dyDescent="0.25">
      <c r="A2465">
        <v>2463</v>
      </c>
      <c r="B2465" s="5">
        <v>42285</v>
      </c>
      <c r="C2465">
        <v>11.779999732971191</v>
      </c>
      <c r="D2465">
        <v>408111</v>
      </c>
      <c r="E2465">
        <v>3526.8701171875</v>
      </c>
      <c r="F2465">
        <v>0.10180199891328812</v>
      </c>
      <c r="G2465">
        <v>242.69099426269531</v>
      </c>
      <c r="H2465">
        <v>24.706399917602539</v>
      </c>
    </row>
    <row r="2466" spans="1:8" x14ac:dyDescent="0.25">
      <c r="A2466">
        <v>2464</v>
      </c>
      <c r="B2466" s="5">
        <v>42286</v>
      </c>
      <c r="C2466">
        <v>11.789999961853027</v>
      </c>
      <c r="D2466">
        <v>402065</v>
      </c>
      <c r="E2466">
        <v>3173.10009765625</v>
      </c>
      <c r="F2466">
        <v>9.3046799302101135E-2</v>
      </c>
      <c r="G2466">
        <v>244.32099914550781</v>
      </c>
      <c r="H2466">
        <v>22.733299255371094</v>
      </c>
    </row>
    <row r="2467" spans="1:8" x14ac:dyDescent="0.25">
      <c r="A2467">
        <v>2465</v>
      </c>
      <c r="B2467" s="5">
        <v>42287</v>
      </c>
      <c r="C2467">
        <v>11.800000190734863</v>
      </c>
      <c r="D2467">
        <v>402065</v>
      </c>
      <c r="E2467">
        <v>4024.81005859375</v>
      </c>
      <c r="F2467">
        <v>0.11812199652194977</v>
      </c>
      <c r="G2467">
        <v>245.33099365234375</v>
      </c>
      <c r="H2467">
        <v>28.979000091552734</v>
      </c>
    </row>
    <row r="2468" spans="1:8" x14ac:dyDescent="0.25">
      <c r="A2468">
        <v>2466</v>
      </c>
      <c r="B2468" s="5">
        <v>42288</v>
      </c>
      <c r="C2468">
        <v>11.810000419616699</v>
      </c>
      <c r="D2468">
        <v>453456</v>
      </c>
      <c r="E2468">
        <v>3669.35009765625</v>
      </c>
      <c r="F2468">
        <v>9.5566101372241974E-2</v>
      </c>
      <c r="G2468">
        <v>247.52499389648438</v>
      </c>
      <c r="H2468">
        <v>23.655000686645508</v>
      </c>
    </row>
    <row r="2469" spans="1:8" x14ac:dyDescent="0.25">
      <c r="A2469">
        <v>2467</v>
      </c>
      <c r="B2469" s="5">
        <v>42289</v>
      </c>
      <c r="C2469">
        <v>11.819999694824219</v>
      </c>
      <c r="D2469">
        <v>453456</v>
      </c>
      <c r="E2469">
        <v>3575.469970703125</v>
      </c>
      <c r="F2469">
        <v>9.3199901282787323E-2</v>
      </c>
      <c r="G2469">
        <v>245.58599853515625</v>
      </c>
      <c r="H2469">
        <v>22.888599395751953</v>
      </c>
    </row>
    <row r="2470" spans="1:8" x14ac:dyDescent="0.25">
      <c r="A2470">
        <v>2468</v>
      </c>
      <c r="B2470" s="5">
        <v>42290</v>
      </c>
      <c r="C2470">
        <v>11.829999923706055</v>
      </c>
      <c r="D2470">
        <v>405088</v>
      </c>
      <c r="E2470">
        <v>3449.93994140625</v>
      </c>
      <c r="F2470">
        <v>0.10074999928474426</v>
      </c>
      <c r="G2470">
        <v>249.93499755859375</v>
      </c>
      <c r="H2470">
        <v>25.181100845336914</v>
      </c>
    </row>
    <row r="2471" spans="1:8" x14ac:dyDescent="0.25">
      <c r="A2471">
        <v>2469</v>
      </c>
      <c r="B2471" s="5">
        <v>42291</v>
      </c>
      <c r="C2471">
        <v>11.840000152587891</v>
      </c>
      <c r="D2471">
        <v>405088</v>
      </c>
      <c r="E2471">
        <v>3827.159912109375</v>
      </c>
      <c r="F2471">
        <v>0.11186099797487259</v>
      </c>
      <c r="G2471">
        <v>252.59500122070313</v>
      </c>
      <c r="H2471">
        <v>28.255500793457031</v>
      </c>
    </row>
    <row r="2472" spans="1:8" x14ac:dyDescent="0.25">
      <c r="A2472">
        <v>2470</v>
      </c>
      <c r="B2472" s="5">
        <v>42292</v>
      </c>
      <c r="C2472">
        <v>11.850000381469727</v>
      </c>
      <c r="D2472">
        <v>493328</v>
      </c>
      <c r="E2472">
        <v>4178.39013671875</v>
      </c>
      <c r="F2472">
        <v>0.10036700218915939</v>
      </c>
      <c r="G2472">
        <v>254.81300354003906</v>
      </c>
      <c r="H2472">
        <v>25.574899673461914</v>
      </c>
    </row>
    <row r="2473" spans="1:8" x14ac:dyDescent="0.25">
      <c r="A2473">
        <v>2471</v>
      </c>
      <c r="B2473" s="5">
        <v>42293</v>
      </c>
      <c r="C2473">
        <v>11.859999656677246</v>
      </c>
      <c r="D2473">
        <v>493328</v>
      </c>
      <c r="E2473">
        <v>3628.360107421875</v>
      </c>
      <c r="F2473">
        <v>8.7228700518608093E-2</v>
      </c>
      <c r="G2473">
        <v>262.93499755859375</v>
      </c>
      <c r="H2473">
        <v>22.93549919128418</v>
      </c>
    </row>
    <row r="2474" spans="1:8" x14ac:dyDescent="0.25">
      <c r="A2474">
        <v>2472</v>
      </c>
      <c r="B2474" s="5">
        <v>42294</v>
      </c>
      <c r="C2474">
        <v>11.869999885559082</v>
      </c>
      <c r="D2474">
        <v>396478</v>
      </c>
      <c r="E2474">
        <v>3427.010009765625</v>
      </c>
      <c r="F2474">
        <v>0.10260000079870224</v>
      </c>
      <c r="G2474">
        <v>271.20401000976563</v>
      </c>
      <c r="H2474">
        <v>27.82550048828125</v>
      </c>
    </row>
    <row r="2475" spans="1:8" x14ac:dyDescent="0.25">
      <c r="A2475">
        <v>2473</v>
      </c>
      <c r="B2475" s="5">
        <v>42295</v>
      </c>
      <c r="C2475">
        <v>11.880000114440918</v>
      </c>
      <c r="D2475">
        <v>396478</v>
      </c>
      <c r="E2475">
        <v>3647.8798828125</v>
      </c>
      <c r="F2475">
        <v>0.10930400341749191</v>
      </c>
      <c r="G2475">
        <v>262.89999389648438</v>
      </c>
      <c r="H2475">
        <v>28.736099243164063</v>
      </c>
    </row>
    <row r="2476" spans="1:8" x14ac:dyDescent="0.25">
      <c r="A2476">
        <v>2474</v>
      </c>
      <c r="B2476" s="5">
        <v>42296</v>
      </c>
      <c r="C2476">
        <v>11.890000343322754</v>
      </c>
      <c r="D2476">
        <v>502408</v>
      </c>
      <c r="E2476">
        <v>4153.2998046875</v>
      </c>
      <c r="F2476">
        <v>9.8292097449302673E-2</v>
      </c>
      <c r="G2476">
        <v>264.41598510742188</v>
      </c>
      <c r="H2476">
        <v>25.989999771118164</v>
      </c>
    </row>
    <row r="2477" spans="1:8" x14ac:dyDescent="0.25">
      <c r="A2477">
        <v>2475</v>
      </c>
      <c r="B2477" s="5">
        <v>42297</v>
      </c>
      <c r="C2477">
        <v>11.899999618530273</v>
      </c>
      <c r="D2477">
        <v>502408</v>
      </c>
      <c r="E2477">
        <v>3231.6298828125</v>
      </c>
      <c r="F2477">
        <v>7.6544202864170074E-2</v>
      </c>
      <c r="G2477">
        <v>270.218994140625</v>
      </c>
      <c r="H2477">
        <v>20.683700561523438</v>
      </c>
    </row>
    <row r="2478" spans="1:8" x14ac:dyDescent="0.25">
      <c r="A2478">
        <v>2476</v>
      </c>
      <c r="B2478" s="5">
        <v>42298</v>
      </c>
      <c r="C2478">
        <v>11.909999847412109</v>
      </c>
      <c r="D2478">
        <v>438850</v>
      </c>
      <c r="E2478">
        <v>3628.39990234375</v>
      </c>
      <c r="F2478">
        <v>9.8471596837043762E-2</v>
      </c>
      <c r="G2478">
        <v>267.32699584960938</v>
      </c>
      <c r="H2478">
        <v>26.324100494384766</v>
      </c>
    </row>
    <row r="2479" spans="1:8" x14ac:dyDescent="0.25">
      <c r="A2479">
        <v>2477</v>
      </c>
      <c r="B2479" s="5">
        <v>42299</v>
      </c>
      <c r="C2479">
        <v>11.920000076293945</v>
      </c>
      <c r="D2479">
        <v>438850</v>
      </c>
      <c r="E2479">
        <v>3729.409912109375</v>
      </c>
      <c r="F2479">
        <v>0.10129799693822861</v>
      </c>
      <c r="G2479">
        <v>274.4110107421875</v>
      </c>
      <c r="H2479">
        <v>27.797199249267578</v>
      </c>
    </row>
    <row r="2480" spans="1:8" x14ac:dyDescent="0.25">
      <c r="A2480">
        <v>2478</v>
      </c>
      <c r="B2480" s="5">
        <v>42300</v>
      </c>
      <c r="C2480">
        <v>11.930000305175781</v>
      </c>
      <c r="D2480">
        <v>466089</v>
      </c>
      <c r="E2480">
        <v>3753.72998046875</v>
      </c>
      <c r="F2480">
        <v>9.6080400049686432E-2</v>
      </c>
      <c r="G2480">
        <v>277.45498657226563</v>
      </c>
      <c r="H2480">
        <v>26.658000946044922</v>
      </c>
    </row>
    <row r="2481" spans="1:8" x14ac:dyDescent="0.25">
      <c r="A2481">
        <v>2479</v>
      </c>
      <c r="B2481" s="5">
        <v>42301</v>
      </c>
      <c r="C2481">
        <v>11.939999580383301</v>
      </c>
      <c r="D2481">
        <v>466089</v>
      </c>
      <c r="E2481">
        <v>3651.889892578125</v>
      </c>
      <c r="F2481">
        <v>9.3552000820636749E-2</v>
      </c>
      <c r="G2481">
        <v>282.66000366210938</v>
      </c>
      <c r="H2481">
        <v>26.443399429321289</v>
      </c>
    </row>
    <row r="2482" spans="1:8" x14ac:dyDescent="0.25">
      <c r="A2482">
        <v>2480</v>
      </c>
      <c r="B2482" s="5">
        <v>42302</v>
      </c>
      <c r="C2482">
        <v>11.949999809265137</v>
      </c>
      <c r="D2482">
        <v>469115</v>
      </c>
      <c r="E2482">
        <v>3899.830078125</v>
      </c>
      <c r="F2482">
        <v>9.9342301487922668E-2</v>
      </c>
      <c r="G2482">
        <v>283.07199096679688</v>
      </c>
      <c r="H2482">
        <v>28.121000289916992</v>
      </c>
    </row>
    <row r="2483" spans="1:8" x14ac:dyDescent="0.25">
      <c r="A2483">
        <v>2481</v>
      </c>
      <c r="B2483" s="5">
        <v>42303</v>
      </c>
      <c r="C2483">
        <v>11.960000038146973</v>
      </c>
      <c r="D2483">
        <v>469115</v>
      </c>
      <c r="E2483">
        <v>4126.64990234375</v>
      </c>
      <c r="F2483">
        <v>0.10520800203084946</v>
      </c>
      <c r="G2483">
        <v>286.13299560546875</v>
      </c>
      <c r="H2483">
        <v>30.103500366210938</v>
      </c>
    </row>
    <row r="2484" spans="1:8" x14ac:dyDescent="0.25">
      <c r="A2484">
        <v>2482</v>
      </c>
      <c r="B2484" s="5">
        <v>42304</v>
      </c>
      <c r="C2484">
        <v>11.970000267028809</v>
      </c>
      <c r="D2484">
        <v>478195</v>
      </c>
      <c r="E2484">
        <v>3704.0400390625</v>
      </c>
      <c r="F2484">
        <v>9.2718198895454407E-2</v>
      </c>
      <c r="G2484">
        <v>294.39999389648438</v>
      </c>
      <c r="H2484">
        <v>27.296199798583984</v>
      </c>
    </row>
    <row r="2485" spans="1:8" x14ac:dyDescent="0.25">
      <c r="A2485">
        <v>2483</v>
      </c>
      <c r="B2485" s="5">
        <v>42305</v>
      </c>
      <c r="C2485">
        <v>11.979999542236328</v>
      </c>
      <c r="D2485">
        <v>478195</v>
      </c>
      <c r="E2485">
        <v>3505.1201171875</v>
      </c>
      <c r="F2485">
        <v>8.781220018863678E-2</v>
      </c>
      <c r="G2485">
        <v>303.88699340820313</v>
      </c>
      <c r="H2485">
        <v>26.684999465942383</v>
      </c>
    </row>
    <row r="2486" spans="1:8" x14ac:dyDescent="0.25">
      <c r="A2486">
        <v>2484</v>
      </c>
      <c r="B2486" s="5">
        <v>42306</v>
      </c>
      <c r="C2486">
        <v>11.989999771118164</v>
      </c>
      <c r="D2486">
        <v>458010</v>
      </c>
      <c r="E2486">
        <v>3808.9599609375</v>
      </c>
      <c r="F2486">
        <v>9.971269965171814E-2</v>
      </c>
      <c r="G2486">
        <v>313.58599853515625</v>
      </c>
      <c r="H2486">
        <v>31.268499374389648</v>
      </c>
    </row>
    <row r="2487" spans="1:8" x14ac:dyDescent="0.25">
      <c r="A2487">
        <v>2485</v>
      </c>
      <c r="B2487" s="5">
        <v>42307</v>
      </c>
      <c r="C2487">
        <v>12</v>
      </c>
      <c r="D2487">
        <v>458010</v>
      </c>
      <c r="E2487">
        <v>4307.0400390625</v>
      </c>
      <c r="F2487">
        <v>0.1128460019826889</v>
      </c>
      <c r="G2487">
        <v>326.00399780273438</v>
      </c>
      <c r="H2487">
        <v>36.788200378417969</v>
      </c>
    </row>
    <row r="2488" spans="1:8" x14ac:dyDescent="0.25">
      <c r="A2488">
        <v>2486</v>
      </c>
      <c r="B2488" s="5">
        <v>42308</v>
      </c>
      <c r="C2488">
        <v>12.100000381469727</v>
      </c>
      <c r="D2488">
        <v>470389</v>
      </c>
      <c r="E2488">
        <v>3703.5400390625</v>
      </c>
      <c r="F2488">
        <v>9.5267601311206818E-2</v>
      </c>
      <c r="G2488">
        <v>312.4320068359375</v>
      </c>
      <c r="H2488">
        <v>29.76460075378418</v>
      </c>
    </row>
    <row r="2489" spans="1:8" x14ac:dyDescent="0.25">
      <c r="A2489">
        <v>2487</v>
      </c>
      <c r="B2489" s="5">
        <v>42309</v>
      </c>
      <c r="C2489">
        <v>12.199999809265137</v>
      </c>
      <c r="D2489">
        <v>470389</v>
      </c>
      <c r="E2489">
        <v>3852.340087890625</v>
      </c>
      <c r="F2489">
        <v>9.9914200603961945E-2</v>
      </c>
      <c r="G2489">
        <v>325.08200073242188</v>
      </c>
      <c r="H2489">
        <v>32.480300903320313</v>
      </c>
    </row>
    <row r="2490" spans="1:8" x14ac:dyDescent="0.25">
      <c r="A2490">
        <v>2488</v>
      </c>
      <c r="B2490" s="5">
        <v>42310</v>
      </c>
      <c r="C2490">
        <v>12.300000190734863</v>
      </c>
      <c r="D2490">
        <v>448726</v>
      </c>
      <c r="E2490">
        <v>3858.280029296875</v>
      </c>
      <c r="F2490">
        <v>0.10575900226831436</v>
      </c>
      <c r="G2490">
        <v>359.35198974609375</v>
      </c>
      <c r="H2490">
        <v>38.00469970703125</v>
      </c>
    </row>
    <row r="2491" spans="1:8" x14ac:dyDescent="0.25">
      <c r="A2491">
        <v>2489</v>
      </c>
      <c r="B2491" s="5">
        <v>42311</v>
      </c>
      <c r="C2491">
        <v>12.399999618530273</v>
      </c>
      <c r="D2491">
        <v>448726</v>
      </c>
      <c r="E2491">
        <v>3909.340087890625</v>
      </c>
      <c r="F2491">
        <v>0.10802999883890152</v>
      </c>
      <c r="G2491">
        <v>400.70599365234375</v>
      </c>
      <c r="H2491">
        <v>43.288200378417969</v>
      </c>
    </row>
    <row r="2492" spans="1:8" x14ac:dyDescent="0.25">
      <c r="A2492">
        <v>2490</v>
      </c>
      <c r="B2492" s="5">
        <v>42312</v>
      </c>
      <c r="C2492">
        <v>12.5</v>
      </c>
      <c r="D2492">
        <v>479673</v>
      </c>
      <c r="E2492">
        <v>3919.909912109375</v>
      </c>
      <c r="F2492">
        <v>0.10215099900960922</v>
      </c>
      <c r="G2492">
        <v>408.74099731445313</v>
      </c>
      <c r="H2492">
        <v>41.753101348876953</v>
      </c>
    </row>
    <row r="2493" spans="1:8" x14ac:dyDescent="0.25">
      <c r="A2493">
        <v>2491</v>
      </c>
      <c r="B2493" s="5">
        <v>42313</v>
      </c>
      <c r="C2493">
        <v>12.600000381469727</v>
      </c>
      <c r="D2493">
        <v>479673</v>
      </c>
      <c r="E2493">
        <v>3684.1298828125</v>
      </c>
      <c r="F2493">
        <v>9.6774302423000336E-2</v>
      </c>
      <c r="G2493">
        <v>387.510009765625</v>
      </c>
      <c r="H2493">
        <v>37.500999450683594</v>
      </c>
    </row>
    <row r="2494" spans="1:8" x14ac:dyDescent="0.25">
      <c r="A2494">
        <v>2492</v>
      </c>
      <c r="B2494" s="5">
        <v>42314</v>
      </c>
      <c r="C2494">
        <v>12.699999809265137</v>
      </c>
      <c r="D2494">
        <v>423969</v>
      </c>
      <c r="E2494">
        <v>3657.320068359375</v>
      </c>
      <c r="F2494">
        <v>0.10955499857664108</v>
      </c>
      <c r="G2494">
        <v>374.95001220703125</v>
      </c>
      <c r="H2494">
        <v>41.077701568603516</v>
      </c>
    </row>
    <row r="2495" spans="1:8" x14ac:dyDescent="0.25">
      <c r="A2495">
        <v>2493</v>
      </c>
      <c r="B2495" s="5">
        <v>42315</v>
      </c>
      <c r="C2495">
        <v>12.800000190734863</v>
      </c>
      <c r="D2495">
        <v>423969</v>
      </c>
      <c r="E2495">
        <v>3825.800048828125</v>
      </c>
      <c r="F2495">
        <v>0.11550399661064148</v>
      </c>
      <c r="G2495">
        <v>384.79998779296875</v>
      </c>
      <c r="H2495">
        <v>44.446098327636719</v>
      </c>
    </row>
    <row r="2496" spans="1:8" x14ac:dyDescent="0.25">
      <c r="A2496">
        <v>2494</v>
      </c>
      <c r="B2496" s="5">
        <v>42316</v>
      </c>
      <c r="C2496">
        <v>12.899999618530273</v>
      </c>
      <c r="D2496">
        <v>433253</v>
      </c>
      <c r="E2496">
        <v>3498.43994140625</v>
      </c>
      <c r="F2496">
        <v>0.10416500270366669</v>
      </c>
      <c r="G2496">
        <v>373.48699951171875</v>
      </c>
      <c r="H2496">
        <v>38.904300689697266</v>
      </c>
    </row>
    <row r="2497" spans="1:8" x14ac:dyDescent="0.25">
      <c r="A2497">
        <v>2495</v>
      </c>
      <c r="B2497" s="5">
        <v>42317</v>
      </c>
      <c r="C2497">
        <v>13</v>
      </c>
      <c r="D2497">
        <v>433253</v>
      </c>
      <c r="E2497">
        <v>3754.590087890625</v>
      </c>
      <c r="F2497">
        <v>0.11265899986028671</v>
      </c>
      <c r="G2497">
        <v>380.04299926757813</v>
      </c>
      <c r="H2497">
        <v>42.815101623535156</v>
      </c>
    </row>
    <row r="2498" spans="1:8" x14ac:dyDescent="0.25">
      <c r="A2498">
        <v>2496</v>
      </c>
      <c r="B2498" s="5">
        <v>42318</v>
      </c>
      <c r="C2498">
        <v>13.010000228881836</v>
      </c>
      <c r="D2498">
        <v>442537</v>
      </c>
      <c r="E2498">
        <v>3679.199951171875</v>
      </c>
      <c r="F2498">
        <v>0.10816399753093719</v>
      </c>
      <c r="G2498">
        <v>337.9320068359375</v>
      </c>
      <c r="H2498">
        <v>36.551898956298828</v>
      </c>
    </row>
    <row r="2499" spans="1:8" x14ac:dyDescent="0.25">
      <c r="A2499">
        <v>2497</v>
      </c>
      <c r="B2499" s="5">
        <v>42319</v>
      </c>
      <c r="C2499">
        <v>13.020000457763672</v>
      </c>
      <c r="D2499">
        <v>442537</v>
      </c>
      <c r="E2499">
        <v>4227.97021484375</v>
      </c>
      <c r="F2499">
        <v>0.12439200282096863</v>
      </c>
      <c r="G2499">
        <v>312.5780029296875</v>
      </c>
      <c r="H2499">
        <v>38.882301330566406</v>
      </c>
    </row>
    <row r="2500" spans="1:8" x14ac:dyDescent="0.25">
      <c r="A2500">
        <v>2498</v>
      </c>
      <c r="B2500" s="5">
        <v>42320</v>
      </c>
      <c r="C2500">
        <v>13.029999732971191</v>
      </c>
      <c r="D2500">
        <v>477907</v>
      </c>
      <c r="E2500">
        <v>4050.77001953125</v>
      </c>
      <c r="F2500">
        <v>0.11044300347566605</v>
      </c>
      <c r="G2500">
        <v>336.85598754882813</v>
      </c>
      <c r="H2500">
        <v>37.203399658203125</v>
      </c>
    </row>
    <row r="2501" spans="1:8" x14ac:dyDescent="0.25">
      <c r="A2501">
        <v>2499</v>
      </c>
      <c r="B2501" s="5">
        <v>42321</v>
      </c>
      <c r="C2501">
        <v>13.039999961853027</v>
      </c>
      <c r="D2501">
        <v>477907</v>
      </c>
      <c r="E2501">
        <v>4025.6201171875</v>
      </c>
      <c r="F2501">
        <v>0.10984200239181519</v>
      </c>
      <c r="G2501">
        <v>337.2919921875</v>
      </c>
      <c r="H2501">
        <v>37.048698425292969</v>
      </c>
    </row>
    <row r="2502" spans="1:8" x14ac:dyDescent="0.25">
      <c r="A2502">
        <v>2500</v>
      </c>
      <c r="B2502" s="5">
        <v>42322</v>
      </c>
      <c r="C2502">
        <v>13.050000190734863</v>
      </c>
      <c r="D2502">
        <v>497547</v>
      </c>
      <c r="E2502">
        <v>3574.47998046875</v>
      </c>
      <c r="F2502">
        <v>9.3753896653652191E-2</v>
      </c>
      <c r="G2502">
        <v>333.55300903320313</v>
      </c>
      <c r="H2502">
        <v>31.271900177001953</v>
      </c>
    </row>
    <row r="2503" spans="1:8" x14ac:dyDescent="0.25">
      <c r="A2503">
        <v>2501</v>
      </c>
      <c r="B2503" s="5">
        <v>42323</v>
      </c>
      <c r="C2503">
        <v>13.060000419616699</v>
      </c>
      <c r="D2503">
        <v>497547</v>
      </c>
      <c r="E2503">
        <v>4023.010009765625</v>
      </c>
      <c r="F2503">
        <v>0.10559900104999542</v>
      </c>
      <c r="G2503">
        <v>319.92800903320313</v>
      </c>
      <c r="H2503">
        <v>33.784099578857422</v>
      </c>
    </row>
    <row r="2504" spans="1:8" x14ac:dyDescent="0.25">
      <c r="A2504">
        <v>2502</v>
      </c>
      <c r="B2504" s="5">
        <v>42324</v>
      </c>
      <c r="C2504">
        <v>13.069999694824219</v>
      </c>
      <c r="D2504">
        <v>576107</v>
      </c>
      <c r="E2504">
        <v>4352.7900390625</v>
      </c>
      <c r="F2504">
        <v>9.8750703036785126E-2</v>
      </c>
      <c r="G2504">
        <v>331.58999633789063</v>
      </c>
      <c r="H2504">
        <v>32.744701385498047</v>
      </c>
    </row>
    <row r="2505" spans="1:8" x14ac:dyDescent="0.25">
      <c r="A2505">
        <v>2503</v>
      </c>
      <c r="B2505" s="5">
        <v>42325</v>
      </c>
      <c r="C2505">
        <v>13.079999923706055</v>
      </c>
      <c r="D2505">
        <v>576107</v>
      </c>
      <c r="E2505">
        <v>3751.300048828125</v>
      </c>
      <c r="F2505">
        <v>8.5169896483421326E-2</v>
      </c>
      <c r="G2505">
        <v>335.76998901367188</v>
      </c>
      <c r="H2505">
        <v>28.597499847412109</v>
      </c>
    </row>
    <row r="2506" spans="1:8" x14ac:dyDescent="0.25">
      <c r="A2506">
        <v>2504</v>
      </c>
      <c r="B2506" s="5">
        <v>42326</v>
      </c>
      <c r="C2506">
        <v>13.090000152587891</v>
      </c>
      <c r="D2506">
        <v>458267</v>
      </c>
      <c r="E2506">
        <v>3852.3798828125</v>
      </c>
      <c r="F2506">
        <v>0.11004000157117844</v>
      </c>
      <c r="G2506">
        <v>334.97299194335938</v>
      </c>
      <c r="H2506">
        <v>36.860401153564453</v>
      </c>
    </row>
    <row r="2507" spans="1:8" x14ac:dyDescent="0.25">
      <c r="A2507">
        <v>2505</v>
      </c>
      <c r="B2507" s="5">
        <v>42327</v>
      </c>
      <c r="C2507">
        <v>13.100000381469727</v>
      </c>
      <c r="D2507">
        <v>458267</v>
      </c>
      <c r="E2507">
        <v>3425.739990234375</v>
      </c>
      <c r="F2507">
        <v>9.79280024766922E-2</v>
      </c>
      <c r="G2507">
        <v>326.31500244140625</v>
      </c>
      <c r="H2507">
        <v>31.955400466918945</v>
      </c>
    </row>
    <row r="2508" spans="1:8" x14ac:dyDescent="0.25">
      <c r="A2508">
        <v>2506</v>
      </c>
      <c r="B2508" s="5">
        <v>42328</v>
      </c>
      <c r="C2508">
        <v>13.109999656677246</v>
      </c>
      <c r="D2508">
        <v>520460</v>
      </c>
      <c r="E2508">
        <v>4200.740234375</v>
      </c>
      <c r="F2508">
        <v>0.10581400245428085</v>
      </c>
      <c r="G2508">
        <v>321.98800659179688</v>
      </c>
      <c r="H2508">
        <v>34.070701599121094</v>
      </c>
    </row>
    <row r="2509" spans="1:8" x14ac:dyDescent="0.25">
      <c r="A2509">
        <v>2507</v>
      </c>
      <c r="B2509" s="5">
        <v>42329</v>
      </c>
      <c r="C2509">
        <v>13.119999885559082</v>
      </c>
      <c r="D2509">
        <v>520460</v>
      </c>
      <c r="E2509">
        <v>4373.85009765625</v>
      </c>
      <c r="F2509">
        <v>0.11025799810886383</v>
      </c>
      <c r="G2509">
        <v>327.17401123046875</v>
      </c>
      <c r="H2509">
        <v>36.073600769042969</v>
      </c>
    </row>
    <row r="2510" spans="1:8" x14ac:dyDescent="0.25">
      <c r="A2510">
        <v>2508</v>
      </c>
      <c r="B2510" s="5">
        <v>42330</v>
      </c>
      <c r="C2510">
        <v>13.130000114440918</v>
      </c>
      <c r="D2510">
        <v>569560</v>
      </c>
      <c r="E2510">
        <v>4323.2998046875</v>
      </c>
      <c r="F2510">
        <v>9.9664501845836639E-2</v>
      </c>
      <c r="G2510">
        <v>324.343994140625</v>
      </c>
      <c r="H2510">
        <v>32.325599670410156</v>
      </c>
    </row>
    <row r="2511" spans="1:8" x14ac:dyDescent="0.25">
      <c r="A2511">
        <v>2509</v>
      </c>
      <c r="B2511" s="5">
        <v>42331</v>
      </c>
      <c r="C2511">
        <v>13.140000343322754</v>
      </c>
      <c r="D2511">
        <v>569560</v>
      </c>
      <c r="E2511">
        <v>4100.64990234375</v>
      </c>
      <c r="F2511">
        <v>9.4603799283504486E-2</v>
      </c>
      <c r="G2511">
        <v>323.25698852539063</v>
      </c>
      <c r="H2511">
        <v>30.581300735473633</v>
      </c>
    </row>
    <row r="2512" spans="1:8" x14ac:dyDescent="0.25">
      <c r="A2512">
        <v>2510</v>
      </c>
      <c r="B2512" s="5">
        <v>42332</v>
      </c>
      <c r="C2512">
        <v>13.149999618530273</v>
      </c>
      <c r="D2512">
        <v>549490</v>
      </c>
      <c r="E2512">
        <v>3925.1201171875</v>
      </c>
      <c r="F2512">
        <v>9.393320232629776E-2</v>
      </c>
      <c r="G2512">
        <v>320.1610107421875</v>
      </c>
      <c r="H2512">
        <v>30.073699951171875</v>
      </c>
    </row>
    <row r="2513" spans="1:8" x14ac:dyDescent="0.25">
      <c r="A2513">
        <v>2511</v>
      </c>
      <c r="B2513" s="5">
        <v>42333</v>
      </c>
      <c r="C2513">
        <v>13.159999847412109</v>
      </c>
      <c r="D2513">
        <v>549490</v>
      </c>
      <c r="E2513">
        <v>3726.510009765625</v>
      </c>
      <c r="F2513">
        <v>8.9248001575469971E-2</v>
      </c>
      <c r="G2513">
        <v>328.98300170898438</v>
      </c>
      <c r="H2513">
        <v>29.361099243164063</v>
      </c>
    </row>
    <row r="2514" spans="1:8" x14ac:dyDescent="0.25">
      <c r="A2514">
        <v>2512</v>
      </c>
      <c r="B2514" s="5">
        <v>42334</v>
      </c>
      <c r="C2514">
        <v>13.170000076293945</v>
      </c>
      <c r="D2514">
        <v>585641</v>
      </c>
      <c r="E2514">
        <v>4427.9501953125</v>
      </c>
      <c r="F2514">
        <v>9.9576503038406372E-2</v>
      </c>
      <c r="G2514">
        <v>353.30398559570313</v>
      </c>
      <c r="H2514">
        <v>35.180801391601563</v>
      </c>
    </row>
    <row r="2515" spans="1:8" x14ac:dyDescent="0.25">
      <c r="A2515">
        <v>2513</v>
      </c>
      <c r="B2515" s="5">
        <v>42335</v>
      </c>
      <c r="C2515">
        <v>13.180000305175781</v>
      </c>
      <c r="D2515">
        <v>585641</v>
      </c>
      <c r="E2515">
        <v>3351.64990234375</v>
      </c>
      <c r="F2515">
        <v>7.5429700314998627E-2</v>
      </c>
      <c r="G2515">
        <v>358.18499755859375</v>
      </c>
      <c r="H2515">
        <v>27.017799377441406</v>
      </c>
    </row>
    <row r="2516" spans="1:8" x14ac:dyDescent="0.25">
      <c r="A2516">
        <v>2514</v>
      </c>
      <c r="B2516" s="5">
        <v>42336</v>
      </c>
      <c r="C2516">
        <v>13.189999580383301</v>
      </c>
      <c r="D2516">
        <v>527800</v>
      </c>
      <c r="E2516">
        <v>3876.469970703125</v>
      </c>
      <c r="F2516">
        <v>9.6874997019767761E-2</v>
      </c>
      <c r="G2516">
        <v>357.66299438476563</v>
      </c>
      <c r="H2516">
        <v>34.648601531982422</v>
      </c>
    </row>
    <row r="2517" spans="1:8" x14ac:dyDescent="0.25">
      <c r="A2517">
        <v>2515</v>
      </c>
      <c r="B2517" s="5">
        <v>42337</v>
      </c>
      <c r="C2517">
        <v>13.199999809265137</v>
      </c>
      <c r="D2517">
        <v>527800</v>
      </c>
      <c r="E2517">
        <v>3747.169921875</v>
      </c>
      <c r="F2517">
        <v>9.3714803457260132E-2</v>
      </c>
      <c r="G2517">
        <v>371.864013671875</v>
      </c>
      <c r="H2517">
        <v>34.849098205566406</v>
      </c>
    </row>
    <row r="2518" spans="1:8" x14ac:dyDescent="0.25">
      <c r="A2518">
        <v>2516</v>
      </c>
      <c r="B2518" s="5">
        <v>42338</v>
      </c>
      <c r="C2518">
        <v>13.210000038146973</v>
      </c>
      <c r="D2518">
        <v>542260</v>
      </c>
      <c r="E2518">
        <v>4084.2900390625</v>
      </c>
      <c r="F2518">
        <v>9.9497400224208832E-2</v>
      </c>
      <c r="G2518">
        <v>376.90701293945313</v>
      </c>
      <c r="H2518">
        <v>37.501300811767578</v>
      </c>
    </row>
    <row r="2519" spans="1:8" x14ac:dyDescent="0.25">
      <c r="A2519">
        <v>2517</v>
      </c>
      <c r="B2519" s="5">
        <v>42339</v>
      </c>
      <c r="C2519">
        <v>13.220000267028809</v>
      </c>
      <c r="D2519">
        <v>542260</v>
      </c>
      <c r="E2519">
        <v>4206.259765625</v>
      </c>
      <c r="F2519">
        <v>0.10254599899053574</v>
      </c>
      <c r="G2519">
        <v>362.72900390625</v>
      </c>
      <c r="H2519">
        <v>37.196498870849609</v>
      </c>
    </row>
    <row r="2520" spans="1:8" x14ac:dyDescent="0.25">
      <c r="A2520">
        <v>2518</v>
      </c>
      <c r="B2520" s="5">
        <v>42340</v>
      </c>
      <c r="C2520">
        <v>13.229999542236328</v>
      </c>
      <c r="D2520">
        <v>531415</v>
      </c>
      <c r="E2520">
        <v>4057.469970703125</v>
      </c>
      <c r="F2520">
        <v>0.10101400315761566</v>
      </c>
      <c r="G2520">
        <v>359.42999267578125</v>
      </c>
      <c r="H2520">
        <v>36.307399749755859</v>
      </c>
    </row>
    <row r="2521" spans="1:8" x14ac:dyDescent="0.25">
      <c r="A2521">
        <v>2519</v>
      </c>
      <c r="B2521" s="5">
        <v>42341</v>
      </c>
      <c r="C2521">
        <v>13.239999771118164</v>
      </c>
      <c r="D2521">
        <v>531415</v>
      </c>
      <c r="E2521">
        <v>3579.7099609375</v>
      </c>
      <c r="F2521">
        <v>8.9187100529670715E-2</v>
      </c>
      <c r="G2521">
        <v>361.30801391601563</v>
      </c>
      <c r="H2521">
        <v>32.2239990234375</v>
      </c>
    </row>
    <row r="2522" spans="1:8" x14ac:dyDescent="0.25">
      <c r="A2522">
        <v>2520</v>
      </c>
      <c r="B2522" s="5">
        <v>42342</v>
      </c>
      <c r="C2522">
        <v>13.25</v>
      </c>
      <c r="D2522">
        <v>527800</v>
      </c>
      <c r="E2522">
        <v>3853.669921875</v>
      </c>
      <c r="F2522">
        <v>9.6743300557136536E-2</v>
      </c>
      <c r="G2522">
        <v>363.48300170898438</v>
      </c>
      <c r="H2522">
        <v>35.164600372314453</v>
      </c>
    </row>
    <row r="2523" spans="1:8" x14ac:dyDescent="0.25">
      <c r="A2523">
        <v>2521</v>
      </c>
      <c r="B2523" s="5">
        <v>42343</v>
      </c>
      <c r="C2523">
        <v>13.260000228881836</v>
      </c>
      <c r="D2523">
        <v>527800</v>
      </c>
      <c r="E2523">
        <v>4406.080078125</v>
      </c>
      <c r="F2523">
        <v>0.1106949970126152</v>
      </c>
      <c r="G2523">
        <v>388.86099243164063</v>
      </c>
      <c r="H2523">
        <v>43.0447998046875</v>
      </c>
    </row>
    <row r="2524" spans="1:8" x14ac:dyDescent="0.25">
      <c r="A2524">
        <v>2522</v>
      </c>
      <c r="B2524" s="5">
        <v>42344</v>
      </c>
      <c r="C2524">
        <v>13.270000457763672</v>
      </c>
      <c r="D2524">
        <v>621792</v>
      </c>
      <c r="E2524">
        <v>4005.3701171875</v>
      </c>
      <c r="F2524">
        <v>8.548080176115036E-2</v>
      </c>
      <c r="G2524">
        <v>388.4580078125</v>
      </c>
      <c r="H2524">
        <v>33.205699920654297</v>
      </c>
    </row>
    <row r="2525" spans="1:8" x14ac:dyDescent="0.25">
      <c r="A2525">
        <v>2523</v>
      </c>
      <c r="B2525" s="5">
        <v>42345</v>
      </c>
      <c r="C2525">
        <v>13.279999732971191</v>
      </c>
      <c r="D2525">
        <v>621792</v>
      </c>
      <c r="E2525">
        <v>3708.030029296875</v>
      </c>
      <c r="F2525">
        <v>7.9194702208042145E-2</v>
      </c>
      <c r="G2525">
        <v>395.864990234375</v>
      </c>
      <c r="H2525">
        <v>31.350400924682617</v>
      </c>
    </row>
    <row r="2526" spans="1:8" x14ac:dyDescent="0.25">
      <c r="A2526">
        <v>2524</v>
      </c>
      <c r="B2526" s="5">
        <v>42346</v>
      </c>
      <c r="C2526">
        <v>13.289999961853027</v>
      </c>
      <c r="D2526">
        <v>625220</v>
      </c>
      <c r="E2526">
        <v>4407.7900390625</v>
      </c>
      <c r="F2526">
        <v>9.3694299459457397E-2</v>
      </c>
      <c r="G2526">
        <v>418.135986328125</v>
      </c>
      <c r="H2526">
        <v>39.176898956298828</v>
      </c>
    </row>
    <row r="2527" spans="1:8" x14ac:dyDescent="0.25">
      <c r="A2527">
        <v>2525</v>
      </c>
      <c r="B2527" s="5">
        <v>42347</v>
      </c>
      <c r="C2527">
        <v>13.300000190734863</v>
      </c>
      <c r="D2527">
        <v>625220</v>
      </c>
      <c r="E2527">
        <v>4237.31005859375</v>
      </c>
      <c r="F2527">
        <v>9.013819694519043E-2</v>
      </c>
      <c r="G2527">
        <v>418.0360107421875</v>
      </c>
      <c r="H2527">
        <v>37.680999755859375</v>
      </c>
    </row>
    <row r="2528" spans="1:8" x14ac:dyDescent="0.25">
      <c r="A2528">
        <v>2526</v>
      </c>
      <c r="B2528" s="5">
        <v>42348</v>
      </c>
      <c r="C2528">
        <v>13.310000419616699</v>
      </c>
      <c r="D2528">
        <v>770711</v>
      </c>
      <c r="E2528">
        <v>5435.89990234375</v>
      </c>
      <c r="F2528">
        <v>9.387669712305069E-2</v>
      </c>
      <c r="G2528">
        <v>415.25201416015625</v>
      </c>
      <c r="H2528">
        <v>38.982498168945313</v>
      </c>
    </row>
    <row r="2529" spans="1:8" x14ac:dyDescent="0.25">
      <c r="A2529">
        <v>2527</v>
      </c>
      <c r="B2529" s="5">
        <v>42349</v>
      </c>
      <c r="C2529">
        <v>13.319999694824219</v>
      </c>
      <c r="D2529">
        <v>770711</v>
      </c>
      <c r="E2529">
        <v>4043.280029296875</v>
      </c>
      <c r="F2529">
        <v>6.9879002869129181E-2</v>
      </c>
      <c r="G2529">
        <v>453.89999389648438</v>
      </c>
      <c r="H2529">
        <v>31.718099594116211</v>
      </c>
    </row>
    <row r="2530" spans="1:8" x14ac:dyDescent="0.25">
      <c r="A2530">
        <v>2528</v>
      </c>
      <c r="B2530" s="5">
        <v>42350</v>
      </c>
      <c r="C2530">
        <v>13.329999923706055</v>
      </c>
      <c r="D2530">
        <v>656678</v>
      </c>
      <c r="E2530">
        <v>4086.9599609375</v>
      </c>
      <c r="F2530">
        <v>8.2961797714233398E-2</v>
      </c>
      <c r="G2530">
        <v>435.89700317382813</v>
      </c>
      <c r="H2530">
        <v>36.162799835205078</v>
      </c>
    </row>
    <row r="2531" spans="1:8" x14ac:dyDescent="0.25">
      <c r="A2531">
        <v>2529</v>
      </c>
      <c r="B2531" s="5">
        <v>42351</v>
      </c>
      <c r="C2531">
        <v>13.340000152587891</v>
      </c>
      <c r="D2531">
        <v>656678</v>
      </c>
      <c r="E2531">
        <v>3583.25</v>
      </c>
      <c r="F2531">
        <v>7.2791501879692078E-2</v>
      </c>
      <c r="G2531">
        <v>433.5369873046875</v>
      </c>
      <c r="H2531">
        <v>31.55780029296875</v>
      </c>
    </row>
    <row r="2532" spans="1:8" x14ac:dyDescent="0.25">
      <c r="A2532">
        <v>2530</v>
      </c>
      <c r="B2532" s="5">
        <v>42352</v>
      </c>
      <c r="C2532">
        <v>13.350000381469727</v>
      </c>
      <c r="D2532">
        <v>692067</v>
      </c>
      <c r="E2532">
        <v>4915.52978515625</v>
      </c>
      <c r="F2532">
        <v>9.4820797443389893E-2</v>
      </c>
      <c r="G2532">
        <v>443.8389892578125</v>
      </c>
      <c r="H2532">
        <v>42.085201263427734</v>
      </c>
    </row>
    <row r="2533" spans="1:8" x14ac:dyDescent="0.25">
      <c r="A2533">
        <v>2531</v>
      </c>
      <c r="B2533" s="5">
        <v>42353</v>
      </c>
      <c r="C2533">
        <v>13.359999656677246</v>
      </c>
      <c r="D2533">
        <v>692067</v>
      </c>
      <c r="E2533">
        <v>4615</v>
      </c>
      <c r="F2533">
        <v>8.9090198278427124E-2</v>
      </c>
      <c r="G2533">
        <v>465.50201416015625</v>
      </c>
      <c r="H2533">
        <v>41.471698760986328</v>
      </c>
    </row>
    <row r="2534" spans="1:8" x14ac:dyDescent="0.25">
      <c r="A2534">
        <v>2532</v>
      </c>
      <c r="B2534" s="5">
        <v>42354</v>
      </c>
      <c r="C2534">
        <v>13.369999885559082</v>
      </c>
      <c r="D2534">
        <v>660610</v>
      </c>
      <c r="E2534">
        <v>4112.39013671875</v>
      </c>
      <c r="F2534">
        <v>8.3230100572109222E-2</v>
      </c>
      <c r="G2534">
        <v>455.375</v>
      </c>
      <c r="H2534">
        <v>37.900901794433594</v>
      </c>
    </row>
    <row r="2535" spans="1:8" x14ac:dyDescent="0.25">
      <c r="A2535">
        <v>2533</v>
      </c>
      <c r="B2535" s="5">
        <v>42355</v>
      </c>
      <c r="C2535">
        <v>13.380000114440918</v>
      </c>
      <c r="D2535">
        <v>660610</v>
      </c>
      <c r="E2535">
        <v>3912.64990234375</v>
      </c>
      <c r="F2535">
        <v>7.9246796667575836E-2</v>
      </c>
      <c r="G2535">
        <v>455.98699951171875</v>
      </c>
      <c r="H2535">
        <v>36.135501861572266</v>
      </c>
    </row>
    <row r="2536" spans="1:8" x14ac:dyDescent="0.25">
      <c r="A2536">
        <v>2534</v>
      </c>
      <c r="B2536" s="5">
        <v>42356</v>
      </c>
      <c r="C2536">
        <v>13.390000343322754</v>
      </c>
      <c r="D2536">
        <v>629152</v>
      </c>
      <c r="E2536">
        <v>4262.77978515625</v>
      </c>
      <c r="F2536">
        <v>9.0723097324371338E-2</v>
      </c>
      <c r="G2536">
        <v>463.843994140625</v>
      </c>
      <c r="H2536">
        <v>42.081401824951172</v>
      </c>
    </row>
    <row r="2537" spans="1:8" x14ac:dyDescent="0.25">
      <c r="A2537">
        <v>2535</v>
      </c>
      <c r="B2537" s="5">
        <v>42357</v>
      </c>
      <c r="C2537">
        <v>13.399999618530273</v>
      </c>
      <c r="D2537">
        <v>629152</v>
      </c>
      <c r="E2537">
        <v>3960.239990234375</v>
      </c>
      <c r="F2537">
        <v>8.4347203373908997E-2</v>
      </c>
      <c r="G2537">
        <v>462.22601318359375</v>
      </c>
      <c r="H2537">
        <v>38.987499237060547</v>
      </c>
    </row>
    <row r="2538" spans="1:8" x14ac:dyDescent="0.25">
      <c r="A2538">
        <v>2536</v>
      </c>
      <c r="B2538" s="5">
        <v>42358</v>
      </c>
      <c r="C2538">
        <v>13.409999847412109</v>
      </c>
      <c r="D2538">
        <v>785066</v>
      </c>
      <c r="E2538">
        <v>4158.5400390625</v>
      </c>
      <c r="F2538">
        <v>7.1033500134944916E-2</v>
      </c>
      <c r="G2538">
        <v>442.49600219726563</v>
      </c>
      <c r="H2538">
        <v>31.432100296020508</v>
      </c>
    </row>
    <row r="2539" spans="1:8" x14ac:dyDescent="0.25">
      <c r="A2539">
        <v>2537</v>
      </c>
      <c r="B2539" s="5">
        <v>42359</v>
      </c>
      <c r="C2539">
        <v>13.420000076293945</v>
      </c>
      <c r="D2539">
        <v>785066</v>
      </c>
      <c r="E2539">
        <v>3766.10009765625</v>
      </c>
      <c r="F2539">
        <v>6.4378097653388977E-2</v>
      </c>
      <c r="G2539">
        <v>437.760986328125</v>
      </c>
      <c r="H2539">
        <v>28.182199478149414</v>
      </c>
    </row>
    <row r="2540" spans="1:8" x14ac:dyDescent="0.25">
      <c r="A2540">
        <v>2538</v>
      </c>
      <c r="B2540" s="5">
        <v>42360</v>
      </c>
      <c r="C2540">
        <v>13.430000305175781</v>
      </c>
      <c r="D2540">
        <v>654996</v>
      </c>
      <c r="E2540">
        <v>3789.1298828125</v>
      </c>
      <c r="F2540">
        <v>7.7692098915576935E-2</v>
      </c>
      <c r="G2540">
        <v>435.5</v>
      </c>
      <c r="H2540">
        <v>33.83489990234375</v>
      </c>
    </row>
    <row r="2541" spans="1:8" x14ac:dyDescent="0.25">
      <c r="A2541">
        <v>2539</v>
      </c>
      <c r="B2541" s="5">
        <v>42361</v>
      </c>
      <c r="C2541">
        <v>13.439999580383301</v>
      </c>
      <c r="D2541">
        <v>654996</v>
      </c>
      <c r="E2541">
        <v>3964.81005859375</v>
      </c>
      <c r="F2541">
        <v>8.1354796886444092E-2</v>
      </c>
      <c r="G2541">
        <v>442.8389892578125</v>
      </c>
      <c r="H2541">
        <v>36.027099609375</v>
      </c>
    </row>
    <row r="2542" spans="1:8" x14ac:dyDescent="0.25">
      <c r="A2542">
        <v>2540</v>
      </c>
      <c r="B2542" s="5">
        <v>42362</v>
      </c>
      <c r="C2542">
        <v>13.449999809265137</v>
      </c>
      <c r="D2542">
        <v>692158</v>
      </c>
      <c r="E2542">
        <v>3486.340087890625</v>
      </c>
      <c r="F2542">
        <v>6.7746497690677643E-2</v>
      </c>
      <c r="G2542">
        <v>454.84799194335938</v>
      </c>
      <c r="H2542">
        <v>30.814399719238281</v>
      </c>
    </row>
    <row r="2543" spans="1:8" x14ac:dyDescent="0.25">
      <c r="A2543">
        <v>2541</v>
      </c>
      <c r="B2543" s="5">
        <v>42363</v>
      </c>
      <c r="C2543">
        <v>13.460000038146973</v>
      </c>
      <c r="D2543">
        <v>692158</v>
      </c>
      <c r="E2543">
        <v>4079.580078125</v>
      </c>
      <c r="F2543">
        <v>7.9333297908306122E-2</v>
      </c>
      <c r="G2543">
        <v>455.31201171875</v>
      </c>
      <c r="H2543">
        <v>36.12139892578125</v>
      </c>
    </row>
    <row r="2544" spans="1:8" x14ac:dyDescent="0.25">
      <c r="A2544">
        <v>2542</v>
      </c>
      <c r="B2544" s="5">
        <v>42364</v>
      </c>
      <c r="C2544">
        <v>13.470000267028809</v>
      </c>
      <c r="D2544">
        <v>864037</v>
      </c>
      <c r="E2544">
        <v>4306.3701171875</v>
      </c>
      <c r="F2544">
        <v>6.7134596407413483E-2</v>
      </c>
      <c r="G2544">
        <v>417.21600341796875</v>
      </c>
      <c r="H2544">
        <v>28.009599685668945</v>
      </c>
    </row>
    <row r="2545" spans="1:8" x14ac:dyDescent="0.25">
      <c r="A2545">
        <v>2543</v>
      </c>
      <c r="B2545" s="5">
        <v>42365</v>
      </c>
      <c r="C2545">
        <v>13.479999542236328</v>
      </c>
      <c r="D2545">
        <v>864037</v>
      </c>
      <c r="E2545">
        <v>5152.06005859375</v>
      </c>
      <c r="F2545">
        <v>8.0378197133541107E-2</v>
      </c>
      <c r="G2545">
        <v>422.52301025390625</v>
      </c>
      <c r="H2545">
        <v>33.961700439453125</v>
      </c>
    </row>
    <row r="2546" spans="1:8" x14ac:dyDescent="0.25">
      <c r="A2546">
        <v>2544</v>
      </c>
      <c r="B2546" s="5">
        <v>42366</v>
      </c>
      <c r="C2546">
        <v>13.489999771118164</v>
      </c>
      <c r="D2546">
        <v>747903</v>
      </c>
      <c r="E2546">
        <v>3806.139892578125</v>
      </c>
      <c r="F2546">
        <v>6.8651698529720306E-2</v>
      </c>
      <c r="G2546">
        <v>421.2650146484375</v>
      </c>
      <c r="H2546">
        <v>28.920600891113281</v>
      </c>
    </row>
    <row r="2547" spans="1:8" x14ac:dyDescent="0.25">
      <c r="A2547">
        <v>2545</v>
      </c>
      <c r="B2547" s="5">
        <v>42367</v>
      </c>
      <c r="C2547">
        <v>13.5</v>
      </c>
      <c r="D2547">
        <v>747903</v>
      </c>
      <c r="E2547">
        <v>4006.35009765625</v>
      </c>
      <c r="F2547">
        <v>7.2316497564315796E-2</v>
      </c>
      <c r="G2547">
        <v>432.61801147460938</v>
      </c>
      <c r="H2547">
        <v>31.285400390625</v>
      </c>
    </row>
    <row r="2548" spans="1:8" x14ac:dyDescent="0.25">
      <c r="A2548">
        <v>2546</v>
      </c>
      <c r="B2548" s="5">
        <v>42368</v>
      </c>
      <c r="C2548">
        <v>13.510000228881836</v>
      </c>
      <c r="D2548">
        <v>803647</v>
      </c>
      <c r="E2548">
        <v>4155.7998046875</v>
      </c>
      <c r="F2548">
        <v>6.9862596690654755E-2</v>
      </c>
      <c r="G2548">
        <v>426.14498901367188</v>
      </c>
      <c r="H2548">
        <v>29.771600723266602</v>
      </c>
    </row>
    <row r="2549" spans="1:8" x14ac:dyDescent="0.25">
      <c r="A2549">
        <v>2547</v>
      </c>
      <c r="B2549" s="5">
        <v>42369</v>
      </c>
      <c r="C2549">
        <v>13.520000457763672</v>
      </c>
      <c r="D2549">
        <v>803647</v>
      </c>
      <c r="E2549">
        <v>3575.510009765625</v>
      </c>
      <c r="F2549">
        <v>6.0151901096105576E-2</v>
      </c>
      <c r="G2549">
        <v>430.04998779296875</v>
      </c>
      <c r="H2549">
        <v>25.86829948425293</v>
      </c>
    </row>
    <row r="2550" spans="1:8" x14ac:dyDescent="0.25">
      <c r="A2550">
        <v>2548</v>
      </c>
      <c r="B2550" s="5">
        <v>42370</v>
      </c>
      <c r="C2550">
        <v>13.529999732971191</v>
      </c>
      <c r="D2550">
        <v>697129</v>
      </c>
      <c r="E2550">
        <v>3394.820068359375</v>
      </c>
      <c r="F2550">
        <v>6.5887302160263062E-2</v>
      </c>
      <c r="G2550">
        <v>434.4630126953125</v>
      </c>
      <c r="H2550">
        <v>28.625600814819336</v>
      </c>
    </row>
    <row r="2551" spans="1:8" x14ac:dyDescent="0.25">
      <c r="A2551">
        <v>2549</v>
      </c>
      <c r="B2551" s="5">
        <v>42371</v>
      </c>
      <c r="C2551">
        <v>13.539999961853027</v>
      </c>
      <c r="D2551">
        <v>697129</v>
      </c>
      <c r="E2551">
        <v>3656.3798828125</v>
      </c>
      <c r="F2551">
        <v>7.1016103029251099E-2</v>
      </c>
      <c r="G2551">
        <v>433.58599853515625</v>
      </c>
      <c r="H2551">
        <v>30.791599273681641</v>
      </c>
    </row>
    <row r="2552" spans="1:8" x14ac:dyDescent="0.25">
      <c r="A2552">
        <v>2550</v>
      </c>
      <c r="B2552" s="5">
        <v>42372</v>
      </c>
      <c r="C2552">
        <v>13.550000190734863</v>
      </c>
      <c r="D2552">
        <v>769424</v>
      </c>
      <c r="E2552">
        <v>3649.080078125</v>
      </c>
      <c r="F2552">
        <v>6.4262397587299347E-2</v>
      </c>
      <c r="G2552">
        <v>430.36099243164063</v>
      </c>
      <c r="H2552">
        <v>27.656000137329102</v>
      </c>
    </row>
    <row r="2553" spans="1:8" x14ac:dyDescent="0.25">
      <c r="A2553">
        <v>2551</v>
      </c>
      <c r="B2553" s="5">
        <v>42373</v>
      </c>
      <c r="C2553">
        <v>13.560000419616699</v>
      </c>
      <c r="D2553">
        <v>769424</v>
      </c>
      <c r="E2553">
        <v>4555.75</v>
      </c>
      <c r="F2553">
        <v>8.0288596451282501E-2</v>
      </c>
      <c r="G2553">
        <v>433.49301147460938</v>
      </c>
      <c r="H2553">
        <v>34.804500579833984</v>
      </c>
    </row>
    <row r="2554" spans="1:8" x14ac:dyDescent="0.25">
      <c r="A2554">
        <v>2552</v>
      </c>
      <c r="B2554" s="5">
        <v>42374</v>
      </c>
      <c r="C2554">
        <v>13.569999694824219</v>
      </c>
      <c r="D2554">
        <v>841719</v>
      </c>
      <c r="E2554">
        <v>3957.280029296875</v>
      </c>
      <c r="F2554">
        <v>6.3798397779464722E-2</v>
      </c>
      <c r="G2554">
        <v>432.25299072265625</v>
      </c>
      <c r="H2554">
        <v>27.576999664306641</v>
      </c>
    </row>
    <row r="2555" spans="1:8" x14ac:dyDescent="0.25">
      <c r="A2555">
        <v>2553</v>
      </c>
      <c r="B2555" s="5">
        <v>42375</v>
      </c>
      <c r="C2555">
        <v>13.579999923706055</v>
      </c>
      <c r="D2555">
        <v>841719</v>
      </c>
      <c r="E2555">
        <v>3555.39990234375</v>
      </c>
      <c r="F2555">
        <v>5.7361599057912827E-2</v>
      </c>
      <c r="G2555">
        <v>429.4639892578125</v>
      </c>
      <c r="H2555">
        <v>24.634700775146484</v>
      </c>
    </row>
    <row r="2556" spans="1:8" x14ac:dyDescent="0.25">
      <c r="A2556">
        <v>2554</v>
      </c>
      <c r="B2556" s="5">
        <v>42376</v>
      </c>
      <c r="C2556">
        <v>13.590000152587891</v>
      </c>
      <c r="D2556">
        <v>743604</v>
      </c>
      <c r="E2556">
        <v>3712.02001953125</v>
      </c>
      <c r="F2556">
        <v>6.7840300500392914E-2</v>
      </c>
      <c r="G2556">
        <v>458.27999877929688</v>
      </c>
      <c r="H2556">
        <v>31.089899063110352</v>
      </c>
    </row>
    <row r="2557" spans="1:8" x14ac:dyDescent="0.25">
      <c r="A2557">
        <v>2555</v>
      </c>
      <c r="B2557" s="5">
        <v>42377</v>
      </c>
      <c r="C2557">
        <v>13.600000381469727</v>
      </c>
      <c r="D2557">
        <v>743604</v>
      </c>
      <c r="E2557">
        <v>4357.52978515625</v>
      </c>
      <c r="F2557">
        <v>7.9696200788021088E-2</v>
      </c>
      <c r="G2557">
        <v>453.3699951171875</v>
      </c>
      <c r="H2557">
        <v>36.131900787353516</v>
      </c>
    </row>
    <row r="2558" spans="1:8" x14ac:dyDescent="0.25">
      <c r="A2558">
        <v>2556</v>
      </c>
      <c r="B2558" s="5">
        <v>42378</v>
      </c>
      <c r="C2558">
        <v>13.609999656677246</v>
      </c>
      <c r="D2558">
        <v>821063</v>
      </c>
      <c r="E2558">
        <v>3805.219970703125</v>
      </c>
      <c r="F2558">
        <v>6.3075602054595947E-2</v>
      </c>
      <c r="G2558">
        <v>449.14300537109375</v>
      </c>
      <c r="H2558">
        <v>28.329999923706055</v>
      </c>
    </row>
    <row r="2559" spans="1:8" x14ac:dyDescent="0.25">
      <c r="A2559">
        <v>2557</v>
      </c>
      <c r="B2559" s="5">
        <v>42379</v>
      </c>
      <c r="C2559">
        <v>13.619999885559082</v>
      </c>
      <c r="D2559">
        <v>821063</v>
      </c>
      <c r="E2559">
        <v>4402.9599609375</v>
      </c>
      <c r="F2559">
        <v>7.3037400841712952E-2</v>
      </c>
      <c r="G2559">
        <v>448.9639892578125</v>
      </c>
      <c r="H2559">
        <v>32.79119873046875</v>
      </c>
    </row>
    <row r="2560" spans="1:8" x14ac:dyDescent="0.25">
      <c r="A2560">
        <v>2558</v>
      </c>
      <c r="B2560" s="5">
        <v>42380</v>
      </c>
      <c r="C2560">
        <v>13.630000114440918</v>
      </c>
      <c r="D2560">
        <v>877866</v>
      </c>
      <c r="E2560">
        <v>4285.89990234375</v>
      </c>
      <c r="F2560">
        <v>6.6544100642204285E-2</v>
      </c>
      <c r="G2560">
        <v>448.385009765625</v>
      </c>
      <c r="H2560">
        <v>29.837400436401367</v>
      </c>
    </row>
    <row r="2561" spans="1:8" x14ac:dyDescent="0.25">
      <c r="A2561">
        <v>2559</v>
      </c>
      <c r="B2561" s="5">
        <v>42381</v>
      </c>
      <c r="C2561">
        <v>13.640000343322754</v>
      </c>
      <c r="D2561">
        <v>877866</v>
      </c>
      <c r="E2561">
        <v>4284.7099609375</v>
      </c>
      <c r="F2561">
        <v>6.6574402153491974E-2</v>
      </c>
      <c r="G2561">
        <v>432.88400268554688</v>
      </c>
      <c r="H2561">
        <v>28.819000244140625</v>
      </c>
    </row>
    <row r="2562" spans="1:8" x14ac:dyDescent="0.25">
      <c r="A2562">
        <v>2560</v>
      </c>
      <c r="B2562" s="5">
        <v>42382</v>
      </c>
      <c r="C2562">
        <v>13.649999618530273</v>
      </c>
      <c r="D2562">
        <v>862136</v>
      </c>
      <c r="E2562">
        <v>3734.280029296875</v>
      </c>
      <c r="F2562">
        <v>5.9124000370502472E-2</v>
      </c>
      <c r="G2562">
        <v>432.04000854492188</v>
      </c>
      <c r="H2562">
        <v>25.543899536132813</v>
      </c>
    </row>
    <row r="2563" spans="1:8" x14ac:dyDescent="0.25">
      <c r="A2563">
        <v>2561</v>
      </c>
      <c r="B2563" s="5">
        <v>42383</v>
      </c>
      <c r="C2563">
        <v>13.659999847412109</v>
      </c>
      <c r="D2563">
        <v>862136</v>
      </c>
      <c r="E2563">
        <v>3356.820068359375</v>
      </c>
      <c r="F2563">
        <v>5.3186699748039246E-2</v>
      </c>
      <c r="G2563">
        <v>429.72900390625</v>
      </c>
      <c r="H2563">
        <v>22.855899810791016</v>
      </c>
    </row>
    <row r="2564" spans="1:8" x14ac:dyDescent="0.25">
      <c r="A2564">
        <v>2562</v>
      </c>
      <c r="B2564" s="5">
        <v>42384</v>
      </c>
      <c r="C2564">
        <v>13.670000076293945</v>
      </c>
      <c r="D2564">
        <v>693089</v>
      </c>
      <c r="E2564">
        <v>3085.760009765625</v>
      </c>
      <c r="F2564">
        <v>6.0861401259899139E-2</v>
      </c>
      <c r="G2564">
        <v>358.7659912109375</v>
      </c>
      <c r="H2564">
        <v>21.834999084472656</v>
      </c>
    </row>
    <row r="2565" spans="1:8" x14ac:dyDescent="0.25">
      <c r="A2565">
        <v>2563</v>
      </c>
      <c r="B2565" s="5">
        <v>42385</v>
      </c>
      <c r="C2565">
        <v>13.680000305175781</v>
      </c>
      <c r="D2565">
        <v>693089</v>
      </c>
      <c r="E2565">
        <v>3584.77001953125</v>
      </c>
      <c r="F2565">
        <v>7.075519859790802E-2</v>
      </c>
      <c r="G2565">
        <v>387.66500854492188</v>
      </c>
      <c r="H2565">
        <v>27.429300308227539</v>
      </c>
    </row>
    <row r="2566" spans="1:8" x14ac:dyDescent="0.25">
      <c r="A2566">
        <v>2564</v>
      </c>
      <c r="B2566" s="5">
        <v>42386</v>
      </c>
      <c r="C2566">
        <v>13.689999580383301</v>
      </c>
      <c r="D2566">
        <v>783247</v>
      </c>
      <c r="E2566">
        <v>3811.330078125</v>
      </c>
      <c r="F2566">
        <v>6.6616401076316833E-2</v>
      </c>
      <c r="G2566">
        <v>380.2080078125</v>
      </c>
      <c r="H2566">
        <v>25.328100204467773</v>
      </c>
    </row>
    <row r="2567" spans="1:8" x14ac:dyDescent="0.25">
      <c r="A2567">
        <v>2565</v>
      </c>
      <c r="B2567" s="5">
        <v>42387</v>
      </c>
      <c r="C2567">
        <v>13.699999809265137</v>
      </c>
      <c r="D2567">
        <v>783247</v>
      </c>
      <c r="E2567">
        <v>4364.47998046875</v>
      </c>
      <c r="F2567">
        <v>7.634039968252182E-2</v>
      </c>
      <c r="G2567">
        <v>385.843994140625</v>
      </c>
      <c r="H2567">
        <v>29.455499649047852</v>
      </c>
    </row>
    <row r="2568" spans="1:8" x14ac:dyDescent="0.25">
      <c r="A2568">
        <v>2566</v>
      </c>
      <c r="B2568" s="5">
        <v>42388</v>
      </c>
      <c r="C2568">
        <v>13.710000038146973</v>
      </c>
      <c r="D2568">
        <v>839596</v>
      </c>
      <c r="E2568">
        <v>3364.679931640625</v>
      </c>
      <c r="F2568">
        <v>5.4942801594734192E-2</v>
      </c>
      <c r="G2568">
        <v>377.7449951171875</v>
      </c>
      <c r="H2568">
        <v>20.754400253295898</v>
      </c>
    </row>
    <row r="2569" spans="1:8" x14ac:dyDescent="0.25">
      <c r="A2569">
        <v>2567</v>
      </c>
      <c r="B2569" s="5">
        <v>42389</v>
      </c>
      <c r="C2569">
        <v>13.720000267028809</v>
      </c>
      <c r="D2569">
        <v>839596</v>
      </c>
      <c r="E2569">
        <v>3846.47998046875</v>
      </c>
      <c r="F2569">
        <v>6.2856100499629974E-2</v>
      </c>
      <c r="G2569">
        <v>418.74200439453125</v>
      </c>
      <c r="H2569">
        <v>26.320499420166016</v>
      </c>
    </row>
    <row r="2570" spans="1:8" x14ac:dyDescent="0.25">
      <c r="A2570">
        <v>2568</v>
      </c>
      <c r="B2570" s="5">
        <v>42390</v>
      </c>
      <c r="C2570">
        <v>13.729999542236328</v>
      </c>
      <c r="D2570">
        <v>755073</v>
      </c>
      <c r="E2570">
        <v>3475.360107421875</v>
      </c>
      <c r="F2570">
        <v>6.3194796442985535E-2</v>
      </c>
      <c r="G2570">
        <v>409.94500732421875</v>
      </c>
      <c r="H2570">
        <v>25.906400680541992</v>
      </c>
    </row>
    <row r="2571" spans="1:8" x14ac:dyDescent="0.25">
      <c r="A2571">
        <v>2569</v>
      </c>
      <c r="B2571" s="5">
        <v>42391</v>
      </c>
      <c r="C2571">
        <v>13.739999771118164</v>
      </c>
      <c r="D2571">
        <v>755073</v>
      </c>
      <c r="E2571">
        <v>4445.16015625</v>
      </c>
      <c r="F2571">
        <v>8.088819682598114E-2</v>
      </c>
      <c r="G2571">
        <v>381.760986328125</v>
      </c>
      <c r="H2571">
        <v>30.879999160766602</v>
      </c>
    </row>
    <row r="2572" spans="1:8" x14ac:dyDescent="0.25">
      <c r="A2572">
        <v>2570</v>
      </c>
      <c r="B2572" s="5">
        <v>42392</v>
      </c>
      <c r="C2572">
        <v>13.75</v>
      </c>
      <c r="D2572">
        <v>1008640</v>
      </c>
      <c r="E2572">
        <v>4513.60009765625</v>
      </c>
      <c r="F2572">
        <v>6.1530400067567825E-2</v>
      </c>
      <c r="G2572">
        <v>386.19100952148438</v>
      </c>
      <c r="H2572">
        <v>23.762500762939453</v>
      </c>
    </row>
    <row r="2573" spans="1:8" x14ac:dyDescent="0.25">
      <c r="A2573">
        <v>2571</v>
      </c>
      <c r="B2573" s="5">
        <v>42393</v>
      </c>
      <c r="C2573">
        <v>13.760000228881836</v>
      </c>
      <c r="D2573">
        <v>1008640</v>
      </c>
      <c r="E2573">
        <v>4315.18017578125</v>
      </c>
      <c r="F2573">
        <v>5.8868300169706345E-2</v>
      </c>
      <c r="G2573">
        <v>402.6099853515625</v>
      </c>
      <c r="H2573">
        <v>23.700899124145508</v>
      </c>
    </row>
    <row r="2574" spans="1:8" x14ac:dyDescent="0.25">
      <c r="A2574">
        <v>2572</v>
      </c>
      <c r="B2574" s="5">
        <v>42394</v>
      </c>
      <c r="C2574">
        <v>13.770000457763672</v>
      </c>
      <c r="D2574">
        <v>974833</v>
      </c>
      <c r="E2574">
        <v>4095.97998046875</v>
      </c>
      <c r="F2574">
        <v>5.7857800275087357E-2</v>
      </c>
      <c r="G2574">
        <v>390.66299438476563</v>
      </c>
      <c r="H2574">
        <v>22.602899551391602</v>
      </c>
    </row>
    <row r="2575" spans="1:8" x14ac:dyDescent="0.25">
      <c r="A2575">
        <v>2573</v>
      </c>
      <c r="B2575" s="5">
        <v>42395</v>
      </c>
      <c r="C2575">
        <v>13.779999732971191</v>
      </c>
      <c r="D2575">
        <v>974833</v>
      </c>
      <c r="E2575">
        <v>4047.02001953125</v>
      </c>
      <c r="F2575">
        <v>5.7207699865102768E-2</v>
      </c>
      <c r="G2575">
        <v>391.42999267578125</v>
      </c>
      <c r="H2575">
        <v>22.392799377441406</v>
      </c>
    </row>
    <row r="2576" spans="1:8" x14ac:dyDescent="0.25">
      <c r="A2576">
        <v>2574</v>
      </c>
      <c r="B2576" s="5">
        <v>42396</v>
      </c>
      <c r="C2576">
        <v>13.789999961853027</v>
      </c>
      <c r="D2576">
        <v>918901</v>
      </c>
      <c r="E2576">
        <v>3924.1298828125</v>
      </c>
      <c r="F2576">
        <v>5.888960137963295E-2</v>
      </c>
      <c r="G2576">
        <v>394.62899780273438</v>
      </c>
      <c r="H2576">
        <v>23.239599227905273</v>
      </c>
    </row>
    <row r="2577" spans="1:8" x14ac:dyDescent="0.25">
      <c r="A2577">
        <v>2575</v>
      </c>
      <c r="B2577" s="5">
        <v>42397</v>
      </c>
      <c r="C2577">
        <v>13.800000190734863</v>
      </c>
      <c r="D2577">
        <v>918901</v>
      </c>
      <c r="E2577">
        <v>3697.429931640625</v>
      </c>
      <c r="F2577">
        <v>5.552779883146286E-2</v>
      </c>
      <c r="G2577">
        <v>379.38400268554688</v>
      </c>
      <c r="H2577">
        <v>21.066400527954102</v>
      </c>
    </row>
    <row r="2578" spans="1:8" x14ac:dyDescent="0.25">
      <c r="A2578">
        <v>2576</v>
      </c>
      <c r="B2578" s="5">
        <v>42398</v>
      </c>
      <c r="C2578">
        <v>13.810000419616699</v>
      </c>
      <c r="D2578">
        <v>1014370</v>
      </c>
      <c r="E2578">
        <v>4271.97998046875</v>
      </c>
      <c r="F2578">
        <v>5.8160301297903061E-2</v>
      </c>
      <c r="G2578">
        <v>378.20001220703125</v>
      </c>
      <c r="H2578">
        <v>21.996200561523438</v>
      </c>
    </row>
    <row r="2579" spans="1:8" x14ac:dyDescent="0.25">
      <c r="A2579">
        <v>2577</v>
      </c>
      <c r="B2579" s="5">
        <v>42399</v>
      </c>
      <c r="C2579">
        <v>13.819999694824219</v>
      </c>
      <c r="D2579">
        <v>1014370</v>
      </c>
      <c r="E2579">
        <v>4713.97998046875</v>
      </c>
      <c r="F2579">
        <v>6.4224302768707275E-2</v>
      </c>
      <c r="G2579">
        <v>376.93701171875</v>
      </c>
      <c r="H2579">
        <v>24.208499908447266</v>
      </c>
    </row>
    <row r="2580" spans="1:8" x14ac:dyDescent="0.25">
      <c r="A2580">
        <v>2578</v>
      </c>
      <c r="B2580" s="5">
        <v>42400</v>
      </c>
      <c r="C2580">
        <v>13.829999923706055</v>
      </c>
      <c r="D2580">
        <v>1068070</v>
      </c>
      <c r="E2580">
        <v>4559.5498046875</v>
      </c>
      <c r="F2580">
        <v>5.9039700776338577E-2</v>
      </c>
      <c r="G2580">
        <v>367.135009765625</v>
      </c>
      <c r="H2580">
        <v>21.675600051879883</v>
      </c>
    </row>
    <row r="2581" spans="1:8" x14ac:dyDescent="0.25">
      <c r="A2581">
        <v>2579</v>
      </c>
      <c r="B2581" s="5">
        <v>42401</v>
      </c>
      <c r="C2581">
        <v>13.840000152587891</v>
      </c>
      <c r="D2581">
        <v>1068070</v>
      </c>
      <c r="E2581">
        <v>4080.989990234375</v>
      </c>
      <c r="F2581">
        <v>5.2881300449371338E-2</v>
      </c>
      <c r="G2581">
        <v>371.24798583984375</v>
      </c>
      <c r="H2581">
        <v>19.632099151611328</v>
      </c>
    </row>
    <row r="2582" spans="1:8" x14ac:dyDescent="0.25">
      <c r="A2582">
        <v>2580</v>
      </c>
      <c r="B2582" s="5">
        <v>42402</v>
      </c>
      <c r="C2582">
        <v>13.850000381469727</v>
      </c>
      <c r="D2582">
        <v>978570</v>
      </c>
      <c r="E2582">
        <v>4558.64013671875</v>
      </c>
      <c r="F2582">
        <v>6.4519800245761871E-2</v>
      </c>
      <c r="G2582">
        <v>372.87701416015625</v>
      </c>
      <c r="H2582">
        <v>24.058000564575195</v>
      </c>
    </row>
    <row r="2583" spans="1:8" x14ac:dyDescent="0.25">
      <c r="A2583">
        <v>2581</v>
      </c>
      <c r="B2583" s="5">
        <v>42403</v>
      </c>
      <c r="C2583">
        <v>13.859999656677246</v>
      </c>
      <c r="D2583">
        <v>978570</v>
      </c>
      <c r="E2583">
        <v>4519.72998046875</v>
      </c>
      <c r="F2583">
        <v>6.4015299081802368E-2</v>
      </c>
      <c r="G2583">
        <v>368.93301391601563</v>
      </c>
      <c r="H2583">
        <v>23.617399215698242</v>
      </c>
    </row>
    <row r="2584" spans="1:8" x14ac:dyDescent="0.25">
      <c r="A2584">
        <v>2582</v>
      </c>
      <c r="B2584" s="5">
        <v>42404</v>
      </c>
      <c r="C2584">
        <v>13.869999885559082</v>
      </c>
      <c r="D2584">
        <v>1103870</v>
      </c>
      <c r="E2584">
        <v>4238.14013671875</v>
      </c>
      <c r="F2584">
        <v>5.3251698613166809E-2</v>
      </c>
      <c r="G2584">
        <v>388.61199951171875</v>
      </c>
      <c r="H2584">
        <v>20.694299697875977</v>
      </c>
    </row>
    <row r="2585" spans="1:8" x14ac:dyDescent="0.25">
      <c r="A2585">
        <v>2583</v>
      </c>
      <c r="B2585" s="5">
        <v>42405</v>
      </c>
      <c r="C2585">
        <v>13.880000114440918</v>
      </c>
      <c r="D2585">
        <v>1103870</v>
      </c>
      <c r="E2585">
        <v>4743.02978515625</v>
      </c>
      <c r="F2585">
        <v>5.9638600796461105E-2</v>
      </c>
      <c r="G2585">
        <v>385.3380126953125</v>
      </c>
      <c r="H2585">
        <v>22.981000900268555</v>
      </c>
    </row>
    <row r="2586" spans="1:8" x14ac:dyDescent="0.25">
      <c r="A2586">
        <v>2584</v>
      </c>
      <c r="B2586" s="5">
        <v>42406</v>
      </c>
      <c r="C2586">
        <v>13.890000343322754</v>
      </c>
      <c r="D2586">
        <v>1139680</v>
      </c>
      <c r="E2586">
        <v>5040.2099609375</v>
      </c>
      <c r="F2586">
        <v>6.1428200453519821E-2</v>
      </c>
      <c r="G2586">
        <v>375.40499877929688</v>
      </c>
      <c r="H2586">
        <v>23.06049919128418</v>
      </c>
    </row>
    <row r="2587" spans="1:8" x14ac:dyDescent="0.25">
      <c r="A2587">
        <v>2585</v>
      </c>
      <c r="B2587" s="5">
        <v>42407</v>
      </c>
      <c r="C2587">
        <v>13.899999618530273</v>
      </c>
      <c r="D2587">
        <v>1139680</v>
      </c>
      <c r="E2587">
        <v>4438.93017578125</v>
      </c>
      <c r="F2587">
        <v>5.4138999432325363E-2</v>
      </c>
      <c r="G2587">
        <v>375.28399658203125</v>
      </c>
      <c r="H2587">
        <v>20.317499160766602</v>
      </c>
    </row>
    <row r="2588" spans="1:8" x14ac:dyDescent="0.25">
      <c r="A2588">
        <v>2586</v>
      </c>
      <c r="B2588" s="5">
        <v>42408</v>
      </c>
      <c r="C2588">
        <v>13.909999847412109</v>
      </c>
      <c r="D2588">
        <v>1153410</v>
      </c>
      <c r="E2588">
        <v>3742.139892578125</v>
      </c>
      <c r="F2588">
        <v>4.5129798352718353E-2</v>
      </c>
      <c r="G2588">
        <v>371.10101318359375</v>
      </c>
      <c r="H2588">
        <v>16.747699737548828</v>
      </c>
    </row>
    <row r="2589" spans="1:8" x14ac:dyDescent="0.25">
      <c r="A2589">
        <v>2587</v>
      </c>
      <c r="B2589" s="5">
        <v>42409</v>
      </c>
      <c r="C2589">
        <v>13.920000076293945</v>
      </c>
      <c r="D2589">
        <v>1153410</v>
      </c>
      <c r="E2589">
        <v>4441.75</v>
      </c>
      <c r="F2589">
        <v>5.3605500608682632E-2</v>
      </c>
      <c r="G2589">
        <v>373.32101440429688</v>
      </c>
      <c r="H2589">
        <v>20.012100219726563</v>
      </c>
    </row>
    <row r="2590" spans="1:8" x14ac:dyDescent="0.25">
      <c r="A2590">
        <v>2588</v>
      </c>
      <c r="B2590" s="5">
        <v>42410</v>
      </c>
      <c r="C2590">
        <v>13.930000305175781</v>
      </c>
      <c r="D2590">
        <v>1210730</v>
      </c>
      <c r="E2590">
        <v>4145.10009765625</v>
      </c>
      <c r="F2590">
        <v>4.7691300511360168E-2</v>
      </c>
      <c r="G2590">
        <v>379.95999145507813</v>
      </c>
      <c r="H2590">
        <v>18.120800018310547</v>
      </c>
    </row>
    <row r="2591" spans="1:8" x14ac:dyDescent="0.25">
      <c r="A2591">
        <v>2589</v>
      </c>
      <c r="B2591" s="5">
        <v>42411</v>
      </c>
      <c r="C2591">
        <v>13.939999580383301</v>
      </c>
      <c r="D2591">
        <v>1210730</v>
      </c>
      <c r="E2591">
        <v>4844.25</v>
      </c>
      <c r="F2591">
        <v>5.5775299668312073E-2</v>
      </c>
      <c r="G2591">
        <v>377.72000122070313</v>
      </c>
      <c r="H2591">
        <v>21.067499160766602</v>
      </c>
    </row>
    <row r="2592" spans="1:8" x14ac:dyDescent="0.25">
      <c r="A2592">
        <v>2590</v>
      </c>
      <c r="B2592" s="5">
        <v>42412</v>
      </c>
      <c r="C2592">
        <v>13.949999809265137</v>
      </c>
      <c r="D2592">
        <v>1139090</v>
      </c>
      <c r="E2592">
        <v>4314.0400390625</v>
      </c>
      <c r="F2592">
        <v>5.2832398563623428E-2</v>
      </c>
      <c r="G2592">
        <v>383.12600708007813</v>
      </c>
      <c r="H2592">
        <v>20.241500854492188</v>
      </c>
    </row>
    <row r="2593" spans="1:8" x14ac:dyDescent="0.25">
      <c r="A2593">
        <v>2591</v>
      </c>
      <c r="B2593" s="5">
        <v>42413</v>
      </c>
      <c r="C2593">
        <v>13.960000038146973</v>
      </c>
      <c r="D2593">
        <v>1139090</v>
      </c>
      <c r="E2593">
        <v>3934.919921875</v>
      </c>
      <c r="F2593">
        <v>4.822399839758873E-2</v>
      </c>
      <c r="G2593">
        <v>392.1820068359375</v>
      </c>
      <c r="H2593">
        <v>18.912599563598633</v>
      </c>
    </row>
    <row r="2594" spans="1:8" x14ac:dyDescent="0.25">
      <c r="A2594">
        <v>2592</v>
      </c>
      <c r="B2594" s="5">
        <v>42414</v>
      </c>
      <c r="C2594">
        <v>13.970000267028809</v>
      </c>
      <c r="D2594">
        <v>1289530</v>
      </c>
      <c r="E2594">
        <v>4185.14990234375</v>
      </c>
      <c r="F2594">
        <v>4.5339401811361313E-2</v>
      </c>
      <c r="G2594">
        <v>406.73800659179688</v>
      </c>
      <c r="H2594">
        <v>18.441299438476563</v>
      </c>
    </row>
    <row r="2595" spans="1:8" x14ac:dyDescent="0.25">
      <c r="A2595">
        <v>2593</v>
      </c>
      <c r="B2595" s="5">
        <v>42415</v>
      </c>
      <c r="C2595">
        <v>13.979999542236328</v>
      </c>
      <c r="D2595">
        <v>1289530</v>
      </c>
      <c r="E2595">
        <v>3842.1201171875</v>
      </c>
      <c r="F2595">
        <v>4.1652999818325043E-2</v>
      </c>
      <c r="G2595">
        <v>399.4849853515625</v>
      </c>
      <c r="H2595">
        <v>16.639799118041992</v>
      </c>
    </row>
    <row r="2596" spans="1:8" x14ac:dyDescent="0.25">
      <c r="A2596">
        <v>2594</v>
      </c>
      <c r="B2596" s="5">
        <v>42416</v>
      </c>
      <c r="C2596">
        <v>13.989999771118164</v>
      </c>
      <c r="D2596">
        <v>1067450</v>
      </c>
      <c r="E2596">
        <v>3492.199951171875</v>
      </c>
      <c r="F2596">
        <v>4.5768801122903824E-2</v>
      </c>
      <c r="G2596">
        <v>407.36099243164063</v>
      </c>
      <c r="H2596">
        <v>18.644399642944336</v>
      </c>
    </row>
    <row r="2597" spans="1:8" x14ac:dyDescent="0.25">
      <c r="A2597">
        <v>2595</v>
      </c>
      <c r="B2597" s="5">
        <v>42417</v>
      </c>
      <c r="C2597">
        <v>14</v>
      </c>
      <c r="D2597">
        <v>1067450</v>
      </c>
      <c r="E2597">
        <v>3918.840087890625</v>
      </c>
      <c r="F2597">
        <v>5.1396999508142471E-2</v>
      </c>
      <c r="G2597">
        <v>415.56100463867188</v>
      </c>
      <c r="H2597">
        <v>21.358600616455078</v>
      </c>
    </row>
    <row r="2598" spans="1:8" x14ac:dyDescent="0.25">
      <c r="A2598">
        <v>2596</v>
      </c>
      <c r="B2598" s="5">
        <v>42418</v>
      </c>
      <c r="C2598">
        <v>14.010000228881836</v>
      </c>
      <c r="D2598">
        <v>1289530</v>
      </c>
      <c r="E2598">
        <v>4268.33984375</v>
      </c>
      <c r="F2598">
        <v>4.6373099088668823E-2</v>
      </c>
      <c r="G2598">
        <v>421.63699340820313</v>
      </c>
      <c r="H2598">
        <v>19.552600860595703</v>
      </c>
    </row>
    <row r="2599" spans="1:8" x14ac:dyDescent="0.25">
      <c r="A2599">
        <v>2597</v>
      </c>
      <c r="B2599" s="5">
        <v>42419</v>
      </c>
      <c r="C2599">
        <v>14.020000457763672</v>
      </c>
      <c r="D2599">
        <v>1289530</v>
      </c>
      <c r="E2599">
        <v>3670.929931640625</v>
      </c>
      <c r="F2599">
        <v>3.9910998195409775E-2</v>
      </c>
      <c r="G2599">
        <v>420.33401489257813</v>
      </c>
      <c r="H2599">
        <v>16.775999069213867</v>
      </c>
    </row>
    <row r="2600" spans="1:8" x14ac:dyDescent="0.25">
      <c r="A2600">
        <v>2598</v>
      </c>
      <c r="B2600" s="5">
        <v>42420</v>
      </c>
      <c r="C2600">
        <v>14.029999732971191</v>
      </c>
      <c r="D2600">
        <v>1284100</v>
      </c>
      <c r="E2600">
        <v>3791.35009765625</v>
      </c>
      <c r="F2600">
        <v>4.142409935593605E-2</v>
      </c>
      <c r="G2600">
        <v>436.51699829101563</v>
      </c>
      <c r="H2600">
        <v>18.082300186157227</v>
      </c>
    </row>
    <row r="2601" spans="1:8" x14ac:dyDescent="0.25">
      <c r="A2601">
        <v>2599</v>
      </c>
      <c r="B2601" s="5">
        <v>42421</v>
      </c>
      <c r="C2601">
        <v>14.039999961853027</v>
      </c>
      <c r="D2601">
        <v>1284100</v>
      </c>
      <c r="E2601">
        <v>3240.320068359375</v>
      </c>
      <c r="F2601">
        <v>3.5428799688816071E-2</v>
      </c>
      <c r="G2601">
        <v>438.9849853515625</v>
      </c>
      <c r="H2601">
        <v>15.552700042724609</v>
      </c>
    </row>
    <row r="2602" spans="1:8" x14ac:dyDescent="0.25">
      <c r="A2602">
        <v>2600</v>
      </c>
      <c r="B2602" s="5">
        <v>42422</v>
      </c>
      <c r="C2602">
        <v>14.050000190734863</v>
      </c>
      <c r="D2602">
        <v>1056540</v>
      </c>
      <c r="E2602">
        <v>3220.81005859375</v>
      </c>
      <c r="F2602">
        <v>4.2830698192119598E-2</v>
      </c>
      <c r="G2602">
        <v>438.07199096679688</v>
      </c>
      <c r="H2602">
        <v>18.762899398803711</v>
      </c>
    </row>
    <row r="2603" spans="1:8" x14ac:dyDescent="0.25">
      <c r="A2603">
        <v>2601</v>
      </c>
      <c r="B2603" s="5">
        <v>42423</v>
      </c>
      <c r="C2603">
        <v>14.060000419616699</v>
      </c>
      <c r="D2603">
        <v>1056540</v>
      </c>
      <c r="E2603">
        <v>3448.360107421875</v>
      </c>
      <c r="F2603">
        <v>4.5889399945735931E-2</v>
      </c>
      <c r="G2603">
        <v>419.98098754882813</v>
      </c>
      <c r="H2603">
        <v>19.272699356079102</v>
      </c>
    </row>
    <row r="2604" spans="1:8" x14ac:dyDescent="0.25">
      <c r="A2604">
        <v>2602</v>
      </c>
      <c r="B2604" s="5">
        <v>42424</v>
      </c>
      <c r="C2604">
        <v>14.069999694824219</v>
      </c>
      <c r="D2604">
        <v>999647</v>
      </c>
      <c r="E2604">
        <v>2995.989990234375</v>
      </c>
      <c r="F2604">
        <v>4.2168501764535904E-2</v>
      </c>
      <c r="G2604">
        <v>424.36199951171875</v>
      </c>
      <c r="H2604">
        <v>17.894699096679688</v>
      </c>
    </row>
    <row r="2605" spans="1:8" x14ac:dyDescent="0.25">
      <c r="A2605">
        <v>2603</v>
      </c>
      <c r="B2605" s="5">
        <v>42425</v>
      </c>
      <c r="C2605">
        <v>14.079999923706055</v>
      </c>
      <c r="D2605">
        <v>999647</v>
      </c>
      <c r="E2605">
        <v>3920.889892578125</v>
      </c>
      <c r="F2605">
        <v>5.5225599557161331E-2</v>
      </c>
      <c r="G2605">
        <v>423.51699829101563</v>
      </c>
      <c r="H2605">
        <v>23.388999938964844</v>
      </c>
    </row>
    <row r="2606" spans="1:8" x14ac:dyDescent="0.25">
      <c r="A2606">
        <v>2604</v>
      </c>
      <c r="B2606" s="5">
        <v>42426</v>
      </c>
      <c r="C2606">
        <v>14.090000152587891</v>
      </c>
      <c r="D2606">
        <v>1219080</v>
      </c>
      <c r="E2606">
        <v>3542.360107421875</v>
      </c>
      <c r="F2606">
        <v>4.0942199528217316E-2</v>
      </c>
      <c r="G2606">
        <v>432.06399536132813</v>
      </c>
      <c r="H2606">
        <v>17.689699172973633</v>
      </c>
    </row>
    <row r="2607" spans="1:8" x14ac:dyDescent="0.25">
      <c r="A2607">
        <v>2605</v>
      </c>
      <c r="B2607" s="5">
        <v>42427</v>
      </c>
      <c r="C2607">
        <v>14.100000381469727</v>
      </c>
      <c r="D2607">
        <v>1219080</v>
      </c>
      <c r="E2607">
        <v>3712.340087890625</v>
      </c>
      <c r="F2607">
        <v>4.2937301099300385E-2</v>
      </c>
      <c r="G2607">
        <v>432.13800048828125</v>
      </c>
      <c r="H2607">
        <v>18.554800033569336</v>
      </c>
    </row>
    <row r="2608" spans="1:8" x14ac:dyDescent="0.25">
      <c r="A2608">
        <v>2606</v>
      </c>
      <c r="B2608" s="5">
        <v>42428</v>
      </c>
      <c r="C2608">
        <v>14.109999656677246</v>
      </c>
      <c r="D2608">
        <v>1210950</v>
      </c>
      <c r="E2608">
        <v>3394.489990234375</v>
      </c>
      <c r="F2608">
        <v>3.9552599191665649E-2</v>
      </c>
      <c r="G2608">
        <v>432.6400146484375</v>
      </c>
      <c r="H2608">
        <v>17.11199951171875</v>
      </c>
    </row>
    <row r="2609" spans="1:8" x14ac:dyDescent="0.25">
      <c r="A2609">
        <v>2607</v>
      </c>
      <c r="B2609" s="5">
        <v>42429</v>
      </c>
      <c r="C2609">
        <v>14.119999885559082</v>
      </c>
      <c r="D2609">
        <v>1210950</v>
      </c>
      <c r="E2609">
        <v>3380.280029296875</v>
      </c>
      <c r="F2609">
        <v>3.9414998143911362E-2</v>
      </c>
      <c r="G2609">
        <v>436.60800170898438</v>
      </c>
      <c r="H2609">
        <v>17.208900451660156</v>
      </c>
    </row>
    <row r="2610" spans="1:8" x14ac:dyDescent="0.25">
      <c r="A2610">
        <v>2608</v>
      </c>
      <c r="B2610" s="5">
        <v>42430</v>
      </c>
      <c r="C2610">
        <v>14.130000114440918</v>
      </c>
      <c r="D2610">
        <v>1040280</v>
      </c>
      <c r="E2610">
        <v>3585.070068359375</v>
      </c>
      <c r="F2610">
        <v>4.8695601522922516E-2</v>
      </c>
      <c r="G2610">
        <v>433.63699340820313</v>
      </c>
      <c r="H2610">
        <v>21.116199493408203</v>
      </c>
    </row>
    <row r="2611" spans="1:8" x14ac:dyDescent="0.25">
      <c r="A2611">
        <v>2609</v>
      </c>
      <c r="B2611" s="5">
        <v>42431</v>
      </c>
      <c r="C2611">
        <v>14.140000343322754</v>
      </c>
      <c r="D2611">
        <v>1040280</v>
      </c>
      <c r="E2611">
        <v>4017.14990234375</v>
      </c>
      <c r="F2611">
        <v>5.4603099822998047E-2</v>
      </c>
      <c r="G2611">
        <v>421.59799194335938</v>
      </c>
      <c r="H2611">
        <v>23.020599365234375</v>
      </c>
    </row>
    <row r="2612" spans="1:8" x14ac:dyDescent="0.25">
      <c r="A2612">
        <v>2610</v>
      </c>
      <c r="B2612" s="5">
        <v>42432</v>
      </c>
      <c r="C2612">
        <v>14.149999618530273</v>
      </c>
      <c r="D2612">
        <v>1080920</v>
      </c>
      <c r="E2612">
        <v>3431.090087890625</v>
      </c>
      <c r="F2612">
        <v>4.4915400445461273E-2</v>
      </c>
      <c r="G2612">
        <v>419.46600341796875</v>
      </c>
      <c r="H2612">
        <v>18.840499877929688</v>
      </c>
    </row>
    <row r="2613" spans="1:8" x14ac:dyDescent="0.25">
      <c r="A2613">
        <v>2611</v>
      </c>
      <c r="B2613" s="5">
        <v>42433</v>
      </c>
      <c r="C2613">
        <v>14.159999847412109</v>
      </c>
      <c r="D2613">
        <v>1080920</v>
      </c>
      <c r="E2613">
        <v>3926.56005859375</v>
      </c>
      <c r="F2613">
        <v>5.1437698304653168E-2</v>
      </c>
      <c r="G2613">
        <v>407.98199462890625</v>
      </c>
      <c r="H2613">
        <v>20.985700607299805</v>
      </c>
    </row>
    <row r="2614" spans="1:8" x14ac:dyDescent="0.25">
      <c r="A2614">
        <v>2612</v>
      </c>
      <c r="B2614" s="5">
        <v>42434</v>
      </c>
      <c r="C2614">
        <v>14.170000076293945</v>
      </c>
      <c r="D2614">
        <v>1292230</v>
      </c>
      <c r="E2614">
        <v>3812.080078125</v>
      </c>
      <c r="F2614">
        <v>4.180150106549263E-2</v>
      </c>
      <c r="G2614">
        <v>397.8330078125</v>
      </c>
      <c r="H2614">
        <v>16.629999160766602</v>
      </c>
    </row>
    <row r="2615" spans="1:8" x14ac:dyDescent="0.25">
      <c r="A2615">
        <v>2613</v>
      </c>
      <c r="B2615" s="5">
        <v>42435</v>
      </c>
      <c r="C2615">
        <v>14.180000305175781</v>
      </c>
      <c r="D2615">
        <v>1292230</v>
      </c>
      <c r="E2615">
        <v>3739.1201171875</v>
      </c>
      <c r="F2615">
        <v>4.10303995013237E-2</v>
      </c>
      <c r="G2615">
        <v>404.54998779296875</v>
      </c>
      <c r="H2615">
        <v>16.598899841308594</v>
      </c>
    </row>
    <row r="2616" spans="1:8" x14ac:dyDescent="0.25">
      <c r="A2616">
        <v>2614</v>
      </c>
      <c r="B2616" s="5">
        <v>42436</v>
      </c>
      <c r="C2616">
        <v>14.189999580383301</v>
      </c>
      <c r="D2616">
        <v>1220700</v>
      </c>
      <c r="E2616">
        <v>3368.739990234375</v>
      </c>
      <c r="F2616">
        <v>3.9159800857305527E-2</v>
      </c>
      <c r="G2616">
        <v>412.98199462890625</v>
      </c>
      <c r="H2616">
        <v>16.172300338745117</v>
      </c>
    </row>
    <row r="2617" spans="1:8" x14ac:dyDescent="0.25">
      <c r="A2617">
        <v>2615</v>
      </c>
      <c r="B2617" s="5">
        <v>42437</v>
      </c>
      <c r="C2617">
        <v>14.199999809265137</v>
      </c>
      <c r="D2617">
        <v>1220700</v>
      </c>
      <c r="E2617">
        <v>3894.919921875</v>
      </c>
      <c r="F2617">
        <v>4.5308299362659454E-2</v>
      </c>
      <c r="G2617">
        <v>411.75799560546875</v>
      </c>
      <c r="H2617">
        <v>18.656099319458008</v>
      </c>
    </row>
    <row r="2618" spans="1:8" x14ac:dyDescent="0.25">
      <c r="A2618">
        <v>2616</v>
      </c>
      <c r="B2618" s="5">
        <v>42438</v>
      </c>
      <c r="C2618">
        <v>14.210000038146973</v>
      </c>
      <c r="D2618">
        <v>1299450</v>
      </c>
      <c r="E2618">
        <v>4254.68017578125</v>
      </c>
      <c r="F2618">
        <v>4.6526599675416946E-2</v>
      </c>
      <c r="G2618">
        <v>412.61801147460938</v>
      </c>
      <c r="H2618">
        <v>19.197700500488281</v>
      </c>
    </row>
    <row r="2619" spans="1:8" x14ac:dyDescent="0.25">
      <c r="A2619">
        <v>2617</v>
      </c>
      <c r="B2619" s="5">
        <v>42439</v>
      </c>
      <c r="C2619">
        <v>14.220000267028809</v>
      </c>
      <c r="D2619">
        <v>1299450</v>
      </c>
      <c r="E2619">
        <v>3916.080078125</v>
      </c>
      <c r="F2619">
        <v>4.2853999882936478E-2</v>
      </c>
      <c r="G2619">
        <v>416.16000366210938</v>
      </c>
      <c r="H2619">
        <v>17.834100723266602</v>
      </c>
    </row>
    <row r="2620" spans="1:8" x14ac:dyDescent="0.25">
      <c r="A2620">
        <v>2618</v>
      </c>
      <c r="B2620" s="5">
        <v>42440</v>
      </c>
      <c r="C2620">
        <v>14.229999542236328</v>
      </c>
      <c r="D2620">
        <v>1283700</v>
      </c>
      <c r="E2620">
        <v>4039.77001953125</v>
      </c>
      <c r="F2620">
        <v>4.4781401753425598E-2</v>
      </c>
      <c r="G2620">
        <v>419.88699340820313</v>
      </c>
      <c r="H2620">
        <v>18.8031005859375</v>
      </c>
    </row>
    <row r="2621" spans="1:8" x14ac:dyDescent="0.25">
      <c r="A2621">
        <v>2619</v>
      </c>
      <c r="B2621" s="5">
        <v>42441</v>
      </c>
      <c r="C2621">
        <v>14.239999771118164</v>
      </c>
      <c r="D2621">
        <v>1283700</v>
      </c>
      <c r="E2621">
        <v>3634.409912109375</v>
      </c>
      <c r="F2621">
        <v>4.0316298604011536E-2</v>
      </c>
      <c r="G2621">
        <v>410.13198852539063</v>
      </c>
      <c r="H2621">
        <v>16.534999847412109</v>
      </c>
    </row>
    <row r="2622" spans="1:8" x14ac:dyDescent="0.25">
      <c r="A2622">
        <v>2620</v>
      </c>
      <c r="B2622" s="5">
        <v>42442</v>
      </c>
      <c r="C2622">
        <v>14.25</v>
      </c>
      <c r="D2622">
        <v>1031690</v>
      </c>
      <c r="E2622">
        <v>3360.800048828125</v>
      </c>
      <c r="F2622">
        <v>4.6420298516750336E-2</v>
      </c>
      <c r="G2622">
        <v>412.29098510742188</v>
      </c>
      <c r="H2622">
        <v>19.138700485229492</v>
      </c>
    </row>
    <row r="2623" spans="1:8" x14ac:dyDescent="0.25">
      <c r="A2623">
        <v>2621</v>
      </c>
      <c r="B2623" s="5">
        <v>42443</v>
      </c>
      <c r="C2623">
        <v>14.260000228881836</v>
      </c>
      <c r="D2623">
        <v>1031690</v>
      </c>
      <c r="E2623">
        <v>3841.06005859375</v>
      </c>
      <c r="F2623">
        <v>5.3091101348400116E-2</v>
      </c>
      <c r="G2623">
        <v>415.09100341796875</v>
      </c>
      <c r="H2623">
        <v>22.037599563598633</v>
      </c>
    </row>
    <row r="2624" spans="1:8" x14ac:dyDescent="0.25">
      <c r="A2624">
        <v>2622</v>
      </c>
      <c r="B2624" s="5">
        <v>42444</v>
      </c>
      <c r="C2624">
        <v>14.270000457763672</v>
      </c>
      <c r="D2624">
        <v>1197070</v>
      </c>
      <c r="E2624">
        <v>4067.889892578125</v>
      </c>
      <c r="F2624">
        <v>4.8492401838302612E-2</v>
      </c>
      <c r="G2624">
        <v>415.38299560546875</v>
      </c>
      <c r="H2624">
        <v>20.142900466918945</v>
      </c>
    </row>
    <row r="2625" spans="1:8" x14ac:dyDescent="0.25">
      <c r="A2625">
        <v>2623</v>
      </c>
      <c r="B2625" s="5">
        <v>42445</v>
      </c>
      <c r="C2625">
        <v>14.279999732971191</v>
      </c>
      <c r="D2625">
        <v>1197070</v>
      </c>
      <c r="E2625">
        <v>3848</v>
      </c>
      <c r="F2625">
        <v>4.5903299003839493E-2</v>
      </c>
      <c r="G2625">
        <v>416.25299072265625</v>
      </c>
      <c r="H2625">
        <v>19.107400894165039</v>
      </c>
    </row>
    <row r="2626" spans="1:8" x14ac:dyDescent="0.25">
      <c r="A2626">
        <v>2624</v>
      </c>
      <c r="B2626" s="5">
        <v>42446</v>
      </c>
      <c r="C2626">
        <v>14.289999961853027</v>
      </c>
      <c r="D2626">
        <v>1063190</v>
      </c>
      <c r="E2626">
        <v>3571.330078125</v>
      </c>
      <c r="F2626">
        <v>4.800109937787056E-2</v>
      </c>
      <c r="G2626">
        <v>418.45199584960938</v>
      </c>
      <c r="H2626">
        <v>20.086200714111328</v>
      </c>
    </row>
    <row r="2627" spans="1:8" x14ac:dyDescent="0.25">
      <c r="A2627">
        <v>2625</v>
      </c>
      <c r="B2627" s="5">
        <v>42447</v>
      </c>
      <c r="C2627">
        <v>14.300000190734863</v>
      </c>
      <c r="D2627">
        <v>1063190</v>
      </c>
      <c r="E2627">
        <v>3442.89990234375</v>
      </c>
      <c r="F2627">
        <v>4.630729928612709E-2</v>
      </c>
      <c r="G2627">
        <v>408.0360107421875</v>
      </c>
      <c r="H2627">
        <v>18.895099639892578</v>
      </c>
    </row>
    <row r="2628" spans="1:8" x14ac:dyDescent="0.25">
      <c r="A2628">
        <v>2626</v>
      </c>
      <c r="B2628" s="5">
        <v>42448</v>
      </c>
      <c r="C2628">
        <v>14.310000419616699</v>
      </c>
      <c r="D2628">
        <v>1110630</v>
      </c>
      <c r="E2628">
        <v>3434.35009765625</v>
      </c>
      <c r="F2628">
        <v>4.4250201433897018E-2</v>
      </c>
      <c r="G2628">
        <v>408.51998901367188</v>
      </c>
      <c r="H2628">
        <v>18.07710075378418</v>
      </c>
    </row>
    <row r="2629" spans="1:8" x14ac:dyDescent="0.25">
      <c r="A2629">
        <v>2627</v>
      </c>
      <c r="B2629" s="5">
        <v>42449</v>
      </c>
      <c r="C2629">
        <v>14.319999694824219</v>
      </c>
      <c r="D2629">
        <v>1110630</v>
      </c>
      <c r="E2629">
        <v>3683.75</v>
      </c>
      <c r="F2629">
        <v>4.7496698796749115E-2</v>
      </c>
      <c r="G2629">
        <v>410.75100708007813</v>
      </c>
      <c r="H2629">
        <v>19.509300231933594</v>
      </c>
    </row>
    <row r="2630" spans="1:8" x14ac:dyDescent="0.25">
      <c r="A2630">
        <v>2628</v>
      </c>
      <c r="B2630" s="5">
        <v>42450</v>
      </c>
      <c r="C2630">
        <v>14.329999923706055</v>
      </c>
      <c r="D2630">
        <v>1036590</v>
      </c>
      <c r="E2630">
        <v>3516.1298828125</v>
      </c>
      <c r="F2630">
        <v>4.860759899020195E-2</v>
      </c>
      <c r="G2630">
        <v>411.42300415039063</v>
      </c>
      <c r="H2630">
        <v>19.998300552368164</v>
      </c>
    </row>
    <row r="2631" spans="1:8" x14ac:dyDescent="0.25">
      <c r="A2631">
        <v>2629</v>
      </c>
      <c r="B2631" s="5">
        <v>42451</v>
      </c>
      <c r="C2631">
        <v>14.340000152587891</v>
      </c>
      <c r="D2631">
        <v>1036590</v>
      </c>
      <c r="E2631">
        <v>3742.639892578125</v>
      </c>
      <c r="F2631">
        <v>5.1775000989437103E-2</v>
      </c>
      <c r="G2631">
        <v>416.92599487304688</v>
      </c>
      <c r="H2631">
        <v>21.586299896240234</v>
      </c>
    </row>
    <row r="2632" spans="1:8" x14ac:dyDescent="0.25">
      <c r="A2632">
        <v>2630</v>
      </c>
      <c r="B2632" s="5">
        <v>42452</v>
      </c>
      <c r="C2632">
        <v>14.350000381469727</v>
      </c>
      <c r="D2632">
        <v>1242260</v>
      </c>
      <c r="E2632">
        <v>3763.35009765625</v>
      </c>
      <c r="F2632">
        <v>4.3472401797771454E-2</v>
      </c>
      <c r="G2632">
        <v>417.385986328125</v>
      </c>
      <c r="H2632">
        <v>18.144800186157227</v>
      </c>
    </row>
    <row r="2633" spans="1:8" x14ac:dyDescent="0.25">
      <c r="A2633">
        <v>2631</v>
      </c>
      <c r="B2633" s="5">
        <v>42453</v>
      </c>
      <c r="C2633">
        <v>14.359999656677246</v>
      </c>
      <c r="D2633">
        <v>1242260</v>
      </c>
      <c r="E2633">
        <v>3713.5</v>
      </c>
      <c r="F2633">
        <v>4.2926501482725143E-2</v>
      </c>
      <c r="G2633">
        <v>414.34100341796875</v>
      </c>
      <c r="H2633">
        <v>17.786199569702148</v>
      </c>
    </row>
    <row r="2634" spans="1:8" x14ac:dyDescent="0.25">
      <c r="A2634">
        <v>2632</v>
      </c>
      <c r="B2634" s="5">
        <v>42454</v>
      </c>
      <c r="C2634">
        <v>14.369999885559082</v>
      </c>
      <c r="D2634">
        <v>1192900</v>
      </c>
      <c r="E2634">
        <v>3682.699951171875</v>
      </c>
      <c r="F2634">
        <v>4.436279833316803E-2</v>
      </c>
      <c r="G2634">
        <v>415.68701171875</v>
      </c>
      <c r="H2634">
        <v>18.440999984741211</v>
      </c>
    </row>
    <row r="2635" spans="1:8" x14ac:dyDescent="0.25">
      <c r="A2635">
        <v>2633</v>
      </c>
      <c r="B2635" s="5">
        <v>42455</v>
      </c>
      <c r="C2635">
        <v>14.380000114440918</v>
      </c>
      <c r="D2635">
        <v>1192900</v>
      </c>
      <c r="E2635">
        <v>3860.830078125</v>
      </c>
      <c r="F2635">
        <v>4.65410016477108E-2</v>
      </c>
      <c r="G2635">
        <v>416.73001098632813</v>
      </c>
      <c r="H2635">
        <v>19.395000457763672</v>
      </c>
    </row>
    <row r="2636" spans="1:8" x14ac:dyDescent="0.25">
      <c r="A2636">
        <v>2634</v>
      </c>
      <c r="B2636" s="5">
        <v>42456</v>
      </c>
      <c r="C2636">
        <v>14.390000343322754</v>
      </c>
      <c r="D2636">
        <v>1258710</v>
      </c>
      <c r="E2636">
        <v>3556.75</v>
      </c>
      <c r="F2636">
        <v>4.0662001818418503E-2</v>
      </c>
      <c r="G2636">
        <v>425.37799072265625</v>
      </c>
      <c r="H2636">
        <v>17.296699523925781</v>
      </c>
    </row>
    <row r="2637" spans="1:8" x14ac:dyDescent="0.25">
      <c r="A2637">
        <v>2635</v>
      </c>
      <c r="B2637" s="5">
        <v>42457</v>
      </c>
      <c r="C2637">
        <v>14.399999618530273</v>
      </c>
      <c r="D2637">
        <v>1258710</v>
      </c>
      <c r="E2637">
        <v>4296.14990234375</v>
      </c>
      <c r="F2637">
        <v>4.9149200320243835E-2</v>
      </c>
      <c r="G2637">
        <v>422.75601196289063</v>
      </c>
      <c r="H2637">
        <v>20.778099060058594</v>
      </c>
    </row>
    <row r="2638" spans="1:8" x14ac:dyDescent="0.25">
      <c r="A2638">
        <v>2636</v>
      </c>
      <c r="B2638" s="5">
        <v>42458</v>
      </c>
      <c r="C2638">
        <v>14.409999847412109</v>
      </c>
      <c r="D2638">
        <v>1398570</v>
      </c>
      <c r="E2638">
        <v>3982.7900390625</v>
      </c>
      <c r="F2638">
        <v>4.1036199778318405E-2</v>
      </c>
      <c r="G2638">
        <v>415.55300903320313</v>
      </c>
      <c r="H2638">
        <v>17.052700042724609</v>
      </c>
    </row>
    <row r="2639" spans="1:8" x14ac:dyDescent="0.25">
      <c r="A2639">
        <v>2637</v>
      </c>
      <c r="B2639" s="5">
        <v>42459</v>
      </c>
      <c r="C2639">
        <v>14.420000076293945</v>
      </c>
      <c r="D2639">
        <v>1398570</v>
      </c>
      <c r="E2639">
        <v>3720.75</v>
      </c>
      <c r="F2639">
        <v>3.8362901657819748E-2</v>
      </c>
      <c r="G2639">
        <v>412.69000244140625</v>
      </c>
      <c r="H2639">
        <v>15.831999778747559</v>
      </c>
    </row>
    <row r="2640" spans="1:8" x14ac:dyDescent="0.25">
      <c r="A2640">
        <v>2638</v>
      </c>
      <c r="B2640" s="5">
        <v>42460</v>
      </c>
      <c r="C2640">
        <v>14.430000305175781</v>
      </c>
      <c r="D2640">
        <v>1028360</v>
      </c>
      <c r="E2640">
        <v>3145.75</v>
      </c>
      <c r="F2640">
        <v>4.4141300022602081E-2</v>
      </c>
      <c r="G2640">
        <v>415.1610107421875</v>
      </c>
      <c r="H2640">
        <v>18.325799942016602</v>
      </c>
    </row>
    <row r="2641" spans="1:8" x14ac:dyDescent="0.25">
      <c r="A2641">
        <v>2639</v>
      </c>
      <c r="B2641" s="5">
        <v>42461</v>
      </c>
      <c r="C2641">
        <v>14.439999580383301</v>
      </c>
      <c r="D2641">
        <v>1028360</v>
      </c>
      <c r="E2641">
        <v>3878.22998046875</v>
      </c>
      <c r="F2641">
        <v>5.4457198828458786E-2</v>
      </c>
      <c r="G2641">
        <v>417.00900268554688</v>
      </c>
      <c r="H2641">
        <v>22.709199905395508</v>
      </c>
    </row>
    <row r="2642" spans="1:8" x14ac:dyDescent="0.25">
      <c r="A2642">
        <v>2640</v>
      </c>
      <c r="B2642" s="5">
        <v>42462</v>
      </c>
      <c r="C2642">
        <v>14.449999809265137</v>
      </c>
      <c r="D2642">
        <v>1244140</v>
      </c>
      <c r="E2642">
        <v>3524.659912109375</v>
      </c>
      <c r="F2642">
        <v>4.0936999022960663E-2</v>
      </c>
      <c r="G2642">
        <v>419.68600463867188</v>
      </c>
      <c r="H2642">
        <v>17.180700302124023</v>
      </c>
    </row>
    <row r="2643" spans="1:8" x14ac:dyDescent="0.25">
      <c r="A2643">
        <v>2641</v>
      </c>
      <c r="B2643" s="5">
        <v>42463</v>
      </c>
      <c r="C2643">
        <v>14.460000038146973</v>
      </c>
      <c r="D2643">
        <v>1244140</v>
      </c>
      <c r="E2643">
        <v>3593.580078125</v>
      </c>
      <c r="F2643">
        <v>4.1766300797462463E-2</v>
      </c>
      <c r="G2643">
        <v>419.385009765625</v>
      </c>
      <c r="H2643">
        <v>17.516199111938477</v>
      </c>
    </row>
    <row r="2644" spans="1:8" x14ac:dyDescent="0.25">
      <c r="A2644">
        <v>2642</v>
      </c>
      <c r="B2644" s="5">
        <v>42464</v>
      </c>
      <c r="C2644">
        <v>14.470000267028809</v>
      </c>
      <c r="D2644">
        <v>1360250</v>
      </c>
      <c r="E2644">
        <v>4195.080078125</v>
      </c>
      <c r="F2644">
        <v>4.4626198709011078E-2</v>
      </c>
      <c r="G2644">
        <v>419.41598510742188</v>
      </c>
      <c r="H2644">
        <v>18.716899871826172</v>
      </c>
    </row>
    <row r="2645" spans="1:8" x14ac:dyDescent="0.25">
      <c r="A2645">
        <v>2643</v>
      </c>
      <c r="B2645" s="5">
        <v>42465</v>
      </c>
      <c r="C2645">
        <v>14.479999542236328</v>
      </c>
      <c r="D2645">
        <v>1360250</v>
      </c>
      <c r="E2645">
        <v>3922.929931640625</v>
      </c>
      <c r="F2645">
        <v>4.1760001331567764E-2</v>
      </c>
      <c r="G2645">
        <v>422.65301513671875</v>
      </c>
      <c r="H2645">
        <v>17.649999618530273</v>
      </c>
    </row>
    <row r="2646" spans="1:8" x14ac:dyDescent="0.25">
      <c r="A2646">
        <v>2644</v>
      </c>
      <c r="B2646" s="5">
        <v>42466</v>
      </c>
      <c r="C2646">
        <v>14.489999771118164</v>
      </c>
      <c r="D2646">
        <v>1285610</v>
      </c>
      <c r="E2646">
        <v>3983.449951171875</v>
      </c>
      <c r="F2646">
        <v>4.4897101819515228E-2</v>
      </c>
      <c r="G2646">
        <v>421.70001220703125</v>
      </c>
      <c r="H2646">
        <v>18.933099746704102</v>
      </c>
    </row>
    <row r="2647" spans="1:8" x14ac:dyDescent="0.25">
      <c r="A2647">
        <v>2645</v>
      </c>
      <c r="B2647" s="5">
        <v>42467</v>
      </c>
      <c r="C2647">
        <v>14.5</v>
      </c>
      <c r="D2647">
        <v>1285610</v>
      </c>
      <c r="E2647">
        <v>3519.739990234375</v>
      </c>
      <c r="F2647">
        <v>3.9698101580142975E-2</v>
      </c>
      <c r="G2647">
        <v>421.20401000976563</v>
      </c>
      <c r="H2647">
        <v>16.721000671386719</v>
      </c>
    </row>
    <row r="2648" spans="1:8" x14ac:dyDescent="0.25">
      <c r="A2648">
        <v>2646</v>
      </c>
      <c r="B2648" s="5">
        <v>42468</v>
      </c>
      <c r="C2648">
        <v>14.510000228881836</v>
      </c>
      <c r="D2648">
        <v>1169490</v>
      </c>
      <c r="E2648">
        <v>3643.5400390625</v>
      </c>
      <c r="F2648">
        <v>4.5205801725387573E-2</v>
      </c>
      <c r="G2648">
        <v>418.0889892578125</v>
      </c>
      <c r="H2648">
        <v>18.900100708007813</v>
      </c>
    </row>
    <row r="2649" spans="1:8" x14ac:dyDescent="0.25">
      <c r="A2649">
        <v>2647</v>
      </c>
      <c r="B2649" s="5">
        <v>42469</v>
      </c>
      <c r="C2649">
        <v>14.520000457763672</v>
      </c>
      <c r="D2649">
        <v>1169490</v>
      </c>
      <c r="E2649">
        <v>4086.5400390625</v>
      </c>
      <c r="F2649">
        <v>5.0737101584672928E-2</v>
      </c>
      <c r="G2649">
        <v>418.41900634765625</v>
      </c>
      <c r="H2649">
        <v>21.229400634765625</v>
      </c>
    </row>
    <row r="2650" spans="1:8" x14ac:dyDescent="0.25">
      <c r="A2650">
        <v>2648</v>
      </c>
      <c r="B2650" s="5">
        <v>42470</v>
      </c>
      <c r="C2650">
        <v>14.529999732971191</v>
      </c>
      <c r="D2650">
        <v>1443200</v>
      </c>
      <c r="E2650">
        <v>4358.25</v>
      </c>
      <c r="F2650">
        <v>4.3878398835659027E-2</v>
      </c>
      <c r="G2650">
        <v>421.11099243164063</v>
      </c>
      <c r="H2650">
        <v>18.477699279785156</v>
      </c>
    </row>
    <row r="2651" spans="1:8" x14ac:dyDescent="0.25">
      <c r="A2651">
        <v>2649</v>
      </c>
      <c r="B2651" s="5">
        <v>42471</v>
      </c>
      <c r="C2651">
        <v>14.539999961853027</v>
      </c>
      <c r="D2651">
        <v>1443200</v>
      </c>
      <c r="E2651">
        <v>3875.110107421875</v>
      </c>
      <c r="F2651">
        <v>3.9041098207235336E-2</v>
      </c>
      <c r="G2651">
        <v>422.989990234375</v>
      </c>
      <c r="H2651">
        <v>16.513999938964844</v>
      </c>
    </row>
    <row r="2652" spans="1:8" x14ac:dyDescent="0.25">
      <c r="A2652">
        <v>2650</v>
      </c>
      <c r="B2652" s="5">
        <v>42472</v>
      </c>
      <c r="C2652">
        <v>14.550000190734863</v>
      </c>
      <c r="D2652">
        <v>1260720</v>
      </c>
      <c r="E2652">
        <v>3750.760009765625</v>
      </c>
      <c r="F2652">
        <v>4.3287601321935654E-2</v>
      </c>
      <c r="G2652">
        <v>425.989990234375</v>
      </c>
      <c r="H2652">
        <v>18.440099716186523</v>
      </c>
    </row>
    <row r="2653" spans="1:8" x14ac:dyDescent="0.25">
      <c r="A2653">
        <v>2651</v>
      </c>
      <c r="B2653" s="5">
        <v>42473</v>
      </c>
      <c r="C2653">
        <v>14.560000419616699</v>
      </c>
      <c r="D2653">
        <v>1260720</v>
      </c>
      <c r="E2653">
        <v>4145.740234375</v>
      </c>
      <c r="F2653">
        <v>4.7878999263048172E-2</v>
      </c>
      <c r="G2653">
        <v>424.4010009765625</v>
      </c>
      <c r="H2653">
        <v>20.319900512695313</v>
      </c>
    </row>
    <row r="2654" spans="1:8" x14ac:dyDescent="0.25">
      <c r="A2654">
        <v>2652</v>
      </c>
      <c r="B2654" s="5">
        <v>42474</v>
      </c>
      <c r="C2654">
        <v>14.569999694824219</v>
      </c>
      <c r="D2654">
        <v>1465550</v>
      </c>
      <c r="E2654">
        <v>4144.85986328125</v>
      </c>
      <c r="F2654">
        <v>4.1206799447536469E-2</v>
      </c>
      <c r="G2654">
        <v>425.10598754882813</v>
      </c>
      <c r="H2654">
        <v>17.517299652099609</v>
      </c>
    </row>
    <row r="2655" spans="1:8" x14ac:dyDescent="0.25">
      <c r="A2655">
        <v>2653</v>
      </c>
      <c r="B2655" s="5">
        <v>42475</v>
      </c>
      <c r="C2655">
        <v>14.579999923706055</v>
      </c>
      <c r="D2655">
        <v>1465550</v>
      </c>
      <c r="E2655">
        <v>3519.669921875</v>
      </c>
      <c r="F2655">
        <v>3.5015400499105453E-2</v>
      </c>
      <c r="G2655">
        <v>429.98001098632813</v>
      </c>
      <c r="H2655">
        <v>15.055899620056152</v>
      </c>
    </row>
    <row r="2656" spans="1:8" x14ac:dyDescent="0.25">
      <c r="A2656">
        <v>2654</v>
      </c>
      <c r="B2656" s="5">
        <v>42476</v>
      </c>
      <c r="C2656">
        <v>14.590000152587891</v>
      </c>
      <c r="D2656">
        <v>1270150</v>
      </c>
      <c r="E2656">
        <v>3484.1201171875</v>
      </c>
      <c r="F2656">
        <v>4.0021501481533051E-2</v>
      </c>
      <c r="G2656">
        <v>430.83700561523438</v>
      </c>
      <c r="H2656">
        <v>17.242700576782227</v>
      </c>
    </row>
    <row r="2657" spans="1:8" x14ac:dyDescent="0.25">
      <c r="A2657">
        <v>2655</v>
      </c>
      <c r="B2657" s="5">
        <v>42477</v>
      </c>
      <c r="C2657">
        <v>14.600000381469727</v>
      </c>
      <c r="D2657">
        <v>1270150</v>
      </c>
      <c r="E2657">
        <v>3984.280029296875</v>
      </c>
      <c r="F2657">
        <v>4.5798100531101227E-2</v>
      </c>
      <c r="G2657">
        <v>427.86199951171875</v>
      </c>
      <c r="H2657">
        <v>19.595300674438477</v>
      </c>
    </row>
    <row r="2658" spans="1:8" x14ac:dyDescent="0.25">
      <c r="A2658">
        <v>2656</v>
      </c>
      <c r="B2658" s="5">
        <v>42478</v>
      </c>
      <c r="C2658">
        <v>14.609999656677246</v>
      </c>
      <c r="D2658">
        <v>1199090</v>
      </c>
      <c r="E2658">
        <v>3397.330078125</v>
      </c>
      <c r="F2658">
        <v>4.139389842748642E-2</v>
      </c>
      <c r="G2658">
        <v>429.05398559570313</v>
      </c>
      <c r="H2658">
        <v>17.760200500488281</v>
      </c>
    </row>
    <row r="2659" spans="1:8" x14ac:dyDescent="0.25">
      <c r="A2659">
        <v>2657</v>
      </c>
      <c r="B2659" s="5">
        <v>42479</v>
      </c>
      <c r="C2659">
        <v>14.619999885559082</v>
      </c>
      <c r="D2659">
        <v>1199090</v>
      </c>
      <c r="E2659">
        <v>3793.47998046875</v>
      </c>
      <c r="F2659">
        <v>4.6252299100160599E-2</v>
      </c>
      <c r="G2659">
        <v>436.10501098632813</v>
      </c>
      <c r="H2659">
        <v>20.170900344848633</v>
      </c>
    </row>
    <row r="2660" spans="1:8" x14ac:dyDescent="0.25">
      <c r="A2660">
        <v>2658</v>
      </c>
      <c r="B2660" s="5">
        <v>42480</v>
      </c>
      <c r="C2660">
        <v>14.630000114440918</v>
      </c>
      <c r="D2660">
        <v>1465550</v>
      </c>
      <c r="E2660">
        <v>4168.2099609375</v>
      </c>
      <c r="F2660">
        <v>4.1609600186347961E-2</v>
      </c>
      <c r="G2660">
        <v>442.156005859375</v>
      </c>
      <c r="H2660">
        <v>18.397899627685547</v>
      </c>
    </row>
    <row r="2661" spans="1:8" x14ac:dyDescent="0.25">
      <c r="A2661">
        <v>2659</v>
      </c>
      <c r="B2661" s="5">
        <v>42481</v>
      </c>
      <c r="C2661">
        <v>14.640000343322754</v>
      </c>
      <c r="D2661">
        <v>1465550</v>
      </c>
      <c r="E2661">
        <v>3817.820068359375</v>
      </c>
      <c r="F2661">
        <v>3.8137800991535187E-2</v>
      </c>
      <c r="G2661">
        <v>451.10198974609375</v>
      </c>
      <c r="H2661">
        <v>17.204000473022461</v>
      </c>
    </row>
    <row r="2662" spans="1:8" x14ac:dyDescent="0.25">
      <c r="A2662">
        <v>2660</v>
      </c>
      <c r="B2662" s="5">
        <v>42482</v>
      </c>
      <c r="C2662">
        <v>14.649999618530273</v>
      </c>
      <c r="D2662">
        <v>1270150</v>
      </c>
      <c r="E2662">
        <v>3617.68994140625</v>
      </c>
      <c r="F2662">
        <v>4.1726700961589813E-2</v>
      </c>
      <c r="G2662">
        <v>447.635986328125</v>
      </c>
      <c r="H2662">
        <v>18.678400039672852</v>
      </c>
    </row>
    <row r="2663" spans="1:8" x14ac:dyDescent="0.25">
      <c r="A2663">
        <v>2661</v>
      </c>
      <c r="B2663" s="5">
        <v>42483</v>
      </c>
      <c r="C2663">
        <v>14.659999847412109</v>
      </c>
      <c r="D2663">
        <v>1270150</v>
      </c>
      <c r="E2663">
        <v>3633.14990234375</v>
      </c>
      <c r="F2663">
        <v>4.1933599859476089E-2</v>
      </c>
      <c r="G2663">
        <v>452.58401489257813</v>
      </c>
      <c r="H2663">
        <v>18.978500366210938</v>
      </c>
    </row>
    <row r="2664" spans="1:8" x14ac:dyDescent="0.25">
      <c r="A2664">
        <v>2662</v>
      </c>
      <c r="B2664" s="5">
        <v>42484</v>
      </c>
      <c r="C2664">
        <v>14.670000076293945</v>
      </c>
      <c r="D2664">
        <v>1172440</v>
      </c>
      <c r="E2664">
        <v>3333.27001953125</v>
      </c>
      <c r="F2664">
        <v>4.1707098484039307E-2</v>
      </c>
      <c r="G2664">
        <v>460.32699584960938</v>
      </c>
      <c r="H2664">
        <v>19.19890022277832</v>
      </c>
    </row>
    <row r="2665" spans="1:8" x14ac:dyDescent="0.25">
      <c r="A2665">
        <v>2663</v>
      </c>
      <c r="B2665" s="5">
        <v>42485</v>
      </c>
      <c r="C2665">
        <v>14.680000305175781</v>
      </c>
      <c r="D2665">
        <v>1172440</v>
      </c>
      <c r="E2665">
        <v>3218.300048828125</v>
      </c>
      <c r="F2665">
        <v>4.0295999497175217E-2</v>
      </c>
      <c r="G2665">
        <v>462.510009765625</v>
      </c>
      <c r="H2665">
        <v>18.637300491333008</v>
      </c>
    </row>
    <row r="2666" spans="1:8" x14ac:dyDescent="0.25">
      <c r="A2666">
        <v>2664</v>
      </c>
      <c r="B2666" s="5">
        <v>42486</v>
      </c>
      <c r="C2666">
        <v>14.689999580383301</v>
      </c>
      <c r="D2666">
        <v>1341200</v>
      </c>
      <c r="E2666">
        <v>4112.759765625</v>
      </c>
      <c r="F2666">
        <v>4.5046601444482803E-2</v>
      </c>
      <c r="G2666">
        <v>467.80300903320313</v>
      </c>
      <c r="H2666">
        <v>21.072900772094727</v>
      </c>
    </row>
    <row r="2667" spans="1:8" x14ac:dyDescent="0.25">
      <c r="A2667">
        <v>2665</v>
      </c>
      <c r="B2667" s="5">
        <v>42487</v>
      </c>
      <c r="C2667">
        <v>14.699999809265137</v>
      </c>
      <c r="D2667">
        <v>1341200</v>
      </c>
      <c r="E2667">
        <v>3271.110107421875</v>
      </c>
      <c r="F2667">
        <v>3.5852499306201935E-2</v>
      </c>
      <c r="G2667">
        <v>445.01199340820313</v>
      </c>
      <c r="H2667">
        <v>15.954799652099609</v>
      </c>
    </row>
    <row r="2668" spans="1:8" x14ac:dyDescent="0.25">
      <c r="A2668">
        <v>2666</v>
      </c>
      <c r="B2668" s="5">
        <v>42488</v>
      </c>
      <c r="C2668">
        <v>14.710000038146973</v>
      </c>
      <c r="D2668">
        <v>1207840</v>
      </c>
      <c r="E2668">
        <v>3424.6201171875</v>
      </c>
      <c r="F2668">
        <v>4.1707601398229599E-2</v>
      </c>
      <c r="G2668">
        <v>449.85598754882813</v>
      </c>
      <c r="H2668">
        <v>18.762399673461914</v>
      </c>
    </row>
    <row r="2669" spans="1:8" x14ac:dyDescent="0.25">
      <c r="A2669">
        <v>2667</v>
      </c>
      <c r="B2669" s="5">
        <v>42489</v>
      </c>
      <c r="C2669">
        <v>14.720000267028809</v>
      </c>
      <c r="D2669">
        <v>1207840</v>
      </c>
      <c r="E2669">
        <v>3999.919921875</v>
      </c>
      <c r="F2669">
        <v>4.8747200518846512E-2</v>
      </c>
      <c r="G2669">
        <v>456.35000610351563</v>
      </c>
      <c r="H2669">
        <v>22.245800018310547</v>
      </c>
    </row>
    <row r="2670" spans="1:8" x14ac:dyDescent="0.25">
      <c r="A2670">
        <v>2668</v>
      </c>
      <c r="B2670" s="5">
        <v>42490</v>
      </c>
      <c r="C2670">
        <v>14.729999542236328</v>
      </c>
      <c r="D2670">
        <v>1296660</v>
      </c>
      <c r="E2670">
        <v>3690.8798828125</v>
      </c>
      <c r="F2670">
        <v>4.192819818854332E-2</v>
      </c>
      <c r="G2670">
        <v>449.3330078125</v>
      </c>
      <c r="H2670">
        <v>18.839700698852539</v>
      </c>
    </row>
    <row r="2671" spans="1:8" x14ac:dyDescent="0.25">
      <c r="A2671">
        <v>2669</v>
      </c>
      <c r="B2671" s="5">
        <v>42491</v>
      </c>
      <c r="C2671">
        <v>14.739999771118164</v>
      </c>
      <c r="D2671">
        <v>1296660</v>
      </c>
      <c r="E2671">
        <v>3909.5</v>
      </c>
      <c r="F2671">
        <v>4.444190114736557E-2</v>
      </c>
      <c r="G2671">
        <v>453.0419921875</v>
      </c>
      <c r="H2671">
        <v>20.134000778198242</v>
      </c>
    </row>
    <row r="2672" spans="1:8" x14ac:dyDescent="0.25">
      <c r="A2672">
        <v>2670</v>
      </c>
      <c r="B2672" s="5">
        <v>42492</v>
      </c>
      <c r="C2672">
        <v>14.75</v>
      </c>
      <c r="D2672">
        <v>1394350</v>
      </c>
      <c r="E2672">
        <v>3970.1298828125</v>
      </c>
      <c r="F2672">
        <v>4.1997600346803665E-2</v>
      </c>
      <c r="G2672">
        <v>444.51300048828125</v>
      </c>
      <c r="H2672">
        <v>18.668500900268555</v>
      </c>
    </row>
    <row r="2673" spans="1:8" x14ac:dyDescent="0.25">
      <c r="A2673">
        <v>2671</v>
      </c>
      <c r="B2673" s="5">
        <v>42493</v>
      </c>
      <c r="C2673">
        <v>14.760000228881836</v>
      </c>
      <c r="D2673">
        <v>1394350</v>
      </c>
      <c r="E2673">
        <v>3819.8701171875</v>
      </c>
      <c r="F2673">
        <v>4.043550044298172E-2</v>
      </c>
      <c r="G2673">
        <v>450.27398681640625</v>
      </c>
      <c r="H2673">
        <v>18.207099914550781</v>
      </c>
    </row>
    <row r="2674" spans="1:8" x14ac:dyDescent="0.25">
      <c r="A2674">
        <v>2672</v>
      </c>
      <c r="B2674" s="5">
        <v>42494</v>
      </c>
      <c r="C2674">
        <v>14.770000457763672</v>
      </c>
      <c r="D2674">
        <v>1492040</v>
      </c>
      <c r="E2674">
        <v>4222.169921875</v>
      </c>
      <c r="F2674">
        <v>4.179609939455986E-2</v>
      </c>
      <c r="G2674">
        <v>446.96200561523438</v>
      </c>
      <c r="H2674">
        <v>18.681299209594727</v>
      </c>
    </row>
    <row r="2675" spans="1:8" x14ac:dyDescent="0.25">
      <c r="A2675">
        <v>2673</v>
      </c>
      <c r="B2675" s="5">
        <v>42495</v>
      </c>
      <c r="C2675">
        <v>14.779999732971191</v>
      </c>
      <c r="D2675">
        <v>1492040</v>
      </c>
      <c r="E2675">
        <v>3919.260009765625</v>
      </c>
      <c r="F2675">
        <v>3.8823798298835754E-2</v>
      </c>
      <c r="G2675">
        <v>448.52700805664063</v>
      </c>
      <c r="H2675">
        <v>17.41349983215332</v>
      </c>
    </row>
    <row r="2676" spans="1:8" x14ac:dyDescent="0.25">
      <c r="A2676">
        <v>2674</v>
      </c>
      <c r="B2676" s="5">
        <v>42496</v>
      </c>
      <c r="C2676">
        <v>14.789999961853027</v>
      </c>
      <c r="D2676">
        <v>1438750</v>
      </c>
      <c r="E2676">
        <v>4094.52001953125</v>
      </c>
      <c r="F2676">
        <v>4.2090699076652527E-2</v>
      </c>
      <c r="G2676">
        <v>460.37399291992188</v>
      </c>
      <c r="H2676">
        <v>19.377399444580078</v>
      </c>
    </row>
    <row r="2677" spans="1:8" x14ac:dyDescent="0.25">
      <c r="A2677">
        <v>2675</v>
      </c>
      <c r="B2677" s="5">
        <v>42497</v>
      </c>
      <c r="C2677">
        <v>14.800000190734863</v>
      </c>
      <c r="D2677">
        <v>1438750</v>
      </c>
      <c r="E2677">
        <v>3787.6201171875</v>
      </c>
      <c r="F2677">
        <v>3.8962099701166153E-2</v>
      </c>
      <c r="G2677">
        <v>459.46499633789063</v>
      </c>
      <c r="H2677">
        <v>17.901699066162109</v>
      </c>
    </row>
    <row r="2678" spans="1:8" x14ac:dyDescent="0.25">
      <c r="A2678">
        <v>2676</v>
      </c>
      <c r="B2678" s="5">
        <v>42498</v>
      </c>
      <c r="C2678">
        <v>14.810000419616699</v>
      </c>
      <c r="D2678">
        <v>1447640</v>
      </c>
      <c r="E2678">
        <v>4234.740234375</v>
      </c>
      <c r="F2678">
        <v>4.3323300778865814E-2</v>
      </c>
      <c r="G2678">
        <v>459.43701171875</v>
      </c>
      <c r="H2678">
        <v>19.904300689697266</v>
      </c>
    </row>
    <row r="2679" spans="1:8" x14ac:dyDescent="0.25">
      <c r="A2679">
        <v>2677</v>
      </c>
      <c r="B2679" s="5">
        <v>42499</v>
      </c>
      <c r="C2679">
        <v>14.819999694824219</v>
      </c>
      <c r="D2679">
        <v>1447640</v>
      </c>
      <c r="E2679">
        <v>4315.47021484375</v>
      </c>
      <c r="F2679">
        <v>4.4178999960422516E-2</v>
      </c>
      <c r="G2679">
        <v>461.49099731445313</v>
      </c>
      <c r="H2679">
        <v>20.388200759887695</v>
      </c>
    </row>
    <row r="2680" spans="1:8" x14ac:dyDescent="0.25">
      <c r="A2680">
        <v>2678</v>
      </c>
      <c r="B2680" s="5">
        <v>42500</v>
      </c>
      <c r="C2680">
        <v>14.829999923706055</v>
      </c>
      <c r="D2680">
        <v>1403230</v>
      </c>
      <c r="E2680">
        <v>3998.10009765625</v>
      </c>
      <c r="F2680">
        <v>4.2253799736499786E-2</v>
      </c>
      <c r="G2680">
        <v>450.98699951171875</v>
      </c>
      <c r="H2680">
        <v>19.055900573730469</v>
      </c>
    </row>
    <row r="2681" spans="1:8" x14ac:dyDescent="0.25">
      <c r="A2681">
        <v>2679</v>
      </c>
      <c r="B2681" s="5">
        <v>42501</v>
      </c>
      <c r="C2681">
        <v>14.840000152587891</v>
      </c>
      <c r="D2681">
        <v>1403230</v>
      </c>
      <c r="E2681">
        <v>3370.889892578125</v>
      </c>
      <c r="F2681">
        <v>3.5649199038743973E-2</v>
      </c>
      <c r="G2681">
        <v>452.11300659179688</v>
      </c>
      <c r="H2681">
        <v>16.117500305175781</v>
      </c>
    </row>
    <row r="2682" spans="1:8" x14ac:dyDescent="0.25">
      <c r="A2682">
        <v>2680</v>
      </c>
      <c r="B2682" s="5">
        <v>42502</v>
      </c>
      <c r="C2682">
        <v>14.850000381469727</v>
      </c>
      <c r="D2682">
        <v>1342250</v>
      </c>
      <c r="E2682">
        <v>3521.75</v>
      </c>
      <c r="F2682">
        <v>3.8962900638580322E-2</v>
      </c>
      <c r="G2682">
        <v>454.8179931640625</v>
      </c>
      <c r="H2682">
        <v>17.721000671386719</v>
      </c>
    </row>
    <row r="2683" spans="1:8" x14ac:dyDescent="0.25">
      <c r="A2683">
        <v>2681</v>
      </c>
      <c r="B2683" s="5">
        <v>42503</v>
      </c>
      <c r="C2683">
        <v>14.859999656677246</v>
      </c>
      <c r="D2683">
        <v>1342250</v>
      </c>
      <c r="E2683">
        <v>3847.580078125</v>
      </c>
      <c r="F2683">
        <v>4.2596399784088135E-2</v>
      </c>
      <c r="G2683">
        <v>455.7349853515625</v>
      </c>
      <c r="H2683">
        <v>19.412700653076172</v>
      </c>
    </row>
    <row r="2684" spans="1:8" x14ac:dyDescent="0.25">
      <c r="A2684">
        <v>2682</v>
      </c>
      <c r="B2684" s="5">
        <v>42504</v>
      </c>
      <c r="C2684">
        <v>14.869999885559082</v>
      </c>
      <c r="D2684">
        <v>1390530</v>
      </c>
      <c r="E2684">
        <v>3648</v>
      </c>
      <c r="F2684">
        <v>3.9010901004076004E-2</v>
      </c>
      <c r="G2684">
        <v>455.75299072265625</v>
      </c>
      <c r="H2684">
        <v>17.779300689697266</v>
      </c>
    </row>
    <row r="2685" spans="1:8" x14ac:dyDescent="0.25">
      <c r="A2685">
        <v>2683</v>
      </c>
      <c r="B2685" s="5">
        <v>42505</v>
      </c>
      <c r="C2685">
        <v>14.880000114440918</v>
      </c>
      <c r="D2685">
        <v>1390530</v>
      </c>
      <c r="E2685">
        <v>3520.610107421875</v>
      </c>
      <c r="F2685">
        <v>3.767390176653862E-2</v>
      </c>
      <c r="G2685">
        <v>457.84799194335938</v>
      </c>
      <c r="H2685">
        <v>17.248899459838867</v>
      </c>
    </row>
    <row r="2686" spans="1:8" x14ac:dyDescent="0.25">
      <c r="A2686">
        <v>2684</v>
      </c>
      <c r="B2686" s="5">
        <v>42506</v>
      </c>
      <c r="C2686">
        <v>14.890000343322754</v>
      </c>
      <c r="D2686">
        <v>1361560</v>
      </c>
      <c r="E2686">
        <v>3585.52001953125</v>
      </c>
      <c r="F2686">
        <v>3.9211198687553406E-2</v>
      </c>
      <c r="G2686">
        <v>453.41000366210938</v>
      </c>
      <c r="H2686">
        <v>17.77869987487793</v>
      </c>
    </row>
    <row r="2687" spans="1:8" x14ac:dyDescent="0.25">
      <c r="A2687">
        <v>2685</v>
      </c>
      <c r="B2687" s="5">
        <v>42507</v>
      </c>
      <c r="C2687">
        <v>14.899999618530273</v>
      </c>
      <c r="D2687">
        <v>1361560</v>
      </c>
      <c r="E2687">
        <v>3583.43994140625</v>
      </c>
      <c r="F2687">
        <v>3.9214801043272018E-2</v>
      </c>
      <c r="G2687">
        <v>452.74600219726563</v>
      </c>
      <c r="H2687">
        <v>17.754299163818359</v>
      </c>
    </row>
    <row r="2688" spans="1:8" x14ac:dyDescent="0.25">
      <c r="A2688">
        <v>2686</v>
      </c>
      <c r="B2688" s="5">
        <v>42508</v>
      </c>
      <c r="C2688">
        <v>14.909999847412109</v>
      </c>
      <c r="D2688">
        <v>1487090</v>
      </c>
      <c r="E2688">
        <v>3883.27001953125</v>
      </c>
      <c r="F2688">
        <v>3.8934800773859024E-2</v>
      </c>
      <c r="G2688">
        <v>453.37799072265625</v>
      </c>
      <c r="H2688">
        <v>17.652200698852539</v>
      </c>
    </row>
    <row r="2689" spans="1:8" x14ac:dyDescent="0.25">
      <c r="A2689">
        <v>2687</v>
      </c>
      <c r="B2689" s="5">
        <v>42509</v>
      </c>
      <c r="C2689">
        <v>14.920000076293945</v>
      </c>
      <c r="D2689">
        <v>1487090</v>
      </c>
      <c r="E2689">
        <v>3054.989990234375</v>
      </c>
      <c r="F2689">
        <v>3.0650800094008446E-2</v>
      </c>
      <c r="G2689">
        <v>436.72900390625</v>
      </c>
      <c r="H2689">
        <v>13.386099815368652</v>
      </c>
    </row>
    <row r="2690" spans="1:8" x14ac:dyDescent="0.25">
      <c r="A2690">
        <v>2688</v>
      </c>
      <c r="B2690" s="5">
        <v>42510</v>
      </c>
      <c r="C2690">
        <v>14.930000305175781</v>
      </c>
      <c r="D2690">
        <v>1438810</v>
      </c>
      <c r="E2690">
        <v>3776.590087890625</v>
      </c>
      <c r="F2690">
        <v>3.918829932808876E-2</v>
      </c>
      <c r="G2690">
        <v>442.9530029296875</v>
      </c>
      <c r="H2690">
        <v>17.358600616455078</v>
      </c>
    </row>
    <row r="2691" spans="1:8" x14ac:dyDescent="0.25">
      <c r="A2691">
        <v>2689</v>
      </c>
      <c r="B2691" s="5">
        <v>42511</v>
      </c>
      <c r="C2691">
        <v>14.939999580383301</v>
      </c>
      <c r="D2691">
        <v>1438810</v>
      </c>
      <c r="E2691">
        <v>3581.830078125</v>
      </c>
      <c r="F2691">
        <v>3.7192199379205704E-2</v>
      </c>
      <c r="G2691">
        <v>443.135009765625</v>
      </c>
      <c r="H2691">
        <v>16.481199264526367</v>
      </c>
    </row>
    <row r="2692" spans="1:8" x14ac:dyDescent="0.25">
      <c r="A2692">
        <v>2690</v>
      </c>
      <c r="B2692" s="5">
        <v>42512</v>
      </c>
      <c r="C2692">
        <v>14.949999809265137</v>
      </c>
      <c r="D2692">
        <v>1776790</v>
      </c>
      <c r="E2692">
        <v>4643.2099609375</v>
      </c>
      <c r="F2692">
        <v>3.9068199694156647E-2</v>
      </c>
      <c r="G2692">
        <v>438.77301025390625</v>
      </c>
      <c r="H2692">
        <v>17.142099380493164</v>
      </c>
    </row>
    <row r="2693" spans="1:8" x14ac:dyDescent="0.25">
      <c r="A2693">
        <v>2691</v>
      </c>
      <c r="B2693" s="5">
        <v>42513</v>
      </c>
      <c r="C2693">
        <v>14.960000038146973</v>
      </c>
      <c r="D2693">
        <v>1776790</v>
      </c>
      <c r="E2693">
        <v>4554.740234375</v>
      </c>
      <c r="F2693">
        <v>3.8349401205778122E-2</v>
      </c>
      <c r="G2693">
        <v>443.7340087890625</v>
      </c>
      <c r="H2693">
        <v>17.017000198364258</v>
      </c>
    </row>
    <row r="2694" spans="1:8" x14ac:dyDescent="0.25">
      <c r="A2694">
        <v>2692</v>
      </c>
      <c r="B2694" s="5">
        <v>42514</v>
      </c>
      <c r="C2694">
        <v>14.970000267028809</v>
      </c>
      <c r="D2694">
        <v>1456450</v>
      </c>
      <c r="E2694">
        <v>3734.530029296875</v>
      </c>
      <c r="F2694">
        <v>3.8385100662708282E-2</v>
      </c>
      <c r="G2694">
        <v>445.1300048828125</v>
      </c>
      <c r="H2694">
        <v>17.086299896240234</v>
      </c>
    </row>
    <row r="2695" spans="1:8" x14ac:dyDescent="0.25">
      <c r="A2695">
        <v>2693</v>
      </c>
      <c r="B2695" s="5">
        <v>42515</v>
      </c>
      <c r="C2695">
        <v>14.979999542236328</v>
      </c>
      <c r="D2695">
        <v>1456450</v>
      </c>
      <c r="E2695">
        <v>3509.8798828125</v>
      </c>
      <c r="F2695">
        <v>3.6100100725889206E-2</v>
      </c>
      <c r="G2695">
        <v>449.2340087890625</v>
      </c>
      <c r="H2695">
        <v>16.217399597167969</v>
      </c>
    </row>
    <row r="2696" spans="1:8" x14ac:dyDescent="0.25">
      <c r="A2696">
        <v>2694</v>
      </c>
      <c r="B2696" s="5">
        <v>42516</v>
      </c>
      <c r="C2696">
        <v>14.989999771118164</v>
      </c>
      <c r="D2696">
        <v>1357380</v>
      </c>
      <c r="E2696">
        <v>3430.659912109375</v>
      </c>
      <c r="F2696">
        <v>3.7885900586843491E-2</v>
      </c>
      <c r="G2696">
        <v>453.81900024414063</v>
      </c>
      <c r="H2696">
        <v>17.193399429321289</v>
      </c>
    </row>
    <row r="2697" spans="1:8" x14ac:dyDescent="0.25">
      <c r="A2697">
        <v>2695</v>
      </c>
      <c r="B2697" s="5">
        <v>42517</v>
      </c>
      <c r="C2697">
        <v>15</v>
      </c>
      <c r="D2697">
        <v>1357380</v>
      </c>
      <c r="E2697">
        <v>3545.889892578125</v>
      </c>
      <c r="F2697">
        <v>3.9184600114822388E-2</v>
      </c>
      <c r="G2697">
        <v>473.46701049804688</v>
      </c>
      <c r="H2697">
        <v>18.552600860595703</v>
      </c>
    </row>
    <row r="2698" spans="1:8" x14ac:dyDescent="0.25">
      <c r="A2698">
        <v>2696</v>
      </c>
      <c r="B2698" s="5">
        <v>42518</v>
      </c>
      <c r="C2698">
        <v>15.100000381469727</v>
      </c>
      <c r="D2698">
        <v>1317740</v>
      </c>
      <c r="E2698">
        <v>3377.340087890625</v>
      </c>
      <c r="F2698">
        <v>3.8701001554727554E-2</v>
      </c>
      <c r="G2698">
        <v>525.4329833984375</v>
      </c>
      <c r="H2698">
        <v>20.334800720214844</v>
      </c>
    </row>
    <row r="2699" spans="1:8" x14ac:dyDescent="0.25">
      <c r="A2699">
        <v>2697</v>
      </c>
      <c r="B2699" s="5">
        <v>42519</v>
      </c>
      <c r="C2699">
        <v>15.199999809265137</v>
      </c>
      <c r="D2699">
        <v>1317740</v>
      </c>
      <c r="E2699">
        <v>3722.989990234375</v>
      </c>
      <c r="F2699">
        <v>4.2944300919771194E-2</v>
      </c>
      <c r="G2699">
        <v>524.0830078125</v>
      </c>
      <c r="H2699">
        <v>22.506399154663086</v>
      </c>
    </row>
    <row r="2700" spans="1:8" x14ac:dyDescent="0.25">
      <c r="A2700">
        <v>2698</v>
      </c>
      <c r="B2700" s="5">
        <v>42520</v>
      </c>
      <c r="C2700">
        <v>15.300000190734863</v>
      </c>
      <c r="D2700">
        <v>1436640</v>
      </c>
      <c r="E2700">
        <v>3657.85009765625</v>
      </c>
      <c r="F2700">
        <v>3.8955599069595337E-2</v>
      </c>
      <c r="G2700">
        <v>532.58599853515625</v>
      </c>
      <c r="H2700">
        <v>20.747200012207031</v>
      </c>
    </row>
    <row r="2701" spans="1:8" x14ac:dyDescent="0.25">
      <c r="A2701">
        <v>2699</v>
      </c>
      <c r="B2701" s="5">
        <v>42521</v>
      </c>
      <c r="C2701">
        <v>15.399999618530273</v>
      </c>
      <c r="D2701">
        <v>1436640</v>
      </c>
      <c r="E2701">
        <v>3227.340087890625</v>
      </c>
      <c r="F2701">
        <v>3.4595299512147903E-2</v>
      </c>
      <c r="G2701">
        <v>531.7969970703125</v>
      </c>
      <c r="H2701">
        <v>18.397699356079102</v>
      </c>
    </row>
    <row r="2702" spans="1:8" x14ac:dyDescent="0.25">
      <c r="A2702">
        <v>2700</v>
      </c>
      <c r="B2702" s="5">
        <v>42522</v>
      </c>
      <c r="C2702">
        <v>15.5</v>
      </c>
      <c r="D2702">
        <v>1426730</v>
      </c>
      <c r="E2702">
        <v>3631.18994140625</v>
      </c>
      <c r="F2702">
        <v>3.9449300616979599E-2</v>
      </c>
      <c r="G2702">
        <v>536.42401123046875</v>
      </c>
      <c r="H2702">
        <v>21.161500930786133</v>
      </c>
    </row>
    <row r="2703" spans="1:8" x14ac:dyDescent="0.25">
      <c r="A2703">
        <v>2701</v>
      </c>
      <c r="B2703" s="5">
        <v>42523</v>
      </c>
      <c r="C2703">
        <v>15.600000381469727</v>
      </c>
      <c r="D2703">
        <v>1426730</v>
      </c>
      <c r="E2703">
        <v>3508.5400390625</v>
      </c>
      <c r="F2703">
        <v>3.8362700492143631E-2</v>
      </c>
      <c r="G2703">
        <v>538.14501953125</v>
      </c>
      <c r="H2703">
        <v>20.644699096679688</v>
      </c>
    </row>
    <row r="2704" spans="1:8" x14ac:dyDescent="0.25">
      <c r="A2704">
        <v>2702</v>
      </c>
      <c r="B2704" s="5">
        <v>42524</v>
      </c>
      <c r="C2704">
        <v>15.699999809265137</v>
      </c>
      <c r="D2704">
        <v>1406920</v>
      </c>
      <c r="E2704">
        <v>3604.699951171875</v>
      </c>
      <c r="F2704">
        <v>4.0225300937891006E-2</v>
      </c>
      <c r="G2704">
        <v>570.47100830078125</v>
      </c>
      <c r="H2704">
        <v>22.947399139404297</v>
      </c>
    </row>
    <row r="2705" spans="1:8" x14ac:dyDescent="0.25">
      <c r="A2705">
        <v>2703</v>
      </c>
      <c r="B2705" s="5">
        <v>42525</v>
      </c>
      <c r="C2705">
        <v>15.800000190734863</v>
      </c>
      <c r="D2705">
        <v>1406920</v>
      </c>
      <c r="E2705">
        <v>3021.43994140625</v>
      </c>
      <c r="F2705">
        <v>3.3931400626897812E-2</v>
      </c>
      <c r="G2705">
        <v>573.45001220703125</v>
      </c>
      <c r="H2705">
        <v>19.458000183105469</v>
      </c>
    </row>
    <row r="2706" spans="1:8" x14ac:dyDescent="0.25">
      <c r="A2706">
        <v>2704</v>
      </c>
      <c r="B2706" s="5">
        <v>42526</v>
      </c>
      <c r="C2706">
        <v>15.899999618530273</v>
      </c>
      <c r="D2706">
        <v>1694240</v>
      </c>
      <c r="E2706">
        <v>4294.169921875</v>
      </c>
      <c r="F2706">
        <v>4.0299698710441589E-2</v>
      </c>
      <c r="G2706">
        <v>574.10601806640625</v>
      </c>
      <c r="H2706">
        <v>23.136299133300781</v>
      </c>
    </row>
    <row r="2707" spans="1:8" x14ac:dyDescent="0.25">
      <c r="A2707">
        <v>2705</v>
      </c>
      <c r="B2707" s="5">
        <v>42527</v>
      </c>
      <c r="C2707">
        <v>16</v>
      </c>
      <c r="D2707">
        <v>1694240</v>
      </c>
      <c r="E2707">
        <v>4302.14013671875</v>
      </c>
      <c r="F2707">
        <v>4.0628399699926376E-2</v>
      </c>
      <c r="G2707">
        <v>585.531005859375</v>
      </c>
      <c r="H2707">
        <v>23.789199829101563</v>
      </c>
    </row>
    <row r="2708" spans="1:8" x14ac:dyDescent="0.25">
      <c r="A2708">
        <v>2706</v>
      </c>
      <c r="B2708" s="5">
        <v>42528</v>
      </c>
      <c r="C2708">
        <v>16.100000381469727</v>
      </c>
      <c r="D2708">
        <v>1406920</v>
      </c>
      <c r="E2708">
        <v>3552.52001953125</v>
      </c>
      <c r="F2708">
        <v>4.0653001517057419E-2</v>
      </c>
      <c r="G2708">
        <v>577.85601806640625</v>
      </c>
      <c r="H2708">
        <v>23.491600036621094</v>
      </c>
    </row>
    <row r="2709" spans="1:8" x14ac:dyDescent="0.25">
      <c r="A2709">
        <v>2707</v>
      </c>
      <c r="B2709" s="5">
        <v>42529</v>
      </c>
      <c r="C2709">
        <v>16.200000762939453</v>
      </c>
      <c r="D2709">
        <v>1406920</v>
      </c>
      <c r="E2709">
        <v>3650.409912109375</v>
      </c>
      <c r="F2709">
        <v>4.2032700031995773E-2</v>
      </c>
      <c r="G2709">
        <v>583.10498046875</v>
      </c>
      <c r="H2709">
        <v>24.509500503540039</v>
      </c>
    </row>
    <row r="2710" spans="1:8" x14ac:dyDescent="0.25">
      <c r="A2710">
        <v>2708</v>
      </c>
      <c r="B2710" s="5">
        <v>42530</v>
      </c>
      <c r="C2710">
        <v>16.299999237060547</v>
      </c>
      <c r="D2710">
        <v>1608130</v>
      </c>
      <c r="E2710">
        <v>4178.22021484375</v>
      </c>
      <c r="F2710">
        <v>4.2350400239229202E-2</v>
      </c>
      <c r="G2710">
        <v>576.4539794921875</v>
      </c>
      <c r="H2710">
        <v>24.41309928894043</v>
      </c>
    </row>
    <row r="2711" spans="1:8" x14ac:dyDescent="0.25">
      <c r="A2711">
        <v>2709</v>
      </c>
      <c r="B2711" s="5">
        <v>42531</v>
      </c>
      <c r="C2711">
        <v>16.399999618530273</v>
      </c>
      <c r="D2711">
        <v>1608130</v>
      </c>
      <c r="E2711">
        <v>3652.81005859375</v>
      </c>
      <c r="F2711">
        <v>3.7252001464366913E-2</v>
      </c>
      <c r="G2711">
        <v>579.1309814453125</v>
      </c>
      <c r="H2711">
        <v>21.573799133300781</v>
      </c>
    </row>
    <row r="2712" spans="1:8" x14ac:dyDescent="0.25">
      <c r="A2712">
        <v>2710</v>
      </c>
      <c r="B2712" s="5">
        <v>42532</v>
      </c>
      <c r="C2712">
        <v>16.5</v>
      </c>
      <c r="D2712">
        <v>1520420</v>
      </c>
      <c r="E2712">
        <v>3946.25</v>
      </c>
      <c r="F2712">
        <v>4.2825698852539063E-2</v>
      </c>
      <c r="G2712">
        <v>611.7769775390625</v>
      </c>
      <c r="H2712">
        <v>26.199800491333008</v>
      </c>
    </row>
    <row r="2713" spans="1:8" x14ac:dyDescent="0.25">
      <c r="A2713">
        <v>2711</v>
      </c>
      <c r="B2713" s="5">
        <v>42533</v>
      </c>
      <c r="C2713">
        <v>16.600000381469727</v>
      </c>
      <c r="D2713">
        <v>1520420</v>
      </c>
      <c r="E2713">
        <v>3702.419921875</v>
      </c>
      <c r="F2713">
        <v>4.0423199534416199E-2</v>
      </c>
      <c r="G2713">
        <v>675.343017578125</v>
      </c>
      <c r="H2713">
        <v>27.29949951171875</v>
      </c>
    </row>
    <row r="2714" spans="1:8" x14ac:dyDescent="0.25">
      <c r="A2714">
        <v>2712</v>
      </c>
      <c r="B2714" s="5">
        <v>42534</v>
      </c>
      <c r="C2714">
        <v>16.700000762939453</v>
      </c>
      <c r="D2714">
        <v>1569150</v>
      </c>
      <c r="E2714">
        <v>4088.8701171875</v>
      </c>
      <c r="F2714">
        <v>4.3516598641872406E-2</v>
      </c>
      <c r="G2714">
        <v>705.6190185546875</v>
      </c>
      <c r="H2714">
        <v>30.706199645996094</v>
      </c>
    </row>
    <row r="2715" spans="1:8" x14ac:dyDescent="0.25">
      <c r="A2715">
        <v>2713</v>
      </c>
      <c r="B2715" s="5">
        <v>42535</v>
      </c>
      <c r="C2715">
        <v>16.799999237060547</v>
      </c>
      <c r="D2715">
        <v>1569150</v>
      </c>
      <c r="E2715">
        <v>3369.050048828125</v>
      </c>
      <c r="F2715">
        <v>3.6070499569177628E-2</v>
      </c>
      <c r="G2715">
        <v>685.989013671875</v>
      </c>
      <c r="H2715">
        <v>24.743999481201172</v>
      </c>
    </row>
    <row r="2716" spans="1:8" x14ac:dyDescent="0.25">
      <c r="A2716">
        <v>2714</v>
      </c>
      <c r="B2716" s="5">
        <v>42536</v>
      </c>
      <c r="C2716">
        <v>16.899999618530273</v>
      </c>
      <c r="D2716">
        <v>1500920</v>
      </c>
      <c r="E2716">
        <v>3883.389892578125</v>
      </c>
      <c r="F2716">
        <v>4.3726000934839249E-2</v>
      </c>
      <c r="G2716">
        <v>696.322998046875</v>
      </c>
      <c r="H2716">
        <v>30.447399139404297</v>
      </c>
    </row>
    <row r="2717" spans="1:8" x14ac:dyDescent="0.25">
      <c r="A2717">
        <v>2715</v>
      </c>
      <c r="B2717" s="5">
        <v>42537</v>
      </c>
      <c r="C2717">
        <v>17</v>
      </c>
      <c r="D2717">
        <v>1500920</v>
      </c>
      <c r="E2717">
        <v>3807.300048828125</v>
      </c>
      <c r="F2717">
        <v>4.3122999370098114E-2</v>
      </c>
      <c r="G2717">
        <v>768.24200439453125</v>
      </c>
      <c r="H2717">
        <v>33.128898620605469</v>
      </c>
    </row>
    <row r="2718" spans="1:8" x14ac:dyDescent="0.25">
      <c r="A2718">
        <v>2716</v>
      </c>
      <c r="B2718" s="5">
        <v>42538</v>
      </c>
      <c r="C2718">
        <v>17.100000381469727</v>
      </c>
      <c r="D2718">
        <v>1452190</v>
      </c>
      <c r="E2718">
        <v>3803.89990234375</v>
      </c>
      <c r="F2718">
        <v>4.4792100787162781E-2</v>
      </c>
      <c r="G2718">
        <v>747.55401611328125</v>
      </c>
      <c r="H2718">
        <v>33.484500885009766</v>
      </c>
    </row>
    <row r="2719" spans="1:8" x14ac:dyDescent="0.25">
      <c r="A2719">
        <v>2717</v>
      </c>
      <c r="B2719" s="5">
        <v>42539</v>
      </c>
      <c r="C2719">
        <v>17.200000762939453</v>
      </c>
      <c r="D2719">
        <v>1452190</v>
      </c>
      <c r="E2719">
        <v>4020.580078125</v>
      </c>
      <c r="F2719">
        <v>4.76205013692379E-2</v>
      </c>
      <c r="G2719">
        <v>755.68402099609375</v>
      </c>
      <c r="H2719">
        <v>35.986000061035156</v>
      </c>
    </row>
    <row r="2720" spans="1:8" x14ac:dyDescent="0.25">
      <c r="A2720">
        <v>2718</v>
      </c>
      <c r="B2720" s="5">
        <v>42540</v>
      </c>
      <c r="C2720">
        <v>17.299999237060547</v>
      </c>
      <c r="D2720">
        <v>1725090</v>
      </c>
      <c r="E2720">
        <v>4488.14013671875</v>
      </c>
      <c r="F2720">
        <v>4.5009098947048187E-2</v>
      </c>
      <c r="G2720">
        <v>764.04498291015625</v>
      </c>
      <c r="H2720">
        <v>34.388999938964844</v>
      </c>
    </row>
    <row r="2721" spans="1:8" x14ac:dyDescent="0.25">
      <c r="A2721">
        <v>2719</v>
      </c>
      <c r="B2721" s="5">
        <v>42541</v>
      </c>
      <c r="C2721">
        <v>17.399999618530273</v>
      </c>
      <c r="D2721">
        <v>1725090</v>
      </c>
      <c r="E2721">
        <v>4176.77001953125</v>
      </c>
      <c r="F2721">
        <v>4.2128700762987137E-2</v>
      </c>
      <c r="G2721">
        <v>727.948974609375</v>
      </c>
      <c r="H2721">
        <v>30.667499542236328</v>
      </c>
    </row>
    <row r="2722" spans="1:8" x14ac:dyDescent="0.25">
      <c r="A2722">
        <v>2720</v>
      </c>
      <c r="B2722" s="5">
        <v>42542</v>
      </c>
      <c r="C2722">
        <v>17.5</v>
      </c>
      <c r="D2722">
        <v>1551380</v>
      </c>
      <c r="E2722">
        <v>3801.2900390625</v>
      </c>
      <c r="F2722">
        <v>4.2879600077867508E-2</v>
      </c>
      <c r="G2722">
        <v>665.8759765625</v>
      </c>
      <c r="H2722">
        <v>28.552499771118164</v>
      </c>
    </row>
    <row r="2723" spans="1:8" x14ac:dyDescent="0.25">
      <c r="A2723">
        <v>2721</v>
      </c>
      <c r="B2723" s="5">
        <v>42543</v>
      </c>
      <c r="C2723">
        <v>17.600000381469727</v>
      </c>
      <c r="D2723">
        <v>1551380</v>
      </c>
      <c r="E2723">
        <v>3303.85009765625</v>
      </c>
      <c r="F2723">
        <v>3.7481300532817841E-2</v>
      </c>
      <c r="G2723">
        <v>602.88702392578125</v>
      </c>
      <c r="H2723">
        <v>22.597000122070313</v>
      </c>
    </row>
    <row r="2724" spans="1:8" x14ac:dyDescent="0.25">
      <c r="A2724">
        <v>2722</v>
      </c>
      <c r="B2724" s="5">
        <v>42544</v>
      </c>
      <c r="C2724">
        <v>17.700000762939453</v>
      </c>
      <c r="D2724">
        <v>1457680</v>
      </c>
      <c r="E2724">
        <v>3575.300048828125</v>
      </c>
      <c r="F2724">
        <v>4.3413400650024414E-2</v>
      </c>
      <c r="G2724">
        <v>625.4949951171875</v>
      </c>
      <c r="H2724">
        <v>27.154899597167969</v>
      </c>
    </row>
    <row r="2725" spans="1:8" x14ac:dyDescent="0.25">
      <c r="A2725">
        <v>2723</v>
      </c>
      <c r="B2725" s="5">
        <v>42545</v>
      </c>
      <c r="C2725">
        <v>17.799999237060547</v>
      </c>
      <c r="D2725">
        <v>1457680</v>
      </c>
      <c r="E2725">
        <v>3299.1201171875</v>
      </c>
      <c r="F2725">
        <v>4.0286198258399963E-2</v>
      </c>
      <c r="G2725">
        <v>665.1619873046875</v>
      </c>
      <c r="H2725">
        <v>26.79680061340332</v>
      </c>
    </row>
    <row r="2726" spans="1:8" x14ac:dyDescent="0.25">
      <c r="A2726">
        <v>2724</v>
      </c>
      <c r="B2726" s="5">
        <v>42546</v>
      </c>
      <c r="C2726">
        <v>17.899999618530273</v>
      </c>
      <c r="D2726">
        <v>1728390</v>
      </c>
      <c r="E2726">
        <v>4111</v>
      </c>
      <c r="F2726">
        <v>4.2575400322675705E-2</v>
      </c>
      <c r="G2726">
        <v>665.3289794921875</v>
      </c>
      <c r="H2726">
        <v>28.326700210571289</v>
      </c>
    </row>
    <row r="2727" spans="1:8" x14ac:dyDescent="0.25">
      <c r="A2727">
        <v>2725</v>
      </c>
      <c r="B2727" s="5">
        <v>42547</v>
      </c>
      <c r="C2727">
        <v>18</v>
      </c>
      <c r="D2727">
        <v>1728390</v>
      </c>
      <c r="E2727">
        <v>3704.300048828125</v>
      </c>
      <c r="F2727">
        <v>3.8577798753976822E-2</v>
      </c>
      <c r="G2727">
        <v>630.2459716796875</v>
      </c>
      <c r="H2727">
        <v>24.313499450683594</v>
      </c>
    </row>
    <row r="2728" spans="1:8" x14ac:dyDescent="0.25">
      <c r="A2728">
        <v>2726</v>
      </c>
      <c r="B2728" s="5">
        <v>42548</v>
      </c>
      <c r="C2728">
        <v>18.100000381469727</v>
      </c>
      <c r="D2728">
        <v>1530560</v>
      </c>
      <c r="E2728">
        <v>3736.780029296875</v>
      </c>
      <c r="F2728">
        <v>4.4190198183059692E-2</v>
      </c>
      <c r="G2728">
        <v>658.39898681640625</v>
      </c>
      <c r="H2728">
        <v>29.09480094909668</v>
      </c>
    </row>
    <row r="2729" spans="1:8" x14ac:dyDescent="0.25">
      <c r="A2729">
        <v>2727</v>
      </c>
      <c r="B2729" s="5">
        <v>42549</v>
      </c>
      <c r="C2729">
        <v>18.200000762939453</v>
      </c>
      <c r="D2729">
        <v>1530560</v>
      </c>
      <c r="E2729">
        <v>3758.3798828125</v>
      </c>
      <c r="F2729">
        <v>4.469120129942894E-2</v>
      </c>
      <c r="G2729">
        <v>646.30401611328125</v>
      </c>
      <c r="H2729">
        <v>28.884099960327148</v>
      </c>
    </row>
    <row r="2730" spans="1:8" x14ac:dyDescent="0.25">
      <c r="A2730">
        <v>2728</v>
      </c>
      <c r="B2730" s="5">
        <v>42550</v>
      </c>
      <c r="C2730">
        <v>18.299999237060547</v>
      </c>
      <c r="D2730">
        <v>1520150</v>
      </c>
      <c r="E2730">
        <v>3711.68994140625</v>
      </c>
      <c r="F2730">
        <v>4.4682398438453674E-2</v>
      </c>
      <c r="G2730">
        <v>639.08197021484375</v>
      </c>
      <c r="H2730">
        <v>28.555700302124023</v>
      </c>
    </row>
    <row r="2731" spans="1:8" x14ac:dyDescent="0.25">
      <c r="A2731">
        <v>2729</v>
      </c>
      <c r="B2731" s="5">
        <v>42551</v>
      </c>
      <c r="C2731">
        <v>18.399999618530273</v>
      </c>
      <c r="D2731">
        <v>1520150</v>
      </c>
      <c r="E2731">
        <v>3812.5</v>
      </c>
      <c r="F2731">
        <v>4.6146798878908157E-2</v>
      </c>
      <c r="G2731">
        <v>672.4849853515625</v>
      </c>
      <c r="H2731">
        <v>31.033000946044922</v>
      </c>
    </row>
    <row r="2732" spans="1:8" x14ac:dyDescent="0.25">
      <c r="A2732">
        <v>2730</v>
      </c>
      <c r="B2732" s="5">
        <v>42552</v>
      </c>
      <c r="C2732">
        <v>18.5</v>
      </c>
      <c r="D2732">
        <v>1634680</v>
      </c>
      <c r="E2732">
        <v>3932.68994140625</v>
      </c>
      <c r="F2732">
        <v>4.4507000595331192E-2</v>
      </c>
      <c r="G2732">
        <v>676.52301025390625</v>
      </c>
      <c r="H2732">
        <v>30.110000610351563</v>
      </c>
    </row>
    <row r="2733" spans="1:8" x14ac:dyDescent="0.25">
      <c r="A2733">
        <v>2731</v>
      </c>
      <c r="B2733" s="5">
        <v>42553</v>
      </c>
      <c r="C2733">
        <v>18.600000381469727</v>
      </c>
      <c r="D2733">
        <v>1634680</v>
      </c>
      <c r="E2733">
        <v>3777.929931640625</v>
      </c>
      <c r="F2733">
        <v>4.298669844865799E-2</v>
      </c>
      <c r="G2733">
        <v>703.68597412109375</v>
      </c>
      <c r="H2733">
        <v>30.249099731445313</v>
      </c>
    </row>
    <row r="2734" spans="1:8" x14ac:dyDescent="0.25">
      <c r="A2734">
        <v>2732</v>
      </c>
      <c r="B2734" s="5">
        <v>42554</v>
      </c>
      <c r="C2734">
        <v>18.700000762939453</v>
      </c>
      <c r="D2734">
        <v>1603440</v>
      </c>
      <c r="E2734">
        <v>3895.469970703125</v>
      </c>
      <c r="F2734">
        <v>4.5430600643157959E-2</v>
      </c>
      <c r="G2734">
        <v>659.68798828125</v>
      </c>
      <c r="H2734">
        <v>29.969999313354492</v>
      </c>
    </row>
    <row r="2735" spans="1:8" x14ac:dyDescent="0.25">
      <c r="A2735">
        <v>2733</v>
      </c>
      <c r="B2735" s="5">
        <v>42555</v>
      </c>
      <c r="C2735">
        <v>18.799999237060547</v>
      </c>
      <c r="D2735">
        <v>1603440</v>
      </c>
      <c r="E2735">
        <v>3830.14990234375</v>
      </c>
      <c r="F2735">
        <v>4.4907700270414352E-2</v>
      </c>
      <c r="G2735">
        <v>681.6300048828125</v>
      </c>
      <c r="H2735">
        <v>30.61039924621582</v>
      </c>
    </row>
    <row r="2736" spans="1:8" x14ac:dyDescent="0.25">
      <c r="A2736">
        <v>2734</v>
      </c>
      <c r="B2736" s="5">
        <v>42556</v>
      </c>
      <c r="C2736">
        <v>18.899999618530273</v>
      </c>
      <c r="D2736">
        <v>1538180</v>
      </c>
      <c r="E2736">
        <v>3680.8701171875</v>
      </c>
      <c r="F2736">
        <v>4.5227799564599991E-2</v>
      </c>
      <c r="G2736">
        <v>668.09197998046875</v>
      </c>
      <c r="H2736">
        <v>30.216299057006836</v>
      </c>
    </row>
    <row r="2737" spans="1:8" x14ac:dyDescent="0.25">
      <c r="A2737">
        <v>2735</v>
      </c>
      <c r="B2737" s="5">
        <v>42557</v>
      </c>
      <c r="C2737">
        <v>19</v>
      </c>
      <c r="D2737">
        <v>1538180</v>
      </c>
      <c r="E2737">
        <v>3555.679931640625</v>
      </c>
      <c r="F2737">
        <v>4.3920699506998062E-2</v>
      </c>
      <c r="G2737">
        <v>676.11297607421875</v>
      </c>
      <c r="H2737">
        <v>29.69529914855957</v>
      </c>
    </row>
    <row r="2738" spans="1:8" x14ac:dyDescent="0.25">
      <c r="A2738">
        <v>2736</v>
      </c>
      <c r="B2738" s="5">
        <v>42558</v>
      </c>
      <c r="C2738">
        <v>19.100000381469727</v>
      </c>
      <c r="D2738">
        <v>1463920</v>
      </c>
      <c r="E2738">
        <v>3481.510009765625</v>
      </c>
      <c r="F2738">
        <v>4.5423798263072968E-2</v>
      </c>
      <c r="G2738">
        <v>639.760986328125</v>
      </c>
      <c r="H2738">
        <v>29.060400009155273</v>
      </c>
    </row>
    <row r="2739" spans="1:8" x14ac:dyDescent="0.25">
      <c r="A2739">
        <v>2737</v>
      </c>
      <c r="B2739" s="5">
        <v>42559</v>
      </c>
      <c r="C2739">
        <v>19.200000762939453</v>
      </c>
      <c r="D2739">
        <v>1463920</v>
      </c>
      <c r="E2739">
        <v>3682.260009765625</v>
      </c>
      <c r="F2739">
        <v>4.829460009932518E-2</v>
      </c>
      <c r="G2739">
        <v>664.74298095703125</v>
      </c>
      <c r="H2739">
        <v>32.103500366210938</v>
      </c>
    </row>
    <row r="2740" spans="1:8" x14ac:dyDescent="0.25">
      <c r="A2740">
        <v>2738</v>
      </c>
      <c r="B2740" s="5">
        <v>42560</v>
      </c>
      <c r="C2740">
        <v>19.299999237060547</v>
      </c>
      <c r="D2740">
        <v>1580610</v>
      </c>
      <c r="E2740">
        <v>3172.39990234375</v>
      </c>
      <c r="F2740">
        <v>3.8736499845981598E-2</v>
      </c>
      <c r="G2740">
        <v>650.62701416015625</v>
      </c>
      <c r="H2740">
        <v>25.202999114990234</v>
      </c>
    </row>
    <row r="2741" spans="1:8" x14ac:dyDescent="0.25">
      <c r="A2741">
        <v>2739</v>
      </c>
      <c r="B2741" s="5">
        <v>42561</v>
      </c>
      <c r="C2741">
        <v>19.399999618530273</v>
      </c>
      <c r="D2741">
        <v>1580610</v>
      </c>
      <c r="E2741">
        <v>1988.56005859375</v>
      </c>
      <c r="F2741">
        <v>2.4407099932432175E-2</v>
      </c>
      <c r="G2741">
        <v>649.96197509765625</v>
      </c>
      <c r="H2741">
        <v>15.863699913024902</v>
      </c>
    </row>
    <row r="2742" spans="1:8" x14ac:dyDescent="0.25">
      <c r="A2742">
        <v>2740</v>
      </c>
      <c r="B2742" s="5">
        <v>42562</v>
      </c>
      <c r="C2742">
        <v>19.5</v>
      </c>
      <c r="D2742">
        <v>1516960</v>
      </c>
      <c r="E2742">
        <v>1844.8399658203125</v>
      </c>
      <c r="F2742">
        <v>2.3714799433946609E-2</v>
      </c>
      <c r="G2742">
        <v>649.0269775390625</v>
      </c>
      <c r="H2742">
        <v>15.391500473022461</v>
      </c>
    </row>
    <row r="2743" spans="1:8" x14ac:dyDescent="0.25">
      <c r="A2743">
        <v>2741</v>
      </c>
      <c r="B2743" s="5">
        <v>42563</v>
      </c>
      <c r="C2743">
        <v>19.600000381469727</v>
      </c>
      <c r="D2743">
        <v>1516960</v>
      </c>
      <c r="E2743">
        <v>1838.6700439453125</v>
      </c>
      <c r="F2743">
        <v>2.375669963657856E-2</v>
      </c>
      <c r="G2743">
        <v>664.8389892578125</v>
      </c>
      <c r="H2743">
        <v>15.794400215148926</v>
      </c>
    </row>
    <row r="2744" spans="1:8" x14ac:dyDescent="0.25">
      <c r="A2744">
        <v>2742</v>
      </c>
      <c r="B2744" s="5">
        <v>42564</v>
      </c>
      <c r="C2744">
        <v>19.700000762939453</v>
      </c>
      <c r="D2744">
        <v>1379060</v>
      </c>
      <c r="E2744">
        <v>1665.6800537109375</v>
      </c>
      <c r="F2744">
        <v>2.3794399574398994E-2</v>
      </c>
      <c r="G2744">
        <v>653.93402099609375</v>
      </c>
      <c r="H2744">
        <v>15.560000419616699</v>
      </c>
    </row>
    <row r="2745" spans="1:8" x14ac:dyDescent="0.25">
      <c r="A2745">
        <v>2743</v>
      </c>
      <c r="B2745" s="5">
        <v>42565</v>
      </c>
      <c r="C2745">
        <v>19.799999237060547</v>
      </c>
      <c r="D2745">
        <v>1379060</v>
      </c>
      <c r="E2745">
        <v>1819.989990234375</v>
      </c>
      <c r="F2745">
        <v>2.613070048391819E-2</v>
      </c>
      <c r="G2745">
        <v>659.635986328125</v>
      </c>
      <c r="H2745">
        <v>17.236700057983398</v>
      </c>
    </row>
    <row r="2746" spans="1:8" x14ac:dyDescent="0.25">
      <c r="A2746">
        <v>2744</v>
      </c>
      <c r="B2746" s="5">
        <v>42566</v>
      </c>
      <c r="C2746">
        <v>19.899999618530273</v>
      </c>
      <c r="D2746">
        <v>1432100</v>
      </c>
      <c r="E2746">
        <v>1742.72998046875</v>
      </c>
      <c r="F2746">
        <v>2.421640045940876E-2</v>
      </c>
      <c r="G2746">
        <v>664.8759765625</v>
      </c>
      <c r="H2746">
        <v>16.100900650024414</v>
      </c>
    </row>
    <row r="2747" spans="1:8" x14ac:dyDescent="0.25">
      <c r="A2747">
        <v>2745</v>
      </c>
      <c r="B2747" s="5">
        <v>42567</v>
      </c>
      <c r="C2747">
        <v>20</v>
      </c>
      <c r="D2747">
        <v>1432100</v>
      </c>
      <c r="E2747">
        <v>2013.1800537109375</v>
      </c>
      <c r="F2747">
        <v>2.8115099295973778E-2</v>
      </c>
      <c r="G2747">
        <v>663.541015625</v>
      </c>
      <c r="H2747">
        <v>18.655500411987305</v>
      </c>
    </row>
    <row r="2748" spans="1:8" x14ac:dyDescent="0.25">
      <c r="A2748">
        <v>2746</v>
      </c>
      <c r="B2748" s="5">
        <v>42568</v>
      </c>
      <c r="C2748">
        <v>20.100000381469727</v>
      </c>
      <c r="D2748">
        <v>1580610</v>
      </c>
      <c r="E2748">
        <v>1910.3699951171875</v>
      </c>
      <c r="F2748">
        <v>2.4293400347232819E-2</v>
      </c>
      <c r="G2748">
        <v>679.051025390625</v>
      </c>
      <c r="H2748">
        <v>16.496500015258789</v>
      </c>
    </row>
    <row r="2749" spans="1:8" x14ac:dyDescent="0.25">
      <c r="A2749">
        <v>2747</v>
      </c>
      <c r="B2749" s="5">
        <v>42569</v>
      </c>
      <c r="C2749">
        <v>20.200000762939453</v>
      </c>
      <c r="D2749">
        <v>1580610</v>
      </c>
      <c r="E2749">
        <v>1909.0699462890625</v>
      </c>
      <c r="F2749">
        <v>2.4397699162364006E-2</v>
      </c>
      <c r="G2749">
        <v>673.593994140625</v>
      </c>
      <c r="H2749">
        <v>16.434099197387695</v>
      </c>
    </row>
    <row r="2750" spans="1:8" x14ac:dyDescent="0.25">
      <c r="A2750">
        <v>2748</v>
      </c>
      <c r="B2750" s="5">
        <v>42570</v>
      </c>
      <c r="C2750">
        <v>20.299999237060547</v>
      </c>
      <c r="D2750">
        <v>1358430</v>
      </c>
      <c r="E2750">
        <v>1661.8599853515625</v>
      </c>
      <c r="F2750">
        <v>2.4834400042891502E-2</v>
      </c>
      <c r="G2750">
        <v>673.843017578125</v>
      </c>
      <c r="H2750">
        <v>16.734500885009766</v>
      </c>
    </row>
    <row r="2751" spans="1:8" x14ac:dyDescent="0.25">
      <c r="A2751">
        <v>2749</v>
      </c>
      <c r="B2751" s="5">
        <v>42571</v>
      </c>
      <c r="C2751">
        <v>20.399999618530273</v>
      </c>
      <c r="D2751">
        <v>1358430</v>
      </c>
      <c r="E2751">
        <v>1939.18994140625</v>
      </c>
      <c r="F2751">
        <v>2.9121499508619308E-2</v>
      </c>
      <c r="G2751">
        <v>666.17999267578125</v>
      </c>
      <c r="H2751">
        <v>19.400100708007813</v>
      </c>
    </row>
    <row r="2752" spans="1:8" x14ac:dyDescent="0.25">
      <c r="A2752">
        <v>2750</v>
      </c>
      <c r="B2752" s="5">
        <v>42572</v>
      </c>
      <c r="C2752">
        <v>20.5</v>
      </c>
      <c r="D2752">
        <v>1411500</v>
      </c>
      <c r="E2752">
        <v>1722.9200439453125</v>
      </c>
      <c r="F2752">
        <v>2.5022899731993675E-2</v>
      </c>
      <c r="G2752">
        <v>665.0989990234375</v>
      </c>
      <c r="H2752">
        <v>16.6427001953125</v>
      </c>
    </row>
    <row r="2753" spans="1:8" x14ac:dyDescent="0.25">
      <c r="A2753">
        <v>2751</v>
      </c>
      <c r="B2753" s="5">
        <v>42573</v>
      </c>
      <c r="C2753">
        <v>20.600000381469727</v>
      </c>
      <c r="D2753">
        <v>1411500</v>
      </c>
      <c r="E2753">
        <v>1677.68994140625</v>
      </c>
      <c r="F2753">
        <v>2.4484900757670403E-2</v>
      </c>
      <c r="G2753">
        <v>650.822021484375</v>
      </c>
      <c r="H2753">
        <v>15.935299873352051</v>
      </c>
    </row>
    <row r="2754" spans="1:8" x14ac:dyDescent="0.25">
      <c r="A2754">
        <v>2752</v>
      </c>
      <c r="B2754" s="5">
        <v>42574</v>
      </c>
      <c r="C2754">
        <v>20.700000762939453</v>
      </c>
      <c r="D2754">
        <v>1390270</v>
      </c>
      <c r="E2754">
        <v>1697.530029296875</v>
      </c>
      <c r="F2754">
        <v>2.527490071952343E-2</v>
      </c>
      <c r="G2754">
        <v>654.86199951171875</v>
      </c>
      <c r="H2754">
        <v>16.55150032043457</v>
      </c>
    </row>
    <row r="2755" spans="1:8" x14ac:dyDescent="0.25">
      <c r="A2755">
        <v>2753</v>
      </c>
      <c r="B2755" s="5">
        <v>42575</v>
      </c>
      <c r="C2755">
        <v>20.799999237060547</v>
      </c>
      <c r="D2755">
        <v>1390270</v>
      </c>
      <c r="E2755">
        <v>1600.9100341796875</v>
      </c>
      <c r="F2755">
        <v>2.3951400071382523E-2</v>
      </c>
      <c r="G2755">
        <v>661.04998779296875</v>
      </c>
      <c r="H2755">
        <v>15.833100318908691</v>
      </c>
    </row>
    <row r="2756" spans="1:8" x14ac:dyDescent="0.25">
      <c r="A2756">
        <v>2754</v>
      </c>
      <c r="B2756" s="5">
        <v>42576</v>
      </c>
      <c r="C2756">
        <v>20.899999618530273</v>
      </c>
      <c r="D2756">
        <v>1400890</v>
      </c>
      <c r="E2756">
        <v>1707.219970703125</v>
      </c>
      <c r="F2756">
        <v>2.5470200926065445E-2</v>
      </c>
      <c r="G2756">
        <v>655.135009765625</v>
      </c>
      <c r="H2756">
        <v>16.686399459838867</v>
      </c>
    </row>
    <row r="2757" spans="1:8" x14ac:dyDescent="0.25">
      <c r="A2757">
        <v>2755</v>
      </c>
      <c r="B2757" s="5">
        <v>42577</v>
      </c>
      <c r="C2757">
        <v>21</v>
      </c>
      <c r="D2757">
        <v>1400890</v>
      </c>
      <c r="E2757">
        <v>1683.2900390625</v>
      </c>
      <c r="F2757">
        <v>2.5233300402760506E-2</v>
      </c>
      <c r="G2757">
        <v>651.0770263671875</v>
      </c>
      <c r="H2757">
        <v>16.428800582885742</v>
      </c>
    </row>
    <row r="2758" spans="1:8" x14ac:dyDescent="0.25">
      <c r="A2758">
        <v>2756</v>
      </c>
      <c r="B2758" s="5">
        <v>42578</v>
      </c>
      <c r="C2758">
        <v>21.010000228881836</v>
      </c>
      <c r="D2758">
        <v>1358430</v>
      </c>
      <c r="E2758">
        <v>1674.9100341796875</v>
      </c>
      <c r="F2758">
        <v>2.5904800742864609E-2</v>
      </c>
      <c r="G2758">
        <v>655.4420166015625</v>
      </c>
      <c r="H2758">
        <v>16.979099273681641</v>
      </c>
    </row>
    <row r="2759" spans="1:8" x14ac:dyDescent="0.25">
      <c r="A2759">
        <v>2757</v>
      </c>
      <c r="B2759" s="5">
        <v>42579</v>
      </c>
      <c r="C2759">
        <v>21.020000457763672</v>
      </c>
      <c r="D2759">
        <v>1358430</v>
      </c>
      <c r="E2759">
        <v>1771.6300048828125</v>
      </c>
      <c r="F2759">
        <v>2.7413800358772278E-2</v>
      </c>
      <c r="G2759">
        <v>655.62701416015625</v>
      </c>
      <c r="H2759">
        <v>17.973199844360352</v>
      </c>
    </row>
    <row r="2760" spans="1:8" x14ac:dyDescent="0.25">
      <c r="A2760">
        <v>2758</v>
      </c>
      <c r="B2760" s="5">
        <v>42580</v>
      </c>
      <c r="C2760">
        <v>21.030000686645508</v>
      </c>
      <c r="D2760">
        <v>1560080</v>
      </c>
      <c r="E2760">
        <v>1909.77001953125</v>
      </c>
      <c r="F2760">
        <v>2.5743799284100533E-2</v>
      </c>
      <c r="G2760">
        <v>656.66900634765625</v>
      </c>
      <c r="H2760">
        <v>16.90519905090332</v>
      </c>
    </row>
    <row r="2761" spans="1:8" x14ac:dyDescent="0.25">
      <c r="A2761">
        <v>2759</v>
      </c>
      <c r="B2761" s="5">
        <v>42581</v>
      </c>
      <c r="C2761">
        <v>21.040000915527344</v>
      </c>
      <c r="D2761">
        <v>1560080</v>
      </c>
      <c r="E2761">
        <v>1553.219970703125</v>
      </c>
      <c r="F2761">
        <v>2.0947499200701714E-2</v>
      </c>
      <c r="G2761">
        <v>654.97601318359375</v>
      </c>
      <c r="H2761">
        <v>13.720100402832031</v>
      </c>
    </row>
    <row r="2762" spans="1:8" x14ac:dyDescent="0.25">
      <c r="A2762">
        <v>2760</v>
      </c>
      <c r="B2762" s="5">
        <v>42582</v>
      </c>
      <c r="C2762">
        <v>21.049999237060547</v>
      </c>
      <c r="D2762">
        <v>1634370</v>
      </c>
      <c r="E2762">
        <v>1997.56005859375</v>
      </c>
      <c r="F2762">
        <v>2.5727700442075729E-2</v>
      </c>
      <c r="G2762">
        <v>625.8809814453125</v>
      </c>
      <c r="H2762">
        <v>16.102500915527344</v>
      </c>
    </row>
    <row r="2763" spans="1:8" x14ac:dyDescent="0.25">
      <c r="A2763">
        <v>2761</v>
      </c>
      <c r="B2763" s="5">
        <v>42583</v>
      </c>
      <c r="C2763">
        <v>21.059999465942383</v>
      </c>
      <c r="D2763">
        <v>1634370</v>
      </c>
      <c r="E2763">
        <v>1985.6800537109375</v>
      </c>
      <c r="F2763">
        <v>2.5586899369955063E-2</v>
      </c>
      <c r="G2763">
        <v>607.3740234375</v>
      </c>
      <c r="H2763">
        <v>15.540800094604492</v>
      </c>
    </row>
    <row r="2764" spans="1:8" x14ac:dyDescent="0.25">
      <c r="A2764">
        <v>2762</v>
      </c>
      <c r="B2764" s="5">
        <v>42584</v>
      </c>
      <c r="C2764">
        <v>21.069999694824219</v>
      </c>
      <c r="D2764">
        <v>1555610</v>
      </c>
      <c r="E2764">
        <v>2006.3900146484375</v>
      </c>
      <c r="F2764">
        <v>2.7175599709153175E-2</v>
      </c>
      <c r="G2764">
        <v>552.82098388671875</v>
      </c>
      <c r="H2764">
        <v>15.023200035095215</v>
      </c>
    </row>
    <row r="2765" spans="1:8" x14ac:dyDescent="0.25">
      <c r="A2765">
        <v>2763</v>
      </c>
      <c r="B2765" s="5">
        <v>42585</v>
      </c>
      <c r="C2765">
        <v>21.079999923706055</v>
      </c>
      <c r="D2765">
        <v>1555610</v>
      </c>
      <c r="E2765">
        <v>2150.679931640625</v>
      </c>
      <c r="F2765">
        <v>2.9143799096345901E-2</v>
      </c>
      <c r="G2765">
        <v>565.26397705078125</v>
      </c>
      <c r="H2765">
        <v>16.473899841308594</v>
      </c>
    </row>
    <row r="2766" spans="1:8" x14ac:dyDescent="0.25">
      <c r="A2766">
        <v>2764</v>
      </c>
      <c r="B2766" s="5">
        <v>42586</v>
      </c>
      <c r="C2766">
        <v>21.090000152587891</v>
      </c>
      <c r="D2766">
        <v>1535530</v>
      </c>
      <c r="E2766">
        <v>1982.0400390625</v>
      </c>
      <c r="F2766">
        <v>2.7222700417041779E-2</v>
      </c>
      <c r="G2766">
        <v>578.32098388671875</v>
      </c>
      <c r="H2766">
        <v>15.743399620056152</v>
      </c>
    </row>
    <row r="2767" spans="1:8" x14ac:dyDescent="0.25">
      <c r="A2767">
        <v>2765</v>
      </c>
      <c r="B2767" s="5">
        <v>42587</v>
      </c>
      <c r="C2767">
        <v>21.100000381469727</v>
      </c>
      <c r="D2767">
        <v>1535530</v>
      </c>
      <c r="E2767">
        <v>2187.06005859375</v>
      </c>
      <c r="F2767">
        <v>3.0052799731492996E-2</v>
      </c>
      <c r="G2767">
        <v>574.95599365234375</v>
      </c>
      <c r="H2767">
        <v>17.278999328613281</v>
      </c>
    </row>
    <row r="2768" spans="1:8" x14ac:dyDescent="0.25">
      <c r="A2768">
        <v>2766</v>
      </c>
      <c r="B2768" s="5">
        <v>42588</v>
      </c>
      <c r="C2768">
        <v>21.110000610351563</v>
      </c>
      <c r="D2768">
        <v>1676040</v>
      </c>
      <c r="E2768">
        <v>2134.68994140625</v>
      </c>
      <c r="F2768">
        <v>2.6886800304055214E-2</v>
      </c>
      <c r="G2768">
        <v>588.4219970703125</v>
      </c>
      <c r="H2768">
        <v>15.820799827575684</v>
      </c>
    </row>
    <row r="2769" spans="1:8" x14ac:dyDescent="0.25">
      <c r="A2769">
        <v>2767</v>
      </c>
      <c r="B2769" s="5">
        <v>42589</v>
      </c>
      <c r="C2769">
        <v>21.120000839233398</v>
      </c>
      <c r="D2769">
        <v>1676040</v>
      </c>
      <c r="E2769">
        <v>1916.97998046875</v>
      </c>
      <c r="F2769">
        <v>2.4156099185347557E-2</v>
      </c>
      <c r="G2769">
        <v>592.780029296875</v>
      </c>
      <c r="H2769">
        <v>14.319299697875977</v>
      </c>
    </row>
    <row r="2770" spans="1:8" x14ac:dyDescent="0.25">
      <c r="A2770">
        <v>2768</v>
      </c>
      <c r="B2770" s="5">
        <v>42590</v>
      </c>
      <c r="C2770">
        <v>21.129999160766602</v>
      </c>
      <c r="D2770">
        <v>1495390</v>
      </c>
      <c r="E2770">
        <v>1936.43994140625</v>
      </c>
      <c r="F2770">
        <v>2.7362100780010223E-2</v>
      </c>
      <c r="G2770">
        <v>590.62200927734375</v>
      </c>
      <c r="H2770">
        <v>16.160600662231445</v>
      </c>
    </row>
    <row r="2771" spans="1:8" x14ac:dyDescent="0.25">
      <c r="A2771">
        <v>2769</v>
      </c>
      <c r="B2771" s="5">
        <v>42591</v>
      </c>
      <c r="C2771">
        <v>21.139999389648438</v>
      </c>
      <c r="D2771">
        <v>1495390</v>
      </c>
      <c r="E2771">
        <v>1624.300048828125</v>
      </c>
      <c r="F2771">
        <v>2.2962400689721107E-2</v>
      </c>
      <c r="G2771">
        <v>584.75897216796875</v>
      </c>
      <c r="H2771">
        <v>13.427499771118164</v>
      </c>
    </row>
    <row r="2772" spans="1:8" x14ac:dyDescent="0.25">
      <c r="A2772">
        <v>2770</v>
      </c>
      <c r="B2772" s="5">
        <v>42592</v>
      </c>
      <c r="C2772">
        <v>21.149999618530273</v>
      </c>
      <c r="D2772">
        <v>1525500</v>
      </c>
      <c r="E2772">
        <v>1963.030029296875</v>
      </c>
      <c r="F2772">
        <v>2.7216099202632904E-2</v>
      </c>
      <c r="G2772">
        <v>592.89300537109375</v>
      </c>
      <c r="H2772">
        <v>16.136199951171875</v>
      </c>
    </row>
    <row r="2773" spans="1:8" x14ac:dyDescent="0.25">
      <c r="A2773">
        <v>2771</v>
      </c>
      <c r="B2773" s="5">
        <v>42593</v>
      </c>
      <c r="C2773">
        <v>21.159999847412109</v>
      </c>
      <c r="D2773">
        <v>1525500</v>
      </c>
      <c r="E2773">
        <v>1954.9200439453125</v>
      </c>
      <c r="F2773">
        <v>2.7116399258375168E-2</v>
      </c>
      <c r="G2773">
        <v>586.5250244140625</v>
      </c>
      <c r="H2773">
        <v>15.904500007629395</v>
      </c>
    </row>
    <row r="2774" spans="1:8" x14ac:dyDescent="0.25">
      <c r="A2774">
        <v>2772</v>
      </c>
      <c r="B2774" s="5">
        <v>42594</v>
      </c>
      <c r="C2774">
        <v>21.170000076293945</v>
      </c>
      <c r="D2774">
        <v>1495390</v>
      </c>
      <c r="E2774">
        <v>1933.260009765625</v>
      </c>
      <c r="F2774">
        <v>2.7368899434804916E-2</v>
      </c>
      <c r="G2774">
        <v>586.0260009765625</v>
      </c>
      <c r="H2774">
        <v>16.038900375366211</v>
      </c>
    </row>
    <row r="2775" spans="1:8" x14ac:dyDescent="0.25">
      <c r="A2775">
        <v>2773</v>
      </c>
      <c r="B2775" s="5">
        <v>42595</v>
      </c>
      <c r="C2775">
        <v>21.180000305175781</v>
      </c>
      <c r="D2775">
        <v>1495390</v>
      </c>
      <c r="E2775">
        <v>2100.25</v>
      </c>
      <c r="F2775">
        <v>2.9746999964118004E-2</v>
      </c>
      <c r="G2775">
        <v>585.08099365234375</v>
      </c>
      <c r="H2775">
        <v>17.404399871826172</v>
      </c>
    </row>
    <row r="2776" spans="1:8" x14ac:dyDescent="0.25">
      <c r="A2776">
        <v>2774</v>
      </c>
      <c r="B2776" s="5">
        <v>42596</v>
      </c>
      <c r="C2776">
        <v>21.190000534057617</v>
      </c>
      <c r="D2776">
        <v>1645930</v>
      </c>
      <c r="E2776">
        <v>2099.1298828125</v>
      </c>
      <c r="F2776">
        <v>2.7024600654840469E-2</v>
      </c>
      <c r="G2776">
        <v>571.4439697265625</v>
      </c>
      <c r="H2776">
        <v>15.442999839782715</v>
      </c>
    </row>
    <row r="2777" spans="1:8" x14ac:dyDescent="0.25">
      <c r="A2777">
        <v>2775</v>
      </c>
      <c r="B2777" s="5">
        <v>42597</v>
      </c>
      <c r="C2777">
        <v>21.200000762939453</v>
      </c>
      <c r="D2777">
        <v>1645930</v>
      </c>
      <c r="E2777">
        <v>1893.3399658203125</v>
      </c>
      <c r="F2777">
        <v>2.4386700242757797E-2</v>
      </c>
      <c r="G2777">
        <v>567.2030029296875</v>
      </c>
      <c r="H2777">
        <v>13.832200050354004</v>
      </c>
    </row>
    <row r="2778" spans="1:8" x14ac:dyDescent="0.25">
      <c r="A2778">
        <v>2776</v>
      </c>
      <c r="B2778" s="5">
        <v>42598</v>
      </c>
      <c r="C2778">
        <v>21.209999084472656</v>
      </c>
      <c r="D2778">
        <v>1469590</v>
      </c>
      <c r="E2778">
        <v>1770.5899658203125</v>
      </c>
      <c r="F2778">
        <v>2.5554200634360313E-2</v>
      </c>
      <c r="G2778">
        <v>576.2490234375</v>
      </c>
      <c r="H2778">
        <v>14.725600242614746</v>
      </c>
    </row>
    <row r="2779" spans="1:8" x14ac:dyDescent="0.25">
      <c r="A2779">
        <v>2777</v>
      </c>
      <c r="B2779" s="5">
        <v>42599</v>
      </c>
      <c r="C2779">
        <v>21.219999313354492</v>
      </c>
      <c r="D2779">
        <v>1469590</v>
      </c>
      <c r="E2779">
        <v>1611.22998046875</v>
      </c>
      <c r="F2779">
        <v>2.3265199735760689E-2</v>
      </c>
      <c r="G2779">
        <v>571.7449951171875</v>
      </c>
      <c r="H2779">
        <v>13.301799774169922</v>
      </c>
    </row>
    <row r="2780" spans="1:8" x14ac:dyDescent="0.25">
      <c r="A2780">
        <v>2778</v>
      </c>
      <c r="B2780" s="5">
        <v>42600</v>
      </c>
      <c r="C2780">
        <v>21.229999542236328</v>
      </c>
      <c r="D2780">
        <v>1664090</v>
      </c>
      <c r="E2780">
        <v>2001.469970703125</v>
      </c>
      <c r="F2780">
        <v>2.5534199550747871E-2</v>
      </c>
      <c r="G2780">
        <v>572.50299072265625</v>
      </c>
      <c r="H2780">
        <v>14.618399620056152</v>
      </c>
    </row>
    <row r="2781" spans="1:8" x14ac:dyDescent="0.25">
      <c r="A2781">
        <v>2779</v>
      </c>
      <c r="B2781" s="5">
        <v>42601</v>
      </c>
      <c r="C2781">
        <v>21.239999771118164</v>
      </c>
      <c r="D2781">
        <v>1664090</v>
      </c>
      <c r="E2781">
        <v>2005.800048828125</v>
      </c>
      <c r="F2781">
        <v>2.5601500645279884E-2</v>
      </c>
      <c r="G2781">
        <v>573.66400146484375</v>
      </c>
      <c r="H2781">
        <v>14.686699867248535</v>
      </c>
    </row>
    <row r="2782" spans="1:8" x14ac:dyDescent="0.25">
      <c r="A2782">
        <v>2780</v>
      </c>
      <c r="B2782" s="5">
        <v>42602</v>
      </c>
      <c r="C2782">
        <v>21.25</v>
      </c>
      <c r="D2782">
        <v>1685700</v>
      </c>
      <c r="E2782">
        <v>1998.7099609375</v>
      </c>
      <c r="F2782">
        <v>2.5195799767971039E-2</v>
      </c>
      <c r="G2782">
        <v>580.7030029296875</v>
      </c>
      <c r="H2782">
        <v>14.63129997253418</v>
      </c>
    </row>
    <row r="2783" spans="1:8" x14ac:dyDescent="0.25">
      <c r="A2783">
        <v>2781</v>
      </c>
      <c r="B2783" s="5">
        <v>42603</v>
      </c>
      <c r="C2783">
        <v>21.260000228881836</v>
      </c>
      <c r="D2783">
        <v>1685700</v>
      </c>
      <c r="E2783">
        <v>2088.159912109375</v>
      </c>
      <c r="F2783">
        <v>2.6335800066590309E-2</v>
      </c>
      <c r="G2783">
        <v>580.69000244140625</v>
      </c>
      <c r="H2783">
        <v>15.292900085449219</v>
      </c>
    </row>
    <row r="2784" spans="1:8" x14ac:dyDescent="0.25">
      <c r="A2784">
        <v>2782</v>
      </c>
      <c r="B2784" s="5">
        <v>42604</v>
      </c>
      <c r="C2784">
        <v>21.270000457763672</v>
      </c>
      <c r="D2784">
        <v>1718120</v>
      </c>
      <c r="E2784">
        <v>2040.77001953125</v>
      </c>
      <c r="F2784">
        <v>2.5264300405979156E-2</v>
      </c>
      <c r="G2784">
        <v>584.73199462890625</v>
      </c>
      <c r="H2784">
        <v>14.772899627685547</v>
      </c>
    </row>
    <row r="2785" spans="1:8" x14ac:dyDescent="0.25">
      <c r="A2785">
        <v>2783</v>
      </c>
      <c r="B2785" s="5">
        <v>42605</v>
      </c>
      <c r="C2785">
        <v>21.280000686645508</v>
      </c>
      <c r="D2785">
        <v>1718120</v>
      </c>
      <c r="E2785">
        <v>1905.1600341796875</v>
      </c>
      <c r="F2785">
        <v>2.3596599698066711E-2</v>
      </c>
      <c r="G2785">
        <v>581.281005859375</v>
      </c>
      <c r="H2785">
        <v>13.716300010681152</v>
      </c>
    </row>
    <row r="2786" spans="1:8" x14ac:dyDescent="0.25">
      <c r="A2786">
        <v>2784</v>
      </c>
      <c r="B2786" s="5">
        <v>42606</v>
      </c>
      <c r="C2786">
        <v>21.290000915527344</v>
      </c>
      <c r="D2786">
        <v>1653290</v>
      </c>
      <c r="E2786">
        <v>1964.6199951171875</v>
      </c>
      <c r="F2786">
        <v>2.5299100205302238E-2</v>
      </c>
      <c r="G2786">
        <v>577.9949951171875</v>
      </c>
      <c r="H2786">
        <v>14.622799873352051</v>
      </c>
    </row>
    <row r="2787" spans="1:8" x14ac:dyDescent="0.25">
      <c r="A2787">
        <v>2785</v>
      </c>
      <c r="B2787" s="5">
        <v>42607</v>
      </c>
      <c r="C2787">
        <v>21.299999237060547</v>
      </c>
      <c r="D2787">
        <v>1653290</v>
      </c>
      <c r="E2787">
        <v>1689.6099853515625</v>
      </c>
      <c r="F2787">
        <v>2.1767899394035339E-2</v>
      </c>
      <c r="G2787">
        <v>575.7340087890625</v>
      </c>
      <c r="H2787">
        <v>12.532500267028809</v>
      </c>
    </row>
    <row r="2788" spans="1:8" x14ac:dyDescent="0.25">
      <c r="A2788">
        <v>2786</v>
      </c>
      <c r="B2788" s="5">
        <v>42608</v>
      </c>
      <c r="C2788">
        <v>21.309999465942383</v>
      </c>
      <c r="D2788">
        <v>1426360</v>
      </c>
      <c r="E2788">
        <v>1712.449951171875</v>
      </c>
      <c r="F2788">
        <v>2.5584200397133827E-2</v>
      </c>
      <c r="G2788">
        <v>578.156005859375</v>
      </c>
      <c r="H2788">
        <v>14.79170036315918</v>
      </c>
    </row>
    <row r="2789" spans="1:8" x14ac:dyDescent="0.25">
      <c r="A2789">
        <v>2787</v>
      </c>
      <c r="B2789" s="5">
        <v>42609</v>
      </c>
      <c r="C2789">
        <v>21.319999694824219</v>
      </c>
      <c r="D2789">
        <v>1426360</v>
      </c>
      <c r="E2789">
        <v>1855.469970703125</v>
      </c>
      <c r="F2789">
        <v>2.7734000235795975E-2</v>
      </c>
      <c r="G2789">
        <v>568.666015625</v>
      </c>
      <c r="H2789">
        <v>15.771400451660156</v>
      </c>
    </row>
    <row r="2790" spans="1:8" x14ac:dyDescent="0.25">
      <c r="A2790">
        <v>2788</v>
      </c>
      <c r="B2790" s="5">
        <v>42610</v>
      </c>
      <c r="C2790">
        <v>21.329999923706055</v>
      </c>
      <c r="D2790">
        <v>1642480</v>
      </c>
      <c r="E2790">
        <v>1948.9100341796875</v>
      </c>
      <c r="F2790">
        <v>2.5309400632977486E-2</v>
      </c>
      <c r="G2790">
        <v>573.55499267578125</v>
      </c>
      <c r="H2790">
        <v>14.516400337219238</v>
      </c>
    </row>
    <row r="2791" spans="1:8" x14ac:dyDescent="0.25">
      <c r="A2791">
        <v>2789</v>
      </c>
      <c r="B2791" s="5">
        <v>42611</v>
      </c>
      <c r="C2791">
        <v>21.340000152587891</v>
      </c>
      <c r="D2791">
        <v>1642480</v>
      </c>
      <c r="E2791">
        <v>1926.8800048828125</v>
      </c>
      <c r="F2791">
        <v>2.5035100057721138E-2</v>
      </c>
      <c r="G2791">
        <v>572.36102294921875</v>
      </c>
      <c r="H2791">
        <v>14.329099655151367</v>
      </c>
    </row>
    <row r="2792" spans="1:8" x14ac:dyDescent="0.25">
      <c r="A2792">
        <v>2790</v>
      </c>
      <c r="B2792" s="5">
        <v>42612</v>
      </c>
      <c r="C2792">
        <v>21.350000381469727</v>
      </c>
      <c r="D2792">
        <v>1810680</v>
      </c>
      <c r="E2792">
        <v>2117.6298828125</v>
      </c>
      <c r="F2792">
        <v>2.4969300255179405E-2</v>
      </c>
      <c r="G2792">
        <v>575.9990234375</v>
      </c>
      <c r="H2792">
        <v>14.38230037689209</v>
      </c>
    </row>
    <row r="2793" spans="1:8" x14ac:dyDescent="0.25">
      <c r="A2793">
        <v>2791</v>
      </c>
      <c r="B2793" s="5">
        <v>42613</v>
      </c>
      <c r="C2793">
        <v>21.360000610351563</v>
      </c>
      <c r="D2793">
        <v>1810680</v>
      </c>
      <c r="E2793">
        <v>1737.47998046875</v>
      </c>
      <c r="F2793">
        <v>2.049650065600872E-2</v>
      </c>
      <c r="G2793">
        <v>572.333984375</v>
      </c>
      <c r="H2793">
        <v>11.730799674987793</v>
      </c>
    </row>
    <row r="2794" spans="1:8" x14ac:dyDescent="0.25">
      <c r="A2794">
        <v>2792</v>
      </c>
      <c r="B2794" s="5">
        <v>42614</v>
      </c>
      <c r="C2794">
        <v>21.370000839233398</v>
      </c>
      <c r="D2794">
        <v>1547310</v>
      </c>
      <c r="E2794">
        <v>1813.489990234375</v>
      </c>
      <c r="F2794">
        <v>2.5046199560165405E-2</v>
      </c>
      <c r="G2794">
        <v>571.6939697265625</v>
      </c>
      <c r="H2794">
        <v>14.31879997253418</v>
      </c>
    </row>
    <row r="2795" spans="1:8" x14ac:dyDescent="0.25">
      <c r="A2795">
        <v>2793</v>
      </c>
      <c r="B2795" s="5">
        <v>42615</v>
      </c>
      <c r="C2795">
        <v>21.379999160766602</v>
      </c>
      <c r="D2795">
        <v>1547310</v>
      </c>
      <c r="E2795">
        <v>1969.8399658203125</v>
      </c>
      <c r="F2795">
        <v>2.7218300849199295E-2</v>
      </c>
      <c r="G2795">
        <v>574.14801025390625</v>
      </c>
      <c r="H2795">
        <v>15.627300262451172</v>
      </c>
    </row>
    <row r="2796" spans="1:8" x14ac:dyDescent="0.25">
      <c r="A2796">
        <v>2794</v>
      </c>
      <c r="B2796" s="5">
        <v>42616</v>
      </c>
      <c r="C2796">
        <v>21.389999389648438</v>
      </c>
      <c r="D2796">
        <v>1382700</v>
      </c>
      <c r="E2796">
        <v>1626.550048828125</v>
      </c>
      <c r="F2796">
        <v>2.516230009496212E-2</v>
      </c>
      <c r="G2796">
        <v>598.38397216796875</v>
      </c>
      <c r="H2796">
        <v>15.056699752807617</v>
      </c>
    </row>
    <row r="2797" spans="1:8" x14ac:dyDescent="0.25">
      <c r="A2797">
        <v>2795</v>
      </c>
      <c r="B2797" s="5">
        <v>42617</v>
      </c>
      <c r="C2797">
        <v>21.399999618530273</v>
      </c>
      <c r="D2797">
        <v>1382700</v>
      </c>
      <c r="E2797">
        <v>2284.1298828125</v>
      </c>
      <c r="F2797">
        <v>3.5351399332284927E-2</v>
      </c>
      <c r="G2797">
        <v>608.9169921875</v>
      </c>
      <c r="H2797">
        <v>21.526100158691406</v>
      </c>
    </row>
    <row r="2798" spans="1:8" x14ac:dyDescent="0.25">
      <c r="A2798">
        <v>2796</v>
      </c>
      <c r="B2798" s="5">
        <v>42618</v>
      </c>
      <c r="C2798">
        <v>21.409999847412109</v>
      </c>
      <c r="D2798">
        <v>1536340</v>
      </c>
      <c r="E2798">
        <v>1813.050048828125</v>
      </c>
      <c r="F2798">
        <v>2.5266200304031372E-2</v>
      </c>
      <c r="G2798">
        <v>606.02801513671875</v>
      </c>
      <c r="H2798">
        <v>15.312000274658203</v>
      </c>
    </row>
    <row r="2799" spans="1:8" x14ac:dyDescent="0.25">
      <c r="A2799">
        <v>2797</v>
      </c>
      <c r="B2799" s="5">
        <v>42619</v>
      </c>
      <c r="C2799">
        <v>21.420000076293945</v>
      </c>
      <c r="D2799">
        <v>1536340</v>
      </c>
      <c r="E2799">
        <v>1760.6500244140625</v>
      </c>
      <c r="F2799">
        <v>2.4547399953007698E-2</v>
      </c>
      <c r="G2799">
        <v>611.07000732421875</v>
      </c>
      <c r="H2799">
        <v>15.000200271606445</v>
      </c>
    </row>
    <row r="2800" spans="1:8" x14ac:dyDescent="0.25">
      <c r="A2800">
        <v>2798</v>
      </c>
      <c r="B2800" s="5">
        <v>42620</v>
      </c>
      <c r="C2800">
        <v>21.430000305175781</v>
      </c>
      <c r="D2800">
        <v>1668020</v>
      </c>
      <c r="E2800">
        <v>1963.760009765625</v>
      </c>
      <c r="F2800">
        <v>2.5229500606656075E-2</v>
      </c>
      <c r="G2800">
        <v>614.7869873046875</v>
      </c>
      <c r="H2800">
        <v>15.510800361633301</v>
      </c>
    </row>
    <row r="2801" spans="1:8" x14ac:dyDescent="0.25">
      <c r="A2801">
        <v>2799</v>
      </c>
      <c r="B2801" s="5">
        <v>42621</v>
      </c>
      <c r="C2801">
        <v>21.440000534057617</v>
      </c>
      <c r="D2801">
        <v>1668020</v>
      </c>
      <c r="E2801">
        <v>1859.5999755859375</v>
      </c>
      <c r="F2801">
        <v>2.3902500048279762E-2</v>
      </c>
      <c r="G2801">
        <v>624.948974609375</v>
      </c>
      <c r="H2801">
        <v>14.937800407409668</v>
      </c>
    </row>
    <row r="2802" spans="1:8" x14ac:dyDescent="0.25">
      <c r="A2802">
        <v>2800</v>
      </c>
      <c r="B2802" s="5">
        <v>42622</v>
      </c>
      <c r="C2802">
        <v>21.450000762939453</v>
      </c>
      <c r="D2802">
        <v>1569260</v>
      </c>
      <c r="E2802">
        <v>1838.3699951171875</v>
      </c>
      <c r="F2802">
        <v>2.5128399953246117E-2</v>
      </c>
      <c r="G2802">
        <v>621.7960205078125</v>
      </c>
      <c r="H2802">
        <v>15.624799728393555</v>
      </c>
    </row>
    <row r="2803" spans="1:8" x14ac:dyDescent="0.25">
      <c r="A2803">
        <v>2801</v>
      </c>
      <c r="B2803" s="5">
        <v>42623</v>
      </c>
      <c r="C2803">
        <v>21.459999084472656</v>
      </c>
      <c r="D2803">
        <v>1569260</v>
      </c>
      <c r="E2803">
        <v>1988.6600341796875</v>
      </c>
      <c r="F2803">
        <v>2.71953996270895E-2</v>
      </c>
      <c r="G2803">
        <v>622.2130126953125</v>
      </c>
      <c r="H2803">
        <v>16.921300888061523</v>
      </c>
    </row>
    <row r="2804" spans="1:8" x14ac:dyDescent="0.25">
      <c r="A2804">
        <v>2802</v>
      </c>
      <c r="B2804" s="5">
        <v>42624</v>
      </c>
      <c r="C2804">
        <v>21.469999313354492</v>
      </c>
      <c r="D2804">
        <v>1799710</v>
      </c>
      <c r="E2804">
        <v>2097.429931640625</v>
      </c>
      <c r="F2804">
        <v>2.502170018851757E-2</v>
      </c>
      <c r="G2804">
        <v>605.80902099609375</v>
      </c>
      <c r="H2804">
        <v>15.15839958190918</v>
      </c>
    </row>
    <row r="2805" spans="1:8" x14ac:dyDescent="0.25">
      <c r="A2805">
        <v>2803</v>
      </c>
      <c r="B2805" s="5">
        <v>42625</v>
      </c>
      <c r="C2805">
        <v>21.479999542236328</v>
      </c>
      <c r="D2805">
        <v>1799710</v>
      </c>
      <c r="E2805">
        <v>2093.429931640625</v>
      </c>
      <c r="F2805">
        <v>2.4985600262880325E-2</v>
      </c>
      <c r="G2805">
        <v>606.3070068359375</v>
      </c>
      <c r="H2805">
        <v>15.14900016784668</v>
      </c>
    </row>
    <row r="2806" spans="1:8" x14ac:dyDescent="0.25">
      <c r="A2806">
        <v>2804</v>
      </c>
      <c r="B2806" s="5">
        <v>42626</v>
      </c>
      <c r="C2806">
        <v>21.489999771118164</v>
      </c>
      <c r="D2806">
        <v>1863550</v>
      </c>
      <c r="E2806">
        <v>2130.56005859375</v>
      </c>
      <c r="F2806">
        <v>2.4569099768996239E-2</v>
      </c>
      <c r="G2806">
        <v>606.9210205078125</v>
      </c>
      <c r="H2806">
        <v>14.911499977111816</v>
      </c>
    </row>
    <row r="2807" spans="1:8" x14ac:dyDescent="0.25">
      <c r="A2807">
        <v>2805</v>
      </c>
      <c r="B2807" s="5">
        <v>42627</v>
      </c>
      <c r="C2807">
        <v>21.5</v>
      </c>
      <c r="D2807">
        <v>1863550</v>
      </c>
      <c r="E2807">
        <v>2012.3699951171875</v>
      </c>
      <c r="F2807">
        <v>2.3217000067234039E-2</v>
      </c>
      <c r="G2807">
        <v>608.219970703125</v>
      </c>
      <c r="H2807">
        <v>14.121000289916992</v>
      </c>
    </row>
    <row r="2808" spans="1:8" x14ac:dyDescent="0.25">
      <c r="A2808">
        <v>2806</v>
      </c>
      <c r="B2808" s="5">
        <v>42628</v>
      </c>
      <c r="C2808">
        <v>21.510000228881836</v>
      </c>
      <c r="D2808">
        <v>1728840</v>
      </c>
      <c r="E2808">
        <v>1984.699951171875</v>
      </c>
      <c r="F2808">
        <v>2.4693399667739868E-2</v>
      </c>
      <c r="G2808">
        <v>605.21002197265625</v>
      </c>
      <c r="H2808">
        <v>14.944700241088867</v>
      </c>
    </row>
    <row r="2809" spans="1:8" x14ac:dyDescent="0.25">
      <c r="A2809">
        <v>2807</v>
      </c>
      <c r="B2809" s="5">
        <v>42629</v>
      </c>
      <c r="C2809">
        <v>21.520000457763672</v>
      </c>
      <c r="D2809">
        <v>1728840</v>
      </c>
      <c r="E2809">
        <v>1801.489990234375</v>
      </c>
      <c r="F2809">
        <v>2.2424299269914627E-2</v>
      </c>
      <c r="G2809">
        <v>606.333984375</v>
      </c>
      <c r="H2809">
        <v>13.596599578857422</v>
      </c>
    </row>
    <row r="2810" spans="1:8" x14ac:dyDescent="0.25">
      <c r="A2810">
        <v>2808</v>
      </c>
      <c r="B2810" s="5">
        <v>42630</v>
      </c>
      <c r="C2810">
        <v>21.530000686645508</v>
      </c>
      <c r="D2810">
        <v>1829870</v>
      </c>
      <c r="E2810">
        <v>2095.139892578125</v>
      </c>
      <c r="F2810">
        <v>2.4651100859045982E-2</v>
      </c>
      <c r="G2810">
        <v>605.29400634765625</v>
      </c>
      <c r="H2810">
        <v>14.921199798583984</v>
      </c>
    </row>
    <row r="2811" spans="1:8" x14ac:dyDescent="0.25">
      <c r="A2811">
        <v>2809</v>
      </c>
      <c r="B2811" s="5">
        <v>42631</v>
      </c>
      <c r="C2811">
        <v>21.540000915527344</v>
      </c>
      <c r="D2811">
        <v>1829870</v>
      </c>
      <c r="E2811">
        <v>1865.52001953125</v>
      </c>
      <c r="F2811">
        <v>2.1959599107503891E-2</v>
      </c>
      <c r="G2811">
        <v>608.698974609375</v>
      </c>
      <c r="H2811">
        <v>13.366800308227539</v>
      </c>
    </row>
    <row r="2812" spans="1:8" x14ac:dyDescent="0.25">
      <c r="A2812">
        <v>2810</v>
      </c>
      <c r="B2812" s="5">
        <v>42632</v>
      </c>
      <c r="C2812">
        <v>21.549999237060547</v>
      </c>
      <c r="D2812">
        <v>1493090</v>
      </c>
      <c r="E2812">
        <v>1728.6199951171875</v>
      </c>
      <c r="F2812">
        <v>2.4949399754405022E-2</v>
      </c>
      <c r="G2812">
        <v>608.52801513671875</v>
      </c>
      <c r="H2812">
        <v>15.182399749755859</v>
      </c>
    </row>
    <row r="2813" spans="1:8" x14ac:dyDescent="0.25">
      <c r="A2813">
        <v>2811</v>
      </c>
      <c r="B2813" s="5">
        <v>42633</v>
      </c>
      <c r="C2813">
        <v>21.559999465942383</v>
      </c>
      <c r="D2813">
        <v>1493090</v>
      </c>
      <c r="E2813">
        <v>1955.8599853515625</v>
      </c>
      <c r="F2813">
        <v>2.824229933321476E-2</v>
      </c>
      <c r="G2813">
        <v>599.4739990234375</v>
      </c>
      <c r="H2813">
        <v>16.930500030517578</v>
      </c>
    </row>
    <row r="2814" spans="1:8" x14ac:dyDescent="0.25">
      <c r="A2814">
        <v>2812</v>
      </c>
      <c r="B2814" s="5">
        <v>42634</v>
      </c>
      <c r="C2814">
        <v>21.569999694824219</v>
      </c>
      <c r="D2814">
        <v>1863550</v>
      </c>
      <c r="E2814">
        <v>2139.969970703125</v>
      </c>
      <c r="F2814">
        <v>2.4769499897956848E-2</v>
      </c>
      <c r="G2814">
        <v>595.79901123046875</v>
      </c>
      <c r="H2814">
        <v>14.757599830627441</v>
      </c>
    </row>
    <row r="2815" spans="1:8" x14ac:dyDescent="0.25">
      <c r="A2815">
        <v>2813</v>
      </c>
      <c r="B2815" s="5">
        <v>42635</v>
      </c>
      <c r="C2815">
        <v>21.579999923706055</v>
      </c>
      <c r="D2815">
        <v>1863550</v>
      </c>
      <c r="E2815">
        <v>1825.22998046875</v>
      </c>
      <c r="F2815">
        <v>2.1136300638318062E-2</v>
      </c>
      <c r="G2815">
        <v>595.03497314453125</v>
      </c>
      <c r="H2815">
        <v>12.576800346374512</v>
      </c>
    </row>
    <row r="2816" spans="1:8" x14ac:dyDescent="0.25">
      <c r="A2816">
        <v>2814</v>
      </c>
      <c r="B2816" s="5">
        <v>42636</v>
      </c>
      <c r="C2816">
        <v>21.590000152587891</v>
      </c>
      <c r="D2816">
        <v>1526760</v>
      </c>
      <c r="E2816">
        <v>1760.06005859375</v>
      </c>
      <c r="F2816">
        <v>2.4889100342988968E-2</v>
      </c>
      <c r="G2816">
        <v>601.7139892578125</v>
      </c>
      <c r="H2816">
        <v>14.976099967956543</v>
      </c>
    </row>
    <row r="2817" spans="1:8" x14ac:dyDescent="0.25">
      <c r="A2817">
        <v>2815</v>
      </c>
      <c r="B2817" s="5">
        <v>42637</v>
      </c>
      <c r="C2817">
        <v>21.600000381469727</v>
      </c>
      <c r="D2817">
        <v>1526760</v>
      </c>
      <c r="E2817">
        <v>2133.949951171875</v>
      </c>
      <c r="F2817">
        <v>3.0190300196409225E-2</v>
      </c>
      <c r="G2817">
        <v>601.34100341796875</v>
      </c>
      <c r="H2817">
        <v>18.154699325561523</v>
      </c>
    </row>
    <row r="2818" spans="1:8" x14ac:dyDescent="0.25">
      <c r="A2818">
        <v>2816</v>
      </c>
      <c r="B2818" s="5">
        <v>42638</v>
      </c>
      <c r="C2818">
        <v>21.610000610351563</v>
      </c>
      <c r="D2818">
        <v>2230410</v>
      </c>
      <c r="E2818">
        <v>2362.090087890625</v>
      </c>
      <c r="F2818">
        <v>2.2885799407958984E-2</v>
      </c>
      <c r="G2818">
        <v>599.176025390625</v>
      </c>
      <c r="H2818">
        <v>13.712599754333496</v>
      </c>
    </row>
    <row r="2819" spans="1:8" x14ac:dyDescent="0.25">
      <c r="A2819">
        <v>2817</v>
      </c>
      <c r="B2819" s="5">
        <v>42639</v>
      </c>
      <c r="C2819">
        <v>21.620000839233398</v>
      </c>
      <c r="D2819">
        <v>2230410</v>
      </c>
      <c r="E2819">
        <v>1973.030029296875</v>
      </c>
      <c r="F2819">
        <v>1.912510022521019E-2</v>
      </c>
      <c r="G2819">
        <v>606.81201171875</v>
      </c>
      <c r="H2819">
        <v>11.605400085449219</v>
      </c>
    </row>
    <row r="2820" spans="1:8" x14ac:dyDescent="0.25">
      <c r="A2820">
        <v>2818</v>
      </c>
      <c r="B2820" s="5">
        <v>42640</v>
      </c>
      <c r="C2820">
        <v>21.629999160766602</v>
      </c>
      <c r="D2820">
        <v>2026560</v>
      </c>
      <c r="E2820">
        <v>2150.489990234375</v>
      </c>
      <c r="F2820">
        <v>2.2952700033783913E-2</v>
      </c>
      <c r="G2820">
        <v>604.76300048828125</v>
      </c>
      <c r="H2820">
        <v>13.880999565124512</v>
      </c>
    </row>
    <row r="2821" spans="1:8" x14ac:dyDescent="0.25">
      <c r="A2821">
        <v>2819</v>
      </c>
      <c r="B2821" s="5">
        <v>42641</v>
      </c>
      <c r="C2821">
        <v>21.639999389648438</v>
      </c>
      <c r="D2821">
        <v>2026560</v>
      </c>
      <c r="E2821">
        <v>1914.739990234375</v>
      </c>
      <c r="F2821">
        <v>2.0446000620722771E-2</v>
      </c>
      <c r="G2821">
        <v>603.51898193359375</v>
      </c>
      <c r="H2821">
        <v>12.339500427246094</v>
      </c>
    </row>
    <row r="2822" spans="1:8" x14ac:dyDescent="0.25">
      <c r="A2822">
        <v>2820</v>
      </c>
      <c r="B2822" s="5">
        <v>42642</v>
      </c>
      <c r="C2822">
        <v>21.649999618530273</v>
      </c>
      <c r="D2822">
        <v>1714780</v>
      </c>
      <c r="E2822">
        <v>1856.0400390625</v>
      </c>
      <c r="F2822">
        <v>2.3433500900864601E-2</v>
      </c>
      <c r="G2822">
        <v>605.05902099609375</v>
      </c>
      <c r="H2822">
        <v>14.178600311279297</v>
      </c>
    </row>
    <row r="2823" spans="1:8" x14ac:dyDescent="0.25">
      <c r="A2823">
        <v>2821</v>
      </c>
      <c r="B2823" s="5">
        <v>42643</v>
      </c>
      <c r="C2823">
        <v>21.659999847412109</v>
      </c>
      <c r="D2823">
        <v>1714780</v>
      </c>
      <c r="E2823">
        <v>1843.449951171875</v>
      </c>
      <c r="F2823">
        <v>2.328529953956604E-2</v>
      </c>
      <c r="G2823">
        <v>608.43798828125</v>
      </c>
      <c r="H2823">
        <v>14.167599678039551</v>
      </c>
    </row>
    <row r="2824" spans="1:8" x14ac:dyDescent="0.25">
      <c r="A2824">
        <v>2822</v>
      </c>
      <c r="B2824" s="5">
        <v>42644</v>
      </c>
      <c r="C2824">
        <v>21.670000076293945</v>
      </c>
      <c r="D2824">
        <v>1882660</v>
      </c>
      <c r="E2824">
        <v>2021.239990234375</v>
      </c>
      <c r="F2824">
        <v>2.326509915292263E-2</v>
      </c>
      <c r="G2824">
        <v>613.93402099609375</v>
      </c>
      <c r="H2824">
        <v>14.283200263977051</v>
      </c>
    </row>
    <row r="2825" spans="1:8" x14ac:dyDescent="0.25">
      <c r="A2825">
        <v>2823</v>
      </c>
      <c r="B2825" s="5">
        <v>42645</v>
      </c>
      <c r="C2825">
        <v>21.680000305175781</v>
      </c>
      <c r="D2825">
        <v>1882660</v>
      </c>
      <c r="E2825">
        <v>1815.9200439453125</v>
      </c>
      <c r="F2825">
        <v>2.0911399275064468E-2</v>
      </c>
      <c r="G2825">
        <v>610.291015625</v>
      </c>
      <c r="H2825">
        <v>12.762100219726563</v>
      </c>
    </row>
    <row r="2826" spans="1:8" x14ac:dyDescent="0.25">
      <c r="A2826">
        <v>2824</v>
      </c>
      <c r="B2826" s="5">
        <v>42646</v>
      </c>
      <c r="C2826">
        <v>21.690000534057617</v>
      </c>
      <c r="D2826">
        <v>1822700</v>
      </c>
      <c r="E2826">
        <v>1962.739990234375</v>
      </c>
      <c r="F2826">
        <v>2.3356499150395393E-2</v>
      </c>
      <c r="G2826">
        <v>612.3380126953125</v>
      </c>
      <c r="H2826">
        <v>14.30210018157959</v>
      </c>
    </row>
    <row r="2827" spans="1:8" x14ac:dyDescent="0.25">
      <c r="A2827">
        <v>2825</v>
      </c>
      <c r="B2827" s="5">
        <v>42647</v>
      </c>
      <c r="C2827">
        <v>21.700000762939453</v>
      </c>
      <c r="D2827">
        <v>1822700</v>
      </c>
      <c r="E2827">
        <v>2046.0400390625</v>
      </c>
      <c r="F2827">
        <v>2.4359000846743584E-2</v>
      </c>
      <c r="G2827">
        <v>609.375</v>
      </c>
      <c r="H2827">
        <v>14.843700408935547</v>
      </c>
    </row>
    <row r="2828" spans="1:8" x14ac:dyDescent="0.25">
      <c r="A2828">
        <v>2826</v>
      </c>
      <c r="B2828" s="5">
        <v>42648</v>
      </c>
      <c r="C2828">
        <v>21.709999084472656</v>
      </c>
      <c r="D2828">
        <v>2002580</v>
      </c>
      <c r="E2828">
        <v>2160.280029296875</v>
      </c>
      <c r="F2828">
        <v>2.3419599980115891E-2</v>
      </c>
      <c r="G2828">
        <v>610.885009765625</v>
      </c>
      <c r="H2828">
        <v>14.306699752807617</v>
      </c>
    </row>
    <row r="2829" spans="1:8" x14ac:dyDescent="0.25">
      <c r="A2829">
        <v>2827</v>
      </c>
      <c r="B2829" s="5">
        <v>42649</v>
      </c>
      <c r="C2829">
        <v>21.719999313354492</v>
      </c>
      <c r="D2829">
        <v>2002580</v>
      </c>
      <c r="E2829">
        <v>2090.22998046875</v>
      </c>
      <c r="F2829">
        <v>2.2670699283480644E-2</v>
      </c>
      <c r="G2829">
        <v>610.9000244140625</v>
      </c>
      <c r="H2829">
        <v>13.849499702453613</v>
      </c>
    </row>
    <row r="2830" spans="1:8" x14ac:dyDescent="0.25">
      <c r="A2830">
        <v>2828</v>
      </c>
      <c r="B2830" s="5">
        <v>42650</v>
      </c>
      <c r="C2830">
        <v>21.729999542236328</v>
      </c>
      <c r="D2830">
        <v>1726770</v>
      </c>
      <c r="E2830">
        <v>1859.550048828125</v>
      </c>
      <c r="F2830">
        <v>2.3400900885462761E-2</v>
      </c>
      <c r="G2830">
        <v>616.489013671875</v>
      </c>
      <c r="H2830">
        <v>14.426400184631348</v>
      </c>
    </row>
    <row r="2831" spans="1:8" x14ac:dyDescent="0.25">
      <c r="A2831">
        <v>2829</v>
      </c>
      <c r="B2831" s="5">
        <v>42651</v>
      </c>
      <c r="C2831">
        <v>21.739999771118164</v>
      </c>
      <c r="D2831">
        <v>1726770</v>
      </c>
      <c r="E2831">
        <v>2180.010009765625</v>
      </c>
      <c r="F2831">
        <v>2.744629979133606E-2</v>
      </c>
      <c r="G2831">
        <v>616.59600830078125</v>
      </c>
      <c r="H2831">
        <v>16.923299789428711</v>
      </c>
    </row>
    <row r="2832" spans="1:8" x14ac:dyDescent="0.25">
      <c r="A2832">
        <v>2830</v>
      </c>
      <c r="B2832" s="5">
        <v>42652</v>
      </c>
      <c r="C2832">
        <v>21.75</v>
      </c>
      <c r="D2832">
        <v>2056200</v>
      </c>
      <c r="E2832">
        <v>2058.27001953125</v>
      </c>
      <c r="F2832">
        <v>2.1771900355815887E-2</v>
      </c>
      <c r="G2832">
        <v>614.6240234375</v>
      </c>
      <c r="H2832">
        <v>13.381500244140625</v>
      </c>
    </row>
    <row r="2833" spans="1:8" x14ac:dyDescent="0.25">
      <c r="A2833">
        <v>2831</v>
      </c>
      <c r="B2833" s="5">
        <v>42653</v>
      </c>
      <c r="C2833">
        <v>21.760000228881836</v>
      </c>
      <c r="D2833">
        <v>2056200</v>
      </c>
      <c r="E2833">
        <v>1617.8399658203125</v>
      </c>
      <c r="F2833">
        <v>1.7121000215411186E-2</v>
      </c>
      <c r="G2833">
        <v>617.4219970703125</v>
      </c>
      <c r="H2833">
        <v>10.570899963378906</v>
      </c>
    </row>
    <row r="2834" spans="1:8" x14ac:dyDescent="0.25">
      <c r="A2834">
        <v>2832</v>
      </c>
      <c r="B2834" s="5">
        <v>42654</v>
      </c>
      <c r="C2834">
        <v>21.770000457763672</v>
      </c>
      <c r="D2834">
        <v>1786320</v>
      </c>
      <c r="E2834">
        <v>1818.260009765625</v>
      </c>
      <c r="F2834">
        <v>2.2159300744533539E-2</v>
      </c>
      <c r="G2834">
        <v>639.3740234375</v>
      </c>
      <c r="H2834">
        <v>14.168100357055664</v>
      </c>
    </row>
    <row r="2835" spans="1:8" x14ac:dyDescent="0.25">
      <c r="A2835">
        <v>2833</v>
      </c>
      <c r="B2835" s="5">
        <v>42655</v>
      </c>
      <c r="C2835">
        <v>21.780000686645508</v>
      </c>
      <c r="D2835">
        <v>1786320</v>
      </c>
      <c r="E2835">
        <v>1868.31005859375</v>
      </c>
      <c r="F2835">
        <v>2.2779699414968491E-2</v>
      </c>
      <c r="G2835">
        <v>635.08099365234375</v>
      </c>
      <c r="H2835">
        <v>14.466899871826172</v>
      </c>
    </row>
    <row r="2836" spans="1:8" x14ac:dyDescent="0.25">
      <c r="A2836">
        <v>2834</v>
      </c>
      <c r="B2836" s="5">
        <v>42656</v>
      </c>
      <c r="C2836">
        <v>21.790000915527344</v>
      </c>
      <c r="D2836">
        <v>1644960</v>
      </c>
      <c r="E2836">
        <v>1667.1199951171875</v>
      </c>
      <c r="F2836">
        <v>2.2083500400185585E-2</v>
      </c>
      <c r="G2836">
        <v>635.02001953125</v>
      </c>
      <c r="H2836">
        <v>14.023500442504883</v>
      </c>
    </row>
    <row r="2837" spans="1:8" x14ac:dyDescent="0.25">
      <c r="A2837">
        <v>2835</v>
      </c>
      <c r="B2837" s="5">
        <v>42657</v>
      </c>
      <c r="C2837">
        <v>21.799999237060547</v>
      </c>
      <c r="D2837">
        <v>1644960</v>
      </c>
      <c r="E2837">
        <v>1768.010009765625</v>
      </c>
      <c r="F2837">
        <v>2.3430699482560158E-2</v>
      </c>
      <c r="G2837">
        <v>638.36700439453125</v>
      </c>
      <c r="H2837">
        <v>14.957400321960449</v>
      </c>
    </row>
    <row r="2838" spans="1:8" x14ac:dyDescent="0.25">
      <c r="A2838">
        <v>2836</v>
      </c>
      <c r="B2838" s="5">
        <v>42658</v>
      </c>
      <c r="C2838">
        <v>21.809999465942383</v>
      </c>
      <c r="D2838">
        <v>1824880</v>
      </c>
      <c r="E2838">
        <v>1837.5999755859375</v>
      </c>
      <c r="F2838">
        <v>2.196200005710125E-2</v>
      </c>
      <c r="G2838">
        <v>637.3709716796875</v>
      </c>
      <c r="H2838">
        <v>13.998000144958496</v>
      </c>
    </row>
    <row r="2839" spans="1:8" x14ac:dyDescent="0.25">
      <c r="A2839">
        <v>2837</v>
      </c>
      <c r="B2839" s="5">
        <v>42659</v>
      </c>
      <c r="C2839">
        <v>21.819999694824219</v>
      </c>
      <c r="D2839">
        <v>1824880</v>
      </c>
      <c r="E2839">
        <v>1682.550048828125</v>
      </c>
      <c r="F2839">
        <v>2.0118199288845062E-2</v>
      </c>
      <c r="G2839">
        <v>639.8280029296875</v>
      </c>
      <c r="H2839">
        <v>12.872200012207031</v>
      </c>
    </row>
    <row r="2840" spans="1:8" x14ac:dyDescent="0.25">
      <c r="A2840">
        <v>2838</v>
      </c>
      <c r="B2840" s="5">
        <v>42660</v>
      </c>
      <c r="C2840">
        <v>21.829999923706055</v>
      </c>
      <c r="D2840">
        <v>1606400</v>
      </c>
      <c r="E2840">
        <v>1634.93994140625</v>
      </c>
      <c r="F2840">
        <v>2.2217800840735435E-2</v>
      </c>
      <c r="G2840">
        <v>636.91998291015625</v>
      </c>
      <c r="H2840">
        <v>14.151000022888184</v>
      </c>
    </row>
    <row r="2841" spans="1:8" x14ac:dyDescent="0.25">
      <c r="A2841">
        <v>2839</v>
      </c>
      <c r="B2841" s="5">
        <v>42661</v>
      </c>
      <c r="C2841">
        <v>21.840000152587891</v>
      </c>
      <c r="D2841">
        <v>1606400</v>
      </c>
      <c r="E2841">
        <v>2014.739990234375</v>
      </c>
      <c r="F2841">
        <v>2.7391599491238594E-2</v>
      </c>
      <c r="G2841">
        <v>635.50897216796875</v>
      </c>
      <c r="H2841">
        <v>17.407600402832031</v>
      </c>
    </row>
    <row r="2842" spans="1:8" x14ac:dyDescent="0.25">
      <c r="A2842">
        <v>2840</v>
      </c>
      <c r="B2842" s="5">
        <v>42662</v>
      </c>
      <c r="C2842">
        <v>21.850000381469727</v>
      </c>
      <c r="D2842">
        <v>1619260</v>
      </c>
      <c r="E2842">
        <v>1624.8800048828125</v>
      </c>
      <c r="F2842">
        <v>2.1925799548625946E-2</v>
      </c>
      <c r="G2842">
        <v>628.15399169921875</v>
      </c>
      <c r="H2842">
        <v>13.772800445556641</v>
      </c>
    </row>
    <row r="2843" spans="1:8" x14ac:dyDescent="0.25">
      <c r="A2843">
        <v>2841</v>
      </c>
      <c r="B2843" s="5">
        <v>42663</v>
      </c>
      <c r="C2843">
        <v>21.860000610351563</v>
      </c>
      <c r="D2843">
        <v>1619260</v>
      </c>
      <c r="E2843">
        <v>1764.3199462890625</v>
      </c>
      <c r="F2843">
        <v>2.3818299174308777E-2</v>
      </c>
      <c r="G2843">
        <v>628.62200927734375</v>
      </c>
      <c r="H2843">
        <v>14.972700119018555</v>
      </c>
    </row>
    <row r="2844" spans="1:8" x14ac:dyDescent="0.25">
      <c r="A2844">
        <v>2842</v>
      </c>
      <c r="B2844" s="5">
        <v>42664</v>
      </c>
      <c r="C2844">
        <v>21.870000839233398</v>
      </c>
      <c r="D2844">
        <v>2107600</v>
      </c>
      <c r="E2844">
        <v>2126.080078125</v>
      </c>
      <c r="F2844">
        <v>2.2061800584197044E-2</v>
      </c>
      <c r="G2844">
        <v>630.15399169921875</v>
      </c>
      <c r="H2844">
        <v>13.902299880981445</v>
      </c>
    </row>
    <row r="2845" spans="1:8" x14ac:dyDescent="0.25">
      <c r="A2845">
        <v>2843</v>
      </c>
      <c r="B2845" s="5">
        <v>42665</v>
      </c>
      <c r="C2845">
        <v>21.879999160766602</v>
      </c>
      <c r="D2845">
        <v>2107600</v>
      </c>
      <c r="E2845">
        <v>1929.1300048828125</v>
      </c>
      <c r="F2845">
        <v>2.0027199760079384E-2</v>
      </c>
      <c r="G2845">
        <v>652.71502685546875</v>
      </c>
      <c r="H2845">
        <v>13.072099685668945</v>
      </c>
    </row>
    <row r="2846" spans="1:8" x14ac:dyDescent="0.25">
      <c r="A2846">
        <v>2844</v>
      </c>
      <c r="B2846" s="5">
        <v>42666</v>
      </c>
      <c r="C2846">
        <v>21.889999389648438</v>
      </c>
      <c r="D2846">
        <v>1815470</v>
      </c>
      <c r="E2846">
        <v>1867.5</v>
      </c>
      <c r="F2846">
        <v>2.2517399862408638E-2</v>
      </c>
      <c r="G2846">
        <v>649.2449951171875</v>
      </c>
      <c r="H2846">
        <v>14.61929988861084</v>
      </c>
    </row>
    <row r="2847" spans="1:8" x14ac:dyDescent="0.25">
      <c r="A2847">
        <v>2845</v>
      </c>
      <c r="B2847" s="5">
        <v>42667</v>
      </c>
      <c r="C2847">
        <v>21.899999618530273</v>
      </c>
      <c r="D2847">
        <v>1815470</v>
      </c>
      <c r="E2847">
        <v>1868.6500244140625</v>
      </c>
      <c r="F2847">
        <v>2.2541500627994537E-2</v>
      </c>
      <c r="G2847">
        <v>648.39898681640625</v>
      </c>
      <c r="H2847">
        <v>14.615900039672852</v>
      </c>
    </row>
    <row r="2848" spans="1:8" x14ac:dyDescent="0.25">
      <c r="A2848">
        <v>2846</v>
      </c>
      <c r="B2848" s="5">
        <v>42668</v>
      </c>
      <c r="C2848">
        <v>21.909999847412109</v>
      </c>
      <c r="D2848">
        <v>1752430</v>
      </c>
      <c r="E2848">
        <v>1836.5899658203125</v>
      </c>
      <c r="F2848">
        <v>2.2962199524044991E-2</v>
      </c>
      <c r="G2848">
        <v>652.89501953125</v>
      </c>
      <c r="H2848">
        <v>14.991900444030762</v>
      </c>
    </row>
    <row r="2849" spans="1:8" x14ac:dyDescent="0.25">
      <c r="A2849">
        <v>2847</v>
      </c>
      <c r="B2849" s="5">
        <v>42669</v>
      </c>
      <c r="C2849">
        <v>21.920000076293945</v>
      </c>
      <c r="D2849">
        <v>1752430</v>
      </c>
      <c r="E2849">
        <v>1848.6700439453125</v>
      </c>
      <c r="F2849">
        <v>2.3123800754547119E-2</v>
      </c>
      <c r="G2849">
        <v>674.35699462890625</v>
      </c>
      <c r="H2849">
        <v>15.593700408935547</v>
      </c>
    </row>
    <row r="2850" spans="1:8" x14ac:dyDescent="0.25">
      <c r="A2850">
        <v>2848</v>
      </c>
      <c r="B2850" s="5">
        <v>42670</v>
      </c>
      <c r="C2850">
        <v>21.930000305175781</v>
      </c>
      <c r="D2850">
        <v>2042400</v>
      </c>
      <c r="E2850">
        <v>2136.0400390625</v>
      </c>
      <c r="F2850">
        <v>2.2935399785637856E-2</v>
      </c>
      <c r="G2850">
        <v>686.52001953125</v>
      </c>
      <c r="H2850">
        <v>15.745599746704102</v>
      </c>
    </row>
    <row r="2851" spans="1:8" x14ac:dyDescent="0.25">
      <c r="A2851">
        <v>2849</v>
      </c>
      <c r="B2851" s="5">
        <v>42671</v>
      </c>
      <c r="C2851">
        <v>21.940000534057617</v>
      </c>
      <c r="D2851">
        <v>2042400</v>
      </c>
      <c r="E2851">
        <v>1982.18994140625</v>
      </c>
      <c r="F2851">
        <v>2.1293200552463531E-2</v>
      </c>
      <c r="G2851">
        <v>688.09600830078125</v>
      </c>
      <c r="H2851">
        <v>14.651800155639648</v>
      </c>
    </row>
    <row r="2852" spans="1:8" x14ac:dyDescent="0.25">
      <c r="A2852">
        <v>2850</v>
      </c>
      <c r="B2852" s="5">
        <v>42672</v>
      </c>
      <c r="C2852">
        <v>21.950000762939453</v>
      </c>
      <c r="D2852">
        <v>1878510</v>
      </c>
      <c r="E2852">
        <v>1935.6600341796875</v>
      </c>
      <c r="F2852">
        <v>2.2617800161242485E-2</v>
      </c>
      <c r="G2852">
        <v>712.8699951171875</v>
      </c>
      <c r="H2852">
        <v>16.123500823974609</v>
      </c>
    </row>
    <row r="2853" spans="1:8" x14ac:dyDescent="0.25">
      <c r="A2853">
        <v>2851</v>
      </c>
      <c r="B2853" s="5">
        <v>42673</v>
      </c>
      <c r="C2853">
        <v>21.959999084472656</v>
      </c>
      <c r="D2853">
        <v>1878510</v>
      </c>
      <c r="E2853">
        <v>2162.6201171875</v>
      </c>
      <c r="F2853">
        <v>2.5281300768256187E-2</v>
      </c>
      <c r="G2853">
        <v>696.35400390625</v>
      </c>
      <c r="H2853">
        <v>17.604700088500977</v>
      </c>
    </row>
    <row r="2854" spans="1:8" x14ac:dyDescent="0.25">
      <c r="A2854">
        <v>2852</v>
      </c>
      <c r="B2854" s="5">
        <v>42674</v>
      </c>
      <c r="C2854">
        <v>21.969999313354492</v>
      </c>
      <c r="D2854">
        <v>1853290</v>
      </c>
      <c r="E2854">
        <v>1913.81005859375</v>
      </c>
      <c r="F2854">
        <v>2.2687399759888649E-2</v>
      </c>
      <c r="G2854">
        <v>697.3690185546875</v>
      </c>
      <c r="H2854">
        <v>15.821499824523926</v>
      </c>
    </row>
    <row r="2855" spans="1:8" x14ac:dyDescent="0.25">
      <c r="A2855">
        <v>2853</v>
      </c>
      <c r="B2855" s="5">
        <v>42675</v>
      </c>
      <c r="C2855">
        <v>21.979999542236328</v>
      </c>
      <c r="D2855">
        <v>1853290</v>
      </c>
      <c r="E2855">
        <v>1878.8800048828125</v>
      </c>
      <c r="F2855">
        <v>2.228350006043911E-2</v>
      </c>
      <c r="G2855">
        <v>729.27099609375</v>
      </c>
      <c r="H2855">
        <v>16.250699996948242</v>
      </c>
    </row>
    <row r="2856" spans="1:8" x14ac:dyDescent="0.25">
      <c r="A2856">
        <v>2854</v>
      </c>
      <c r="B2856" s="5">
        <v>42676</v>
      </c>
      <c r="C2856">
        <v>21.989999771118164</v>
      </c>
      <c r="D2856">
        <v>1676790</v>
      </c>
      <c r="E2856">
        <v>1742.02001953125</v>
      </c>
      <c r="F2856">
        <v>2.2845400497317314E-2</v>
      </c>
      <c r="G2856">
        <v>742.46502685546875</v>
      </c>
      <c r="H2856">
        <v>16.96190071105957</v>
      </c>
    </row>
    <row r="2857" spans="1:8" x14ac:dyDescent="0.25">
      <c r="A2857">
        <v>2855</v>
      </c>
      <c r="B2857" s="5">
        <v>42677</v>
      </c>
      <c r="C2857">
        <v>22</v>
      </c>
      <c r="D2857">
        <v>1676790</v>
      </c>
      <c r="E2857">
        <v>2016.489990234375</v>
      </c>
      <c r="F2857">
        <v>2.6457000523805618E-2</v>
      </c>
      <c r="G2857">
        <v>687.50799560546875</v>
      </c>
      <c r="H2857">
        <v>18.189399719238281</v>
      </c>
    </row>
    <row r="2858" spans="1:8" x14ac:dyDescent="0.25">
      <c r="A2858">
        <v>2856</v>
      </c>
      <c r="B2858" s="5">
        <v>42678</v>
      </c>
      <c r="C2858">
        <v>22.010000228881836</v>
      </c>
      <c r="D2858">
        <v>1462460</v>
      </c>
      <c r="E2858">
        <v>1534.3399658203125</v>
      </c>
      <c r="F2858">
        <v>2.3091800510883331E-2</v>
      </c>
      <c r="G2858">
        <v>702.5369873046875</v>
      </c>
      <c r="H2858">
        <v>16.222799301147461</v>
      </c>
    </row>
    <row r="2859" spans="1:8" x14ac:dyDescent="0.25">
      <c r="A2859">
        <v>2857</v>
      </c>
      <c r="B2859" s="5">
        <v>42679</v>
      </c>
      <c r="C2859">
        <v>22.020000457763672</v>
      </c>
      <c r="D2859">
        <v>1462460</v>
      </c>
      <c r="E2859">
        <v>1911.25</v>
      </c>
      <c r="F2859">
        <v>2.8777400031685829E-2</v>
      </c>
      <c r="G2859">
        <v>704.16400146484375</v>
      </c>
      <c r="H2859">
        <v>20.263999938964844</v>
      </c>
    </row>
    <row r="2860" spans="1:8" x14ac:dyDescent="0.25">
      <c r="A2860">
        <v>2858</v>
      </c>
      <c r="B2860" s="5">
        <v>42680</v>
      </c>
      <c r="C2860">
        <v>22.030000686645508</v>
      </c>
      <c r="D2860">
        <v>1949210</v>
      </c>
      <c r="E2860">
        <v>1983.3199462890625</v>
      </c>
      <c r="F2860">
        <v>2.241550013422966E-2</v>
      </c>
      <c r="G2860">
        <v>712.23602294921875</v>
      </c>
      <c r="H2860">
        <v>15.965100288391113</v>
      </c>
    </row>
    <row r="2861" spans="1:8" x14ac:dyDescent="0.25">
      <c r="A2861">
        <v>2859</v>
      </c>
      <c r="B2861" s="5">
        <v>42681</v>
      </c>
      <c r="C2861">
        <v>22.040000915527344</v>
      </c>
      <c r="D2861">
        <v>1949210</v>
      </c>
      <c r="E2861">
        <v>1916.27001953125</v>
      </c>
      <c r="F2861">
        <v>2.1667499095201492E-2</v>
      </c>
      <c r="G2861">
        <v>704.01898193359375</v>
      </c>
      <c r="H2861">
        <v>15.254400253295898</v>
      </c>
    </row>
    <row r="2862" spans="1:8" x14ac:dyDescent="0.25">
      <c r="A2862">
        <v>2860</v>
      </c>
      <c r="B2862" s="5">
        <v>42682</v>
      </c>
      <c r="C2862">
        <v>22.049999237060547</v>
      </c>
      <c r="D2862">
        <v>2139070</v>
      </c>
      <c r="E2862">
        <v>2201.760009765625</v>
      </c>
      <c r="F2862">
        <v>2.2696200758218765E-2</v>
      </c>
      <c r="G2862">
        <v>709.15301513671875</v>
      </c>
      <c r="H2862">
        <v>16.095100402832031</v>
      </c>
    </row>
    <row r="2863" spans="1:8" x14ac:dyDescent="0.25">
      <c r="A2863">
        <v>2861</v>
      </c>
      <c r="B2863" s="5">
        <v>42683</v>
      </c>
      <c r="C2863">
        <v>22.059999465942383</v>
      </c>
      <c r="D2863">
        <v>2139070</v>
      </c>
      <c r="E2863">
        <v>1921.22998046875</v>
      </c>
      <c r="F2863">
        <v>1.9813399761915207E-2</v>
      </c>
      <c r="G2863">
        <v>721.19097900390625</v>
      </c>
      <c r="H2863">
        <v>14.289299964904785</v>
      </c>
    </row>
    <row r="2864" spans="1:8" x14ac:dyDescent="0.25">
      <c r="A2864">
        <v>2862</v>
      </c>
      <c r="B2864" s="5">
        <v>42684</v>
      </c>
      <c r="C2864">
        <v>22.069999694824219</v>
      </c>
      <c r="D2864">
        <v>2126420</v>
      </c>
      <c r="E2864">
        <v>2182.2900390625</v>
      </c>
      <c r="F2864">
        <v>2.2649899125099182E-2</v>
      </c>
      <c r="G2864">
        <v>713.6669921875</v>
      </c>
      <c r="H2864">
        <v>16.164499282836914</v>
      </c>
    </row>
    <row r="2865" spans="1:8" x14ac:dyDescent="0.25">
      <c r="A2865">
        <v>2863</v>
      </c>
      <c r="B2865" s="5">
        <v>42685</v>
      </c>
      <c r="C2865">
        <v>22.079999923706055</v>
      </c>
      <c r="D2865">
        <v>2126420</v>
      </c>
      <c r="E2865">
        <v>2110.239990234375</v>
      </c>
      <c r="F2865">
        <v>2.1911999210715294E-2</v>
      </c>
      <c r="G2865">
        <v>716.5560302734375</v>
      </c>
      <c r="H2865">
        <v>15.701199531555176</v>
      </c>
    </row>
    <row r="2866" spans="1:8" x14ac:dyDescent="0.25">
      <c r="A2866">
        <v>2864</v>
      </c>
      <c r="B2866" s="5">
        <v>42686</v>
      </c>
      <c r="C2866">
        <v>22.090000152587891</v>
      </c>
      <c r="D2866">
        <v>2126420</v>
      </c>
      <c r="E2866">
        <v>2165.89990234375</v>
      </c>
      <c r="F2866">
        <v>2.2500099614262581E-2</v>
      </c>
      <c r="G2866">
        <v>703.5460205078125</v>
      </c>
      <c r="H2866">
        <v>15.829899787902832</v>
      </c>
    </row>
    <row r="2867" spans="1:8" x14ac:dyDescent="0.25">
      <c r="A2867">
        <v>2865</v>
      </c>
      <c r="B2867" s="5">
        <v>42687</v>
      </c>
      <c r="C2867">
        <v>22.100000381469727</v>
      </c>
      <c r="D2867">
        <v>2126420</v>
      </c>
      <c r="E2867">
        <v>1837.6700439453125</v>
      </c>
      <c r="F2867">
        <v>1.9099000841379166E-2</v>
      </c>
      <c r="G2867">
        <v>702.5040283203125</v>
      </c>
      <c r="H2867">
        <v>13.417099952697754</v>
      </c>
    </row>
    <row r="2868" spans="1:8" x14ac:dyDescent="0.25">
      <c r="A2868">
        <v>2866</v>
      </c>
      <c r="B2868" s="5">
        <v>42688</v>
      </c>
      <c r="C2868">
        <v>22.110000610351563</v>
      </c>
      <c r="D2868">
        <v>2177040</v>
      </c>
      <c r="E2868">
        <v>2229.429931640625</v>
      </c>
      <c r="F2868">
        <v>2.2642100229859352E-2</v>
      </c>
      <c r="G2868">
        <v>706.39501953125</v>
      </c>
      <c r="H2868">
        <v>15.994199752807617</v>
      </c>
    </row>
    <row r="2869" spans="1:8" x14ac:dyDescent="0.25">
      <c r="A2869">
        <v>2867</v>
      </c>
      <c r="B2869" s="5">
        <v>42689</v>
      </c>
      <c r="C2869">
        <v>22.120000839233398</v>
      </c>
      <c r="D2869">
        <v>2177040</v>
      </c>
      <c r="E2869">
        <v>2031.4599609375</v>
      </c>
      <c r="F2869">
        <v>2.0640799775719643E-2</v>
      </c>
      <c r="G2869">
        <v>711.95599365234375</v>
      </c>
      <c r="H2869">
        <v>14.695400238037109</v>
      </c>
    </row>
    <row r="2870" spans="1:8" x14ac:dyDescent="0.25">
      <c r="A2870">
        <v>2868</v>
      </c>
      <c r="B2870" s="5">
        <v>42690</v>
      </c>
      <c r="C2870">
        <v>22.129999160766602</v>
      </c>
      <c r="D2870">
        <v>2177040</v>
      </c>
      <c r="E2870">
        <v>2216.969970703125</v>
      </c>
      <c r="F2870">
        <v>2.25358996540308E-2</v>
      </c>
      <c r="G2870">
        <v>742.07000732421875</v>
      </c>
      <c r="H2870">
        <v>16.723199844360352</v>
      </c>
    </row>
    <row r="2871" spans="1:8" x14ac:dyDescent="0.25">
      <c r="A2871">
        <v>2869</v>
      </c>
      <c r="B2871" s="5">
        <v>42691</v>
      </c>
      <c r="C2871">
        <v>22.139999389648438</v>
      </c>
      <c r="D2871">
        <v>2177040</v>
      </c>
      <c r="E2871">
        <v>2076.5400390625</v>
      </c>
      <c r="F2871">
        <v>2.1117899566888809E-2</v>
      </c>
      <c r="G2871">
        <v>735.406005859375</v>
      </c>
      <c r="H2871">
        <v>15.530300140380859</v>
      </c>
    </row>
    <row r="2872" spans="1:8" x14ac:dyDescent="0.25">
      <c r="A2872">
        <v>2870</v>
      </c>
      <c r="B2872" s="5">
        <v>42692</v>
      </c>
      <c r="C2872">
        <v>22.149999618530273</v>
      </c>
      <c r="D2872">
        <v>2073240</v>
      </c>
      <c r="E2872">
        <v>1933.5400390625</v>
      </c>
      <c r="F2872">
        <v>2.0657500252127647E-2</v>
      </c>
      <c r="G2872">
        <v>749.677001953125</v>
      </c>
      <c r="H2872">
        <v>15.48639965057373</v>
      </c>
    </row>
    <row r="2873" spans="1:8" x14ac:dyDescent="0.25">
      <c r="A2873">
        <v>2871</v>
      </c>
      <c r="B2873" s="5">
        <v>42693</v>
      </c>
      <c r="C2873">
        <v>22.159999847412109</v>
      </c>
      <c r="D2873">
        <v>1989190</v>
      </c>
      <c r="E2873">
        <v>1847.1500244140625</v>
      </c>
      <c r="F2873">
        <v>2.0577600225806236E-2</v>
      </c>
      <c r="G2873">
        <v>750.63299560546875</v>
      </c>
      <c r="H2873">
        <v>15.44629955291748</v>
      </c>
    </row>
    <row r="2874" spans="1:8" x14ac:dyDescent="0.25">
      <c r="A2874">
        <v>2872</v>
      </c>
      <c r="B2874" s="5">
        <v>42694</v>
      </c>
      <c r="C2874">
        <v>22.170000076293945</v>
      </c>
      <c r="D2874">
        <v>1807080</v>
      </c>
      <c r="E2874">
        <v>1672.949951171875</v>
      </c>
      <c r="F2874">
        <v>2.0524399355053902E-2</v>
      </c>
      <c r="G2874">
        <v>728.60699462890625</v>
      </c>
      <c r="H2874">
        <v>14.95419979095459</v>
      </c>
    </row>
    <row r="2875" spans="1:8" x14ac:dyDescent="0.25">
      <c r="A2875">
        <v>2873</v>
      </c>
      <c r="B2875" s="5">
        <v>42695</v>
      </c>
      <c r="C2875">
        <v>22.180000305175781</v>
      </c>
      <c r="D2875">
        <v>1961180</v>
      </c>
      <c r="E2875">
        <v>1832.4200439453125</v>
      </c>
      <c r="F2875">
        <v>2.0723799243569374E-2</v>
      </c>
      <c r="G2875">
        <v>736.71600341796875</v>
      </c>
      <c r="H2875">
        <v>15.267499923706055</v>
      </c>
    </row>
    <row r="2876" spans="1:8" x14ac:dyDescent="0.25">
      <c r="A2876">
        <v>2874</v>
      </c>
      <c r="B2876" s="5">
        <v>42696</v>
      </c>
      <c r="C2876">
        <v>22.190000534057617</v>
      </c>
      <c r="D2876">
        <v>1877130</v>
      </c>
      <c r="E2876">
        <v>1776.52001953125</v>
      </c>
      <c r="F2876">
        <v>2.1000700071454048E-2</v>
      </c>
      <c r="G2876">
        <v>748.2249755859375</v>
      </c>
      <c r="H2876">
        <v>15.713199615478516</v>
      </c>
    </row>
    <row r="2877" spans="1:8" x14ac:dyDescent="0.25">
      <c r="A2877">
        <v>2875</v>
      </c>
      <c r="B2877" s="5">
        <v>42697</v>
      </c>
      <c r="C2877">
        <v>22.200000762939453</v>
      </c>
      <c r="D2877">
        <v>2059230</v>
      </c>
      <c r="E2877">
        <v>1946.449951171875</v>
      </c>
      <c r="F2877">
        <v>2.0984100177884102E-2</v>
      </c>
      <c r="G2877">
        <v>741.59600830078125</v>
      </c>
      <c r="H2877">
        <v>15.561800003051758</v>
      </c>
    </row>
    <row r="2878" spans="1:8" x14ac:dyDescent="0.25">
      <c r="A2878">
        <v>2876</v>
      </c>
      <c r="B2878" s="5">
        <v>42698</v>
      </c>
      <c r="C2878">
        <v>22.209999084472656</v>
      </c>
      <c r="D2878">
        <v>2297380</v>
      </c>
      <c r="E2878">
        <v>2160.860107421875</v>
      </c>
      <c r="F2878">
        <v>2.0890200510621071E-2</v>
      </c>
      <c r="G2878">
        <v>736.39898681640625</v>
      </c>
      <c r="H2878">
        <v>15.383500099182129</v>
      </c>
    </row>
    <row r="2879" spans="1:8" x14ac:dyDescent="0.25">
      <c r="A2879">
        <v>2877</v>
      </c>
      <c r="B2879" s="5">
        <v>42699</v>
      </c>
      <c r="C2879">
        <v>22.219999313354492</v>
      </c>
      <c r="D2879">
        <v>2129280</v>
      </c>
      <c r="E2879">
        <v>2038.0699462890625</v>
      </c>
      <c r="F2879">
        <v>2.1268200129270554E-2</v>
      </c>
      <c r="G2879">
        <v>738.27801513671875</v>
      </c>
      <c r="H2879">
        <v>15.701800346374512</v>
      </c>
    </row>
    <row r="2880" spans="1:8" x14ac:dyDescent="0.25">
      <c r="A2880">
        <v>2878</v>
      </c>
      <c r="B2880" s="5">
        <v>42700</v>
      </c>
      <c r="C2880">
        <v>22.229999542236328</v>
      </c>
      <c r="D2880">
        <v>2157290</v>
      </c>
      <c r="E2880">
        <v>2014.25</v>
      </c>
      <c r="F2880">
        <v>2.0756000652909279E-2</v>
      </c>
      <c r="G2880">
        <v>732.823974609375</v>
      </c>
      <c r="H2880">
        <v>15.21049976348877</v>
      </c>
    </row>
    <row r="2881" spans="1:8" x14ac:dyDescent="0.25">
      <c r="A2881">
        <v>2879</v>
      </c>
      <c r="B2881" s="5">
        <v>42701</v>
      </c>
      <c r="C2881">
        <v>22.239999771118164</v>
      </c>
      <c r="D2881">
        <v>2017210</v>
      </c>
      <c r="E2881">
        <v>1881.1500244140625</v>
      </c>
      <c r="F2881">
        <v>2.0739899948239326E-2</v>
      </c>
      <c r="G2881">
        <v>728.42498779296875</v>
      </c>
      <c r="H2881">
        <v>15.107500076293945</v>
      </c>
    </row>
    <row r="2882" spans="1:8" x14ac:dyDescent="0.25">
      <c r="A2882">
        <v>2880</v>
      </c>
      <c r="B2882" s="5">
        <v>42702</v>
      </c>
      <c r="C2882">
        <v>22.25</v>
      </c>
      <c r="D2882">
        <v>2297380</v>
      </c>
      <c r="E2882">
        <v>2159.580078125</v>
      </c>
      <c r="F2882">
        <v>2.0915400236845016E-2</v>
      </c>
      <c r="G2882">
        <v>731.7459716796875</v>
      </c>
      <c r="H2882">
        <v>15.304800033569336</v>
      </c>
    </row>
    <row r="2883" spans="1:8" x14ac:dyDescent="0.25">
      <c r="A2883">
        <v>2881</v>
      </c>
      <c r="B2883" s="5">
        <v>42703</v>
      </c>
      <c r="C2883">
        <v>22.260000228881836</v>
      </c>
      <c r="D2883">
        <v>2115270</v>
      </c>
      <c r="E2883">
        <v>1963.550048828125</v>
      </c>
      <c r="F2883">
        <v>2.0663399249315262E-2</v>
      </c>
      <c r="G2883">
        <v>731.7650146484375</v>
      </c>
      <c r="H2883">
        <v>15.120699882507324</v>
      </c>
    </row>
    <row r="2884" spans="1:8" x14ac:dyDescent="0.25">
      <c r="A2884">
        <v>2882</v>
      </c>
      <c r="B2884" s="5">
        <v>42704</v>
      </c>
      <c r="C2884">
        <v>22.270000457763672</v>
      </c>
      <c r="D2884">
        <v>1989190</v>
      </c>
      <c r="E2884">
        <v>1874.5699462890625</v>
      </c>
      <c r="F2884">
        <v>2.0986799150705338E-2</v>
      </c>
      <c r="G2884">
        <v>742.00799560546875</v>
      </c>
      <c r="H2884">
        <v>15.572400093078613</v>
      </c>
    </row>
    <row r="2885" spans="1:8" x14ac:dyDescent="0.25">
      <c r="A2885">
        <v>2883</v>
      </c>
      <c r="B2885" s="5">
        <v>42705</v>
      </c>
      <c r="C2885">
        <v>22.280000686645508</v>
      </c>
      <c r="D2885">
        <v>2045230</v>
      </c>
      <c r="E2885">
        <v>1927.7099609375</v>
      </c>
      <c r="F2885">
        <v>2.099980041384697E-2</v>
      </c>
      <c r="G2885">
        <v>753.2550048828125</v>
      </c>
      <c r="H2885">
        <v>15.81820011138916</v>
      </c>
    </row>
    <row r="2886" spans="1:8" x14ac:dyDescent="0.25">
      <c r="A2886">
        <v>2884</v>
      </c>
      <c r="B2886" s="5">
        <v>42706</v>
      </c>
      <c r="C2886">
        <v>22.290000915527344</v>
      </c>
      <c r="D2886">
        <v>2052750</v>
      </c>
      <c r="E2886">
        <v>1908.0899658203125</v>
      </c>
      <c r="F2886">
        <v>2.0719200372695923E-2</v>
      </c>
      <c r="G2886">
        <v>771.406982421875</v>
      </c>
      <c r="H2886">
        <v>15.98289966583252</v>
      </c>
    </row>
    <row r="2887" spans="1:8" x14ac:dyDescent="0.25">
      <c r="A2887">
        <v>2885</v>
      </c>
      <c r="B2887" s="5">
        <v>42707</v>
      </c>
      <c r="C2887">
        <v>22.299999237060547</v>
      </c>
      <c r="D2887">
        <v>2451900</v>
      </c>
      <c r="E2887">
        <v>2251.139892578125</v>
      </c>
      <c r="F2887">
        <v>2.0474100485444069E-2</v>
      </c>
      <c r="G2887">
        <v>764.97198486328125</v>
      </c>
      <c r="H2887">
        <v>15.662099838256836</v>
      </c>
    </row>
    <row r="2888" spans="1:8" x14ac:dyDescent="0.25">
      <c r="A2888">
        <v>2886</v>
      </c>
      <c r="B2888" s="5">
        <v>42708</v>
      </c>
      <c r="C2888">
        <v>22.309999465942383</v>
      </c>
      <c r="D2888">
        <v>2109770</v>
      </c>
      <c r="E2888">
        <v>1942.6400146484375</v>
      </c>
      <c r="F2888">
        <v>2.0542699843645096E-2</v>
      </c>
      <c r="G2888">
        <v>766.4639892578125</v>
      </c>
      <c r="H2888">
        <v>15.745200157165527</v>
      </c>
    </row>
    <row r="2889" spans="1:8" x14ac:dyDescent="0.25">
      <c r="A2889">
        <v>2887</v>
      </c>
      <c r="B2889" s="5">
        <v>42709</v>
      </c>
      <c r="C2889">
        <v>22.319999694824219</v>
      </c>
      <c r="D2889">
        <v>2166790</v>
      </c>
      <c r="E2889">
        <v>2006.1300048828125</v>
      </c>
      <c r="F2889">
        <v>2.0664999261498451E-2</v>
      </c>
      <c r="G2889">
        <v>750.708984375</v>
      </c>
      <c r="H2889">
        <v>15.513400077819824</v>
      </c>
    </row>
    <row r="2890" spans="1:8" x14ac:dyDescent="0.25">
      <c r="A2890">
        <v>2888</v>
      </c>
      <c r="B2890" s="5">
        <v>42710</v>
      </c>
      <c r="C2890">
        <v>22.329999923706055</v>
      </c>
      <c r="D2890">
        <v>2138280</v>
      </c>
      <c r="E2890">
        <v>1994.47998046875</v>
      </c>
      <c r="F2890">
        <v>2.0828299224376678E-2</v>
      </c>
      <c r="G2890">
        <v>758.80999755859375</v>
      </c>
      <c r="H2890">
        <v>15.804699897766113</v>
      </c>
    </row>
    <row r="2891" spans="1:8" x14ac:dyDescent="0.25">
      <c r="A2891">
        <v>2889</v>
      </c>
      <c r="B2891" s="5">
        <v>42711</v>
      </c>
      <c r="C2891">
        <v>22.340000152587891</v>
      </c>
      <c r="D2891">
        <v>2494660</v>
      </c>
      <c r="E2891">
        <v>2282.590087890625</v>
      </c>
      <c r="F2891">
        <v>2.0440900698304176E-2</v>
      </c>
      <c r="G2891">
        <v>763.89801025390625</v>
      </c>
      <c r="H2891">
        <v>15.614800453186035</v>
      </c>
    </row>
    <row r="2892" spans="1:8" x14ac:dyDescent="0.25">
      <c r="A2892">
        <v>2890</v>
      </c>
      <c r="B2892" s="5">
        <v>42712</v>
      </c>
      <c r="C2892">
        <v>22.350000381469727</v>
      </c>
      <c r="D2892">
        <v>2238070</v>
      </c>
      <c r="E2892">
        <v>2058.739990234375</v>
      </c>
      <c r="F2892">
        <v>2.0559199154376984E-2</v>
      </c>
      <c r="G2892">
        <v>766.7509765625</v>
      </c>
      <c r="H2892">
        <v>15.763799667358398</v>
      </c>
    </row>
    <row r="2893" spans="1:8" x14ac:dyDescent="0.25">
      <c r="A2893">
        <v>2891</v>
      </c>
      <c r="B2893" s="5">
        <v>42713</v>
      </c>
      <c r="C2893">
        <v>22.360000610351563</v>
      </c>
      <c r="D2893">
        <v>1924450</v>
      </c>
      <c r="E2893">
        <v>1783.800048828125</v>
      </c>
      <c r="F2893">
        <v>2.0725799724459648E-2</v>
      </c>
      <c r="G2893">
        <v>770.41497802734375</v>
      </c>
      <c r="H2893">
        <v>15.967499732971191</v>
      </c>
    </row>
    <row r="2894" spans="1:8" x14ac:dyDescent="0.25">
      <c r="A2894">
        <v>2892</v>
      </c>
      <c r="B2894" s="5">
        <v>42714</v>
      </c>
      <c r="C2894">
        <v>22.370000839233398</v>
      </c>
      <c r="D2894">
        <v>1881690</v>
      </c>
      <c r="E2894">
        <v>1736.8399658203125</v>
      </c>
      <c r="F2894">
        <v>2.064800076186657E-2</v>
      </c>
      <c r="G2894">
        <v>773.21099853515625</v>
      </c>
      <c r="H2894">
        <v>15.965299606323242</v>
      </c>
    </row>
    <row r="2895" spans="1:8" x14ac:dyDescent="0.25">
      <c r="A2895">
        <v>2893</v>
      </c>
      <c r="B2895" s="5">
        <v>42715</v>
      </c>
      <c r="C2895">
        <v>22.379999160766602</v>
      </c>
      <c r="D2895">
        <v>2679980</v>
      </c>
      <c r="E2895">
        <v>2414.18994140625</v>
      </c>
      <c r="F2895">
        <v>2.0160399377346039E-2</v>
      </c>
      <c r="G2895">
        <v>768.6209716796875</v>
      </c>
      <c r="H2895">
        <v>15.495699882507324</v>
      </c>
    </row>
    <row r="2896" spans="1:8" x14ac:dyDescent="0.25">
      <c r="A2896">
        <v>2894</v>
      </c>
      <c r="B2896" s="5">
        <v>42716</v>
      </c>
      <c r="C2896">
        <v>22.389999389648438</v>
      </c>
      <c r="D2896">
        <v>2223810</v>
      </c>
      <c r="E2896">
        <v>2043.1300048828125</v>
      </c>
      <c r="F2896">
        <v>2.0570900291204453E-2</v>
      </c>
      <c r="G2896">
        <v>777.9110107421875</v>
      </c>
      <c r="H2896">
        <v>16.002300262451172</v>
      </c>
    </row>
    <row r="2897" spans="1:8" x14ac:dyDescent="0.25">
      <c r="A2897">
        <v>2895</v>
      </c>
      <c r="B2897" s="5">
        <v>42717</v>
      </c>
      <c r="C2897">
        <v>22.399999618530273</v>
      </c>
      <c r="D2897">
        <v>2537430</v>
      </c>
      <c r="E2897">
        <v>2322.659912109375</v>
      </c>
      <c r="F2897">
        <v>2.0503999665379524E-2</v>
      </c>
      <c r="G2897">
        <v>775.25</v>
      </c>
      <c r="H2897">
        <v>15.89579963684082</v>
      </c>
    </row>
    <row r="2898" spans="1:8" x14ac:dyDescent="0.25">
      <c r="A2898">
        <v>2896</v>
      </c>
      <c r="B2898" s="5">
        <v>42718</v>
      </c>
      <c r="C2898">
        <v>22.409999847412109</v>
      </c>
      <c r="D2898">
        <v>1981470</v>
      </c>
      <c r="E2898">
        <v>1832.3199462890625</v>
      </c>
      <c r="F2898">
        <v>2.0723100751638412E-2</v>
      </c>
      <c r="G2898">
        <v>776.635986328125</v>
      </c>
      <c r="H2898">
        <v>16.09429931640625</v>
      </c>
    </row>
    <row r="2899" spans="1:8" x14ac:dyDescent="0.25">
      <c r="A2899">
        <v>2897</v>
      </c>
      <c r="B2899" s="5">
        <v>42719</v>
      </c>
      <c r="C2899">
        <v>22.420000076293945</v>
      </c>
      <c r="D2899">
        <v>1958060</v>
      </c>
      <c r="E2899">
        <v>1687.9300537109375</v>
      </c>
      <c r="F2899">
        <v>1.932699978351593E-2</v>
      </c>
      <c r="G2899">
        <v>775.47998046875</v>
      </c>
      <c r="H2899">
        <v>14.987700462341309</v>
      </c>
    </row>
    <row r="2900" spans="1:8" x14ac:dyDescent="0.25">
      <c r="A2900">
        <v>2898</v>
      </c>
      <c r="B2900" s="5">
        <v>42720</v>
      </c>
      <c r="C2900">
        <v>22.430000305175781</v>
      </c>
      <c r="D2900">
        <v>2050570</v>
      </c>
      <c r="E2900">
        <v>1760.0799560546875</v>
      </c>
      <c r="F2900">
        <v>1.925249956548214E-2</v>
      </c>
      <c r="G2900">
        <v>780.8499755859375</v>
      </c>
      <c r="H2900">
        <v>15.033300399780273</v>
      </c>
    </row>
    <row r="2901" spans="1:8" x14ac:dyDescent="0.25">
      <c r="A2901">
        <v>2899</v>
      </c>
      <c r="B2901" s="5">
        <v>42721</v>
      </c>
      <c r="C2901">
        <v>22.440000534057617</v>
      </c>
      <c r="D2901">
        <v>2235590</v>
      </c>
      <c r="E2901">
        <v>1881.3599853515625</v>
      </c>
      <c r="F2901">
        <v>1.8884399905800819E-2</v>
      </c>
      <c r="G2901">
        <v>788.57598876953125</v>
      </c>
      <c r="H2901">
        <v>14.891799926757813</v>
      </c>
    </row>
    <row r="2902" spans="1:8" x14ac:dyDescent="0.25">
      <c r="A2902">
        <v>2900</v>
      </c>
      <c r="B2902" s="5">
        <v>42722</v>
      </c>
      <c r="C2902">
        <v>22.450000762939453</v>
      </c>
      <c r="D2902">
        <v>2173910</v>
      </c>
      <c r="E2902">
        <v>1843.3199462890625</v>
      </c>
      <c r="F2902">
        <v>1.9036000594496727E-2</v>
      </c>
      <c r="G2902">
        <v>788.5889892578125</v>
      </c>
      <c r="H2902">
        <v>15.011599540710449</v>
      </c>
    </row>
    <row r="2903" spans="1:8" x14ac:dyDescent="0.25">
      <c r="A2903">
        <v>2901</v>
      </c>
      <c r="B2903" s="5">
        <v>42723</v>
      </c>
      <c r="C2903">
        <v>22.459999084472656</v>
      </c>
      <c r="D2903">
        <v>2343510</v>
      </c>
      <c r="E2903">
        <v>1991.4599609375</v>
      </c>
      <c r="F2903">
        <v>1.9085999578237534E-2</v>
      </c>
      <c r="G2903">
        <v>790.156005859375</v>
      </c>
      <c r="H2903">
        <v>15.080900192260742</v>
      </c>
    </row>
    <row r="2904" spans="1:8" x14ac:dyDescent="0.25">
      <c r="A2904">
        <v>2902</v>
      </c>
      <c r="B2904" s="5">
        <v>42724</v>
      </c>
      <c r="C2904">
        <v>22.469999313354492</v>
      </c>
      <c r="D2904">
        <v>2127660</v>
      </c>
      <c r="E2904">
        <v>1826.9300537109375</v>
      </c>
      <c r="F2904">
        <v>1.9293999299407005E-2</v>
      </c>
      <c r="G2904">
        <v>798.78497314453125</v>
      </c>
      <c r="H2904">
        <v>15.411800384521484</v>
      </c>
    </row>
    <row r="2905" spans="1:8" x14ac:dyDescent="0.25">
      <c r="A2905">
        <v>2903</v>
      </c>
      <c r="B2905" s="5">
        <v>42725</v>
      </c>
      <c r="C2905">
        <v>22.479999542236328</v>
      </c>
      <c r="D2905">
        <v>2451440</v>
      </c>
      <c r="E2905">
        <v>2102.429931640625</v>
      </c>
      <c r="F2905">
        <v>1.9279500469565392E-2</v>
      </c>
      <c r="G2905">
        <v>833.10198974609375</v>
      </c>
      <c r="H2905">
        <v>16.061800003051758</v>
      </c>
    </row>
    <row r="2906" spans="1:8" x14ac:dyDescent="0.25">
      <c r="A2906">
        <v>2904</v>
      </c>
      <c r="B2906" s="5">
        <v>42726</v>
      </c>
      <c r="C2906">
        <v>22.489999771118164</v>
      </c>
      <c r="D2906">
        <v>2451440</v>
      </c>
      <c r="E2906">
        <v>2093.679931640625</v>
      </c>
      <c r="F2906">
        <v>1.9207799807190895E-2</v>
      </c>
      <c r="G2906">
        <v>858.73602294921875</v>
      </c>
      <c r="H2906">
        <v>16.494499206542969</v>
      </c>
    </row>
    <row r="2907" spans="1:8" x14ac:dyDescent="0.25">
      <c r="A2907">
        <v>2905</v>
      </c>
      <c r="B2907" s="5">
        <v>42727</v>
      </c>
      <c r="C2907">
        <v>22.5</v>
      </c>
      <c r="D2907">
        <v>2343510</v>
      </c>
      <c r="E2907">
        <v>2000.489990234375</v>
      </c>
      <c r="F2907">
        <v>1.9206700846552849E-2</v>
      </c>
      <c r="G2907">
        <v>916.7869873046875</v>
      </c>
      <c r="H2907">
        <v>17.608400344848633</v>
      </c>
    </row>
    <row r="2908" spans="1:8" x14ac:dyDescent="0.25">
      <c r="A2908">
        <v>2906</v>
      </c>
      <c r="B2908" s="5">
        <v>42728</v>
      </c>
      <c r="C2908">
        <v>22.510000228881836</v>
      </c>
      <c r="D2908">
        <v>2112240</v>
      </c>
      <c r="E2908">
        <v>1796.0799560546875</v>
      </c>
      <c r="F2908">
        <v>1.9140699878334999E-2</v>
      </c>
      <c r="G2908">
        <v>894.2030029296875</v>
      </c>
      <c r="H2908">
        <v>17.115699768066406</v>
      </c>
    </row>
    <row r="2909" spans="1:8" x14ac:dyDescent="0.25">
      <c r="A2909">
        <v>2907</v>
      </c>
      <c r="B2909" s="5">
        <v>42729</v>
      </c>
      <c r="C2909">
        <v>22.520000457763672</v>
      </c>
      <c r="D2909">
        <v>2574780</v>
      </c>
      <c r="E2909">
        <v>2124.43994140625</v>
      </c>
      <c r="F2909">
        <v>1.8581200391054153E-2</v>
      </c>
      <c r="G2909">
        <v>894.48199462890625</v>
      </c>
      <c r="H2909">
        <v>16.620500564575195</v>
      </c>
    </row>
    <row r="2910" spans="1:8" x14ac:dyDescent="0.25">
      <c r="A2910">
        <v>2908</v>
      </c>
      <c r="B2910" s="5">
        <v>42730</v>
      </c>
      <c r="C2910">
        <v>22.530000686645508</v>
      </c>
      <c r="D2910">
        <v>2189330</v>
      </c>
      <c r="E2910">
        <v>1862.969970703125</v>
      </c>
      <c r="F2910">
        <v>1.9171500578522682E-2</v>
      </c>
      <c r="G2910">
        <v>902.55401611328125</v>
      </c>
      <c r="H2910">
        <v>17.303300857543945</v>
      </c>
    </row>
    <row r="2911" spans="1:8" x14ac:dyDescent="0.25">
      <c r="A2911">
        <v>2909</v>
      </c>
      <c r="B2911" s="5">
        <v>42731</v>
      </c>
      <c r="C2911">
        <v>22.540000915527344</v>
      </c>
      <c r="D2911">
        <v>2405180</v>
      </c>
      <c r="E2911">
        <v>2049.530029296875</v>
      </c>
      <c r="F2911">
        <v>1.9207000732421875E-2</v>
      </c>
      <c r="G2911">
        <v>931.114013671875</v>
      </c>
      <c r="H2911">
        <v>17.884000778198242</v>
      </c>
    </row>
    <row r="2912" spans="1:8" x14ac:dyDescent="0.25">
      <c r="A2912">
        <v>2910</v>
      </c>
      <c r="B2912" s="5">
        <v>42732</v>
      </c>
      <c r="C2912">
        <v>22.549999237060547</v>
      </c>
      <c r="D2912">
        <v>2589950</v>
      </c>
      <c r="E2912">
        <v>2154.35009765625</v>
      </c>
      <c r="F2912">
        <v>1.8757300451397896E-2</v>
      </c>
      <c r="G2912">
        <v>978.00897216796875</v>
      </c>
      <c r="H2912">
        <v>18.344900131225586</v>
      </c>
    </row>
    <row r="2913" spans="1:8" x14ac:dyDescent="0.25">
      <c r="A2913">
        <v>2911</v>
      </c>
      <c r="B2913" s="5">
        <v>42733</v>
      </c>
      <c r="C2913">
        <v>22.559999465942383</v>
      </c>
      <c r="D2913">
        <v>2368860</v>
      </c>
      <c r="E2913">
        <v>1982.22998046875</v>
      </c>
      <c r="F2913">
        <v>1.8877899274230003E-2</v>
      </c>
      <c r="G2913">
        <v>969.625</v>
      </c>
      <c r="H2913">
        <v>18.304500579833984</v>
      </c>
    </row>
    <row r="2914" spans="1:8" x14ac:dyDescent="0.25">
      <c r="A2914">
        <v>2912</v>
      </c>
      <c r="B2914" s="5">
        <v>42734</v>
      </c>
      <c r="C2914">
        <v>22.569999694824219</v>
      </c>
      <c r="D2914">
        <v>2479400</v>
      </c>
      <c r="E2914">
        <v>2062.820068359375</v>
      </c>
      <c r="F2914">
        <v>1.8777899444103241E-2</v>
      </c>
      <c r="G2914">
        <v>960.47100830078125</v>
      </c>
      <c r="H2914">
        <v>18.035600662231445</v>
      </c>
    </row>
    <row r="2915" spans="1:8" x14ac:dyDescent="0.25">
      <c r="A2915">
        <v>2913</v>
      </c>
      <c r="B2915" s="5">
        <v>42735</v>
      </c>
      <c r="C2915">
        <v>22.579999923706055</v>
      </c>
      <c r="D2915">
        <v>2337270</v>
      </c>
      <c r="E2915">
        <v>1932.3299560546875</v>
      </c>
      <c r="F2915">
        <v>1.8667899072170258E-2</v>
      </c>
      <c r="G2915">
        <v>968.22698974609375</v>
      </c>
      <c r="H2915">
        <v>18.074800491333008</v>
      </c>
    </row>
    <row r="2916" spans="1:8" x14ac:dyDescent="0.25">
      <c r="A2916">
        <v>2914</v>
      </c>
      <c r="B2916" s="5">
        <v>42736</v>
      </c>
      <c r="C2916">
        <v>22.590000152587891</v>
      </c>
      <c r="D2916">
        <v>2463610</v>
      </c>
      <c r="E2916">
        <v>2015.0799560546875</v>
      </c>
      <c r="F2916">
        <v>1.8477199599146843E-2</v>
      </c>
      <c r="G2916">
        <v>997.68902587890625</v>
      </c>
      <c r="H2916">
        <v>18.434499740600586</v>
      </c>
    </row>
    <row r="2917" spans="1:8" x14ac:dyDescent="0.25">
      <c r="A2917">
        <v>2915</v>
      </c>
      <c r="B2917" s="5">
        <v>42737</v>
      </c>
      <c r="C2917">
        <v>22.600000381469727</v>
      </c>
      <c r="D2917">
        <v>2526780</v>
      </c>
      <c r="E2917">
        <v>2100.3798828125</v>
      </c>
      <c r="F2917">
        <v>1.8786199390888214E-2</v>
      </c>
      <c r="G2917">
        <v>1018.0499877929688</v>
      </c>
      <c r="H2917">
        <v>19.125299453735352</v>
      </c>
    </row>
    <row r="2918" spans="1:8" x14ac:dyDescent="0.25">
      <c r="A2918">
        <v>2916</v>
      </c>
      <c r="B2918" s="5">
        <v>42738</v>
      </c>
      <c r="C2918">
        <v>22.610000610351563</v>
      </c>
      <c r="D2918">
        <v>2589950</v>
      </c>
      <c r="E2918">
        <v>2167.510009765625</v>
      </c>
      <c r="F2918">
        <v>1.8922099843621254E-2</v>
      </c>
      <c r="G2918">
        <v>1030.8199462890625</v>
      </c>
      <c r="H2918">
        <v>19.505300521850586</v>
      </c>
    </row>
    <row r="2919" spans="1:8" x14ac:dyDescent="0.25">
      <c r="A2919">
        <v>2917</v>
      </c>
      <c r="B2919" s="5">
        <v>42739</v>
      </c>
      <c r="C2919">
        <v>22.620000839233398</v>
      </c>
      <c r="D2919">
        <v>2432030</v>
      </c>
      <c r="E2919">
        <v>2105.840087890625</v>
      </c>
      <c r="F2919">
        <v>1.9586099311709404E-2</v>
      </c>
      <c r="G2919">
        <v>1129.8699951171875</v>
      </c>
      <c r="H2919">
        <v>22.129800796508789</v>
      </c>
    </row>
    <row r="2920" spans="1:8" x14ac:dyDescent="0.25">
      <c r="A2920">
        <v>2918</v>
      </c>
      <c r="B2920" s="5">
        <v>42740</v>
      </c>
      <c r="C2920">
        <v>22.629999160766602</v>
      </c>
      <c r="D2920">
        <v>2210930</v>
      </c>
      <c r="E2920">
        <v>1864.989990234375</v>
      </c>
      <c r="F2920">
        <v>1.9089100882411003E-2</v>
      </c>
      <c r="G2920">
        <v>1005.8200073242188</v>
      </c>
      <c r="H2920">
        <v>19.200199127197266</v>
      </c>
    </row>
    <row r="2921" spans="1:8" x14ac:dyDescent="0.25">
      <c r="A2921">
        <v>2919</v>
      </c>
      <c r="B2921" s="5">
        <v>42741</v>
      </c>
      <c r="C2921">
        <v>22.639999389648438</v>
      </c>
      <c r="D2921">
        <v>2542570</v>
      </c>
      <c r="E2921">
        <v>2140.27001953125</v>
      </c>
      <c r="F2921">
        <v>1.9057799130678177E-2</v>
      </c>
      <c r="G2921">
        <v>895.66998291015625</v>
      </c>
      <c r="H2921">
        <v>17.069499969482422</v>
      </c>
    </row>
    <row r="2922" spans="1:8" x14ac:dyDescent="0.25">
      <c r="A2922">
        <v>2920</v>
      </c>
      <c r="B2922" s="5">
        <v>42742</v>
      </c>
      <c r="C2922">
        <v>22.649999618530273</v>
      </c>
      <c r="D2922">
        <v>2195140</v>
      </c>
      <c r="E2922">
        <v>1831.3399658203125</v>
      </c>
      <c r="F2922">
        <v>1.8896199762821198E-2</v>
      </c>
      <c r="G2922">
        <v>905.16998291015625</v>
      </c>
      <c r="H2922">
        <v>17.104299545288086</v>
      </c>
    </row>
    <row r="2923" spans="1:8" x14ac:dyDescent="0.25">
      <c r="A2923">
        <v>2921</v>
      </c>
      <c r="B2923" s="5">
        <v>42743</v>
      </c>
      <c r="C2923">
        <v>22.659999847412109</v>
      </c>
      <c r="D2923">
        <v>2637330</v>
      </c>
      <c r="E2923">
        <v>2178.739990234375</v>
      </c>
      <c r="F2923">
        <v>1.8719799816608429E-2</v>
      </c>
      <c r="G2923">
        <v>913.52398681640625</v>
      </c>
      <c r="H2923">
        <v>17.10099983215332</v>
      </c>
    </row>
    <row r="2924" spans="1:8" x14ac:dyDescent="0.25">
      <c r="A2924">
        <v>2922</v>
      </c>
      <c r="B2924" s="5">
        <v>42744</v>
      </c>
      <c r="C2924">
        <v>22.670000076293945</v>
      </c>
      <c r="D2924">
        <v>2147760</v>
      </c>
      <c r="E2924">
        <v>1802.050048828125</v>
      </c>
      <c r="F2924">
        <v>1.902100071310997E-2</v>
      </c>
      <c r="G2924">
        <v>899.3499755859375</v>
      </c>
      <c r="H2924">
        <v>17.106500625610352</v>
      </c>
    </row>
    <row r="2925" spans="1:8" x14ac:dyDescent="0.25">
      <c r="A2925">
        <v>2923</v>
      </c>
      <c r="B2925" s="5">
        <v>42745</v>
      </c>
      <c r="C2925">
        <v>22.680000305175781</v>
      </c>
      <c r="D2925">
        <v>2679580</v>
      </c>
      <c r="E2925">
        <v>2119.93994140625</v>
      </c>
      <c r="F2925">
        <v>1.7943199723958969E-2</v>
      </c>
      <c r="G2925">
        <v>904.7919921875</v>
      </c>
      <c r="H2925">
        <v>16.234899520874023</v>
      </c>
    </row>
    <row r="2926" spans="1:8" x14ac:dyDescent="0.25">
      <c r="A2926">
        <v>2924</v>
      </c>
      <c r="B2926" s="5">
        <v>42746</v>
      </c>
      <c r="C2926">
        <v>22.690000534057617</v>
      </c>
      <c r="D2926">
        <v>2562350</v>
      </c>
      <c r="E2926">
        <v>2024.3199462890625</v>
      </c>
      <c r="F2926">
        <v>1.7925700172781944E-2</v>
      </c>
      <c r="G2926">
        <v>775.98101806640625</v>
      </c>
      <c r="H2926">
        <v>13.909999847412109</v>
      </c>
    </row>
    <row r="2927" spans="1:8" x14ac:dyDescent="0.25">
      <c r="A2927">
        <v>2925</v>
      </c>
      <c r="B2927" s="5">
        <v>42747</v>
      </c>
      <c r="C2927">
        <v>22.700000762939453</v>
      </c>
      <c r="D2927">
        <v>2897300</v>
      </c>
      <c r="E2927">
        <v>2255.5</v>
      </c>
      <c r="F2927">
        <v>1.7671599984169006E-2</v>
      </c>
      <c r="G2927">
        <v>802.8289794921875</v>
      </c>
      <c r="H2927">
        <v>14.187299728393555</v>
      </c>
    </row>
    <row r="2928" spans="1:8" x14ac:dyDescent="0.25">
      <c r="A2928">
        <v>2926</v>
      </c>
      <c r="B2928" s="5">
        <v>42748</v>
      </c>
      <c r="C2928">
        <v>22.709999084472656</v>
      </c>
      <c r="D2928">
        <v>2528860</v>
      </c>
      <c r="E2928">
        <v>1972</v>
      </c>
      <c r="F2928">
        <v>1.7709199339151382E-2</v>
      </c>
      <c r="G2928">
        <v>826.1209716796875</v>
      </c>
      <c r="H2928">
        <v>14.630000114440918</v>
      </c>
    </row>
    <row r="2929" spans="1:8" x14ac:dyDescent="0.25">
      <c r="A2929">
        <v>2927</v>
      </c>
      <c r="B2929" s="5">
        <v>42749</v>
      </c>
      <c r="C2929">
        <v>22.719999313354492</v>
      </c>
      <c r="D2929">
        <v>2880550</v>
      </c>
      <c r="E2929">
        <v>2236.860107421875</v>
      </c>
      <c r="F2929">
        <v>1.7643000930547714E-2</v>
      </c>
      <c r="G2929">
        <v>818.63897705078125</v>
      </c>
      <c r="H2929">
        <v>14.44320011138916</v>
      </c>
    </row>
    <row r="2930" spans="1:8" x14ac:dyDescent="0.25">
      <c r="A2930">
        <v>2928</v>
      </c>
      <c r="B2930" s="5">
        <v>42750</v>
      </c>
      <c r="C2930">
        <v>22.729999542236328</v>
      </c>
      <c r="D2930">
        <v>2796810</v>
      </c>
      <c r="E2930">
        <v>2169.719970703125</v>
      </c>
      <c r="F2930">
        <v>1.7633600160479546E-2</v>
      </c>
      <c r="G2930">
        <v>822.4219970703125</v>
      </c>
      <c r="H2930">
        <v>14.502200126647949</v>
      </c>
    </row>
    <row r="2931" spans="1:8" x14ac:dyDescent="0.25">
      <c r="A2931">
        <v>2929</v>
      </c>
      <c r="B2931" s="5">
        <v>42751</v>
      </c>
      <c r="C2931">
        <v>22.739999771118164</v>
      </c>
      <c r="D2931">
        <v>2830310</v>
      </c>
      <c r="E2931">
        <v>2216.139892578125</v>
      </c>
      <c r="F2931">
        <v>1.7805499956011772E-2</v>
      </c>
      <c r="G2931">
        <v>830.26397705078125</v>
      </c>
      <c r="H2931">
        <v>14.783200263977051</v>
      </c>
    </row>
    <row r="2932" spans="1:8" x14ac:dyDescent="0.25">
      <c r="A2932">
        <v>2930</v>
      </c>
      <c r="B2932" s="5">
        <v>42752</v>
      </c>
      <c r="C2932">
        <v>22.75</v>
      </c>
      <c r="D2932">
        <v>2646090</v>
      </c>
      <c r="E2932">
        <v>2084.389892578125</v>
      </c>
      <c r="F2932">
        <v>1.7920700833201408E-2</v>
      </c>
      <c r="G2932">
        <v>904.4539794921875</v>
      </c>
      <c r="H2932">
        <v>16.208499908447266</v>
      </c>
    </row>
    <row r="2933" spans="1:8" x14ac:dyDescent="0.25">
      <c r="A2933">
        <v>2931</v>
      </c>
      <c r="B2933" s="5">
        <v>42753</v>
      </c>
      <c r="C2933">
        <v>22.760000228881836</v>
      </c>
      <c r="D2933">
        <v>2528860</v>
      </c>
      <c r="E2933">
        <v>1982.93994140625</v>
      </c>
      <c r="F2933">
        <v>1.7846699804067612E-2</v>
      </c>
      <c r="G2933">
        <v>884.2509765625</v>
      </c>
      <c r="H2933">
        <v>15.780900001525879</v>
      </c>
    </row>
    <row r="2934" spans="1:8" x14ac:dyDescent="0.25">
      <c r="A2934">
        <v>2932</v>
      </c>
      <c r="B2934" s="5">
        <v>42754</v>
      </c>
      <c r="C2934">
        <v>22.770000457763672</v>
      </c>
      <c r="D2934">
        <v>2914050</v>
      </c>
      <c r="E2934">
        <v>2287.39990234375</v>
      </c>
      <c r="F2934">
        <v>1.7873400822281837E-2</v>
      </c>
      <c r="G2934">
        <v>898.02099609375</v>
      </c>
      <c r="H2934">
        <v>16.050699234008789</v>
      </c>
    </row>
    <row r="2935" spans="1:8" x14ac:dyDescent="0.25">
      <c r="A2935">
        <v>2933</v>
      </c>
      <c r="B2935" s="5">
        <v>42755</v>
      </c>
      <c r="C2935">
        <v>22.780000686645508</v>
      </c>
      <c r="D2935">
        <v>3165260</v>
      </c>
      <c r="E2935">
        <v>2467.35009765625</v>
      </c>
      <c r="F2935">
        <v>1.7757199704647064E-2</v>
      </c>
      <c r="G2935">
        <v>891.6240234375</v>
      </c>
      <c r="H2935">
        <v>15.832799911499023</v>
      </c>
    </row>
    <row r="2936" spans="1:8" x14ac:dyDescent="0.25">
      <c r="A2936">
        <v>2934</v>
      </c>
      <c r="B2936" s="5">
        <v>42756</v>
      </c>
      <c r="C2936">
        <v>22.790000915527344</v>
      </c>
      <c r="D2936">
        <v>3031280</v>
      </c>
      <c r="E2936">
        <v>2357.090087890625</v>
      </c>
      <c r="F2936">
        <v>1.7721299082040787E-2</v>
      </c>
      <c r="G2936">
        <v>920.010986328125</v>
      </c>
      <c r="H2936">
        <v>16.303699493408203</v>
      </c>
    </row>
    <row r="2937" spans="1:8" x14ac:dyDescent="0.25">
      <c r="A2937">
        <v>2935</v>
      </c>
      <c r="B2937" s="5">
        <v>42757</v>
      </c>
      <c r="C2937">
        <v>22.799999237060547</v>
      </c>
      <c r="D2937">
        <v>3398970</v>
      </c>
      <c r="E2937">
        <v>2262.110107421875</v>
      </c>
      <c r="F2937">
        <v>1.5173999592661858E-2</v>
      </c>
      <c r="G2937">
        <v>925.33099365234375</v>
      </c>
      <c r="H2937">
        <v>14.041000366210938</v>
      </c>
    </row>
    <row r="2938" spans="1:8" x14ac:dyDescent="0.25">
      <c r="A2938">
        <v>2936</v>
      </c>
      <c r="B2938" s="5">
        <v>42758</v>
      </c>
      <c r="C2938">
        <v>22.809999465942383</v>
      </c>
      <c r="D2938">
        <v>2715270</v>
      </c>
      <c r="E2938">
        <v>1834.010009765625</v>
      </c>
      <c r="F2938">
        <v>1.5406900085508823E-2</v>
      </c>
      <c r="G2938">
        <v>912.68798828125</v>
      </c>
      <c r="H2938">
        <v>14.061699867248535</v>
      </c>
    </row>
    <row r="2939" spans="1:8" x14ac:dyDescent="0.25">
      <c r="A2939">
        <v>2937</v>
      </c>
      <c r="B2939" s="5">
        <v>42759</v>
      </c>
      <c r="C2939">
        <v>22.819999694824219</v>
      </c>
      <c r="D2939">
        <v>2910610</v>
      </c>
      <c r="E2939">
        <v>2005.6700439453125</v>
      </c>
      <c r="F2939">
        <v>1.5724999830126762E-2</v>
      </c>
      <c r="G2939">
        <v>885.64801025390625</v>
      </c>
      <c r="H2939">
        <v>13.926799774169922</v>
      </c>
    </row>
    <row r="2940" spans="1:8" x14ac:dyDescent="0.25">
      <c r="A2940">
        <v>2938</v>
      </c>
      <c r="B2940" s="5">
        <v>42760</v>
      </c>
      <c r="C2940">
        <v>22.829999923706055</v>
      </c>
      <c r="D2940">
        <v>2930150</v>
      </c>
      <c r="E2940">
        <v>1997.510009765625</v>
      </c>
      <c r="F2940">
        <v>1.5563400462269783E-2</v>
      </c>
      <c r="G2940">
        <v>894.1099853515625</v>
      </c>
      <c r="H2940">
        <v>13.915399551391602</v>
      </c>
    </row>
    <row r="2941" spans="1:8" x14ac:dyDescent="0.25">
      <c r="A2941">
        <v>2939</v>
      </c>
      <c r="B2941" s="5">
        <v>42761</v>
      </c>
      <c r="C2941">
        <v>22.840000152587891</v>
      </c>
      <c r="D2941">
        <v>3066890</v>
      </c>
      <c r="E2941">
        <v>2061.06005859375</v>
      </c>
      <c r="F2941">
        <v>1.5349299646914005E-2</v>
      </c>
      <c r="G2941">
        <v>915.0999755859375</v>
      </c>
      <c r="H2941">
        <v>14.046099662780762</v>
      </c>
    </row>
    <row r="2942" spans="1:8" x14ac:dyDescent="0.25">
      <c r="A2942">
        <v>2940</v>
      </c>
      <c r="B2942" s="5">
        <v>42762</v>
      </c>
      <c r="C2942">
        <v>22.850000381469727</v>
      </c>
      <c r="D2942">
        <v>3320830</v>
      </c>
      <c r="E2942">
        <v>2239.0400390625</v>
      </c>
      <c r="F2942">
        <v>1.5406399965286255E-2</v>
      </c>
      <c r="G2942">
        <v>918.56201171875</v>
      </c>
      <c r="H2942">
        <v>14.151700019836426</v>
      </c>
    </row>
    <row r="2943" spans="1:8" x14ac:dyDescent="0.25">
      <c r="A2943">
        <v>2941</v>
      </c>
      <c r="B2943" s="5">
        <v>42763</v>
      </c>
      <c r="C2943">
        <v>22.860000610351563</v>
      </c>
      <c r="D2943">
        <v>2969220</v>
      </c>
      <c r="E2943">
        <v>2022.5400390625</v>
      </c>
      <c r="F2943">
        <v>1.5571500174701214E-2</v>
      </c>
      <c r="G2943">
        <v>920.280029296875</v>
      </c>
      <c r="H2943">
        <v>14.3302001953125</v>
      </c>
    </row>
    <row r="2944" spans="1:8" x14ac:dyDescent="0.25">
      <c r="A2944">
        <v>2942</v>
      </c>
      <c r="B2944" s="5">
        <v>42764</v>
      </c>
      <c r="C2944">
        <v>22.870000839233398</v>
      </c>
      <c r="D2944">
        <v>3262230</v>
      </c>
      <c r="E2944">
        <v>2207.340087890625</v>
      </c>
      <c r="F2944">
        <v>1.5474599786102772E-2</v>
      </c>
      <c r="G2944">
        <v>914.04400634765625</v>
      </c>
      <c r="H2944">
        <v>14.144499778747559</v>
      </c>
    </row>
    <row r="2945" spans="1:8" x14ac:dyDescent="0.25">
      <c r="A2945">
        <v>2943</v>
      </c>
      <c r="B2945" s="5">
        <v>42765</v>
      </c>
      <c r="C2945">
        <v>22.879999160766602</v>
      </c>
      <c r="D2945">
        <v>2852010</v>
      </c>
      <c r="E2945">
        <v>1935.1600341796875</v>
      </c>
      <c r="F2945">
        <v>1.5524700284004211E-2</v>
      </c>
      <c r="G2945">
        <v>920.24102783203125</v>
      </c>
      <c r="H2945">
        <v>14.286399841308594</v>
      </c>
    </row>
    <row r="2946" spans="1:8" x14ac:dyDescent="0.25">
      <c r="A2946">
        <v>2944</v>
      </c>
      <c r="B2946" s="5">
        <v>42766</v>
      </c>
      <c r="C2946">
        <v>22.889999389648438</v>
      </c>
      <c r="D2946">
        <v>2832480</v>
      </c>
      <c r="E2946">
        <v>1958.1600341796875</v>
      </c>
      <c r="F2946">
        <v>1.5824399888515472E-2</v>
      </c>
      <c r="G2946">
        <v>967.6669921875</v>
      </c>
      <c r="H2946">
        <v>15.312700271606445</v>
      </c>
    </row>
    <row r="2947" spans="1:8" x14ac:dyDescent="0.25">
      <c r="A2947">
        <v>2945</v>
      </c>
      <c r="B2947" s="5">
        <v>42767</v>
      </c>
      <c r="C2947">
        <v>22.899999618530273</v>
      </c>
      <c r="D2947">
        <v>3750590</v>
      </c>
      <c r="E2947">
        <v>2554.919921875</v>
      </c>
      <c r="F2947">
        <v>1.5599600039422512E-2</v>
      </c>
      <c r="G2947">
        <v>987.34600830078125</v>
      </c>
      <c r="H2947">
        <v>15.402199745178223</v>
      </c>
    </row>
    <row r="2948" spans="1:8" x14ac:dyDescent="0.25">
      <c r="A2948">
        <v>2946</v>
      </c>
      <c r="B2948" s="5">
        <v>42768</v>
      </c>
      <c r="C2948">
        <v>22.909999847412109</v>
      </c>
      <c r="D2948">
        <v>3066890</v>
      </c>
      <c r="E2948">
        <v>2104.800048828125</v>
      </c>
      <c r="F2948">
        <v>1.5723099932074547E-2</v>
      </c>
      <c r="G2948">
        <v>1007.7899780273438</v>
      </c>
      <c r="H2948">
        <v>15.845600128173828</v>
      </c>
    </row>
    <row r="2949" spans="1:8" x14ac:dyDescent="0.25">
      <c r="A2949">
        <v>2947</v>
      </c>
      <c r="B2949" s="5">
        <v>42769</v>
      </c>
      <c r="C2949">
        <v>22.920000076293945</v>
      </c>
      <c r="D2949">
        <v>2910610</v>
      </c>
      <c r="E2949">
        <v>2024.9200439453125</v>
      </c>
      <c r="F2949">
        <v>1.5945499762892723E-2</v>
      </c>
      <c r="G2949">
        <v>1018.1099853515625</v>
      </c>
      <c r="H2949">
        <v>16.23430061340332</v>
      </c>
    </row>
    <row r="2950" spans="1:8" x14ac:dyDescent="0.25">
      <c r="A2950">
        <v>2948</v>
      </c>
      <c r="B2950" s="5">
        <v>42770</v>
      </c>
      <c r="C2950">
        <v>22.930000305175781</v>
      </c>
      <c r="D2950">
        <v>3043000</v>
      </c>
      <c r="E2950">
        <v>1938.6500244140625</v>
      </c>
      <c r="F2950">
        <v>1.4608399942517281E-2</v>
      </c>
      <c r="G2950">
        <v>1033.6500244140625</v>
      </c>
      <c r="H2950">
        <v>15.099900245666504</v>
      </c>
    </row>
    <row r="2951" spans="1:8" x14ac:dyDescent="0.25">
      <c r="A2951">
        <v>2949</v>
      </c>
      <c r="B2951" s="5">
        <v>42771</v>
      </c>
      <c r="C2951">
        <v>22.940000534057617</v>
      </c>
      <c r="D2951">
        <v>3336810</v>
      </c>
      <c r="E2951">
        <v>2123.679931640625</v>
      </c>
      <c r="F2951">
        <v>1.4599899761378765E-2</v>
      </c>
      <c r="G2951">
        <v>1013.989990234375</v>
      </c>
      <c r="H2951">
        <v>14.804200172424316</v>
      </c>
    </row>
    <row r="2952" spans="1:8" x14ac:dyDescent="0.25">
      <c r="A2952">
        <v>2950</v>
      </c>
      <c r="B2952" s="5">
        <v>42772</v>
      </c>
      <c r="C2952">
        <v>22.950000762939453</v>
      </c>
      <c r="D2952">
        <v>2623280</v>
      </c>
      <c r="E2952">
        <v>1717.4300537109375</v>
      </c>
      <c r="F2952">
        <v>1.5025099739432335E-2</v>
      </c>
      <c r="G2952">
        <v>1024.6099853515625</v>
      </c>
      <c r="H2952">
        <v>15.394900321960449</v>
      </c>
    </row>
    <row r="2953" spans="1:8" x14ac:dyDescent="0.25">
      <c r="A2953">
        <v>2951</v>
      </c>
      <c r="B2953" s="5">
        <v>42773</v>
      </c>
      <c r="C2953">
        <v>22.959999084472656</v>
      </c>
      <c r="D2953">
        <v>3168920</v>
      </c>
      <c r="E2953">
        <v>2058.260009765625</v>
      </c>
      <c r="F2953">
        <v>1.491289958357811E-2</v>
      </c>
      <c r="G2953">
        <v>1052.5400390625</v>
      </c>
      <c r="H2953">
        <v>15.696399688720703</v>
      </c>
    </row>
    <row r="2954" spans="1:8" x14ac:dyDescent="0.25">
      <c r="A2954">
        <v>2952</v>
      </c>
      <c r="B2954" s="5">
        <v>42774</v>
      </c>
      <c r="C2954">
        <v>22.969999313354492</v>
      </c>
      <c r="D2954">
        <v>3063990</v>
      </c>
      <c r="E2954">
        <v>1982.1400146484375</v>
      </c>
      <c r="F2954">
        <v>1.4859599992632866E-2</v>
      </c>
      <c r="G2954">
        <v>1054.3399658203125</v>
      </c>
      <c r="H2954">
        <v>15.667099952697754</v>
      </c>
    </row>
    <row r="2955" spans="1:8" x14ac:dyDescent="0.25">
      <c r="A2955">
        <v>2953</v>
      </c>
      <c r="B2955" s="5">
        <v>42775</v>
      </c>
      <c r="C2955">
        <v>22.979999542236328</v>
      </c>
      <c r="D2955">
        <v>3546670</v>
      </c>
      <c r="E2955">
        <v>2286.68994140625</v>
      </c>
      <c r="F2955">
        <v>1.4816200360655785E-2</v>
      </c>
      <c r="G2955">
        <v>988.947998046875</v>
      </c>
      <c r="H2955">
        <v>14.652400016784668</v>
      </c>
    </row>
    <row r="2956" spans="1:8" x14ac:dyDescent="0.25">
      <c r="A2956">
        <v>2954</v>
      </c>
      <c r="B2956" s="5">
        <v>42776</v>
      </c>
      <c r="C2956">
        <v>22.989999771118164</v>
      </c>
      <c r="D2956">
        <v>3105960</v>
      </c>
      <c r="E2956">
        <v>1977.280029296875</v>
      </c>
      <c r="F2956">
        <v>1.46356001496315E-2</v>
      </c>
      <c r="G2956">
        <v>993.0789794921875</v>
      </c>
      <c r="H2956">
        <v>14.534299850463867</v>
      </c>
    </row>
    <row r="2957" spans="1:8" x14ac:dyDescent="0.25">
      <c r="A2957">
        <v>2955</v>
      </c>
      <c r="B2957" s="5">
        <v>42777</v>
      </c>
      <c r="C2957">
        <v>23</v>
      </c>
      <c r="D2957">
        <v>2917080</v>
      </c>
      <c r="E2957">
        <v>1854.5799560546875</v>
      </c>
      <c r="F2957">
        <v>1.4622599817812443E-2</v>
      </c>
      <c r="G2957">
        <v>1010</v>
      </c>
      <c r="H2957">
        <v>14.768799781799316</v>
      </c>
    </row>
    <row r="2958" spans="1:8" x14ac:dyDescent="0.25">
      <c r="A2958">
        <v>2956</v>
      </c>
      <c r="B2958" s="5">
        <v>42778</v>
      </c>
      <c r="C2958">
        <v>23.010000228881836</v>
      </c>
      <c r="D2958">
        <v>2959060</v>
      </c>
      <c r="E2958">
        <v>1852.510009765625</v>
      </c>
      <c r="F2958">
        <v>1.4405299909412861E-2</v>
      </c>
      <c r="G2958">
        <v>999.51300048828125</v>
      </c>
      <c r="H2958">
        <v>14.398300170898438</v>
      </c>
    </row>
    <row r="2959" spans="1:8" x14ac:dyDescent="0.25">
      <c r="A2959">
        <v>2957</v>
      </c>
      <c r="B2959" s="5">
        <v>42779</v>
      </c>
      <c r="C2959">
        <v>23.020000457763672</v>
      </c>
      <c r="D2959">
        <v>3420750</v>
      </c>
      <c r="E2959">
        <v>2174.27001953125</v>
      </c>
      <c r="F2959">
        <v>1.4631800353527069E-2</v>
      </c>
      <c r="G2959">
        <v>996.85699462890625</v>
      </c>
      <c r="H2959">
        <v>14.585800170898438</v>
      </c>
    </row>
    <row r="2960" spans="1:8" x14ac:dyDescent="0.25">
      <c r="A2960">
        <v>2958</v>
      </c>
      <c r="B2960" s="5">
        <v>42780</v>
      </c>
      <c r="C2960">
        <v>23.030000686645508</v>
      </c>
      <c r="D2960">
        <v>3546670</v>
      </c>
      <c r="E2960">
        <v>2253.489990234375</v>
      </c>
      <c r="F2960">
        <v>1.4632799662649632E-2</v>
      </c>
      <c r="G2960">
        <v>1009.25</v>
      </c>
      <c r="H2960">
        <v>14.768199920654297</v>
      </c>
    </row>
    <row r="2961" spans="1:8" x14ac:dyDescent="0.25">
      <c r="A2961">
        <v>2959</v>
      </c>
      <c r="B2961" s="5">
        <v>42781</v>
      </c>
      <c r="C2961">
        <v>23.040000915527344</v>
      </c>
      <c r="D2961">
        <v>2917080</v>
      </c>
      <c r="E2961">
        <v>1871.550048828125</v>
      </c>
      <c r="F2961">
        <v>1.4782099984586239E-2</v>
      </c>
      <c r="G2961">
        <v>1009.1199951171875</v>
      </c>
      <c r="H2961">
        <v>14.916899681091309</v>
      </c>
    </row>
    <row r="2962" spans="1:8" x14ac:dyDescent="0.25">
      <c r="A2962">
        <v>2960</v>
      </c>
      <c r="B2962" s="5">
        <v>42782</v>
      </c>
      <c r="C2962">
        <v>23.049999237060547</v>
      </c>
      <c r="D2962">
        <v>3189900</v>
      </c>
      <c r="E2962">
        <v>2057.3798828125</v>
      </c>
      <c r="F2962">
        <v>1.4866500161588192E-2</v>
      </c>
      <c r="G2962">
        <v>1034.0799560546875</v>
      </c>
      <c r="H2962">
        <v>15.373100280761719</v>
      </c>
    </row>
    <row r="2963" spans="1:8" x14ac:dyDescent="0.25">
      <c r="A2963">
        <v>2961</v>
      </c>
      <c r="B2963" s="5">
        <v>42783</v>
      </c>
      <c r="C2963">
        <v>23.059999465942383</v>
      </c>
      <c r="D2963">
        <v>3168920</v>
      </c>
      <c r="E2963">
        <v>2053.340087890625</v>
      </c>
      <c r="F2963">
        <v>1.4941999688744545E-2</v>
      </c>
      <c r="G2963">
        <v>1053.1199951171875</v>
      </c>
      <c r="H2963">
        <v>15.735699653625488</v>
      </c>
    </row>
    <row r="2964" spans="1:8" x14ac:dyDescent="0.25">
      <c r="A2964">
        <v>2962</v>
      </c>
      <c r="B2964" s="5">
        <v>42784</v>
      </c>
      <c r="C2964">
        <v>23.069999694824219</v>
      </c>
      <c r="D2964">
        <v>3330520</v>
      </c>
      <c r="E2964">
        <v>2039.72998046875</v>
      </c>
      <c r="F2964">
        <v>1.412890013307333E-2</v>
      </c>
      <c r="G2964">
        <v>1058.4100341796875</v>
      </c>
      <c r="H2964">
        <v>14.95419979095459</v>
      </c>
    </row>
    <row r="2965" spans="1:8" x14ac:dyDescent="0.25">
      <c r="A2965">
        <v>2963</v>
      </c>
      <c r="B2965" s="5">
        <v>42785</v>
      </c>
      <c r="C2965">
        <v>23.079999923706055</v>
      </c>
      <c r="D2965">
        <v>2936110</v>
      </c>
      <c r="E2965">
        <v>1804.43994140625</v>
      </c>
      <c r="F2965">
        <v>1.4184200204908848E-2</v>
      </c>
      <c r="G2965">
        <v>1052.8199462890625</v>
      </c>
      <c r="H2965">
        <v>14.93340015411377</v>
      </c>
    </row>
    <row r="2966" spans="1:8" x14ac:dyDescent="0.25">
      <c r="A2966">
        <v>2964</v>
      </c>
      <c r="B2966" s="5">
        <v>42786</v>
      </c>
      <c r="C2966">
        <v>23.090000152587891</v>
      </c>
      <c r="D2966">
        <v>3242870</v>
      </c>
      <c r="E2966">
        <v>2009.9100341796875</v>
      </c>
      <c r="F2966">
        <v>1.4310999773442745E-2</v>
      </c>
      <c r="G2966">
        <v>1083.239990234375</v>
      </c>
      <c r="H2966">
        <v>15.502300262451172</v>
      </c>
    </row>
    <row r="2967" spans="1:8" x14ac:dyDescent="0.25">
      <c r="A2967">
        <v>2965</v>
      </c>
      <c r="B2967" s="5">
        <v>42787</v>
      </c>
      <c r="C2967">
        <v>23.100000381469727</v>
      </c>
      <c r="D2967">
        <v>3023760</v>
      </c>
      <c r="E2967">
        <v>1890.8199462890625</v>
      </c>
      <c r="F2967">
        <v>1.4444899745285511E-2</v>
      </c>
      <c r="G2967">
        <v>1123.6600341796875</v>
      </c>
      <c r="H2967">
        <v>16.231199264526367</v>
      </c>
    </row>
    <row r="2968" spans="1:8" x14ac:dyDescent="0.25">
      <c r="A2968">
        <v>2966</v>
      </c>
      <c r="B2968" s="5">
        <v>42788</v>
      </c>
      <c r="C2968">
        <v>23.110000610351563</v>
      </c>
      <c r="D2968">
        <v>3045670</v>
      </c>
      <c r="E2968">
        <v>1907.0400390625</v>
      </c>
      <c r="F2968">
        <v>1.4470299705862999E-2</v>
      </c>
      <c r="G2968">
        <v>1122.18994140625</v>
      </c>
      <c r="H2968">
        <v>16.238399505615234</v>
      </c>
    </row>
    <row r="2969" spans="1:8" x14ac:dyDescent="0.25">
      <c r="A2969">
        <v>2967</v>
      </c>
      <c r="B2969" s="5">
        <v>42789</v>
      </c>
      <c r="C2969">
        <v>23.120000839233398</v>
      </c>
      <c r="D2969">
        <v>3286690</v>
      </c>
      <c r="E2969">
        <v>2086.64990234375</v>
      </c>
      <c r="F2969">
        <v>1.4678400009870529E-2</v>
      </c>
      <c r="G2969">
        <v>1178.3800048828125</v>
      </c>
      <c r="H2969">
        <v>17.296699523925781</v>
      </c>
    </row>
    <row r="2970" spans="1:8" x14ac:dyDescent="0.25">
      <c r="A2970">
        <v>2968</v>
      </c>
      <c r="B2970" s="5">
        <v>42790</v>
      </c>
      <c r="C2970">
        <v>23.129999160766602</v>
      </c>
      <c r="D2970">
        <v>3637270</v>
      </c>
      <c r="E2970">
        <v>2264.2099609375</v>
      </c>
      <c r="F2970">
        <v>1.4398500323295593E-2</v>
      </c>
      <c r="G2970">
        <v>1180.9200439453125</v>
      </c>
      <c r="H2970">
        <v>17.003499984741211</v>
      </c>
    </row>
    <row r="2971" spans="1:8" x14ac:dyDescent="0.25">
      <c r="A2971">
        <v>2969</v>
      </c>
      <c r="B2971" s="5">
        <v>42791</v>
      </c>
      <c r="C2971">
        <v>23.139999389648438</v>
      </c>
      <c r="D2971">
        <v>3659190</v>
      </c>
      <c r="E2971">
        <v>2278.800048828125</v>
      </c>
      <c r="F2971">
        <v>1.4410699717700481E-2</v>
      </c>
      <c r="G2971">
        <v>1151.5799560546875</v>
      </c>
      <c r="H2971">
        <v>16.595100402832031</v>
      </c>
    </row>
    <row r="2972" spans="1:8" x14ac:dyDescent="0.25">
      <c r="A2972">
        <v>2970</v>
      </c>
      <c r="B2972" s="5">
        <v>42792</v>
      </c>
      <c r="C2972">
        <v>23.149999618530273</v>
      </c>
      <c r="D2972">
        <v>3900210</v>
      </c>
      <c r="E2972">
        <v>2386.169921875</v>
      </c>
      <c r="F2972">
        <v>1.4163300395011902E-2</v>
      </c>
      <c r="G2972">
        <v>1179.969970703125</v>
      </c>
      <c r="H2972">
        <v>16.712299346923828</v>
      </c>
    </row>
    <row r="2973" spans="1:8" x14ac:dyDescent="0.25">
      <c r="A2973">
        <v>2971</v>
      </c>
      <c r="B2973" s="5">
        <v>42793</v>
      </c>
      <c r="C2973">
        <v>23.159999847412109</v>
      </c>
      <c r="D2973">
        <v>3155230</v>
      </c>
      <c r="E2973">
        <v>1995.3900146484375</v>
      </c>
      <c r="F2973">
        <v>1.46465003490448E-2</v>
      </c>
      <c r="G2973">
        <v>1194.280029296875</v>
      </c>
      <c r="H2973">
        <v>17.492099761962891</v>
      </c>
    </row>
    <row r="2974" spans="1:8" x14ac:dyDescent="0.25">
      <c r="A2974">
        <v>2972</v>
      </c>
      <c r="B2974" s="5">
        <v>42794</v>
      </c>
      <c r="C2974">
        <v>23.170000076293945</v>
      </c>
      <c r="D2974">
        <v>3352430</v>
      </c>
      <c r="E2974">
        <v>2139.8701171875</v>
      </c>
      <c r="F2974">
        <v>1.4789500273764133E-2</v>
      </c>
      <c r="G2974">
        <v>1190.8900146484375</v>
      </c>
      <c r="H2974">
        <v>17.612699508666992</v>
      </c>
    </row>
    <row r="2975" spans="1:8" x14ac:dyDescent="0.25">
      <c r="A2975">
        <v>2973</v>
      </c>
      <c r="B2975" s="5">
        <v>42795</v>
      </c>
      <c r="C2975">
        <v>23.180000305175781</v>
      </c>
      <c r="D2975">
        <v>3155230</v>
      </c>
      <c r="E2975">
        <v>2029.5899658203125</v>
      </c>
      <c r="F2975">
        <v>1.4910399913787842E-2</v>
      </c>
      <c r="G2975">
        <v>1230.02001953125</v>
      </c>
      <c r="H2975">
        <v>18.340200424194336</v>
      </c>
    </row>
    <row r="2976" spans="1:8" x14ac:dyDescent="0.25">
      <c r="A2976">
        <v>2974</v>
      </c>
      <c r="B2976" s="5">
        <v>42796</v>
      </c>
      <c r="C2976">
        <v>23.190000534057617</v>
      </c>
      <c r="D2976">
        <v>3440070</v>
      </c>
      <c r="E2976">
        <v>2214.72998046875</v>
      </c>
      <c r="F2976">
        <v>1.4929800294339657E-2</v>
      </c>
      <c r="G2976">
        <v>1260.9200439453125</v>
      </c>
      <c r="H2976">
        <v>18.825300216674805</v>
      </c>
    </row>
    <row r="2977" spans="1:8" x14ac:dyDescent="0.25">
      <c r="A2977">
        <v>2975</v>
      </c>
      <c r="B2977" s="5">
        <v>42797</v>
      </c>
      <c r="C2977">
        <v>23.200000762939453</v>
      </c>
      <c r="D2977">
        <v>3458650</v>
      </c>
      <c r="E2977">
        <v>2147.18994140625</v>
      </c>
      <c r="F2977">
        <v>1.4402999542653561E-2</v>
      </c>
      <c r="G2977">
        <v>1290.7900390625</v>
      </c>
      <c r="H2977">
        <v>18.59119987487793</v>
      </c>
    </row>
    <row r="2978" spans="1:8" x14ac:dyDescent="0.25">
      <c r="A2978">
        <v>2976</v>
      </c>
      <c r="B2978" s="5">
        <v>42798</v>
      </c>
      <c r="C2978">
        <v>23.209999084472656</v>
      </c>
      <c r="D2978">
        <v>3069270</v>
      </c>
      <c r="E2978">
        <v>1870.300048828125</v>
      </c>
      <c r="F2978">
        <v>1.4143300242722034E-2</v>
      </c>
      <c r="G2978">
        <v>1267.6800537109375</v>
      </c>
      <c r="H2978">
        <v>17.92919921875</v>
      </c>
    </row>
    <row r="2979" spans="1:8" x14ac:dyDescent="0.25">
      <c r="A2979">
        <v>2977</v>
      </c>
      <c r="B2979" s="5">
        <v>42799</v>
      </c>
      <c r="C2979">
        <v>23.219999313354492</v>
      </c>
      <c r="D2979">
        <v>3367030</v>
      </c>
      <c r="E2979">
        <v>2054.199951171875</v>
      </c>
      <c r="F2979">
        <v>1.4166300185024738E-2</v>
      </c>
      <c r="G2979">
        <v>1277.68994140625</v>
      </c>
      <c r="H2979">
        <v>18.100200653076172</v>
      </c>
    </row>
    <row r="2980" spans="1:8" x14ac:dyDescent="0.25">
      <c r="A2980">
        <v>2978</v>
      </c>
      <c r="B2980" s="5">
        <v>42800</v>
      </c>
      <c r="C2980">
        <v>23.229999542236328</v>
      </c>
      <c r="D2980">
        <v>3252510</v>
      </c>
      <c r="E2980">
        <v>2013.97998046875</v>
      </c>
      <c r="F2980">
        <v>1.4384199865162373E-2</v>
      </c>
      <c r="G2980">
        <v>1280.8699951171875</v>
      </c>
      <c r="H2980">
        <v>18.424299240112305</v>
      </c>
    </row>
    <row r="2981" spans="1:8" x14ac:dyDescent="0.25">
      <c r="A2981">
        <v>2979</v>
      </c>
      <c r="B2981" s="5">
        <v>42801</v>
      </c>
      <c r="C2981">
        <v>23.239999771118164</v>
      </c>
      <c r="D2981">
        <v>3504460</v>
      </c>
      <c r="E2981">
        <v>2182.27001953125</v>
      </c>
      <c r="F2981">
        <v>1.4471800066530704E-2</v>
      </c>
      <c r="G2981">
        <v>1232.4300537109375</v>
      </c>
      <c r="H2981">
        <v>17.835500717163086</v>
      </c>
    </row>
    <row r="2982" spans="1:8" x14ac:dyDescent="0.25">
      <c r="A2982">
        <v>2980</v>
      </c>
      <c r="B2982" s="5">
        <v>42802</v>
      </c>
      <c r="C2982">
        <v>23.25</v>
      </c>
      <c r="D2982">
        <v>3252510</v>
      </c>
      <c r="E2982">
        <v>2008.72998046875</v>
      </c>
      <c r="F2982">
        <v>1.4359099790453911E-2</v>
      </c>
      <c r="G2982">
        <v>1150.47998046875</v>
      </c>
      <c r="H2982">
        <v>16.519800186157227</v>
      </c>
    </row>
    <row r="2983" spans="1:8" x14ac:dyDescent="0.25">
      <c r="A2983">
        <v>2981</v>
      </c>
      <c r="B2983" s="5">
        <v>42803</v>
      </c>
      <c r="C2983">
        <v>23.260000228881836</v>
      </c>
      <c r="D2983">
        <v>3389940</v>
      </c>
      <c r="E2983">
        <v>2086.669921875</v>
      </c>
      <c r="F2983">
        <v>1.4317600056529045E-2</v>
      </c>
      <c r="G2983">
        <v>1191.81005859375</v>
      </c>
      <c r="H2983">
        <v>17.063899993896484</v>
      </c>
    </row>
    <row r="2984" spans="1:8" x14ac:dyDescent="0.25">
      <c r="A2984">
        <v>2982</v>
      </c>
      <c r="B2984" s="5">
        <v>42804</v>
      </c>
      <c r="C2984">
        <v>23.270000457763672</v>
      </c>
      <c r="D2984">
        <v>3573180</v>
      </c>
      <c r="E2984">
        <v>2207.919921875</v>
      </c>
      <c r="F2984">
        <v>1.4378899708390236E-2</v>
      </c>
      <c r="G2984">
        <v>1117.030029296875</v>
      </c>
      <c r="H2984">
        <v>16.061599731445313</v>
      </c>
    </row>
    <row r="2985" spans="1:8" x14ac:dyDescent="0.25">
      <c r="A2985">
        <v>2983</v>
      </c>
      <c r="B2985" s="5">
        <v>42805</v>
      </c>
      <c r="C2985">
        <v>23.280000686645508</v>
      </c>
      <c r="D2985">
        <v>3412840</v>
      </c>
      <c r="E2985">
        <v>2080.169921875</v>
      </c>
      <c r="F2985">
        <v>1.4189500361680984E-2</v>
      </c>
      <c r="G2985">
        <v>1181.6500244140625</v>
      </c>
      <c r="H2985">
        <v>16.767000198364258</v>
      </c>
    </row>
    <row r="2986" spans="1:8" x14ac:dyDescent="0.25">
      <c r="A2986">
        <v>2984</v>
      </c>
      <c r="B2986" s="5">
        <v>42806</v>
      </c>
      <c r="C2986">
        <v>23.290000915527344</v>
      </c>
      <c r="D2986">
        <v>3550270</v>
      </c>
      <c r="E2986">
        <v>2128.1298828125</v>
      </c>
      <c r="F2986">
        <v>1.3960699550807476E-2</v>
      </c>
      <c r="G2986">
        <v>1229.510009765625</v>
      </c>
      <c r="H2986">
        <v>17.164800643920898</v>
      </c>
    </row>
    <row r="2987" spans="1:8" x14ac:dyDescent="0.25">
      <c r="A2987">
        <v>2985</v>
      </c>
      <c r="B2987" s="5">
        <v>42807</v>
      </c>
      <c r="C2987">
        <v>23.299999237060547</v>
      </c>
      <c r="D2987">
        <v>3321220</v>
      </c>
      <c r="E2987">
        <v>2033.25</v>
      </c>
      <c r="F2987">
        <v>1.4264300465583801E-2</v>
      </c>
      <c r="G2987">
        <v>1243.239990234375</v>
      </c>
      <c r="H2987">
        <v>17.73390007019043</v>
      </c>
    </row>
    <row r="2988" spans="1:8" x14ac:dyDescent="0.25">
      <c r="A2988">
        <v>2986</v>
      </c>
      <c r="B2988" s="5">
        <v>42808</v>
      </c>
      <c r="C2988">
        <v>23.309999465942383</v>
      </c>
      <c r="D2988">
        <v>3573180</v>
      </c>
      <c r="E2988">
        <v>2206.530029296875</v>
      </c>
      <c r="F2988">
        <v>1.439450029283762E-2</v>
      </c>
      <c r="G2988">
        <v>1246.31005859375</v>
      </c>
      <c r="H2988">
        <v>17.940000534057617</v>
      </c>
    </row>
    <row r="2989" spans="1:8" x14ac:dyDescent="0.25">
      <c r="A2989">
        <v>2987</v>
      </c>
      <c r="B2989" s="5">
        <v>42809</v>
      </c>
      <c r="C2989">
        <v>23.319999694824219</v>
      </c>
      <c r="D2989">
        <v>3252510</v>
      </c>
      <c r="E2989">
        <v>2011.260009765625</v>
      </c>
      <c r="F2989">
        <v>1.4420400373637676E-2</v>
      </c>
      <c r="G2989">
        <v>1259.5999755859375</v>
      </c>
      <c r="H2989">
        <v>18.163999557495117</v>
      </c>
    </row>
    <row r="2990" spans="1:8" x14ac:dyDescent="0.25">
      <c r="A2990">
        <v>2988</v>
      </c>
      <c r="B2990" s="5">
        <v>42810</v>
      </c>
      <c r="C2990">
        <v>23.329999923706055</v>
      </c>
      <c r="D2990">
        <v>3504460</v>
      </c>
      <c r="E2990">
        <v>2177.050048828125</v>
      </c>
      <c r="F2990">
        <v>1.4493100345134735E-2</v>
      </c>
      <c r="G2990">
        <v>1172.9100341796875</v>
      </c>
      <c r="H2990">
        <v>16.999099731445313</v>
      </c>
    </row>
    <row r="2991" spans="1:8" x14ac:dyDescent="0.25">
      <c r="A2991">
        <v>2989</v>
      </c>
      <c r="B2991" s="5">
        <v>42811</v>
      </c>
      <c r="C2991">
        <v>23.340000152587891</v>
      </c>
      <c r="D2991">
        <v>3641700</v>
      </c>
      <c r="E2991">
        <v>2169.590087890625</v>
      </c>
      <c r="F2991">
        <v>1.3905099593102932E-2</v>
      </c>
      <c r="G2991">
        <v>1070.1300048828125</v>
      </c>
      <c r="H2991">
        <v>14.88029956817627</v>
      </c>
    </row>
    <row r="2992" spans="1:8" x14ac:dyDescent="0.25">
      <c r="A2992">
        <v>2990</v>
      </c>
      <c r="B2992" s="5">
        <v>42812</v>
      </c>
      <c r="C2992">
        <v>23.350000381469727</v>
      </c>
      <c r="D2992">
        <v>3712650</v>
      </c>
      <c r="E2992">
        <v>2179.56005859375</v>
      </c>
      <c r="F2992">
        <v>1.3707900419831276E-2</v>
      </c>
      <c r="G2992">
        <v>970.5980224609375</v>
      </c>
      <c r="H2992">
        <v>13.304900169372559</v>
      </c>
    </row>
    <row r="2993" spans="1:8" x14ac:dyDescent="0.25">
      <c r="A2993">
        <v>2991</v>
      </c>
      <c r="B2993" s="5">
        <v>42813</v>
      </c>
      <c r="C2993">
        <v>23.360000610351563</v>
      </c>
      <c r="D2993">
        <v>3925470</v>
      </c>
      <c r="E2993">
        <v>2274.1298828125</v>
      </c>
      <c r="F2993">
        <v>1.3533099554479122E-2</v>
      </c>
      <c r="G2993">
        <v>1017.7999877929688</v>
      </c>
      <c r="H2993">
        <v>13.77400016784668</v>
      </c>
    </row>
    <row r="2994" spans="1:8" x14ac:dyDescent="0.25">
      <c r="A2994">
        <v>2992</v>
      </c>
      <c r="B2994" s="5">
        <v>42814</v>
      </c>
      <c r="C2994">
        <v>23.370000839233398</v>
      </c>
      <c r="D2994">
        <v>3216050</v>
      </c>
      <c r="E2994">
        <v>1941.1600341796875</v>
      </c>
      <c r="F2994">
        <v>1.4105799607932568E-2</v>
      </c>
      <c r="G2994">
        <v>1041.3399658203125</v>
      </c>
      <c r="H2994">
        <v>14.688899993896484</v>
      </c>
    </row>
    <row r="2995" spans="1:8" x14ac:dyDescent="0.25">
      <c r="A2995">
        <v>2993</v>
      </c>
      <c r="B2995" s="5">
        <v>42815</v>
      </c>
      <c r="C2995">
        <v>23.379999160766602</v>
      </c>
      <c r="D2995">
        <v>3357940</v>
      </c>
      <c r="E2995">
        <v>2023.6400146484375</v>
      </c>
      <c r="F2995">
        <v>1.4089800417423248E-2</v>
      </c>
      <c r="G2995">
        <v>1115.0400390625</v>
      </c>
      <c r="H2995">
        <v>15.710700035095215</v>
      </c>
    </row>
    <row r="2996" spans="1:8" x14ac:dyDescent="0.25">
      <c r="A2996">
        <v>2994</v>
      </c>
      <c r="B2996" s="5">
        <v>42816</v>
      </c>
      <c r="C2996">
        <v>23.389999389648438</v>
      </c>
      <c r="D2996">
        <v>3807240</v>
      </c>
      <c r="E2996">
        <v>2253.35009765625</v>
      </c>
      <c r="F2996">
        <v>1.3843599706888199E-2</v>
      </c>
      <c r="G2996">
        <v>1037.43994140625</v>
      </c>
      <c r="H2996">
        <v>14.361900329589844</v>
      </c>
    </row>
    <row r="2997" spans="1:8" x14ac:dyDescent="0.25">
      <c r="A2997">
        <v>2995</v>
      </c>
      <c r="B2997" s="5">
        <v>42817</v>
      </c>
      <c r="C2997">
        <v>23.399999618530273</v>
      </c>
      <c r="D2997">
        <v>3499820</v>
      </c>
      <c r="E2997">
        <v>2086</v>
      </c>
      <c r="F2997">
        <v>1.3947100378572941E-2</v>
      </c>
      <c r="G2997">
        <v>1029.949951171875</v>
      </c>
      <c r="H2997">
        <v>14.364800453186035</v>
      </c>
    </row>
    <row r="2998" spans="1:8" x14ac:dyDescent="0.25">
      <c r="A2998">
        <v>2996</v>
      </c>
      <c r="B2998" s="5">
        <v>42818</v>
      </c>
      <c r="C2998">
        <v>23.409999847412109</v>
      </c>
      <c r="D2998">
        <v>4161950</v>
      </c>
      <c r="E2998">
        <v>2431.550048828125</v>
      </c>
      <c r="F2998">
        <v>1.3676900416612625E-2</v>
      </c>
      <c r="G2998">
        <v>935.94598388671875</v>
      </c>
      <c r="H2998">
        <v>12.800800323486328</v>
      </c>
    </row>
    <row r="2999" spans="1:8" x14ac:dyDescent="0.25">
      <c r="A2999">
        <v>2997</v>
      </c>
      <c r="B2999" s="5">
        <v>42819</v>
      </c>
      <c r="C2999">
        <v>23.420000076293945</v>
      </c>
      <c r="D2999">
        <v>3145110</v>
      </c>
      <c r="E2999">
        <v>1844.510009765625</v>
      </c>
      <c r="F2999">
        <v>1.3735099695622921E-2</v>
      </c>
      <c r="G2999">
        <v>964.6920166015625</v>
      </c>
      <c r="H2999">
        <v>13.250100135803223</v>
      </c>
    </row>
    <row r="3000" spans="1:8" x14ac:dyDescent="0.25">
      <c r="A3000">
        <v>2998</v>
      </c>
      <c r="B3000" s="5">
        <v>42820</v>
      </c>
      <c r="C3000">
        <v>23.430000305175781</v>
      </c>
      <c r="D3000">
        <v>3925470</v>
      </c>
      <c r="E3000">
        <v>2229.64990234375</v>
      </c>
      <c r="F3000">
        <v>1.3308100402355194E-2</v>
      </c>
      <c r="G3000">
        <v>965.22900390625</v>
      </c>
      <c r="H3000">
        <v>12.845399856567383</v>
      </c>
    </row>
    <row r="3001" spans="1:8" x14ac:dyDescent="0.25">
      <c r="A3001">
        <v>2999</v>
      </c>
      <c r="B3001" s="5">
        <v>42821</v>
      </c>
      <c r="C3001">
        <v>23.440000534057617</v>
      </c>
      <c r="D3001">
        <v>3121460</v>
      </c>
      <c r="E3001">
        <v>1844.8399658203125</v>
      </c>
      <c r="F3001">
        <v>1.3853499665856361E-2</v>
      </c>
      <c r="G3001">
        <v>1040.489990234375</v>
      </c>
      <c r="H3001">
        <v>14.414400100708008</v>
      </c>
    </row>
    <row r="3002" spans="1:8" x14ac:dyDescent="0.25">
      <c r="A3002">
        <v>3000</v>
      </c>
      <c r="B3002" s="5">
        <v>42822</v>
      </c>
      <c r="C3002">
        <v>23.450000762939453</v>
      </c>
      <c r="D3002">
        <v>3665350</v>
      </c>
      <c r="E3002">
        <v>2170.719970703125</v>
      </c>
      <c r="F3002">
        <v>1.3887699693441391E-2</v>
      </c>
      <c r="G3002">
        <v>1044.25</v>
      </c>
      <c r="H3002">
        <v>14.502300262451172</v>
      </c>
    </row>
    <row r="3003" spans="1:8" x14ac:dyDescent="0.25">
      <c r="A3003">
        <v>3001</v>
      </c>
      <c r="B3003" s="5">
        <v>42823</v>
      </c>
      <c r="C3003">
        <v>23.459999084472656</v>
      </c>
      <c r="D3003">
        <v>3263350</v>
      </c>
      <c r="E3003">
        <v>1937.93994140625</v>
      </c>
      <c r="F3003">
        <v>1.3931700028479099E-2</v>
      </c>
      <c r="G3003">
        <v>1040.3900146484375</v>
      </c>
      <c r="H3003">
        <v>14.494400024414063</v>
      </c>
    </row>
    <row r="3004" spans="1:8" x14ac:dyDescent="0.25">
      <c r="A3004">
        <v>3002</v>
      </c>
      <c r="B3004" s="5">
        <v>42824</v>
      </c>
      <c r="C3004">
        <v>23.469999313354492</v>
      </c>
      <c r="D3004">
        <v>4073270</v>
      </c>
      <c r="E3004">
        <v>2253.39990234375</v>
      </c>
      <c r="F3004">
        <v>1.2984000146389008E-2</v>
      </c>
      <c r="G3004">
        <v>1037.530029296875</v>
      </c>
      <c r="H3004">
        <v>13.47130012512207</v>
      </c>
    </row>
    <row r="3005" spans="1:8" x14ac:dyDescent="0.25">
      <c r="A3005">
        <v>3003</v>
      </c>
      <c r="B3005" s="5">
        <v>42825</v>
      </c>
      <c r="C3005">
        <v>23.479999542236328</v>
      </c>
      <c r="D3005">
        <v>3353000</v>
      </c>
      <c r="E3005">
        <v>1904.780029296875</v>
      </c>
      <c r="F3005">
        <v>1.3338600285351276E-2</v>
      </c>
      <c r="G3005">
        <v>1079.75</v>
      </c>
      <c r="H3005">
        <v>14.402299880981445</v>
      </c>
    </row>
    <row r="3006" spans="1:8" x14ac:dyDescent="0.25">
      <c r="A3006">
        <v>3004</v>
      </c>
      <c r="B3006" s="5">
        <v>42826</v>
      </c>
      <c r="C3006">
        <v>23.489999771118164</v>
      </c>
      <c r="D3006">
        <v>3278490</v>
      </c>
      <c r="E3006">
        <v>1840.6400146484375</v>
      </c>
      <c r="F3006">
        <v>1.3187999837100506E-2</v>
      </c>
      <c r="G3006">
        <v>1089.510009765625</v>
      </c>
      <c r="H3006">
        <v>14.368399620056152</v>
      </c>
    </row>
    <row r="3007" spans="1:8" x14ac:dyDescent="0.25">
      <c r="A3007">
        <v>3005</v>
      </c>
      <c r="B3007" s="5">
        <v>42827</v>
      </c>
      <c r="C3007">
        <v>23.5</v>
      </c>
      <c r="D3007">
        <v>3924250</v>
      </c>
      <c r="E3007">
        <v>2155.739990234375</v>
      </c>
      <c r="F3007">
        <v>1.2909400276839733E-2</v>
      </c>
      <c r="G3007">
        <v>1098.780029296875</v>
      </c>
      <c r="H3007">
        <v>14.184599876403809</v>
      </c>
    </row>
    <row r="3008" spans="1:8" x14ac:dyDescent="0.25">
      <c r="A3008">
        <v>3006</v>
      </c>
      <c r="B3008" s="5">
        <v>42828</v>
      </c>
      <c r="C3008">
        <v>23.510000228881836</v>
      </c>
      <c r="D3008">
        <v>4371320</v>
      </c>
      <c r="E3008">
        <v>2421.0400390625</v>
      </c>
      <c r="F3008">
        <v>1.3020900078117847E-2</v>
      </c>
      <c r="G3008">
        <v>1147.6300048828125</v>
      </c>
      <c r="H3008">
        <v>14.94320011138916</v>
      </c>
    </row>
    <row r="3009" spans="1:8" x14ac:dyDescent="0.25">
      <c r="A3009">
        <v>3007</v>
      </c>
      <c r="B3009" s="5">
        <v>42829</v>
      </c>
      <c r="C3009">
        <v>23.520000457763672</v>
      </c>
      <c r="D3009">
        <v>3104630</v>
      </c>
      <c r="E3009">
        <v>1762.800048828125</v>
      </c>
      <c r="F3009">
        <v>1.335460040718317E-2</v>
      </c>
      <c r="G3009">
        <v>1143.75</v>
      </c>
      <c r="H3009">
        <v>15.274299621582031</v>
      </c>
    </row>
    <row r="3010" spans="1:8" x14ac:dyDescent="0.25">
      <c r="A3010">
        <v>3008</v>
      </c>
      <c r="B3010" s="5">
        <v>42830</v>
      </c>
      <c r="C3010">
        <v>23.530000686645508</v>
      </c>
      <c r="D3010">
        <v>4023600</v>
      </c>
      <c r="E3010">
        <v>2261.300048828125</v>
      </c>
      <c r="F3010">
        <v>1.3224099762737751E-2</v>
      </c>
      <c r="G3010">
        <v>1135</v>
      </c>
      <c r="H3010">
        <v>15.009300231933594</v>
      </c>
    </row>
    <row r="3011" spans="1:8" x14ac:dyDescent="0.25">
      <c r="A3011">
        <v>3009</v>
      </c>
      <c r="B3011" s="5">
        <v>42831</v>
      </c>
      <c r="C3011">
        <v>23.540000915527344</v>
      </c>
      <c r="D3011">
        <v>3651040</v>
      </c>
      <c r="E3011">
        <v>2059.219970703125</v>
      </c>
      <c r="F3011">
        <v>1.3276799581944942E-2</v>
      </c>
      <c r="G3011">
        <v>1190.5999755859375</v>
      </c>
      <c r="H3011">
        <v>15.807299613952637</v>
      </c>
    </row>
    <row r="3012" spans="1:8" x14ac:dyDescent="0.25">
      <c r="A3012">
        <v>3010</v>
      </c>
      <c r="B3012" s="5">
        <v>42832</v>
      </c>
      <c r="C3012">
        <v>23.549999237060547</v>
      </c>
      <c r="D3012">
        <v>4023600</v>
      </c>
      <c r="E3012">
        <v>2250.14990234375</v>
      </c>
      <c r="F3012">
        <v>1.3170099817216396E-2</v>
      </c>
      <c r="G3012">
        <v>1193.02001953125</v>
      </c>
      <c r="H3012">
        <v>15.712100028991699</v>
      </c>
    </row>
    <row r="3013" spans="1:8" x14ac:dyDescent="0.25">
      <c r="A3013">
        <v>3011</v>
      </c>
      <c r="B3013" s="5">
        <v>42833</v>
      </c>
      <c r="C3013">
        <v>23.559999465942383</v>
      </c>
      <c r="D3013">
        <v>3402670</v>
      </c>
      <c r="E3013">
        <v>1884.1099853515625</v>
      </c>
      <c r="F3013">
        <v>1.3045500032603741E-2</v>
      </c>
      <c r="G3013">
        <v>1184.8199462890625</v>
      </c>
      <c r="H3013">
        <v>15.456600189208984</v>
      </c>
    </row>
    <row r="3014" spans="1:8" x14ac:dyDescent="0.25">
      <c r="A3014">
        <v>3012</v>
      </c>
      <c r="B3014" s="5">
        <v>42834</v>
      </c>
      <c r="C3014">
        <v>23.569999694824219</v>
      </c>
      <c r="D3014">
        <v>3949090</v>
      </c>
      <c r="E3014">
        <v>2155.56005859375</v>
      </c>
      <c r="F3014">
        <v>1.2865399941802025E-2</v>
      </c>
      <c r="G3014">
        <v>1210.06005859375</v>
      </c>
      <c r="H3014">
        <v>15.567899703979492</v>
      </c>
    </row>
    <row r="3015" spans="1:8" x14ac:dyDescent="0.25">
      <c r="A3015">
        <v>3013</v>
      </c>
      <c r="B3015" s="5">
        <v>42835</v>
      </c>
      <c r="C3015">
        <v>23.579999923706055</v>
      </c>
      <c r="D3015">
        <v>3675880</v>
      </c>
      <c r="E3015">
        <v>2034.77001953125</v>
      </c>
      <c r="F3015">
        <v>1.3052600435912609E-2</v>
      </c>
      <c r="G3015">
        <v>1213.3399658203125</v>
      </c>
      <c r="H3015">
        <v>15.837300300598145</v>
      </c>
    </row>
    <row r="3016" spans="1:8" x14ac:dyDescent="0.25">
      <c r="A3016">
        <v>3014</v>
      </c>
      <c r="B3016" s="5">
        <v>42836</v>
      </c>
      <c r="C3016">
        <v>23.590000152587891</v>
      </c>
      <c r="D3016">
        <v>4147790</v>
      </c>
      <c r="E3016">
        <v>2313.85009765625</v>
      </c>
      <c r="F3016">
        <v>1.3159699738025665E-2</v>
      </c>
      <c r="G3016">
        <v>1224.77001953125</v>
      </c>
      <c r="H3016">
        <v>16.117599487304688</v>
      </c>
    </row>
    <row r="3017" spans="1:8" x14ac:dyDescent="0.25">
      <c r="A3017">
        <v>3015</v>
      </c>
      <c r="B3017" s="5">
        <v>42837</v>
      </c>
      <c r="C3017">
        <v>23.600000381469727</v>
      </c>
      <c r="D3017">
        <v>3526860</v>
      </c>
      <c r="E3017">
        <v>1987.1600341796875</v>
      </c>
      <c r="F3017">
        <v>1.3297099620103836E-2</v>
      </c>
      <c r="G3017">
        <v>1216.510009765625</v>
      </c>
      <c r="H3017">
        <v>16.176000595092773</v>
      </c>
    </row>
    <row r="3018" spans="1:8" x14ac:dyDescent="0.25">
      <c r="A3018">
        <v>3016</v>
      </c>
      <c r="B3018" s="5">
        <v>42838</v>
      </c>
      <c r="C3018">
        <v>23.610000610351563</v>
      </c>
      <c r="D3018">
        <v>3287970</v>
      </c>
      <c r="E3018">
        <v>1804.1700439453125</v>
      </c>
      <c r="F3018">
        <v>1.2955199927091599E-2</v>
      </c>
      <c r="G3018">
        <v>1178.530029296875</v>
      </c>
      <c r="H3018">
        <v>15.268099784851074</v>
      </c>
    </row>
    <row r="3019" spans="1:8" x14ac:dyDescent="0.25">
      <c r="A3019">
        <v>3017</v>
      </c>
      <c r="B3019" s="5">
        <v>42839</v>
      </c>
      <c r="C3019">
        <v>23.620000839233398</v>
      </c>
      <c r="D3019">
        <v>3598650</v>
      </c>
      <c r="E3019">
        <v>1972.97998046875</v>
      </c>
      <c r="F3019">
        <v>1.2949800118803978E-2</v>
      </c>
      <c r="G3019">
        <v>1183.43994140625</v>
      </c>
      <c r="H3019">
        <v>15.325300216674805</v>
      </c>
    </row>
    <row r="3020" spans="1:8" x14ac:dyDescent="0.25">
      <c r="A3020">
        <v>3018</v>
      </c>
      <c r="B3020" s="5">
        <v>42840</v>
      </c>
      <c r="C3020">
        <v>23.629999160766602</v>
      </c>
      <c r="D3020">
        <v>3909320</v>
      </c>
      <c r="E3020">
        <v>2076.550048828125</v>
      </c>
      <c r="F3020">
        <v>1.2551800347864628E-2</v>
      </c>
      <c r="G3020">
        <v>1180.699951171875</v>
      </c>
      <c r="H3020">
        <v>14.819899559020996</v>
      </c>
    </row>
    <row r="3021" spans="1:8" x14ac:dyDescent="0.25">
      <c r="A3021">
        <v>3019</v>
      </c>
      <c r="B3021" s="5">
        <v>42841</v>
      </c>
      <c r="C3021">
        <v>23.639999389648438</v>
      </c>
      <c r="D3021">
        <v>3779870</v>
      </c>
      <c r="E3021">
        <v>1983.8599853515625</v>
      </c>
      <c r="F3021">
        <v>1.2407399713993073E-2</v>
      </c>
      <c r="G3021">
        <v>1184.7900390625</v>
      </c>
      <c r="H3021">
        <v>14.700200080871582</v>
      </c>
    </row>
    <row r="3022" spans="1:8" x14ac:dyDescent="0.25">
      <c r="A3022">
        <v>3020</v>
      </c>
      <c r="B3022" s="5">
        <v>42842</v>
      </c>
      <c r="C3022">
        <v>23.649999618530273</v>
      </c>
      <c r="D3022">
        <v>3572760</v>
      </c>
      <c r="E3022">
        <v>1905.72998046875</v>
      </c>
      <c r="F3022">
        <v>1.2614999897778034E-2</v>
      </c>
      <c r="G3022">
        <v>1203.72998046875</v>
      </c>
      <c r="H3022">
        <v>15.185099601745605</v>
      </c>
    </row>
    <row r="3023" spans="1:8" x14ac:dyDescent="0.25">
      <c r="A3023">
        <v>3021</v>
      </c>
      <c r="B3023" s="5">
        <v>42843</v>
      </c>
      <c r="C3023">
        <v>23.659999847412109</v>
      </c>
      <c r="D3023">
        <v>3779870</v>
      </c>
      <c r="E3023">
        <v>2045.2099609375</v>
      </c>
      <c r="F3023">
        <v>1.2801899574697018E-2</v>
      </c>
      <c r="G3023">
        <v>1217.5999755859375</v>
      </c>
      <c r="H3023">
        <v>15.587599754333496</v>
      </c>
    </row>
    <row r="3024" spans="1:8" x14ac:dyDescent="0.25">
      <c r="A3024">
        <v>3022</v>
      </c>
      <c r="B3024" s="5">
        <v>42844</v>
      </c>
      <c r="C3024">
        <v>23.670000076293945</v>
      </c>
      <c r="D3024">
        <v>3702200</v>
      </c>
      <c r="E3024">
        <v>1997.030029296875</v>
      </c>
      <c r="F3024">
        <v>1.2768000364303589E-2</v>
      </c>
      <c r="G3024">
        <v>1226.93994140625</v>
      </c>
      <c r="H3024">
        <v>15.665599822998047</v>
      </c>
    </row>
    <row r="3025" spans="1:8" x14ac:dyDescent="0.25">
      <c r="A3025">
        <v>3023</v>
      </c>
      <c r="B3025" s="5">
        <v>42845</v>
      </c>
      <c r="C3025">
        <v>23.680000305175781</v>
      </c>
      <c r="D3025">
        <v>3598650</v>
      </c>
      <c r="E3025">
        <v>1953.3800048828125</v>
      </c>
      <c r="F3025">
        <v>1.2853699736297131E-2</v>
      </c>
      <c r="G3025">
        <v>1255.4000244140625</v>
      </c>
      <c r="H3025">
        <v>16.136600494384766</v>
      </c>
    </row>
    <row r="3026" spans="1:8" x14ac:dyDescent="0.25">
      <c r="A3026">
        <v>3024</v>
      </c>
      <c r="B3026" s="5">
        <v>42846</v>
      </c>
      <c r="C3026">
        <v>23.690000534057617</v>
      </c>
      <c r="D3026">
        <v>4323550</v>
      </c>
      <c r="E3026">
        <v>2331.889892578125</v>
      </c>
      <c r="F3026">
        <v>1.2777100317180157E-2</v>
      </c>
      <c r="G3026">
        <v>1257.1400146484375</v>
      </c>
      <c r="H3026">
        <v>16.062599182128906</v>
      </c>
    </row>
    <row r="3027" spans="1:8" x14ac:dyDescent="0.25">
      <c r="A3027">
        <v>3025</v>
      </c>
      <c r="B3027" s="5">
        <v>42847</v>
      </c>
      <c r="C3027">
        <v>23.700000762939453</v>
      </c>
      <c r="D3027">
        <v>3753980</v>
      </c>
      <c r="E3027">
        <v>1992.8399658203125</v>
      </c>
      <c r="F3027">
        <v>1.2581399641931057E-2</v>
      </c>
      <c r="G3027">
        <v>1244.3800048828125</v>
      </c>
      <c r="H3027">
        <v>15.656000137329102</v>
      </c>
    </row>
    <row r="3028" spans="1:8" x14ac:dyDescent="0.25">
      <c r="A3028">
        <v>3026</v>
      </c>
      <c r="B3028" s="5">
        <v>42848</v>
      </c>
      <c r="C3028">
        <v>23.709999084472656</v>
      </c>
      <c r="D3028">
        <v>3961100</v>
      </c>
      <c r="E3028">
        <v>2082.169921875</v>
      </c>
      <c r="F3028">
        <v>1.2463299557566643E-2</v>
      </c>
      <c r="G3028">
        <v>1248.219970703125</v>
      </c>
      <c r="H3028">
        <v>15.556900024414063</v>
      </c>
    </row>
    <row r="3029" spans="1:8" x14ac:dyDescent="0.25">
      <c r="A3029">
        <v>3027</v>
      </c>
      <c r="B3029" s="5">
        <v>42849</v>
      </c>
      <c r="C3029">
        <v>23.719999313354492</v>
      </c>
      <c r="D3029">
        <v>3210300</v>
      </c>
      <c r="E3029">
        <v>1737.9599609375</v>
      </c>
      <c r="F3029">
        <v>1.28413001075387E-2</v>
      </c>
      <c r="G3029">
        <v>1248.3199462890625</v>
      </c>
      <c r="H3029">
        <v>16.030000686645508</v>
      </c>
    </row>
    <row r="3030" spans="1:8" x14ac:dyDescent="0.25">
      <c r="A3030">
        <v>3028</v>
      </c>
      <c r="B3030" s="5">
        <v>42850</v>
      </c>
      <c r="C3030">
        <v>23.729999542236328</v>
      </c>
      <c r="D3030">
        <v>3831650</v>
      </c>
      <c r="E3030">
        <v>2121.6298828125</v>
      </c>
      <c r="F3030">
        <v>1.3139599934220314E-2</v>
      </c>
      <c r="G3030">
        <v>1263.550048828125</v>
      </c>
      <c r="H3030">
        <v>16.602500915527344</v>
      </c>
    </row>
    <row r="3031" spans="1:8" x14ac:dyDescent="0.25">
      <c r="A3031">
        <v>3029</v>
      </c>
      <c r="B3031" s="5">
        <v>42851</v>
      </c>
      <c r="C3031">
        <v>23.739999771118164</v>
      </c>
      <c r="D3031">
        <v>3961100</v>
      </c>
      <c r="E3031">
        <v>2166.340087890625</v>
      </c>
      <c r="F3031">
        <v>1.2983500026166439E-2</v>
      </c>
      <c r="G3031">
        <v>1284.8399658203125</v>
      </c>
      <c r="H3031">
        <v>16.681699752807617</v>
      </c>
    </row>
    <row r="3032" spans="1:8" x14ac:dyDescent="0.25">
      <c r="A3032">
        <v>3030</v>
      </c>
      <c r="B3032" s="5">
        <v>42852</v>
      </c>
      <c r="C3032">
        <v>23.75</v>
      </c>
      <c r="D3032">
        <v>3814280</v>
      </c>
      <c r="E3032">
        <v>2093.949951171875</v>
      </c>
      <c r="F3032">
        <v>1.3038200326263905E-2</v>
      </c>
      <c r="G3032">
        <v>1329.18994140625</v>
      </c>
      <c r="H3032">
        <v>17.3302001953125</v>
      </c>
    </row>
    <row r="3033" spans="1:8" x14ac:dyDescent="0.25">
      <c r="A3033">
        <v>3031</v>
      </c>
      <c r="B3033" s="5">
        <v>42853</v>
      </c>
      <c r="C3033">
        <v>23.760000228881836</v>
      </c>
      <c r="D3033">
        <v>3528860</v>
      </c>
      <c r="E3033">
        <v>1949.6800537109375</v>
      </c>
      <c r="F3033">
        <v>1.3127299956977367E-2</v>
      </c>
      <c r="G3033">
        <v>1320.050048828125</v>
      </c>
      <c r="H3033">
        <v>17.328699111938477</v>
      </c>
    </row>
    <row r="3034" spans="1:8" x14ac:dyDescent="0.25">
      <c r="A3034">
        <v>3032</v>
      </c>
      <c r="B3034" s="5">
        <v>42854</v>
      </c>
      <c r="C3034">
        <v>23.770000457763672</v>
      </c>
      <c r="D3034">
        <v>4488920</v>
      </c>
      <c r="E3034">
        <v>2418.8798828125</v>
      </c>
      <c r="F3034">
        <v>1.2808600440621376E-2</v>
      </c>
      <c r="G3034">
        <v>1327.0400390625</v>
      </c>
      <c r="H3034">
        <v>16.997499465942383</v>
      </c>
    </row>
    <row r="3035" spans="1:8" x14ac:dyDescent="0.25">
      <c r="A3035">
        <v>3033</v>
      </c>
      <c r="B3035" s="5">
        <v>42855</v>
      </c>
      <c r="C3035">
        <v>23.780000686645508</v>
      </c>
      <c r="D3035">
        <v>3918070</v>
      </c>
      <c r="E3035">
        <v>2086.81005859375</v>
      </c>
      <c r="F3035">
        <v>1.2665499933063984E-2</v>
      </c>
      <c r="G3035">
        <v>1347.9599609375</v>
      </c>
      <c r="H3035">
        <v>17.072599411010742</v>
      </c>
    </row>
    <row r="3036" spans="1:8" x14ac:dyDescent="0.25">
      <c r="A3036">
        <v>3034</v>
      </c>
      <c r="B3036" s="5">
        <v>42856</v>
      </c>
      <c r="C3036">
        <v>23.790000915527344</v>
      </c>
      <c r="D3036">
        <v>3892120</v>
      </c>
      <c r="E3036">
        <v>2102.75</v>
      </c>
      <c r="F3036">
        <v>1.2852700427174568E-2</v>
      </c>
      <c r="G3036">
        <v>1402.0799560546875</v>
      </c>
      <c r="H3036">
        <v>18.020599365234375</v>
      </c>
    </row>
    <row r="3037" spans="1:8" x14ac:dyDescent="0.25">
      <c r="A3037">
        <v>3035</v>
      </c>
      <c r="B3037" s="5">
        <v>42857</v>
      </c>
      <c r="C3037">
        <v>23.799999237060547</v>
      </c>
      <c r="D3037">
        <v>4099700</v>
      </c>
      <c r="E3037">
        <v>2247.679931640625</v>
      </c>
      <c r="F3037">
        <v>1.3048499822616577E-2</v>
      </c>
      <c r="G3037">
        <v>1443.6800537109375</v>
      </c>
      <c r="H3037">
        <v>18.837799072265625</v>
      </c>
    </row>
    <row r="3038" spans="1:8" x14ac:dyDescent="0.25">
      <c r="A3038">
        <v>3036</v>
      </c>
      <c r="B3038" s="5">
        <v>42858</v>
      </c>
      <c r="C3038">
        <v>23.809999465942383</v>
      </c>
      <c r="D3038">
        <v>3425070</v>
      </c>
      <c r="E3038">
        <v>1897.3399658203125</v>
      </c>
      <c r="F3038">
        <v>1.3189700432121754E-2</v>
      </c>
      <c r="G3038">
        <v>1492</v>
      </c>
      <c r="H3038">
        <v>19.679000854492188</v>
      </c>
    </row>
    <row r="3039" spans="1:8" x14ac:dyDescent="0.25">
      <c r="A3039">
        <v>3037</v>
      </c>
      <c r="B3039" s="5">
        <v>42859</v>
      </c>
      <c r="C3039">
        <v>23.819999694824219</v>
      </c>
      <c r="D3039">
        <v>4359180</v>
      </c>
      <c r="E3039">
        <v>2407.10009765625</v>
      </c>
      <c r="F3039">
        <v>1.3153200037777424E-2</v>
      </c>
      <c r="G3039">
        <v>1515.6300048828125</v>
      </c>
      <c r="H3039">
        <v>19.935400009155273</v>
      </c>
    </row>
    <row r="3040" spans="1:8" x14ac:dyDescent="0.25">
      <c r="A3040">
        <v>3038</v>
      </c>
      <c r="B3040" s="5">
        <v>42860</v>
      </c>
      <c r="C3040">
        <v>23.829999923706055</v>
      </c>
      <c r="D3040">
        <v>3347230</v>
      </c>
      <c r="E3040">
        <v>1873.81005859375</v>
      </c>
      <c r="F3040">
        <v>1.334029994904995E-2</v>
      </c>
      <c r="G3040">
        <v>1512.2099609375</v>
      </c>
      <c r="H3040">
        <v>20.173299789428711</v>
      </c>
    </row>
    <row r="3041" spans="1:8" x14ac:dyDescent="0.25">
      <c r="A3041">
        <v>3039</v>
      </c>
      <c r="B3041" s="5">
        <v>42861</v>
      </c>
      <c r="C3041">
        <v>23.840000152587891</v>
      </c>
      <c r="D3041">
        <v>4359180</v>
      </c>
      <c r="E3041">
        <v>2396.570068359375</v>
      </c>
      <c r="F3041">
        <v>1.3106600381433964E-2</v>
      </c>
      <c r="G3041">
        <v>1548.2900390625</v>
      </c>
      <c r="H3041">
        <v>20.292900085449219</v>
      </c>
    </row>
    <row r="3042" spans="1:8" x14ac:dyDescent="0.25">
      <c r="A3042">
        <v>3040</v>
      </c>
      <c r="B3042" s="5">
        <v>42862</v>
      </c>
      <c r="C3042">
        <v>23.850000381469727</v>
      </c>
      <c r="D3042">
        <v>4333230</v>
      </c>
      <c r="E3042">
        <v>2364.5400390625</v>
      </c>
      <c r="F3042">
        <v>1.3014400377869606E-2</v>
      </c>
      <c r="G3042">
        <v>1555.469970703125</v>
      </c>
      <c r="H3042">
        <v>20.243499755859375</v>
      </c>
    </row>
    <row r="3043" spans="1:8" x14ac:dyDescent="0.25">
      <c r="A3043">
        <v>3041</v>
      </c>
      <c r="B3043" s="5">
        <v>42863</v>
      </c>
      <c r="C3043">
        <v>23.860000610351563</v>
      </c>
      <c r="D3043">
        <v>4670550</v>
      </c>
      <c r="E3043">
        <v>2566.449951171875</v>
      </c>
      <c r="F3043">
        <v>1.3110999949276447E-2</v>
      </c>
      <c r="G3043">
        <v>1639.3199462890625</v>
      </c>
      <c r="H3043">
        <v>21.493099212646484</v>
      </c>
    </row>
    <row r="3044" spans="1:8" x14ac:dyDescent="0.25">
      <c r="A3044">
        <v>3042</v>
      </c>
      <c r="B3044" s="5">
        <v>42864</v>
      </c>
      <c r="C3044">
        <v>23.870000839233398</v>
      </c>
      <c r="D3044">
        <v>4021860</v>
      </c>
      <c r="E3044">
        <v>2240.4599609375</v>
      </c>
      <c r="F3044">
        <v>1.3297299854457378E-2</v>
      </c>
      <c r="G3044">
        <v>1706.9300537109375</v>
      </c>
      <c r="H3044">
        <v>22.697500228881836</v>
      </c>
    </row>
    <row r="3045" spans="1:8" x14ac:dyDescent="0.25">
      <c r="A3045">
        <v>3043</v>
      </c>
      <c r="B3045" s="5">
        <v>42865</v>
      </c>
      <c r="C3045">
        <v>23.879999160766602</v>
      </c>
      <c r="D3045">
        <v>4119770</v>
      </c>
      <c r="E3045">
        <v>2153.260009765625</v>
      </c>
      <c r="F3045">
        <v>1.2481199577450752E-2</v>
      </c>
      <c r="G3045">
        <v>1756.800048828125</v>
      </c>
      <c r="H3045">
        <v>21.927000045776367</v>
      </c>
    </row>
    <row r="3046" spans="1:8" x14ac:dyDescent="0.25">
      <c r="A3046">
        <v>3044</v>
      </c>
      <c r="B3046" s="5">
        <v>42866</v>
      </c>
      <c r="C3046">
        <v>23.889999389648438</v>
      </c>
      <c r="D3046">
        <v>3757900</v>
      </c>
      <c r="E3046">
        <v>1967.0799560546875</v>
      </c>
      <c r="F3046">
        <v>1.2505300343036652E-2</v>
      </c>
      <c r="G3046">
        <v>1807.3699951171875</v>
      </c>
      <c r="H3046">
        <v>22.601600646972656</v>
      </c>
    </row>
    <row r="3047" spans="1:8" x14ac:dyDescent="0.25">
      <c r="A3047">
        <v>3045</v>
      </c>
      <c r="B3047" s="5">
        <v>42867</v>
      </c>
      <c r="C3047">
        <v>23.899999618530273</v>
      </c>
      <c r="D3047">
        <v>4286790</v>
      </c>
      <c r="E3047">
        <v>2247.050048828125</v>
      </c>
      <c r="F3047">
        <v>1.2527899816632271E-2</v>
      </c>
      <c r="G3047">
        <v>1676.989990234375</v>
      </c>
      <c r="H3047">
        <v>21.009199142456055</v>
      </c>
    </row>
    <row r="3048" spans="1:8" x14ac:dyDescent="0.25">
      <c r="A3048">
        <v>3046</v>
      </c>
      <c r="B3048" s="5">
        <v>42868</v>
      </c>
      <c r="C3048">
        <v>23.909999847412109</v>
      </c>
      <c r="D3048">
        <v>4398140</v>
      </c>
      <c r="E3048">
        <v>2276.18994140625</v>
      </c>
      <c r="F3048">
        <v>1.2374299578368664E-2</v>
      </c>
      <c r="G3048">
        <v>1759.9599609375</v>
      </c>
      <c r="H3048">
        <v>21.778200149536133</v>
      </c>
    </row>
    <row r="3049" spans="1:8" x14ac:dyDescent="0.25">
      <c r="A3049">
        <v>3047</v>
      </c>
      <c r="B3049" s="5">
        <v>42869</v>
      </c>
      <c r="C3049">
        <v>23.920000076293945</v>
      </c>
      <c r="D3049">
        <v>4565150</v>
      </c>
      <c r="E3049">
        <v>2347.47998046875</v>
      </c>
      <c r="F3049">
        <v>1.2300100177526474E-2</v>
      </c>
      <c r="G3049">
        <v>1772.4200439453125</v>
      </c>
      <c r="H3049">
        <v>21.800899505615234</v>
      </c>
    </row>
    <row r="3050" spans="1:8" x14ac:dyDescent="0.25">
      <c r="A3050">
        <v>3048</v>
      </c>
      <c r="B3050" s="5">
        <v>42870</v>
      </c>
      <c r="C3050">
        <v>23.930000305175781</v>
      </c>
      <c r="D3050">
        <v>4732170</v>
      </c>
      <c r="E3050">
        <v>2452.300048828125</v>
      </c>
      <c r="F3050">
        <v>1.2400999665260315E-2</v>
      </c>
      <c r="G3050">
        <v>1697.3800048828125</v>
      </c>
      <c r="H3050">
        <v>21.049200057983398</v>
      </c>
    </row>
    <row r="3051" spans="1:8" x14ac:dyDescent="0.25">
      <c r="A3051">
        <v>3049</v>
      </c>
      <c r="B3051" s="5">
        <v>42871</v>
      </c>
      <c r="C3051">
        <v>23.940000534057617</v>
      </c>
      <c r="D3051">
        <v>3674390</v>
      </c>
      <c r="E3051">
        <v>1993.4100341796875</v>
      </c>
      <c r="F3051">
        <v>1.2987799942493439E-2</v>
      </c>
      <c r="G3051">
        <v>1718.199951171875</v>
      </c>
      <c r="H3051">
        <v>22.31559944152832</v>
      </c>
    </row>
    <row r="3052" spans="1:8" x14ac:dyDescent="0.25">
      <c r="A3052">
        <v>3050</v>
      </c>
      <c r="B3052" s="5">
        <v>42872</v>
      </c>
      <c r="C3052">
        <v>23.950000762939453</v>
      </c>
      <c r="D3052">
        <v>4314630</v>
      </c>
      <c r="E3052">
        <v>2423.43994140625</v>
      </c>
      <c r="F3052">
        <v>1.3452200219035149E-2</v>
      </c>
      <c r="G3052">
        <v>1802.1600341796875</v>
      </c>
      <c r="H3052">
        <v>24.243099212646484</v>
      </c>
    </row>
    <row r="3053" spans="1:8" x14ac:dyDescent="0.25">
      <c r="A3053">
        <v>3051</v>
      </c>
      <c r="B3053" s="5">
        <v>42873</v>
      </c>
      <c r="C3053">
        <v>23.959999084472656</v>
      </c>
      <c r="D3053">
        <v>3952760</v>
      </c>
      <c r="E3053">
        <v>2167.02001953125</v>
      </c>
      <c r="F3053">
        <v>1.3135599903762341E-2</v>
      </c>
      <c r="G3053">
        <v>1887.3299560546875</v>
      </c>
      <c r="H3053">
        <v>24.791200637817383</v>
      </c>
    </row>
    <row r="3054" spans="1:8" x14ac:dyDescent="0.25">
      <c r="A3054">
        <v>3052</v>
      </c>
      <c r="B3054" s="5">
        <v>42874</v>
      </c>
      <c r="C3054">
        <v>23.969999313354492</v>
      </c>
      <c r="D3054">
        <v>4565150</v>
      </c>
      <c r="E3054">
        <v>2492.81005859375</v>
      </c>
      <c r="F3054">
        <v>1.3088899664580822E-2</v>
      </c>
      <c r="G3054">
        <v>1968.0999755859375</v>
      </c>
      <c r="H3054">
        <v>25.760200500488281</v>
      </c>
    </row>
    <row r="3055" spans="1:8" x14ac:dyDescent="0.25">
      <c r="A3055">
        <v>3053</v>
      </c>
      <c r="B3055" s="5">
        <v>42875</v>
      </c>
      <c r="C3055">
        <v>23.979999542236328</v>
      </c>
      <c r="D3055">
        <v>4592990</v>
      </c>
      <c r="E3055">
        <v>2450.25</v>
      </c>
      <c r="F3055">
        <v>1.279279962182045E-2</v>
      </c>
      <c r="G3055">
        <v>2051.739990234375</v>
      </c>
      <c r="H3055">
        <v>26.247400283813477</v>
      </c>
    </row>
    <row r="3056" spans="1:8" x14ac:dyDescent="0.25">
      <c r="A3056">
        <v>3054</v>
      </c>
      <c r="B3056" s="5">
        <v>42876</v>
      </c>
      <c r="C3056">
        <v>23.989999771118164</v>
      </c>
      <c r="D3056">
        <v>4091940</v>
      </c>
      <c r="E3056">
        <v>2190.2900390625</v>
      </c>
      <c r="F3056">
        <v>1.2841099873185158E-2</v>
      </c>
      <c r="G3056">
        <v>2055.6201171875</v>
      </c>
      <c r="H3056">
        <v>26.396400451660156</v>
      </c>
    </row>
    <row r="3057" spans="1:8" x14ac:dyDescent="0.25">
      <c r="A3057">
        <v>3055</v>
      </c>
      <c r="B3057" s="5">
        <v>42877</v>
      </c>
      <c r="C3057">
        <v>24</v>
      </c>
      <c r="D3057">
        <v>4064100</v>
      </c>
      <c r="E3057">
        <v>2231.639892578125</v>
      </c>
      <c r="F3057">
        <v>1.3178699649870396E-2</v>
      </c>
      <c r="G3057">
        <v>2139.030029296875</v>
      </c>
      <c r="H3057">
        <v>28.18950080871582</v>
      </c>
    </row>
    <row r="3058" spans="1:8" x14ac:dyDescent="0.25">
      <c r="A3058">
        <v>3056</v>
      </c>
      <c r="B3058" s="5">
        <v>42878</v>
      </c>
      <c r="C3058">
        <v>24.100000381469727</v>
      </c>
      <c r="D3058">
        <v>4976740</v>
      </c>
      <c r="E3058">
        <v>2568.3798828125</v>
      </c>
      <c r="F3058">
        <v>1.2437500059604645E-2</v>
      </c>
      <c r="G3058">
        <v>2291.47998046875</v>
      </c>
      <c r="H3058">
        <v>28.500200271606445</v>
      </c>
    </row>
    <row r="3059" spans="1:8" x14ac:dyDescent="0.25">
      <c r="A3059">
        <v>3057</v>
      </c>
      <c r="B3059" s="5">
        <v>42879</v>
      </c>
      <c r="C3059">
        <v>24.200000762939453</v>
      </c>
      <c r="D3059">
        <v>4562010</v>
      </c>
      <c r="E3059">
        <v>2397.93994140625</v>
      </c>
      <c r="F3059">
        <v>1.2720299884676933E-2</v>
      </c>
      <c r="G3059">
        <v>2476.300048828125</v>
      </c>
      <c r="H3059">
        <v>31.499300003051758</v>
      </c>
    </row>
    <row r="3060" spans="1:8" x14ac:dyDescent="0.25">
      <c r="A3060">
        <v>3058</v>
      </c>
      <c r="B3060" s="5">
        <v>42880</v>
      </c>
      <c r="C3060">
        <v>24.299999237060547</v>
      </c>
      <c r="D3060">
        <v>4828620</v>
      </c>
      <c r="E3060">
        <v>2536.3798828125</v>
      </c>
      <c r="F3060">
        <v>1.2764300219714642E-2</v>
      </c>
      <c r="G3060">
        <v>2357.5</v>
      </c>
      <c r="H3060">
        <v>30.091899871826172</v>
      </c>
    </row>
    <row r="3061" spans="1:8" x14ac:dyDescent="0.25">
      <c r="A3061">
        <v>3059</v>
      </c>
      <c r="B3061" s="5">
        <v>42881</v>
      </c>
      <c r="C3061">
        <v>24.399999618530273</v>
      </c>
      <c r="D3061">
        <v>4532390</v>
      </c>
      <c r="E3061">
        <v>2382.300048828125</v>
      </c>
      <c r="F3061">
        <v>1.282500009983778E-2</v>
      </c>
      <c r="G3061">
        <v>2247.47998046875</v>
      </c>
      <c r="H3061">
        <v>28.823999404907227</v>
      </c>
    </row>
    <row r="3062" spans="1:8" x14ac:dyDescent="0.25">
      <c r="A3062">
        <v>3060</v>
      </c>
      <c r="B3062" s="5">
        <v>42882</v>
      </c>
      <c r="C3062">
        <v>24.5</v>
      </c>
      <c r="D3062">
        <v>4976740</v>
      </c>
      <c r="E3062">
        <v>2628.830078125</v>
      </c>
      <c r="F3062">
        <v>1.2941500172019005E-2</v>
      </c>
      <c r="G3062">
        <v>2106.31005859375</v>
      </c>
      <c r="H3062">
        <v>27.258699417114258</v>
      </c>
    </row>
    <row r="3063" spans="1:8" x14ac:dyDescent="0.25">
      <c r="A3063">
        <v>3061</v>
      </c>
      <c r="B3063" s="5">
        <v>42883</v>
      </c>
      <c r="C3063">
        <v>24.600000381469727</v>
      </c>
      <c r="D3063">
        <v>4887870</v>
      </c>
      <c r="E3063">
        <v>2483.989990234375</v>
      </c>
      <c r="F3063">
        <v>1.2501600198447704E-2</v>
      </c>
      <c r="G3063">
        <v>2207.580078125</v>
      </c>
      <c r="H3063">
        <v>27.598300933837891</v>
      </c>
    </row>
    <row r="3064" spans="1:8" x14ac:dyDescent="0.25">
      <c r="A3064">
        <v>3062</v>
      </c>
      <c r="B3064" s="5">
        <v>42884</v>
      </c>
      <c r="C3064">
        <v>24.700000762939453</v>
      </c>
      <c r="D3064">
        <v>4473140</v>
      </c>
      <c r="E3064">
        <v>2382.39990234375</v>
      </c>
      <c r="F3064">
        <v>1.3155300170183182E-2</v>
      </c>
      <c r="G3064">
        <v>2289.8701171875</v>
      </c>
      <c r="H3064">
        <v>30.123800277709961</v>
      </c>
    </row>
    <row r="3065" spans="1:8" x14ac:dyDescent="0.25">
      <c r="A3065">
        <v>3063</v>
      </c>
      <c r="B3065" s="5">
        <v>42885</v>
      </c>
      <c r="C3065">
        <v>24.799999237060547</v>
      </c>
      <c r="D3065">
        <v>5302600</v>
      </c>
      <c r="E3065">
        <v>2825.889892578125</v>
      </c>
      <c r="F3065">
        <v>1.3216500170528889E-2</v>
      </c>
      <c r="G3065">
        <v>2197.22998046875</v>
      </c>
      <c r="H3065">
        <v>29.039800643920898</v>
      </c>
    </row>
    <row r="3066" spans="1:8" x14ac:dyDescent="0.25">
      <c r="A3066">
        <v>3064</v>
      </c>
      <c r="B3066" s="5">
        <v>42886</v>
      </c>
      <c r="C3066">
        <v>24.899999618530273</v>
      </c>
      <c r="D3066">
        <v>4858240</v>
      </c>
      <c r="E3066">
        <v>2620.419921875</v>
      </c>
      <c r="F3066">
        <v>1.3430500403046608E-2</v>
      </c>
      <c r="G3066">
        <v>2330.22998046875</v>
      </c>
      <c r="H3066">
        <v>31.296100616455078</v>
      </c>
    </row>
    <row r="3067" spans="1:8" x14ac:dyDescent="0.25">
      <c r="A3067">
        <v>3065</v>
      </c>
      <c r="B3067" s="5">
        <v>42887</v>
      </c>
      <c r="C3067">
        <v>25</v>
      </c>
      <c r="D3067">
        <v>5035980</v>
      </c>
      <c r="E3067">
        <v>2694.070068359375</v>
      </c>
      <c r="F3067">
        <v>1.3374100439250469E-2</v>
      </c>
      <c r="G3067">
        <v>2452.179931640625</v>
      </c>
      <c r="H3067">
        <v>32.795700073242188</v>
      </c>
    </row>
    <row r="3068" spans="1:8" x14ac:dyDescent="0.25">
      <c r="A3068">
        <v>3066</v>
      </c>
      <c r="B3068" s="5">
        <v>42888</v>
      </c>
      <c r="C3068">
        <v>25.100000381469727</v>
      </c>
      <c r="D3068">
        <v>4325020</v>
      </c>
      <c r="E3068">
        <v>2295.14990234375</v>
      </c>
      <c r="F3068">
        <v>1.3319799676537514E-2</v>
      </c>
      <c r="G3068">
        <v>2517.409912109375</v>
      </c>
      <c r="H3068">
        <v>33.531299591064453</v>
      </c>
    </row>
    <row r="3069" spans="1:8" x14ac:dyDescent="0.25">
      <c r="A3069">
        <v>3067</v>
      </c>
      <c r="B3069" s="5">
        <v>42889</v>
      </c>
      <c r="C3069">
        <v>25.200000762939453</v>
      </c>
      <c r="D3069">
        <v>5687700</v>
      </c>
      <c r="E3069">
        <v>2945.64990234375</v>
      </c>
      <c r="F3069">
        <v>1.305100042372942E-2</v>
      </c>
      <c r="G3069">
        <v>2555.64990234375</v>
      </c>
      <c r="H3069">
        <v>33.353900909423828</v>
      </c>
    </row>
    <row r="3070" spans="1:8" x14ac:dyDescent="0.25">
      <c r="A3070">
        <v>3068</v>
      </c>
      <c r="B3070" s="5">
        <v>42890</v>
      </c>
      <c r="C3070">
        <v>25.299999237060547</v>
      </c>
      <c r="D3070">
        <v>5432360</v>
      </c>
      <c r="E3070">
        <v>2454.489990234375</v>
      </c>
      <c r="F3070">
        <v>1.1431200429797173E-2</v>
      </c>
      <c r="G3070">
        <v>2552.81005859375</v>
      </c>
      <c r="H3070">
        <v>29.181800842285156</v>
      </c>
    </row>
    <row r="3071" spans="1:8" x14ac:dyDescent="0.25">
      <c r="A3071">
        <v>3069</v>
      </c>
      <c r="B3071" s="5">
        <v>42891</v>
      </c>
      <c r="C3071">
        <v>25.399999618530273</v>
      </c>
      <c r="D3071">
        <v>5533580</v>
      </c>
      <c r="E3071">
        <v>2525.43994140625</v>
      </c>
      <c r="F3071">
        <v>1.15922000259161E-2</v>
      </c>
      <c r="G3071">
        <v>2736.590087890625</v>
      </c>
      <c r="H3071">
        <v>31.722999572753906</v>
      </c>
    </row>
    <row r="3072" spans="1:8" x14ac:dyDescent="0.25">
      <c r="A3072">
        <v>3070</v>
      </c>
      <c r="B3072" s="5">
        <v>42892</v>
      </c>
      <c r="C3072">
        <v>25.5</v>
      </c>
      <c r="D3072">
        <v>5094940</v>
      </c>
      <c r="E3072">
        <v>2398.840087890625</v>
      </c>
      <c r="F3072">
        <v>1.200610026717186E-2</v>
      </c>
      <c r="G3072">
        <v>2914.080078125</v>
      </c>
      <c r="H3072">
        <v>34.986801147460938</v>
      </c>
    </row>
    <row r="3073" spans="1:8" x14ac:dyDescent="0.25">
      <c r="A3073">
        <v>3071</v>
      </c>
      <c r="B3073" s="5">
        <v>42893</v>
      </c>
      <c r="C3073">
        <v>25.600000381469727</v>
      </c>
      <c r="D3073">
        <v>5567320</v>
      </c>
      <c r="E3073">
        <v>2730.6298828125</v>
      </c>
      <c r="F3073">
        <v>1.2556199915707111E-2</v>
      </c>
      <c r="G3073">
        <v>2694.219970703125</v>
      </c>
      <c r="H3073">
        <v>33.828998565673828</v>
      </c>
    </row>
    <row r="3074" spans="1:8" x14ac:dyDescent="0.25">
      <c r="A3074">
        <v>3072</v>
      </c>
      <c r="B3074" s="5">
        <v>42894</v>
      </c>
      <c r="C3074">
        <v>25.700000762939453</v>
      </c>
      <c r="D3074">
        <v>5567320</v>
      </c>
      <c r="E3074">
        <v>2553.489990234375</v>
      </c>
      <c r="F3074">
        <v>1.1787500232458115E-2</v>
      </c>
      <c r="G3074">
        <v>2825.030029296875</v>
      </c>
      <c r="H3074">
        <v>33.299999237060547</v>
      </c>
    </row>
    <row r="3075" spans="1:8" x14ac:dyDescent="0.25">
      <c r="A3075">
        <v>3073</v>
      </c>
      <c r="B3075" s="5">
        <v>42895</v>
      </c>
      <c r="C3075">
        <v>25.799999237060547</v>
      </c>
      <c r="D3075">
        <v>5094940</v>
      </c>
      <c r="E3075">
        <v>2343.06005859375</v>
      </c>
      <c r="F3075">
        <v>1.1864899657666683E-2</v>
      </c>
      <c r="G3075">
        <v>2826.699951171875</v>
      </c>
      <c r="H3075">
        <v>33.538501739501953</v>
      </c>
    </row>
    <row r="3076" spans="1:8" x14ac:dyDescent="0.25">
      <c r="A3076">
        <v>3074</v>
      </c>
      <c r="B3076" s="5">
        <v>42896</v>
      </c>
      <c r="C3076">
        <v>25.899999618530273</v>
      </c>
      <c r="D3076">
        <v>4757530</v>
      </c>
      <c r="E3076">
        <v>2153.39990234375</v>
      </c>
      <c r="F3076">
        <v>1.1723100207746029E-2</v>
      </c>
      <c r="G3076">
        <v>2942.340087890625</v>
      </c>
      <c r="H3076">
        <v>34.493400573730469</v>
      </c>
    </row>
    <row r="3077" spans="1:8" x14ac:dyDescent="0.25">
      <c r="A3077">
        <v>3075</v>
      </c>
      <c r="B3077" s="5">
        <v>42897</v>
      </c>
      <c r="C3077">
        <v>26</v>
      </c>
      <c r="D3077">
        <v>4926240</v>
      </c>
      <c r="E3077">
        <v>2181.1201171875</v>
      </c>
      <c r="F3077">
        <v>1.1511599645018578E-2</v>
      </c>
      <c r="G3077">
        <v>3018.5400390625</v>
      </c>
      <c r="H3077">
        <v>34.748401641845703</v>
      </c>
    </row>
    <row r="3078" spans="1:8" x14ac:dyDescent="0.25">
      <c r="A3078">
        <v>3076</v>
      </c>
      <c r="B3078" s="5">
        <v>42898</v>
      </c>
      <c r="C3078">
        <v>26.100000381469727</v>
      </c>
      <c r="D3078">
        <v>4959980</v>
      </c>
      <c r="E3078">
        <v>2247.360107421875</v>
      </c>
      <c r="F3078">
        <v>1.1825899593532085E-2</v>
      </c>
      <c r="G3078">
        <v>2682.590087890625</v>
      </c>
      <c r="H3078">
        <v>31.724000930786133</v>
      </c>
    </row>
    <row r="3079" spans="1:8" x14ac:dyDescent="0.25">
      <c r="A3079">
        <v>3077</v>
      </c>
      <c r="B3079" s="5">
        <v>42899</v>
      </c>
      <c r="C3079">
        <v>26.200000762939453</v>
      </c>
      <c r="D3079">
        <v>4757530</v>
      </c>
      <c r="E3079">
        <v>2241.93994140625</v>
      </c>
      <c r="F3079">
        <v>1.2346499599516392E-2</v>
      </c>
      <c r="G3079">
        <v>2738.929931640625</v>
      </c>
      <c r="H3079">
        <v>33.816200256347656</v>
      </c>
    </row>
    <row r="3080" spans="1:8" x14ac:dyDescent="0.25">
      <c r="A3080">
        <v>3078</v>
      </c>
      <c r="B3080" s="5">
        <v>42900</v>
      </c>
      <c r="C3080">
        <v>26.299999237060547</v>
      </c>
      <c r="D3080">
        <v>4723790</v>
      </c>
      <c r="E3080">
        <v>2204.739990234375</v>
      </c>
      <c r="F3080">
        <v>1.2275000102818012E-2</v>
      </c>
      <c r="G3080">
        <v>2494.489990234375</v>
      </c>
      <c r="H3080">
        <v>30.619899749755859</v>
      </c>
    </row>
    <row r="3081" spans="1:8" x14ac:dyDescent="0.25">
      <c r="A3081">
        <v>3079</v>
      </c>
      <c r="B3081" s="5">
        <v>42901</v>
      </c>
      <c r="C3081">
        <v>26.399999618530273</v>
      </c>
      <c r="D3081">
        <v>5162430</v>
      </c>
      <c r="E3081">
        <v>2347.89990234375</v>
      </c>
      <c r="F3081">
        <v>1.2006900273263454E-2</v>
      </c>
      <c r="G3081">
        <v>2456.919921875</v>
      </c>
      <c r="H3081">
        <v>29.499900817871094</v>
      </c>
    </row>
    <row r="3082" spans="1:8" x14ac:dyDescent="0.25">
      <c r="A3082">
        <v>3080</v>
      </c>
      <c r="B3082" s="5">
        <v>42902</v>
      </c>
      <c r="C3082">
        <v>26.5</v>
      </c>
      <c r="D3082">
        <v>4993720</v>
      </c>
      <c r="E3082">
        <v>2225.35009765625</v>
      </c>
      <c r="F3082">
        <v>1.1809200048446655E-2</v>
      </c>
      <c r="G3082">
        <v>2528.10009765625</v>
      </c>
      <c r="H3082">
        <v>29.854799270629883</v>
      </c>
    </row>
    <row r="3083" spans="1:8" x14ac:dyDescent="0.25">
      <c r="A3083">
        <v>3081</v>
      </c>
      <c r="B3083" s="5">
        <v>42903</v>
      </c>
      <c r="C3083">
        <v>26.600000381469727</v>
      </c>
      <c r="D3083">
        <v>5129910</v>
      </c>
      <c r="E3083">
        <v>2123.89990234375</v>
      </c>
      <c r="F3083">
        <v>1.1013000272214413E-2</v>
      </c>
      <c r="G3083">
        <v>2664</v>
      </c>
      <c r="H3083">
        <v>29.338699340820313</v>
      </c>
    </row>
    <row r="3084" spans="1:8" x14ac:dyDescent="0.25">
      <c r="A3084">
        <v>3082</v>
      </c>
      <c r="B3084" s="5">
        <v>42904</v>
      </c>
      <c r="C3084">
        <v>26.700000762939453</v>
      </c>
      <c r="D3084">
        <v>5129910</v>
      </c>
      <c r="E3084">
        <v>2090.5</v>
      </c>
      <c r="F3084">
        <v>1.0880599729716778E-2</v>
      </c>
      <c r="G3084">
        <v>2576.169921875</v>
      </c>
      <c r="H3084">
        <v>28.03019905090332</v>
      </c>
    </row>
    <row r="3085" spans="1:8" x14ac:dyDescent="0.25">
      <c r="A3085">
        <v>3083</v>
      </c>
      <c r="B3085" s="5">
        <v>42905</v>
      </c>
      <c r="C3085">
        <v>26.799999237060547</v>
      </c>
      <c r="D3085">
        <v>5342180</v>
      </c>
      <c r="E3085">
        <v>2274.659912109375</v>
      </c>
      <c r="F3085">
        <v>1.1411200277507305E-2</v>
      </c>
      <c r="G3085">
        <v>2641.669921875</v>
      </c>
      <c r="H3085">
        <v>30.144699096679688</v>
      </c>
    </row>
    <row r="3086" spans="1:8" x14ac:dyDescent="0.25">
      <c r="A3086">
        <v>3084</v>
      </c>
      <c r="B3086" s="5">
        <v>42906</v>
      </c>
      <c r="C3086">
        <v>26.899999618530273</v>
      </c>
      <c r="D3086">
        <v>4882260</v>
      </c>
      <c r="E3086">
        <v>2113.090087890625</v>
      </c>
      <c r="F3086">
        <v>1.1642600409686565E-2</v>
      </c>
      <c r="G3086">
        <v>2778.830078125</v>
      </c>
      <c r="H3086">
        <v>32.352798461914063</v>
      </c>
    </row>
    <row r="3087" spans="1:8" x14ac:dyDescent="0.25">
      <c r="A3087">
        <v>3085</v>
      </c>
      <c r="B3087" s="5">
        <v>42907</v>
      </c>
      <c r="C3087">
        <v>27</v>
      </c>
      <c r="D3087">
        <v>4953010</v>
      </c>
      <c r="E3087">
        <v>2212.699951171875</v>
      </c>
      <c r="F3087">
        <v>1.2061900459229946E-2</v>
      </c>
      <c r="G3087">
        <v>2712.159912109375</v>
      </c>
      <c r="H3087">
        <v>32.713901519775391</v>
      </c>
    </row>
    <row r="3088" spans="1:8" x14ac:dyDescent="0.25">
      <c r="A3088">
        <v>3086</v>
      </c>
      <c r="B3088" s="5">
        <v>42908</v>
      </c>
      <c r="C3088">
        <v>27.010000228881836</v>
      </c>
      <c r="D3088">
        <v>4917630</v>
      </c>
      <c r="E3088">
        <v>2184.60009765625</v>
      </c>
      <c r="F3088">
        <v>1.1998900212347507E-2</v>
      </c>
      <c r="G3088">
        <v>2740.7900390625</v>
      </c>
      <c r="H3088">
        <v>32.886398315429688</v>
      </c>
    </row>
    <row r="3089" spans="1:8" x14ac:dyDescent="0.25">
      <c r="A3089">
        <v>3087</v>
      </c>
      <c r="B3089" s="5">
        <v>42909</v>
      </c>
      <c r="C3089">
        <v>27.020000457763672</v>
      </c>
      <c r="D3089">
        <v>5660590</v>
      </c>
      <c r="E3089">
        <v>2338.9599609375</v>
      </c>
      <c r="F3089">
        <v>1.116469968110323E-2</v>
      </c>
      <c r="G3089">
        <v>2738.22998046875</v>
      </c>
      <c r="H3089">
        <v>30.571500778198242</v>
      </c>
    </row>
    <row r="3090" spans="1:8" x14ac:dyDescent="0.25">
      <c r="A3090">
        <v>3088</v>
      </c>
      <c r="B3090" s="5">
        <v>42910</v>
      </c>
      <c r="C3090">
        <v>27.030000686645508</v>
      </c>
      <c r="D3090">
        <v>5165280</v>
      </c>
      <c r="E3090">
        <v>2132.2099609375</v>
      </c>
      <c r="F3090">
        <v>1.1157900094985962E-2</v>
      </c>
      <c r="G3090">
        <v>2619.1201171875</v>
      </c>
      <c r="H3090">
        <v>29.223899841308594</v>
      </c>
    </row>
    <row r="3091" spans="1:8" x14ac:dyDescent="0.25">
      <c r="A3091">
        <v>3089</v>
      </c>
      <c r="B3091" s="5">
        <v>42911</v>
      </c>
      <c r="C3091">
        <v>27.040000915527344</v>
      </c>
      <c r="D3091">
        <v>4316200</v>
      </c>
      <c r="E3091">
        <v>1783.68994140625</v>
      </c>
      <c r="F3091">
        <v>1.1174400337040424E-2</v>
      </c>
      <c r="G3091">
        <v>2594.449951171875</v>
      </c>
      <c r="H3091">
        <v>28.991399765014648</v>
      </c>
    </row>
    <row r="3092" spans="1:8" x14ac:dyDescent="0.25">
      <c r="A3092">
        <v>3090</v>
      </c>
      <c r="B3092" s="5">
        <v>42912</v>
      </c>
      <c r="C3092">
        <v>27.049999237060547</v>
      </c>
      <c r="D3092">
        <v>5023770</v>
      </c>
      <c r="E3092">
        <v>2150.06005859375</v>
      </c>
      <c r="F3092">
        <v>1.1576799675822258E-2</v>
      </c>
      <c r="G3092">
        <v>2485.360107421875</v>
      </c>
      <c r="H3092">
        <v>28.772499084472656</v>
      </c>
    </row>
    <row r="3093" spans="1:8" x14ac:dyDescent="0.25">
      <c r="A3093">
        <v>3091</v>
      </c>
      <c r="B3093" s="5">
        <v>42913</v>
      </c>
      <c r="C3093">
        <v>27.059999465942383</v>
      </c>
      <c r="D3093">
        <v>4634600</v>
      </c>
      <c r="E3093">
        <v>2005.3900146484375</v>
      </c>
      <c r="F3093">
        <v>1.1708900332450867E-2</v>
      </c>
      <c r="G3093">
        <v>2593.169921875</v>
      </c>
      <c r="H3093">
        <v>30.363000869750977</v>
      </c>
    </row>
    <row r="3094" spans="1:8" x14ac:dyDescent="0.25">
      <c r="A3094">
        <v>3092</v>
      </c>
      <c r="B3094" s="5">
        <v>42914</v>
      </c>
      <c r="C3094">
        <v>27.069999694824219</v>
      </c>
      <c r="D3094">
        <v>5554450</v>
      </c>
      <c r="E3094">
        <v>2348.360107421875</v>
      </c>
      <c r="F3094">
        <v>1.1444900184869766E-2</v>
      </c>
      <c r="G3094">
        <v>2584.56005859375</v>
      </c>
      <c r="H3094">
        <v>29.579999923706055</v>
      </c>
    </row>
    <row r="3095" spans="1:8" x14ac:dyDescent="0.25">
      <c r="A3095">
        <v>3093</v>
      </c>
      <c r="B3095" s="5">
        <v>42915</v>
      </c>
      <c r="C3095">
        <v>27.079999923706055</v>
      </c>
      <c r="D3095">
        <v>4245440</v>
      </c>
      <c r="E3095">
        <v>1841.4000244140625</v>
      </c>
      <c r="F3095">
        <v>1.1745600029826164E-2</v>
      </c>
      <c r="G3095">
        <v>2561.56005859375</v>
      </c>
      <c r="H3095">
        <v>30.086999893188477</v>
      </c>
    </row>
    <row r="3096" spans="1:8" x14ac:dyDescent="0.25">
      <c r="A3096">
        <v>3094</v>
      </c>
      <c r="B3096" s="5">
        <v>42916</v>
      </c>
      <c r="C3096">
        <v>27.090000152587891</v>
      </c>
      <c r="D3096">
        <v>5448310</v>
      </c>
      <c r="E3096">
        <v>2282.169921875</v>
      </c>
      <c r="F3096">
        <v>1.1347400024533272E-2</v>
      </c>
      <c r="G3096">
        <v>2499.97998046875</v>
      </c>
      <c r="H3096">
        <v>28.368200302124023</v>
      </c>
    </row>
    <row r="3097" spans="1:8" x14ac:dyDescent="0.25">
      <c r="A3097">
        <v>3095</v>
      </c>
      <c r="B3097" s="5">
        <v>42917</v>
      </c>
      <c r="C3097">
        <v>27.100000381469727</v>
      </c>
      <c r="D3097">
        <v>5802100</v>
      </c>
      <c r="E3097">
        <v>2305.27001953125</v>
      </c>
      <c r="F3097">
        <v>1.0767299681901932E-2</v>
      </c>
      <c r="G3097">
        <v>2460.199951171875</v>
      </c>
      <c r="H3097">
        <v>26.489700317382813</v>
      </c>
    </row>
    <row r="3098" spans="1:8" x14ac:dyDescent="0.25">
      <c r="A3098">
        <v>3096</v>
      </c>
      <c r="B3098" s="5">
        <v>42918</v>
      </c>
      <c r="C3098">
        <v>27.110000610351563</v>
      </c>
      <c r="D3098">
        <v>6622800</v>
      </c>
      <c r="E3098">
        <v>2547.860107421875</v>
      </c>
      <c r="F3098">
        <v>1.0429499670863152E-2</v>
      </c>
      <c r="G3098">
        <v>2529.780029296875</v>
      </c>
      <c r="H3098">
        <v>26.384300231933594</v>
      </c>
    </row>
    <row r="3099" spans="1:8" x14ac:dyDescent="0.25">
      <c r="A3099">
        <v>3097</v>
      </c>
      <c r="B3099" s="5">
        <v>42919</v>
      </c>
      <c r="C3099">
        <v>27.120000839233398</v>
      </c>
      <c r="D3099">
        <v>5988700</v>
      </c>
      <c r="E3099">
        <v>2408.2099609375</v>
      </c>
      <c r="F3099">
        <v>1.0905600152909756E-2</v>
      </c>
      <c r="G3099">
        <v>2581.070068359375</v>
      </c>
      <c r="H3099">
        <v>28.148199081420898</v>
      </c>
    </row>
    <row r="3100" spans="1:8" x14ac:dyDescent="0.25">
      <c r="A3100">
        <v>3098</v>
      </c>
      <c r="B3100" s="5">
        <v>42920</v>
      </c>
      <c r="C3100">
        <v>27.129999160766602</v>
      </c>
      <c r="D3100">
        <v>5389830</v>
      </c>
      <c r="E3100">
        <v>2206.429931640625</v>
      </c>
      <c r="F3100">
        <v>1.1106199584901333E-2</v>
      </c>
      <c r="G3100">
        <v>2625.070068359375</v>
      </c>
      <c r="H3100">
        <v>29.154499053955078</v>
      </c>
    </row>
    <row r="3101" spans="1:8" x14ac:dyDescent="0.25">
      <c r="A3101">
        <v>3099</v>
      </c>
      <c r="B3101" s="5">
        <v>42921</v>
      </c>
      <c r="C3101">
        <v>27.139999389648438</v>
      </c>
      <c r="D3101">
        <v>5248920</v>
      </c>
      <c r="E3101">
        <v>2088.320068359375</v>
      </c>
      <c r="F3101">
        <v>1.0797799564898014E-2</v>
      </c>
      <c r="G3101">
        <v>2629.27001953125</v>
      </c>
      <c r="H3101">
        <v>28.390399932861328</v>
      </c>
    </row>
    <row r="3102" spans="1:8" x14ac:dyDescent="0.25">
      <c r="A3102">
        <v>3100</v>
      </c>
      <c r="B3102" s="5">
        <v>42922</v>
      </c>
      <c r="C3102">
        <v>27.149999618530273</v>
      </c>
      <c r="D3102">
        <v>5002330</v>
      </c>
      <c r="E3102">
        <v>2016.52001953125</v>
      </c>
      <c r="F3102">
        <v>1.0944600217044353E-2</v>
      </c>
      <c r="G3102">
        <v>2619.110107421875</v>
      </c>
      <c r="H3102">
        <v>28.66510009765625</v>
      </c>
    </row>
    <row r="3103" spans="1:8" x14ac:dyDescent="0.25">
      <c r="A3103">
        <v>3101</v>
      </c>
      <c r="B3103" s="5">
        <v>42923</v>
      </c>
      <c r="C3103">
        <v>27.159999847412109</v>
      </c>
      <c r="D3103">
        <v>5213690</v>
      </c>
      <c r="E3103">
        <v>2090.659912109375</v>
      </c>
      <c r="F3103">
        <v>1.0890999808907509E-2</v>
      </c>
      <c r="G3103">
        <v>2521.239990234375</v>
      </c>
      <c r="H3103">
        <v>27.458799362182617</v>
      </c>
    </row>
    <row r="3104" spans="1:8" x14ac:dyDescent="0.25">
      <c r="A3104">
        <v>3102</v>
      </c>
      <c r="B3104" s="5">
        <v>42924</v>
      </c>
      <c r="C3104">
        <v>27.170000076293945</v>
      </c>
      <c r="D3104">
        <v>5812560</v>
      </c>
      <c r="E3104">
        <v>2254.909912109375</v>
      </c>
      <c r="F3104">
        <v>1.054030004888773E-2</v>
      </c>
      <c r="G3104">
        <v>2579.929931640625</v>
      </c>
      <c r="H3104">
        <v>27.193099975585938</v>
      </c>
    </row>
    <row r="3105" spans="1:8" x14ac:dyDescent="0.25">
      <c r="A3105">
        <v>3103</v>
      </c>
      <c r="B3105" s="5">
        <v>42925</v>
      </c>
      <c r="C3105">
        <v>27.180000305175781</v>
      </c>
      <c r="D3105">
        <v>4861420</v>
      </c>
      <c r="E3105">
        <v>1882.22998046875</v>
      </c>
      <c r="F3105">
        <v>1.0523499920964241E-2</v>
      </c>
      <c r="G3105">
        <v>2525.679931640625</v>
      </c>
      <c r="H3105">
        <v>26.578899383544922</v>
      </c>
    </row>
    <row r="3106" spans="1:8" x14ac:dyDescent="0.25">
      <c r="A3106">
        <v>3104</v>
      </c>
      <c r="B3106" s="5">
        <v>42926</v>
      </c>
      <c r="C3106">
        <v>27.190000534057617</v>
      </c>
      <c r="D3106">
        <v>6939850</v>
      </c>
      <c r="E3106">
        <v>2668.070068359375</v>
      </c>
      <c r="F3106">
        <v>1.0453400202095509E-2</v>
      </c>
      <c r="G3106">
        <v>2371.9599609375</v>
      </c>
      <c r="H3106">
        <v>24.795000076293945</v>
      </c>
    </row>
    <row r="3107" spans="1:8" x14ac:dyDescent="0.25">
      <c r="A3107">
        <v>3105</v>
      </c>
      <c r="B3107" s="5">
        <v>42927</v>
      </c>
      <c r="C3107">
        <v>27.200000762939453</v>
      </c>
      <c r="D3107">
        <v>6094380</v>
      </c>
      <c r="E3107">
        <v>2370.080078125</v>
      </c>
      <c r="F3107">
        <v>1.0577999986708164E-2</v>
      </c>
      <c r="G3107">
        <v>2332.18994140625</v>
      </c>
      <c r="H3107">
        <v>24.6697998046875</v>
      </c>
    </row>
    <row r="3108" spans="1:8" x14ac:dyDescent="0.25">
      <c r="A3108">
        <v>3106</v>
      </c>
      <c r="B3108" s="5">
        <v>42928</v>
      </c>
      <c r="C3108">
        <v>27.209999084472656</v>
      </c>
      <c r="D3108">
        <v>6235290</v>
      </c>
      <c r="E3108">
        <v>2434.85009765625</v>
      </c>
      <c r="F3108">
        <v>1.0625399649143219E-2</v>
      </c>
      <c r="G3108">
        <v>2423.159912109375</v>
      </c>
      <c r="H3108">
        <v>25.746999740600586</v>
      </c>
    </row>
    <row r="3109" spans="1:8" x14ac:dyDescent="0.25">
      <c r="A3109">
        <v>3107</v>
      </c>
      <c r="B3109" s="5">
        <v>42929</v>
      </c>
      <c r="C3109">
        <v>27.219999313354492</v>
      </c>
      <c r="D3109">
        <v>5530740</v>
      </c>
      <c r="E3109">
        <v>2173.2900390625</v>
      </c>
      <c r="F3109">
        <v>1.0696000419557095E-2</v>
      </c>
      <c r="G3109">
        <v>2364.52001953125</v>
      </c>
      <c r="H3109">
        <v>25.291000366210938</v>
      </c>
    </row>
    <row r="3110" spans="1:8" x14ac:dyDescent="0.25">
      <c r="A3110">
        <v>3108</v>
      </c>
      <c r="B3110" s="5">
        <v>42930</v>
      </c>
      <c r="C3110">
        <v>27.229999542236328</v>
      </c>
      <c r="D3110">
        <v>5559050</v>
      </c>
      <c r="E3110">
        <v>1952.8800048828125</v>
      </c>
      <c r="F3110">
        <v>9.5658302307128906E-3</v>
      </c>
      <c r="G3110">
        <v>2232.659912109375</v>
      </c>
      <c r="H3110">
        <v>21.357200622558594</v>
      </c>
    </row>
    <row r="3111" spans="1:8" x14ac:dyDescent="0.25">
      <c r="A3111">
        <v>3109</v>
      </c>
      <c r="B3111" s="5">
        <v>42931</v>
      </c>
      <c r="C3111">
        <v>27.239999771118164</v>
      </c>
      <c r="D3111">
        <v>5079130</v>
      </c>
      <c r="E3111">
        <v>1965.8599853515625</v>
      </c>
      <c r="F3111">
        <v>1.0543099604547024E-2</v>
      </c>
      <c r="G3111">
        <v>1993.260009765625</v>
      </c>
      <c r="H3111">
        <v>21.015199661254883</v>
      </c>
    </row>
    <row r="3112" spans="1:8" x14ac:dyDescent="0.25">
      <c r="A3112">
        <v>3110</v>
      </c>
      <c r="B3112" s="5">
        <v>42932</v>
      </c>
      <c r="C3112">
        <v>27.25</v>
      </c>
      <c r="D3112">
        <v>6518890</v>
      </c>
      <c r="E3112">
        <v>2204.429931640625</v>
      </c>
      <c r="F3112">
        <v>9.2148697003722191E-3</v>
      </c>
      <c r="G3112">
        <v>1938.93994140625</v>
      </c>
      <c r="H3112">
        <v>17.867099761962891</v>
      </c>
    </row>
    <row r="3113" spans="1:8" x14ac:dyDescent="0.25">
      <c r="A3113">
        <v>3111</v>
      </c>
      <c r="B3113" s="5">
        <v>42933</v>
      </c>
      <c r="C3113">
        <v>27.260000228881836</v>
      </c>
      <c r="D3113">
        <v>5918990</v>
      </c>
      <c r="E3113">
        <v>2048.0400390625</v>
      </c>
      <c r="F3113">
        <v>9.4322804361581802E-3</v>
      </c>
      <c r="G3113">
        <v>2244.260009765625</v>
      </c>
      <c r="H3113">
        <v>21.168500900268555</v>
      </c>
    </row>
    <row r="3114" spans="1:8" x14ac:dyDescent="0.25">
      <c r="A3114">
        <v>3112</v>
      </c>
      <c r="B3114" s="5">
        <v>42934</v>
      </c>
      <c r="C3114">
        <v>27.270000457763672</v>
      </c>
      <c r="D3114">
        <v>6598870</v>
      </c>
      <c r="E3114">
        <v>2287.02001953125</v>
      </c>
      <c r="F3114">
        <v>9.451170451939106E-3</v>
      </c>
      <c r="G3114">
        <v>2327.89990234375</v>
      </c>
      <c r="H3114">
        <v>22.001399993896484</v>
      </c>
    </row>
    <row r="3115" spans="1:8" x14ac:dyDescent="0.25">
      <c r="A3115">
        <v>3113</v>
      </c>
      <c r="B3115" s="5">
        <v>42935</v>
      </c>
      <c r="C3115">
        <v>27.280000686645508</v>
      </c>
      <c r="D3115">
        <v>5958980</v>
      </c>
      <c r="E3115">
        <v>2064.10009765625</v>
      </c>
      <c r="F3115">
        <v>9.449380449950695E-3</v>
      </c>
      <c r="G3115">
        <v>2294.409912109375</v>
      </c>
      <c r="H3115">
        <v>21.680700302124023</v>
      </c>
    </row>
    <row r="3116" spans="1:8" x14ac:dyDescent="0.25">
      <c r="A3116">
        <v>3114</v>
      </c>
      <c r="B3116" s="5">
        <v>42936</v>
      </c>
      <c r="C3116">
        <v>27.290000915527344</v>
      </c>
      <c r="D3116">
        <v>6478890</v>
      </c>
      <c r="E3116">
        <v>2254.27001953125</v>
      </c>
      <c r="F3116">
        <v>9.4953002408146858E-3</v>
      </c>
      <c r="G3116">
        <v>2877.389892578125</v>
      </c>
      <c r="H3116">
        <v>27.321699142456055</v>
      </c>
    </row>
    <row r="3117" spans="1:8" x14ac:dyDescent="0.25">
      <c r="A3117">
        <v>3115</v>
      </c>
      <c r="B3117" s="5">
        <v>42937</v>
      </c>
      <c r="C3117">
        <v>27.299999237060547</v>
      </c>
      <c r="D3117">
        <v>6158950</v>
      </c>
      <c r="E3117">
        <v>2174.739990234375</v>
      </c>
      <c r="F3117">
        <v>9.6396999433636665E-3</v>
      </c>
      <c r="G3117">
        <v>2694.2900390625</v>
      </c>
      <c r="H3117">
        <v>25.972099304199219</v>
      </c>
    </row>
    <row r="3118" spans="1:8" x14ac:dyDescent="0.25">
      <c r="A3118">
        <v>3116</v>
      </c>
      <c r="B3118" s="5">
        <v>42938</v>
      </c>
      <c r="C3118">
        <v>27.309999465942383</v>
      </c>
      <c r="D3118">
        <v>6398910</v>
      </c>
      <c r="E3118">
        <v>2171.0400390625</v>
      </c>
      <c r="F3118">
        <v>9.2658102512359619E-3</v>
      </c>
      <c r="G3118">
        <v>2838.81005859375</v>
      </c>
      <c r="H3118">
        <v>26.303899765014648</v>
      </c>
    </row>
    <row r="3119" spans="1:8" x14ac:dyDescent="0.25">
      <c r="A3119">
        <v>3117</v>
      </c>
      <c r="B3119" s="5">
        <v>42939</v>
      </c>
      <c r="C3119">
        <v>27.319999694824219</v>
      </c>
      <c r="D3119">
        <v>6878820</v>
      </c>
      <c r="E3119">
        <v>2275.3798828125</v>
      </c>
      <c r="F3119">
        <v>9.0369302779436111E-3</v>
      </c>
      <c r="G3119">
        <v>2762.6298828125</v>
      </c>
      <c r="H3119">
        <v>24.965700149536133</v>
      </c>
    </row>
    <row r="3120" spans="1:8" x14ac:dyDescent="0.25">
      <c r="A3120">
        <v>3118</v>
      </c>
      <c r="B3120" s="5">
        <v>42940</v>
      </c>
      <c r="C3120">
        <v>27.329999923706055</v>
      </c>
      <c r="D3120">
        <v>7118780</v>
      </c>
      <c r="E3120">
        <v>2391.9599609375</v>
      </c>
      <c r="F3120">
        <v>9.1830696910619736E-3</v>
      </c>
      <c r="G3120">
        <v>2779.0400390625</v>
      </c>
      <c r="H3120">
        <v>25.520099639892578</v>
      </c>
    </row>
    <row r="3121" spans="1:8" x14ac:dyDescent="0.25">
      <c r="A3121">
        <v>3119</v>
      </c>
      <c r="B3121" s="5">
        <v>42941</v>
      </c>
      <c r="C3121">
        <v>27.340000152587891</v>
      </c>
      <c r="D3121">
        <v>5918990</v>
      </c>
      <c r="E3121">
        <v>2018.489990234375</v>
      </c>
      <c r="F3121">
        <v>9.3234702944755554E-3</v>
      </c>
      <c r="G3121">
        <v>2591.219970703125</v>
      </c>
      <c r="H3121">
        <v>24.159200668334961</v>
      </c>
    </row>
    <row r="3122" spans="1:8" x14ac:dyDescent="0.25">
      <c r="A3122">
        <v>3120</v>
      </c>
      <c r="B3122" s="5">
        <v>42942</v>
      </c>
      <c r="C3122">
        <v>27.350000381469727</v>
      </c>
      <c r="D3122">
        <v>5879000</v>
      </c>
      <c r="E3122">
        <v>2005.030029296875</v>
      </c>
      <c r="F3122">
        <v>9.3277003616094589E-3</v>
      </c>
      <c r="G3122">
        <v>2550.179931640625</v>
      </c>
      <c r="H3122">
        <v>23.787300109863281</v>
      </c>
    </row>
    <row r="3123" spans="1:8" x14ac:dyDescent="0.25">
      <c r="A3123">
        <v>3121</v>
      </c>
      <c r="B3123" s="5">
        <v>42943</v>
      </c>
      <c r="C3123">
        <v>27.360000610351563</v>
      </c>
      <c r="D3123">
        <v>6585330</v>
      </c>
      <c r="E3123">
        <v>2091.27001953125</v>
      </c>
      <c r="F3123">
        <v>8.6885802447795868E-3</v>
      </c>
      <c r="G3123">
        <v>2697.469970703125</v>
      </c>
      <c r="H3123">
        <v>23.437200546264648</v>
      </c>
    </row>
    <row r="3124" spans="1:8" x14ac:dyDescent="0.25">
      <c r="A3124">
        <v>3122</v>
      </c>
      <c r="B3124" s="5">
        <v>42944</v>
      </c>
      <c r="C3124">
        <v>27.370000839233398</v>
      </c>
      <c r="D3124">
        <v>6414280</v>
      </c>
      <c r="E3124">
        <v>2063.429931640625</v>
      </c>
      <c r="F3124">
        <v>8.804740384221077E-3</v>
      </c>
      <c r="G3124">
        <v>2805.179931640625</v>
      </c>
      <c r="H3124">
        <v>24.69890022277832</v>
      </c>
    </row>
    <row r="3125" spans="1:8" x14ac:dyDescent="0.25">
      <c r="A3125">
        <v>3123</v>
      </c>
      <c r="B3125" s="5">
        <v>42945</v>
      </c>
      <c r="C3125">
        <v>27.379999160766602</v>
      </c>
      <c r="D3125">
        <v>6713610</v>
      </c>
      <c r="E3125">
        <v>2118.969970703125</v>
      </c>
      <c r="F3125">
        <v>8.6417598649859428E-3</v>
      </c>
      <c r="G3125">
        <v>2720.080078125</v>
      </c>
      <c r="H3125">
        <v>23.50629997253418</v>
      </c>
    </row>
    <row r="3126" spans="1:8" x14ac:dyDescent="0.25">
      <c r="A3126">
        <v>3124</v>
      </c>
      <c r="B3126" s="5">
        <v>42946</v>
      </c>
      <c r="C3126">
        <v>27.389999389648438</v>
      </c>
      <c r="D3126">
        <v>6285990</v>
      </c>
      <c r="E3126">
        <v>1975.6199951171875</v>
      </c>
      <c r="F3126">
        <v>8.6083896458148956E-3</v>
      </c>
      <c r="G3126">
        <v>2746.330078125</v>
      </c>
      <c r="H3126">
        <v>23.641500473022461</v>
      </c>
    </row>
    <row r="3127" spans="1:8" x14ac:dyDescent="0.25">
      <c r="A3127">
        <v>3125</v>
      </c>
      <c r="B3127" s="5">
        <v>42947</v>
      </c>
      <c r="C3127">
        <v>27.399999618530273</v>
      </c>
      <c r="D3127">
        <v>6200470</v>
      </c>
      <c r="E3127">
        <v>2007.3699951171875</v>
      </c>
      <c r="F3127">
        <v>8.8706100359559059E-3</v>
      </c>
      <c r="G3127">
        <v>2873.830078125</v>
      </c>
      <c r="H3127">
        <v>25.492599487304688</v>
      </c>
    </row>
    <row r="3128" spans="1:8" x14ac:dyDescent="0.25">
      <c r="A3128">
        <v>3126</v>
      </c>
      <c r="B3128" s="5">
        <v>42948</v>
      </c>
      <c r="C3128">
        <v>27.409999847412109</v>
      </c>
      <c r="D3128">
        <v>6371520</v>
      </c>
      <c r="E3128">
        <v>1938.449951171875</v>
      </c>
      <c r="F3128">
        <v>8.3391303196549416E-3</v>
      </c>
      <c r="G3128">
        <v>2735.590087890625</v>
      </c>
      <c r="H3128">
        <v>22.812400817871094</v>
      </c>
    </row>
    <row r="3129" spans="1:8" x14ac:dyDescent="0.25">
      <c r="A3129">
        <v>3127</v>
      </c>
      <c r="B3129" s="5">
        <v>42949</v>
      </c>
      <c r="C3129">
        <v>27.420000076293945</v>
      </c>
      <c r="D3129">
        <v>6499800</v>
      </c>
      <c r="E3129">
        <v>2030.510009765625</v>
      </c>
      <c r="F3129">
        <v>8.5658896714448929E-3</v>
      </c>
      <c r="G3129">
        <v>2723.580078125</v>
      </c>
      <c r="H3129">
        <v>23.329900741577148</v>
      </c>
    </row>
    <row r="3130" spans="1:8" x14ac:dyDescent="0.25">
      <c r="A3130">
        <v>3128</v>
      </c>
      <c r="B3130" s="5">
        <v>42950</v>
      </c>
      <c r="C3130">
        <v>27.430000305175781</v>
      </c>
      <c r="D3130">
        <v>5901140</v>
      </c>
      <c r="E3130">
        <v>1849.1099853515625</v>
      </c>
      <c r="F3130">
        <v>8.5951304063200951E-3</v>
      </c>
      <c r="G3130">
        <v>2814.360107421875</v>
      </c>
      <c r="H3130">
        <v>24.189800262451172</v>
      </c>
    </row>
    <row r="3131" spans="1:8" x14ac:dyDescent="0.25">
      <c r="A3131">
        <v>3129</v>
      </c>
      <c r="B3131" s="5">
        <v>42951</v>
      </c>
      <c r="C3131">
        <v>27.440000534057617</v>
      </c>
      <c r="D3131">
        <v>7654370</v>
      </c>
      <c r="E3131">
        <v>2350.969970703125</v>
      </c>
      <c r="F3131">
        <v>8.4279496222734451E-3</v>
      </c>
      <c r="G3131">
        <v>2883.679931640625</v>
      </c>
      <c r="H3131">
        <v>24.303499221801758</v>
      </c>
    </row>
    <row r="3132" spans="1:8" x14ac:dyDescent="0.25">
      <c r="A3132">
        <v>3130</v>
      </c>
      <c r="B3132" s="5">
        <v>42952</v>
      </c>
      <c r="C3132">
        <v>27.450000762939453</v>
      </c>
      <c r="D3132">
        <v>7568850</v>
      </c>
      <c r="E3132">
        <v>2326.070068359375</v>
      </c>
      <c r="F3132">
        <v>8.4359701722860336E-3</v>
      </c>
      <c r="G3132">
        <v>3301.760009765625</v>
      </c>
      <c r="H3132">
        <v>27.853599548339844</v>
      </c>
    </row>
    <row r="3133" spans="1:8" x14ac:dyDescent="0.25">
      <c r="A3133">
        <v>3131</v>
      </c>
      <c r="B3133" s="5">
        <v>42953</v>
      </c>
      <c r="C3133">
        <v>27.459999084472656</v>
      </c>
      <c r="D3133">
        <v>5986660</v>
      </c>
      <c r="E3133">
        <v>1837.9100341796875</v>
      </c>
      <c r="F3133">
        <v>8.4302397444844246E-3</v>
      </c>
      <c r="G3133">
        <v>3255</v>
      </c>
      <c r="H3133">
        <v>27.440399169921875</v>
      </c>
    </row>
    <row r="3134" spans="1:8" x14ac:dyDescent="0.25">
      <c r="A3134">
        <v>3132</v>
      </c>
      <c r="B3134" s="5">
        <v>42954</v>
      </c>
      <c r="C3134">
        <v>27.469999313354492</v>
      </c>
      <c r="D3134">
        <v>6542570</v>
      </c>
      <c r="E3134">
        <v>2034.3299560546875</v>
      </c>
      <c r="F3134">
        <v>8.5414499044418335E-3</v>
      </c>
      <c r="G3134">
        <v>3431.969970703125</v>
      </c>
      <c r="H3134">
        <v>29.313999176025391</v>
      </c>
    </row>
    <row r="3135" spans="1:8" x14ac:dyDescent="0.25">
      <c r="A3135">
        <v>3133</v>
      </c>
      <c r="B3135" s="5">
        <v>42955</v>
      </c>
      <c r="C3135">
        <v>27.479999542236328</v>
      </c>
      <c r="D3135">
        <v>7012950</v>
      </c>
      <c r="E3135">
        <v>2209.06005859375</v>
      </c>
      <c r="F3135">
        <v>8.6561199277639389E-3</v>
      </c>
      <c r="G3135">
        <v>3453.159912109375</v>
      </c>
      <c r="H3135">
        <v>29.891000747680664</v>
      </c>
    </row>
    <row r="3136" spans="1:8" x14ac:dyDescent="0.25">
      <c r="A3136">
        <v>3134</v>
      </c>
      <c r="B3136" s="5">
        <v>42956</v>
      </c>
      <c r="C3136">
        <v>27.489999771118164</v>
      </c>
      <c r="D3136">
        <v>6333390</v>
      </c>
      <c r="E3136">
        <v>1882.949951171875</v>
      </c>
      <c r="F3136">
        <v>8.172919973731041E-3</v>
      </c>
      <c r="G3136">
        <v>3377.5400390625</v>
      </c>
      <c r="H3136">
        <v>27.604400634765625</v>
      </c>
    </row>
    <row r="3137" spans="1:8" x14ac:dyDescent="0.25">
      <c r="A3137">
        <v>3135</v>
      </c>
      <c r="B3137" s="5">
        <v>42957</v>
      </c>
      <c r="C3137">
        <v>27.5</v>
      </c>
      <c r="D3137">
        <v>6149820</v>
      </c>
      <c r="E3137">
        <v>1868.18994140625</v>
      </c>
      <c r="F3137">
        <v>8.3539402112364769E-3</v>
      </c>
      <c r="G3137">
        <v>3445.280029296875</v>
      </c>
      <c r="H3137">
        <v>28.781700134277344</v>
      </c>
    </row>
    <row r="3138" spans="1:8" x14ac:dyDescent="0.25">
      <c r="A3138">
        <v>3136</v>
      </c>
      <c r="B3138" s="5">
        <v>42958</v>
      </c>
      <c r="C3138">
        <v>27.510000228881836</v>
      </c>
      <c r="D3138">
        <v>6608760</v>
      </c>
      <c r="E3138">
        <v>2034.93994140625</v>
      </c>
      <c r="F3138">
        <v>8.4707597270607948E-3</v>
      </c>
      <c r="G3138">
        <v>3679.610107421875</v>
      </c>
      <c r="H3138">
        <v>31.169099807739258</v>
      </c>
    </row>
    <row r="3139" spans="1:8" x14ac:dyDescent="0.25">
      <c r="A3139">
        <v>3137</v>
      </c>
      <c r="B3139" s="5">
        <v>42959</v>
      </c>
      <c r="C3139">
        <v>27.520000457763672</v>
      </c>
      <c r="D3139">
        <v>6195710</v>
      </c>
      <c r="E3139">
        <v>1898.25</v>
      </c>
      <c r="F3139">
        <v>8.431609719991684E-3</v>
      </c>
      <c r="G3139">
        <v>3917.64990234375</v>
      </c>
      <c r="H3139">
        <v>33.032100677490234</v>
      </c>
    </row>
    <row r="3140" spans="1:8" x14ac:dyDescent="0.25">
      <c r="A3140">
        <v>3138</v>
      </c>
      <c r="B3140" s="5">
        <v>42960</v>
      </c>
      <c r="C3140">
        <v>27.530000686645508</v>
      </c>
      <c r="D3140">
        <v>6792340</v>
      </c>
      <c r="E3140">
        <v>2039.7099609375</v>
      </c>
      <c r="F3140">
        <v>8.2671400159597397E-3</v>
      </c>
      <c r="G3140">
        <v>4111.2001953125</v>
      </c>
      <c r="H3140">
        <v>33.987899780273438</v>
      </c>
    </row>
    <row r="3141" spans="1:8" x14ac:dyDescent="0.25">
      <c r="A3141">
        <v>3139</v>
      </c>
      <c r="B3141" s="5">
        <v>42961</v>
      </c>
      <c r="C3141">
        <v>27.540000915527344</v>
      </c>
      <c r="D3141">
        <v>5966240</v>
      </c>
      <c r="E3141">
        <v>1874.18994140625</v>
      </c>
      <c r="F3141">
        <v>8.6512099951505661E-3</v>
      </c>
      <c r="G3141">
        <v>4382.740234375</v>
      </c>
      <c r="H3141">
        <v>37.916000366210938</v>
      </c>
    </row>
    <row r="3142" spans="1:8" x14ac:dyDescent="0.25">
      <c r="A3142">
        <v>3140</v>
      </c>
      <c r="B3142" s="5">
        <v>42962</v>
      </c>
      <c r="C3142">
        <v>27.549999237060547</v>
      </c>
      <c r="D3142">
        <v>6975910</v>
      </c>
      <c r="E3142">
        <v>2250.449951171875</v>
      </c>
      <c r="F3142">
        <v>8.8877100497484207E-3</v>
      </c>
      <c r="G3142">
        <v>4204.43017578125</v>
      </c>
      <c r="H3142">
        <v>37.367801666259766</v>
      </c>
    </row>
    <row r="3143" spans="1:8" x14ac:dyDescent="0.25">
      <c r="A3143">
        <v>3141</v>
      </c>
      <c r="B3143" s="5">
        <v>42963</v>
      </c>
      <c r="C3143">
        <v>27.559999465942383</v>
      </c>
      <c r="D3143">
        <v>5966240</v>
      </c>
      <c r="E3143">
        <v>1972.530029296875</v>
      </c>
      <c r="F3143">
        <v>9.1117601841688156E-3</v>
      </c>
      <c r="G3143">
        <v>4425.2998046875</v>
      </c>
      <c r="H3143">
        <v>40.322299957275391</v>
      </c>
    </row>
    <row r="3144" spans="1:8" x14ac:dyDescent="0.25">
      <c r="A3144">
        <v>3142</v>
      </c>
      <c r="B3144" s="5">
        <v>42964</v>
      </c>
      <c r="C3144">
        <v>27.569999694824219</v>
      </c>
      <c r="D3144">
        <v>8215060</v>
      </c>
      <c r="E3144">
        <v>2602.820068359375</v>
      </c>
      <c r="F3144">
        <v>8.7351500988006592E-3</v>
      </c>
      <c r="G3144">
        <v>4316.33984375</v>
      </c>
      <c r="H3144">
        <v>37.703899383544922</v>
      </c>
    </row>
    <row r="3145" spans="1:8" x14ac:dyDescent="0.25">
      <c r="A3145">
        <v>3143</v>
      </c>
      <c r="B3145" s="5">
        <v>42965</v>
      </c>
      <c r="C3145">
        <v>27.579999923706055</v>
      </c>
      <c r="D3145">
        <v>6838230</v>
      </c>
      <c r="E3145">
        <v>2200.4599609375</v>
      </c>
      <c r="F3145">
        <v>8.8749099522829056E-3</v>
      </c>
      <c r="G3145">
        <v>4159.4599609375</v>
      </c>
      <c r="H3145">
        <v>36.914798736572266</v>
      </c>
    </row>
    <row r="3146" spans="1:8" x14ac:dyDescent="0.25">
      <c r="A3146">
        <v>3144</v>
      </c>
      <c r="B3146" s="5">
        <v>42966</v>
      </c>
      <c r="C3146">
        <v>27.590000152587891</v>
      </c>
      <c r="D3146">
        <v>6930020</v>
      </c>
      <c r="E3146">
        <v>2153.409912109375</v>
      </c>
      <c r="F3146">
        <v>8.5732201114296913E-3</v>
      </c>
      <c r="G3146">
        <v>4206.1298828125</v>
      </c>
      <c r="H3146">
        <v>36.060100555419922</v>
      </c>
    </row>
    <row r="3147" spans="1:8" x14ac:dyDescent="0.25">
      <c r="A3147">
        <v>3145</v>
      </c>
      <c r="B3147" s="5">
        <v>42967</v>
      </c>
      <c r="C3147">
        <v>27.600000381469727</v>
      </c>
      <c r="D3147">
        <v>5966240</v>
      </c>
      <c r="E3147">
        <v>1833.97998046875</v>
      </c>
      <c r="F3147">
        <v>8.4840497002005577E-3</v>
      </c>
      <c r="G3147">
        <v>4111.22021484375</v>
      </c>
      <c r="H3147">
        <v>34.879798889160156</v>
      </c>
    </row>
    <row r="3148" spans="1:8" x14ac:dyDescent="0.25">
      <c r="A3148">
        <v>3146</v>
      </c>
      <c r="B3148" s="5">
        <v>42968</v>
      </c>
      <c r="C3148">
        <v>27.610000610351563</v>
      </c>
      <c r="D3148">
        <v>5277830</v>
      </c>
      <c r="E3148">
        <v>1735.4599609375</v>
      </c>
      <c r="F3148">
        <v>9.0787401422858238E-3</v>
      </c>
      <c r="G3148">
        <v>4054.93994140625</v>
      </c>
      <c r="H3148">
        <v>36.813701629638672</v>
      </c>
    </row>
    <row r="3149" spans="1:8" x14ac:dyDescent="0.25">
      <c r="A3149">
        <v>3147</v>
      </c>
      <c r="B3149" s="5">
        <v>42969</v>
      </c>
      <c r="C3149">
        <v>27.620000839233398</v>
      </c>
      <c r="D3149">
        <v>4084580</v>
      </c>
      <c r="E3149">
        <v>1446.6800537109375</v>
      </c>
      <c r="F3149">
        <v>9.7824800759553909E-3</v>
      </c>
      <c r="G3149">
        <v>4137.669921875</v>
      </c>
      <c r="H3149">
        <v>40.476699829101563</v>
      </c>
    </row>
    <row r="3150" spans="1:8" x14ac:dyDescent="0.25">
      <c r="A3150">
        <v>3148</v>
      </c>
      <c r="B3150" s="5">
        <v>42970</v>
      </c>
      <c r="C3150">
        <v>27.629999160766602</v>
      </c>
      <c r="D3150">
        <v>7297170</v>
      </c>
      <c r="E3150">
        <v>2529.469970703125</v>
      </c>
      <c r="F3150">
        <v>9.5775797963142395E-3</v>
      </c>
      <c r="G3150">
        <v>4191.22021484375</v>
      </c>
      <c r="H3150">
        <v>40.141799926757813</v>
      </c>
    </row>
    <row r="3151" spans="1:8" x14ac:dyDescent="0.25">
      <c r="A3151">
        <v>3149</v>
      </c>
      <c r="B3151" s="5">
        <v>42971</v>
      </c>
      <c r="C3151">
        <v>27.639999389648438</v>
      </c>
      <c r="D3151">
        <v>4459280</v>
      </c>
      <c r="E3151">
        <v>1648.5</v>
      </c>
      <c r="F3151">
        <v>1.0217900387942791E-2</v>
      </c>
      <c r="G3151">
        <v>4362.47998046875</v>
      </c>
      <c r="H3151">
        <v>44.575401306152344</v>
      </c>
    </row>
    <row r="3152" spans="1:8" x14ac:dyDescent="0.25">
      <c r="A3152">
        <v>3150</v>
      </c>
      <c r="B3152" s="5">
        <v>42972</v>
      </c>
      <c r="C3152">
        <v>27.649999618530273</v>
      </c>
      <c r="D3152">
        <v>4459280</v>
      </c>
      <c r="E3152">
        <v>1688.3199462890625</v>
      </c>
      <c r="F3152">
        <v>1.0468499734997749E-2</v>
      </c>
      <c r="G3152">
        <v>4408.31982421875</v>
      </c>
      <c r="H3152">
        <v>46.148601531982422</v>
      </c>
    </row>
    <row r="3153" spans="1:8" x14ac:dyDescent="0.25">
      <c r="A3153">
        <v>3151</v>
      </c>
      <c r="B3153" s="5">
        <v>42973</v>
      </c>
      <c r="C3153">
        <v>27.659999847412109</v>
      </c>
      <c r="D3153">
        <v>4635880</v>
      </c>
      <c r="E3153">
        <v>1737.81005859375</v>
      </c>
      <c r="F3153">
        <v>1.0368700139224529E-2</v>
      </c>
      <c r="G3153">
        <v>4387.4599609375</v>
      </c>
      <c r="H3153">
        <v>45.492000579833984</v>
      </c>
    </row>
    <row r="3154" spans="1:8" x14ac:dyDescent="0.25">
      <c r="A3154">
        <v>3152</v>
      </c>
      <c r="B3154" s="5">
        <v>42974</v>
      </c>
      <c r="C3154">
        <v>27.670000076293945</v>
      </c>
      <c r="D3154">
        <v>6843450</v>
      </c>
      <c r="E3154">
        <v>2296.340087890625</v>
      </c>
      <c r="F3154">
        <v>9.2847496271133423E-3</v>
      </c>
      <c r="G3154">
        <v>4394.52001953125</v>
      </c>
      <c r="H3154">
        <v>40.801998138427734</v>
      </c>
    </row>
    <row r="3155" spans="1:8" x14ac:dyDescent="0.25">
      <c r="A3155">
        <v>3153</v>
      </c>
      <c r="B3155" s="5">
        <v>42975</v>
      </c>
      <c r="C3155">
        <v>27.680000305175781</v>
      </c>
      <c r="D3155">
        <v>5695510</v>
      </c>
      <c r="E3155">
        <v>1990.6800537109375</v>
      </c>
      <c r="F3155">
        <v>9.6746403723955154E-3</v>
      </c>
      <c r="G3155">
        <v>4439.66015625</v>
      </c>
      <c r="H3155">
        <v>42.952098846435547</v>
      </c>
    </row>
    <row r="3156" spans="1:8" x14ac:dyDescent="0.25">
      <c r="A3156">
        <v>3154</v>
      </c>
      <c r="B3156" s="5">
        <v>42976</v>
      </c>
      <c r="C3156">
        <v>27.690000534057617</v>
      </c>
      <c r="D3156">
        <v>6578540</v>
      </c>
      <c r="E3156">
        <v>2324.260009765625</v>
      </c>
      <c r="F3156">
        <v>9.7831403836607933E-3</v>
      </c>
      <c r="G3156">
        <v>4648.1298828125</v>
      </c>
      <c r="H3156">
        <v>45.473300933837891</v>
      </c>
    </row>
    <row r="3157" spans="1:8" x14ac:dyDescent="0.25">
      <c r="A3157">
        <v>3155</v>
      </c>
      <c r="B3157" s="5">
        <v>42977</v>
      </c>
      <c r="C3157">
        <v>27.700000762939453</v>
      </c>
      <c r="D3157">
        <v>7417410</v>
      </c>
      <c r="E3157">
        <v>2488.5</v>
      </c>
      <c r="F3157">
        <v>9.2932004481554031E-3</v>
      </c>
      <c r="G3157">
        <v>4630.72998046875</v>
      </c>
      <c r="H3157">
        <v>43.0343017578125</v>
      </c>
    </row>
    <row r="3158" spans="1:8" x14ac:dyDescent="0.25">
      <c r="A3158">
        <v>3156</v>
      </c>
      <c r="B3158" s="5">
        <v>42978</v>
      </c>
      <c r="C3158">
        <v>27.709999084472656</v>
      </c>
      <c r="D3158">
        <v>7196660</v>
      </c>
      <c r="E3158">
        <v>2450.7099609375</v>
      </c>
      <c r="F3158">
        <v>9.4362096861004829E-3</v>
      </c>
      <c r="G3158">
        <v>4764.8701171875</v>
      </c>
      <c r="H3158">
        <v>44.962299346923828</v>
      </c>
    </row>
    <row r="3159" spans="1:8" x14ac:dyDescent="0.25">
      <c r="A3159">
        <v>3157</v>
      </c>
      <c r="B3159" s="5">
        <v>42979</v>
      </c>
      <c r="C3159">
        <v>27.719999313354492</v>
      </c>
      <c r="D3159">
        <v>7682320</v>
      </c>
      <c r="E3159">
        <v>2557.739990234375</v>
      </c>
      <c r="F3159">
        <v>9.2290500178933144E-3</v>
      </c>
      <c r="G3159">
        <v>4950.72021484375</v>
      </c>
      <c r="H3159">
        <v>45.690498352050781</v>
      </c>
    </row>
    <row r="3160" spans="1:8" x14ac:dyDescent="0.25">
      <c r="A3160">
        <v>3158</v>
      </c>
      <c r="B3160" s="5">
        <v>42980</v>
      </c>
      <c r="C3160">
        <v>27.729999542236328</v>
      </c>
      <c r="D3160">
        <v>7240810</v>
      </c>
      <c r="E3160">
        <v>2340.5</v>
      </c>
      <c r="F3160">
        <v>8.9633697643876076E-3</v>
      </c>
      <c r="G3160">
        <v>4643.97998046875</v>
      </c>
      <c r="H3160">
        <v>41.625701904296875</v>
      </c>
    </row>
    <row r="3161" spans="1:8" x14ac:dyDescent="0.25">
      <c r="A3161">
        <v>3159</v>
      </c>
      <c r="B3161" s="5">
        <v>42981</v>
      </c>
      <c r="C3161">
        <v>27.739999771118164</v>
      </c>
      <c r="D3161">
        <v>6799290</v>
      </c>
      <c r="E3161">
        <v>2164.139892578125</v>
      </c>
      <c r="F3161">
        <v>8.8293403387069702E-3</v>
      </c>
      <c r="G3161">
        <v>4631.68994140625</v>
      </c>
      <c r="H3161">
        <v>40.894798278808594</v>
      </c>
    </row>
    <row r="3162" spans="1:8" x14ac:dyDescent="0.25">
      <c r="A3162">
        <v>3160</v>
      </c>
      <c r="B3162" s="5">
        <v>42982</v>
      </c>
      <c r="C3162">
        <v>27.75</v>
      </c>
      <c r="D3162">
        <v>7726470</v>
      </c>
      <c r="E3162">
        <v>2512.89990234375</v>
      </c>
      <c r="F3162">
        <v>9.0252002701163292E-3</v>
      </c>
      <c r="G3162">
        <v>4319.72021484375</v>
      </c>
      <c r="H3162">
        <v>38.986400604248047</v>
      </c>
    </row>
    <row r="3163" spans="1:8" x14ac:dyDescent="0.25">
      <c r="A3163">
        <v>3161</v>
      </c>
      <c r="B3163" s="5">
        <v>42983</v>
      </c>
      <c r="C3163">
        <v>27.760000228881836</v>
      </c>
      <c r="D3163">
        <v>8697800</v>
      </c>
      <c r="E3163">
        <v>2744.39990234375</v>
      </c>
      <c r="F3163">
        <v>8.7590599432587624E-3</v>
      </c>
      <c r="G3163">
        <v>4422.1201171875</v>
      </c>
      <c r="H3163">
        <v>38.733600616455078</v>
      </c>
    </row>
    <row r="3164" spans="1:8" x14ac:dyDescent="0.25">
      <c r="A3164">
        <v>3162</v>
      </c>
      <c r="B3164" s="5">
        <v>42984</v>
      </c>
      <c r="C3164">
        <v>27.770000457763672</v>
      </c>
      <c r="D3164">
        <v>7430760</v>
      </c>
      <c r="E3164">
        <v>2297.60009765625</v>
      </c>
      <c r="F3164">
        <v>8.586520329117775E-3</v>
      </c>
      <c r="G3164">
        <v>4626.72021484375</v>
      </c>
      <c r="H3164">
        <v>39.727401733398438</v>
      </c>
    </row>
    <row r="3165" spans="1:8" x14ac:dyDescent="0.25">
      <c r="A3165">
        <v>3163</v>
      </c>
      <c r="B3165" s="5">
        <v>42985</v>
      </c>
      <c r="C3165">
        <v>27.780000686645508</v>
      </c>
      <c r="D3165">
        <v>8072930</v>
      </c>
      <c r="E3165">
        <v>2457.340087890625</v>
      </c>
      <c r="F3165">
        <v>8.4560299292206764E-3</v>
      </c>
      <c r="G3165">
        <v>4638.10009765625</v>
      </c>
      <c r="H3165">
        <v>39.219898223876953</v>
      </c>
    </row>
    <row r="3166" spans="1:8" x14ac:dyDescent="0.25">
      <c r="A3166">
        <v>3164</v>
      </c>
      <c r="B3166" s="5">
        <v>42986</v>
      </c>
      <c r="C3166">
        <v>27.790000915527344</v>
      </c>
      <c r="D3166">
        <v>8027060</v>
      </c>
      <c r="E3166">
        <v>2405.27001953125</v>
      </c>
      <c r="F3166">
        <v>8.3271395415067673E-3</v>
      </c>
      <c r="G3166">
        <v>4317.5400390625</v>
      </c>
      <c r="H3166">
        <v>35.952800750732422</v>
      </c>
    </row>
    <row r="3167" spans="1:8" x14ac:dyDescent="0.25">
      <c r="A3167">
        <v>3165</v>
      </c>
      <c r="B3167" s="5">
        <v>42987</v>
      </c>
      <c r="C3167">
        <v>27.799999237060547</v>
      </c>
      <c r="D3167">
        <v>7751840</v>
      </c>
      <c r="E3167">
        <v>2257.35009765625</v>
      </c>
      <c r="F3167">
        <v>8.0954097211360931E-3</v>
      </c>
      <c r="G3167">
        <v>4291.8798828125</v>
      </c>
      <c r="H3167">
        <v>34.744499206542969</v>
      </c>
    </row>
    <row r="3168" spans="1:8" x14ac:dyDescent="0.25">
      <c r="A3168">
        <v>3166</v>
      </c>
      <c r="B3168" s="5">
        <v>42988</v>
      </c>
      <c r="C3168">
        <v>27.809999465942383</v>
      </c>
      <c r="D3168">
        <v>6329910</v>
      </c>
      <c r="E3168">
        <v>1868.239990234375</v>
      </c>
      <c r="F3168">
        <v>8.2079796120524406E-3</v>
      </c>
      <c r="G3168">
        <v>4191.169921875</v>
      </c>
      <c r="H3168">
        <v>34.4010009765625</v>
      </c>
    </row>
    <row r="3169" spans="1:8" x14ac:dyDescent="0.25">
      <c r="A3169">
        <v>3167</v>
      </c>
      <c r="B3169" s="5">
        <v>42989</v>
      </c>
      <c r="C3169">
        <v>27.819999694824219</v>
      </c>
      <c r="D3169">
        <v>7981190</v>
      </c>
      <c r="E3169">
        <v>2334.72998046875</v>
      </c>
      <c r="F3169">
        <v>8.1381602212786674E-3</v>
      </c>
      <c r="G3169">
        <v>4188.85009765625</v>
      </c>
      <c r="H3169">
        <v>34.089500427246094</v>
      </c>
    </row>
    <row r="3170" spans="1:8" x14ac:dyDescent="0.25">
      <c r="A3170">
        <v>3168</v>
      </c>
      <c r="B3170" s="5">
        <v>42990</v>
      </c>
      <c r="C3170">
        <v>27.829999923706055</v>
      </c>
      <c r="D3170">
        <v>8623350</v>
      </c>
      <c r="E3170">
        <v>2498.909912109375</v>
      </c>
      <c r="F3170">
        <v>8.0646900460124016E-3</v>
      </c>
      <c r="G3170">
        <v>4148.27001953125</v>
      </c>
      <c r="H3170">
        <v>33.454498291015625</v>
      </c>
    </row>
    <row r="3171" spans="1:8" x14ac:dyDescent="0.25">
      <c r="A3171">
        <v>3169</v>
      </c>
      <c r="B3171" s="5">
        <v>42991</v>
      </c>
      <c r="C3171">
        <v>27.840000152587891</v>
      </c>
      <c r="D3171">
        <v>8715090</v>
      </c>
      <c r="E3171">
        <v>2508.72998046875</v>
      </c>
      <c r="F3171">
        <v>8.0140400677919388E-3</v>
      </c>
      <c r="G3171">
        <v>3874.260009765625</v>
      </c>
      <c r="H3171">
        <v>31.048500061035156</v>
      </c>
    </row>
    <row r="3172" spans="1:8" x14ac:dyDescent="0.25">
      <c r="A3172">
        <v>3170</v>
      </c>
      <c r="B3172" s="5">
        <v>42992</v>
      </c>
      <c r="C3172">
        <v>27.850000381469727</v>
      </c>
      <c r="D3172">
        <v>7981190</v>
      </c>
      <c r="E3172">
        <v>2328.739990234375</v>
      </c>
      <c r="F3172">
        <v>8.1260297447443008E-3</v>
      </c>
      <c r="G3172">
        <v>3226.409912109375</v>
      </c>
      <c r="H3172">
        <v>26.217899322509766</v>
      </c>
    </row>
    <row r="3173" spans="1:8" x14ac:dyDescent="0.25">
      <c r="A3173">
        <v>3171</v>
      </c>
      <c r="B3173" s="5">
        <v>42993</v>
      </c>
      <c r="C3173">
        <v>27.860000610351563</v>
      </c>
      <c r="D3173">
        <v>8256400</v>
      </c>
      <c r="E3173">
        <v>2424.820068359375</v>
      </c>
      <c r="F3173">
        <v>8.1821996718645096E-3</v>
      </c>
      <c r="G3173">
        <v>3686.89990234375</v>
      </c>
      <c r="H3173">
        <v>30.166900634765625</v>
      </c>
    </row>
    <row r="3174" spans="1:8" x14ac:dyDescent="0.25">
      <c r="A3174">
        <v>3172</v>
      </c>
      <c r="B3174" s="5">
        <v>42994</v>
      </c>
      <c r="C3174">
        <v>27.870000839233398</v>
      </c>
      <c r="D3174">
        <v>7751840</v>
      </c>
      <c r="E3174">
        <v>2232.419921875</v>
      </c>
      <c r="F3174">
        <v>8.0261602997779846E-3</v>
      </c>
      <c r="G3174">
        <v>3678.739990234375</v>
      </c>
      <c r="H3174">
        <v>29.526199340820313</v>
      </c>
    </row>
    <row r="3175" spans="1:8" x14ac:dyDescent="0.25">
      <c r="A3175">
        <v>3173</v>
      </c>
      <c r="B3175" s="5">
        <v>42995</v>
      </c>
      <c r="C3175">
        <v>27.879999160766602</v>
      </c>
      <c r="D3175">
        <v>8072930</v>
      </c>
      <c r="E3175">
        <v>2299.409912109375</v>
      </c>
      <c r="F3175">
        <v>7.9410504549741745E-3</v>
      </c>
      <c r="G3175">
        <v>3672.570068359375</v>
      </c>
      <c r="H3175">
        <v>29.164100646972656</v>
      </c>
    </row>
    <row r="3176" spans="1:8" x14ac:dyDescent="0.25">
      <c r="A3176">
        <v>3174</v>
      </c>
      <c r="B3176" s="5">
        <v>42996</v>
      </c>
      <c r="C3176">
        <v>27.889999389648438</v>
      </c>
      <c r="D3176">
        <v>6966000</v>
      </c>
      <c r="E3176">
        <v>1755.81005859375</v>
      </c>
      <c r="F3176">
        <v>7.0297899655997753E-3</v>
      </c>
      <c r="G3176">
        <v>4067.080078125</v>
      </c>
      <c r="H3176">
        <v>28.590700149536133</v>
      </c>
    </row>
    <row r="3177" spans="1:8" x14ac:dyDescent="0.25">
      <c r="A3177">
        <v>3175</v>
      </c>
      <c r="B3177" s="5">
        <v>42997</v>
      </c>
      <c r="C3177">
        <v>27.899999618530273</v>
      </c>
      <c r="D3177">
        <v>8556660</v>
      </c>
      <c r="E3177">
        <v>2123.699951171875</v>
      </c>
      <c r="F3177">
        <v>6.9245700724422932E-3</v>
      </c>
      <c r="G3177">
        <v>3897</v>
      </c>
      <c r="H3177">
        <v>26.985099792480469</v>
      </c>
    </row>
    <row r="3178" spans="1:8" x14ac:dyDescent="0.25">
      <c r="A3178">
        <v>3176</v>
      </c>
      <c r="B3178" s="5">
        <v>42998</v>
      </c>
      <c r="C3178">
        <v>27.909999847412109</v>
      </c>
      <c r="D3178">
        <v>6417490</v>
      </c>
      <c r="E3178">
        <v>1608.9100341796875</v>
      </c>
      <c r="F3178">
        <v>6.9972299970686436E-3</v>
      </c>
      <c r="G3178">
        <v>3858.090087890625</v>
      </c>
      <c r="H3178">
        <v>26.996000289916992</v>
      </c>
    </row>
    <row r="3179" spans="1:8" x14ac:dyDescent="0.25">
      <c r="A3179">
        <v>3177</v>
      </c>
      <c r="B3179" s="5">
        <v>42999</v>
      </c>
      <c r="C3179">
        <v>27.920000076293945</v>
      </c>
      <c r="D3179">
        <v>9653660</v>
      </c>
      <c r="E3179">
        <v>2336.35009765625</v>
      </c>
      <c r="F3179">
        <v>6.7571201361715794E-3</v>
      </c>
      <c r="G3179">
        <v>3612.679931640625</v>
      </c>
      <c r="H3179">
        <v>24.411300659179688</v>
      </c>
    </row>
    <row r="3180" spans="1:8" x14ac:dyDescent="0.25">
      <c r="A3180">
        <v>3178</v>
      </c>
      <c r="B3180" s="5">
        <v>43000</v>
      </c>
      <c r="C3180">
        <v>27.930000305175781</v>
      </c>
      <c r="D3180">
        <v>7624200</v>
      </c>
      <c r="E3180">
        <v>1854.6600341796875</v>
      </c>
      <c r="F3180">
        <v>6.7942398600280285E-3</v>
      </c>
      <c r="G3180">
        <v>3603.31005859375</v>
      </c>
      <c r="H3180">
        <v>24.481800079345703</v>
      </c>
    </row>
    <row r="3181" spans="1:8" x14ac:dyDescent="0.25">
      <c r="A3181">
        <v>3179</v>
      </c>
      <c r="B3181" s="5">
        <v>43001</v>
      </c>
      <c r="C3181">
        <v>27.940000534057617</v>
      </c>
      <c r="D3181">
        <v>9105160</v>
      </c>
      <c r="E3181">
        <v>2174.699951171875</v>
      </c>
      <c r="F3181">
        <v>6.6732601262629032E-3</v>
      </c>
      <c r="G3181">
        <v>3777.2900390625</v>
      </c>
      <c r="H3181">
        <v>25.20680046081543</v>
      </c>
    </row>
    <row r="3182" spans="1:8" x14ac:dyDescent="0.25">
      <c r="A3182">
        <v>3180</v>
      </c>
      <c r="B3182" s="5">
        <v>43002</v>
      </c>
      <c r="C3182">
        <v>27.950000762939453</v>
      </c>
      <c r="D3182">
        <v>7953300</v>
      </c>
      <c r="E3182">
        <v>1896.1800537109375</v>
      </c>
      <c r="F3182">
        <v>6.6636800765991211E-3</v>
      </c>
      <c r="G3182">
        <v>3662.1201171875</v>
      </c>
      <c r="H3182">
        <v>24.403200149536133</v>
      </c>
    </row>
    <row r="3183" spans="1:8" x14ac:dyDescent="0.25">
      <c r="A3183">
        <v>3181</v>
      </c>
      <c r="B3183" s="5">
        <v>43003</v>
      </c>
      <c r="C3183">
        <v>27.959999084472656</v>
      </c>
      <c r="D3183">
        <v>6856290</v>
      </c>
      <c r="E3183">
        <v>1709.8699951171875</v>
      </c>
      <c r="F3183">
        <v>6.9728600792586803E-3</v>
      </c>
      <c r="G3183">
        <v>3927.5</v>
      </c>
      <c r="H3183">
        <v>27.385900497436523</v>
      </c>
    </row>
    <row r="3184" spans="1:8" x14ac:dyDescent="0.25">
      <c r="A3184">
        <v>3182</v>
      </c>
      <c r="B3184" s="5">
        <v>43004</v>
      </c>
      <c r="C3184">
        <v>27.969999313354492</v>
      </c>
      <c r="D3184">
        <v>7569350</v>
      </c>
      <c r="E3184">
        <v>1875.0899658203125</v>
      </c>
      <c r="F3184">
        <v>6.9287698715925217E-3</v>
      </c>
      <c r="G3184">
        <v>3895.510009765625</v>
      </c>
      <c r="H3184">
        <v>26.991100311279297</v>
      </c>
    </row>
    <row r="3185" spans="1:8" x14ac:dyDescent="0.25">
      <c r="A3185">
        <v>3183</v>
      </c>
      <c r="B3185" s="5">
        <v>43005</v>
      </c>
      <c r="C3185">
        <v>27.979999542236328</v>
      </c>
      <c r="D3185">
        <v>8063000</v>
      </c>
      <c r="E3185">
        <v>1981</v>
      </c>
      <c r="F3185">
        <v>6.8744099698960781E-3</v>
      </c>
      <c r="G3185">
        <v>4208.56005859375</v>
      </c>
      <c r="H3185">
        <v>28.931400299072266</v>
      </c>
    </row>
    <row r="3186" spans="1:8" x14ac:dyDescent="0.25">
      <c r="A3186">
        <v>3184</v>
      </c>
      <c r="B3186" s="5">
        <v>43006</v>
      </c>
      <c r="C3186">
        <v>27.989999771118164</v>
      </c>
      <c r="D3186">
        <v>9708510</v>
      </c>
      <c r="E3186">
        <v>2346.949951171875</v>
      </c>
      <c r="F3186">
        <v>6.7663500085473061E-3</v>
      </c>
      <c r="G3186">
        <v>4185.2900390625</v>
      </c>
      <c r="H3186">
        <v>28.319099426269531</v>
      </c>
    </row>
    <row r="3187" spans="1:8" x14ac:dyDescent="0.25">
      <c r="A3187">
        <v>3185</v>
      </c>
      <c r="B3187" s="5">
        <v>43007</v>
      </c>
      <c r="C3187">
        <v>28</v>
      </c>
      <c r="D3187">
        <v>9269710</v>
      </c>
      <c r="E3187">
        <v>2227.830078125</v>
      </c>
      <c r="F3187">
        <v>6.7293602041900158E-3</v>
      </c>
      <c r="G3187">
        <v>4164.10009765625</v>
      </c>
      <c r="H3187">
        <v>28.021699905395508</v>
      </c>
    </row>
    <row r="3188" spans="1:8" x14ac:dyDescent="0.25">
      <c r="A3188">
        <v>3186</v>
      </c>
      <c r="B3188" s="5">
        <v>43008</v>
      </c>
      <c r="C3188">
        <v>28.100000381469727</v>
      </c>
      <c r="D3188">
        <v>7569350</v>
      </c>
      <c r="E3188">
        <v>1826.43994140625</v>
      </c>
      <c r="F3188">
        <v>6.7803701385855675E-3</v>
      </c>
      <c r="G3188">
        <v>4353.0498046875</v>
      </c>
      <c r="H3188">
        <v>29.515300750732422</v>
      </c>
    </row>
    <row r="3189" spans="1:8" x14ac:dyDescent="0.25">
      <c r="A3189">
        <v>3187</v>
      </c>
      <c r="B3189" s="5">
        <v>43009</v>
      </c>
      <c r="C3189">
        <v>28.200000762939453</v>
      </c>
      <c r="D3189">
        <v>7130550</v>
      </c>
      <c r="E3189">
        <v>1744.050048828125</v>
      </c>
      <c r="F3189">
        <v>6.8973898887634277E-3</v>
      </c>
      <c r="G3189">
        <v>4394.64013671875</v>
      </c>
      <c r="H3189">
        <v>30.311599731445313</v>
      </c>
    </row>
    <row r="3190" spans="1:8" x14ac:dyDescent="0.25">
      <c r="A3190">
        <v>3188</v>
      </c>
      <c r="B3190" s="5">
        <v>43010</v>
      </c>
      <c r="C3190">
        <v>28.299999237060547</v>
      </c>
      <c r="D3190">
        <v>8380130</v>
      </c>
      <c r="E3190">
        <v>2055.469970703125</v>
      </c>
      <c r="F3190">
        <v>6.9414000026881695E-3</v>
      </c>
      <c r="G3190">
        <v>4404.10009765625</v>
      </c>
      <c r="H3190">
        <v>30.570600509643555</v>
      </c>
    </row>
    <row r="3191" spans="1:8" x14ac:dyDescent="0.25">
      <c r="A3191">
        <v>3189</v>
      </c>
      <c r="B3191" s="5">
        <v>43011</v>
      </c>
      <c r="C3191">
        <v>28.399999618530273</v>
      </c>
      <c r="D3191">
        <v>10223800</v>
      </c>
      <c r="E3191">
        <v>2440.030029296875</v>
      </c>
      <c r="F3191">
        <v>6.7779901437461376E-3</v>
      </c>
      <c r="G3191">
        <v>4320.08984375</v>
      </c>
      <c r="H3191">
        <v>29.281499862670898</v>
      </c>
    </row>
    <row r="3192" spans="1:8" x14ac:dyDescent="0.25">
      <c r="A3192">
        <v>3190</v>
      </c>
      <c r="B3192" s="5">
        <v>43012</v>
      </c>
      <c r="C3192">
        <v>28.5</v>
      </c>
      <c r="D3192">
        <v>7486250</v>
      </c>
      <c r="E3192">
        <v>1811.72998046875</v>
      </c>
      <c r="F3192">
        <v>6.8972199223935604E-3</v>
      </c>
      <c r="G3192">
        <v>4225.919921875</v>
      </c>
      <c r="H3192">
        <v>29.147100448608398</v>
      </c>
    </row>
    <row r="3193" spans="1:8" x14ac:dyDescent="0.25">
      <c r="A3193">
        <v>3191</v>
      </c>
      <c r="B3193" s="5">
        <v>43013</v>
      </c>
      <c r="C3193">
        <v>28.600000381469727</v>
      </c>
      <c r="D3193">
        <v>6983440</v>
      </c>
      <c r="E3193">
        <v>1722.8399658203125</v>
      </c>
      <c r="F3193">
        <v>7.0557198487222195E-3</v>
      </c>
      <c r="G3193">
        <v>4322.75</v>
      </c>
      <c r="H3193">
        <v>30.500099182128906</v>
      </c>
    </row>
    <row r="3194" spans="1:8" x14ac:dyDescent="0.25">
      <c r="A3194">
        <v>3192</v>
      </c>
      <c r="B3194" s="5">
        <v>43014</v>
      </c>
      <c r="C3194">
        <v>28.700000762939453</v>
      </c>
      <c r="D3194">
        <v>8882940</v>
      </c>
      <c r="E3194">
        <v>2136.52001953125</v>
      </c>
      <c r="F3194">
        <v>6.9029098376631737E-3</v>
      </c>
      <c r="G3194">
        <v>4370.25</v>
      </c>
      <c r="H3194">
        <v>30.167400360107422</v>
      </c>
    </row>
    <row r="3195" spans="1:8" x14ac:dyDescent="0.25">
      <c r="A3195">
        <v>3193</v>
      </c>
      <c r="B3195" s="5">
        <v>43015</v>
      </c>
      <c r="C3195">
        <v>28.799999237060547</v>
      </c>
      <c r="D3195">
        <v>8827070</v>
      </c>
      <c r="E3195">
        <v>2083.219970703125</v>
      </c>
      <c r="F3195">
        <v>6.7969001829624176E-3</v>
      </c>
      <c r="G3195">
        <v>4437.02978515625</v>
      </c>
      <c r="H3195">
        <v>30.158100128173828</v>
      </c>
    </row>
    <row r="3196" spans="1:8" x14ac:dyDescent="0.25">
      <c r="A3196">
        <v>3194</v>
      </c>
      <c r="B3196" s="5">
        <v>43016</v>
      </c>
      <c r="C3196">
        <v>28.899999618530273</v>
      </c>
      <c r="D3196">
        <v>10167900</v>
      </c>
      <c r="E3196">
        <v>2386.800048828125</v>
      </c>
      <c r="F3196">
        <v>6.7839501425623894E-3</v>
      </c>
      <c r="G3196">
        <v>4596.9599609375</v>
      </c>
      <c r="H3196">
        <v>31.18549919128418</v>
      </c>
    </row>
    <row r="3197" spans="1:8" x14ac:dyDescent="0.25">
      <c r="A3197">
        <v>3195</v>
      </c>
      <c r="B3197" s="5">
        <v>43017</v>
      </c>
      <c r="C3197">
        <v>29</v>
      </c>
      <c r="D3197">
        <v>8994680</v>
      </c>
      <c r="E3197">
        <v>2161.840087890625</v>
      </c>
      <c r="F3197">
        <v>6.9700498133897781E-3</v>
      </c>
      <c r="G3197">
        <v>4772.97998046875</v>
      </c>
      <c r="H3197">
        <v>33.267898559570313</v>
      </c>
    </row>
    <row r="3198" spans="1:8" x14ac:dyDescent="0.25">
      <c r="A3198">
        <v>3196</v>
      </c>
      <c r="B3198" s="5">
        <v>43018</v>
      </c>
      <c r="C3198">
        <v>29.100000381469727</v>
      </c>
      <c r="D3198">
        <v>8938810</v>
      </c>
      <c r="E3198">
        <v>2167.260009765625</v>
      </c>
      <c r="F3198">
        <v>7.0554399862885475E-3</v>
      </c>
      <c r="G3198">
        <v>4754.7001953125</v>
      </c>
      <c r="H3198">
        <v>33.546501159667969</v>
      </c>
    </row>
    <row r="3199" spans="1:8" x14ac:dyDescent="0.25">
      <c r="A3199">
        <v>3197</v>
      </c>
      <c r="B3199" s="5">
        <v>43019</v>
      </c>
      <c r="C3199">
        <v>29.200000762939453</v>
      </c>
      <c r="D3199">
        <v>7765590</v>
      </c>
      <c r="E3199">
        <v>1885.6700439453125</v>
      </c>
      <c r="F3199">
        <v>7.0904497988522053E-3</v>
      </c>
      <c r="G3199">
        <v>4830.77001953125</v>
      </c>
      <c r="H3199">
        <v>34.252399444580078</v>
      </c>
    </row>
    <row r="3200" spans="1:8" x14ac:dyDescent="0.25">
      <c r="A3200">
        <v>3198</v>
      </c>
      <c r="B3200" s="5">
        <v>43020</v>
      </c>
      <c r="C3200">
        <v>29.299999237060547</v>
      </c>
      <c r="D3200">
        <v>8547740</v>
      </c>
      <c r="E3200">
        <v>2086.909912109375</v>
      </c>
      <c r="F3200">
        <v>7.1535198949277401E-3</v>
      </c>
      <c r="G3200">
        <v>5439.1298828125</v>
      </c>
      <c r="H3200">
        <v>38.908901214599609</v>
      </c>
    </row>
    <row r="3201" spans="1:8" x14ac:dyDescent="0.25">
      <c r="A3201">
        <v>3199</v>
      </c>
      <c r="B3201" s="5">
        <v>43021</v>
      </c>
      <c r="C3201">
        <v>29.399999618530273</v>
      </c>
      <c r="D3201">
        <v>7597990</v>
      </c>
      <c r="E3201">
        <v>1981.530029296875</v>
      </c>
      <c r="F3201">
        <v>7.6674199663102627E-3</v>
      </c>
      <c r="G3201">
        <v>5640.1298828125</v>
      </c>
      <c r="H3201">
        <v>43.245201110839844</v>
      </c>
    </row>
    <row r="3202" spans="1:8" x14ac:dyDescent="0.25">
      <c r="A3202">
        <v>3200</v>
      </c>
      <c r="B3202" s="5">
        <v>43022</v>
      </c>
      <c r="C3202">
        <v>29.5</v>
      </c>
      <c r="D3202">
        <v>7877320</v>
      </c>
      <c r="E3202">
        <v>1990.0999755859375</v>
      </c>
      <c r="F3202">
        <v>7.4527799151837826E-3</v>
      </c>
      <c r="G3202">
        <v>5809.68994140625</v>
      </c>
      <c r="H3202">
        <v>43.29840087890625</v>
      </c>
    </row>
    <row r="3203" spans="1:8" x14ac:dyDescent="0.25">
      <c r="A3203">
        <v>3201</v>
      </c>
      <c r="B3203" s="5">
        <v>43023</v>
      </c>
      <c r="C3203">
        <v>29.600000381469727</v>
      </c>
      <c r="D3203">
        <v>11601100</v>
      </c>
      <c r="E3203">
        <v>2600.2099609375</v>
      </c>
      <c r="F3203">
        <v>6.6343899816274643E-3</v>
      </c>
      <c r="G3203">
        <v>5697.39013671875</v>
      </c>
      <c r="H3203">
        <v>37.798698425292969</v>
      </c>
    </row>
    <row r="3204" spans="1:8" x14ac:dyDescent="0.25">
      <c r="A3204">
        <v>3202</v>
      </c>
      <c r="B3204" s="5">
        <v>43024</v>
      </c>
      <c r="C3204">
        <v>29.700000762939453</v>
      </c>
      <c r="D3204">
        <v>10351800</v>
      </c>
      <c r="E3204">
        <v>2368.419921875</v>
      </c>
      <c r="F3204">
        <v>6.7951502278447151E-3</v>
      </c>
      <c r="G3204">
        <v>5754.22021484375</v>
      </c>
      <c r="H3204">
        <v>39.100799560546875</v>
      </c>
    </row>
    <row r="3205" spans="1:8" x14ac:dyDescent="0.25">
      <c r="A3205">
        <v>3203</v>
      </c>
      <c r="B3205" s="5">
        <v>43025</v>
      </c>
      <c r="C3205">
        <v>29.799999237060547</v>
      </c>
      <c r="D3205">
        <v>9756830</v>
      </c>
      <c r="E3205">
        <v>2259.139892578125</v>
      </c>
      <c r="F3205">
        <v>6.9000301882624626E-3</v>
      </c>
      <c r="G3205">
        <v>5595.22998046875</v>
      </c>
      <c r="H3205">
        <v>38.607200622558594</v>
      </c>
    </row>
    <row r="3206" spans="1:8" x14ac:dyDescent="0.25">
      <c r="A3206">
        <v>3204</v>
      </c>
      <c r="B3206" s="5">
        <v>43026</v>
      </c>
      <c r="C3206">
        <v>29.899999618530273</v>
      </c>
      <c r="D3206">
        <v>8983430</v>
      </c>
      <c r="E3206">
        <v>2079.699951171875</v>
      </c>
      <c r="F3206">
        <v>6.9219698198139668E-3</v>
      </c>
      <c r="G3206">
        <v>5572.2001953125</v>
      </c>
      <c r="H3206">
        <v>38.570598602294922</v>
      </c>
    </row>
    <row r="3207" spans="1:8" x14ac:dyDescent="0.25">
      <c r="A3207">
        <v>3205</v>
      </c>
      <c r="B3207" s="5">
        <v>43027</v>
      </c>
      <c r="C3207">
        <v>30</v>
      </c>
      <c r="D3207">
        <v>10589700</v>
      </c>
      <c r="E3207">
        <v>2416.510009765625</v>
      </c>
      <c r="F3207">
        <v>6.8458300083875656E-3</v>
      </c>
      <c r="G3207">
        <v>5699.580078125</v>
      </c>
      <c r="H3207">
        <v>39.018398284912109</v>
      </c>
    </row>
    <row r="3208" spans="1:8" x14ac:dyDescent="0.25">
      <c r="A3208">
        <v>3206</v>
      </c>
      <c r="B3208" s="5">
        <v>43028</v>
      </c>
      <c r="C3208">
        <v>30.100000381469727</v>
      </c>
      <c r="D3208">
        <v>10649200</v>
      </c>
      <c r="E3208">
        <v>2399.469970703125</v>
      </c>
      <c r="F3208">
        <v>6.7821098491549492E-3</v>
      </c>
      <c r="G3208">
        <v>5984.08984375</v>
      </c>
      <c r="H3208">
        <v>40.584800720214844</v>
      </c>
    </row>
    <row r="3209" spans="1:8" x14ac:dyDescent="0.25">
      <c r="A3209">
        <v>3207</v>
      </c>
      <c r="B3209" s="5">
        <v>43029</v>
      </c>
      <c r="C3209">
        <v>30.200000762939453</v>
      </c>
      <c r="D3209">
        <v>9102410</v>
      </c>
      <c r="E3209">
        <v>2080.27001953125</v>
      </c>
      <c r="F3209">
        <v>6.9019300863146782E-3</v>
      </c>
      <c r="G3209">
        <v>6013.22998046875</v>
      </c>
      <c r="H3209">
        <v>41.502899169921875</v>
      </c>
    </row>
    <row r="3210" spans="1:8" x14ac:dyDescent="0.25">
      <c r="A3210">
        <v>3208</v>
      </c>
      <c r="B3210" s="5">
        <v>43030</v>
      </c>
      <c r="C3210">
        <v>30.299999237060547</v>
      </c>
      <c r="D3210">
        <v>10827700</v>
      </c>
      <c r="E3210">
        <v>2430.330078125</v>
      </c>
      <c r="F3210">
        <v>6.8009798415005207E-3</v>
      </c>
      <c r="G3210">
        <v>5984.9599609375</v>
      </c>
      <c r="H3210">
        <v>40.703601837158203</v>
      </c>
    </row>
    <row r="3211" spans="1:8" x14ac:dyDescent="0.25">
      <c r="A3211">
        <v>3209</v>
      </c>
      <c r="B3211" s="5">
        <v>43031</v>
      </c>
      <c r="C3211">
        <v>30.399999618530273</v>
      </c>
      <c r="D3211">
        <v>10173300</v>
      </c>
      <c r="E3211">
        <v>2323.139892578125</v>
      </c>
      <c r="F3211">
        <v>6.9420398212969303E-3</v>
      </c>
      <c r="G3211">
        <v>5895.2998046875</v>
      </c>
      <c r="H3211">
        <v>40.925399780273438</v>
      </c>
    </row>
    <row r="3212" spans="1:8" x14ac:dyDescent="0.25">
      <c r="A3212">
        <v>3210</v>
      </c>
      <c r="B3212" s="5">
        <v>43032</v>
      </c>
      <c r="C3212">
        <v>30.5</v>
      </c>
      <c r="D3212">
        <v>9935310</v>
      </c>
      <c r="E3212">
        <v>2287.2900390625</v>
      </c>
      <c r="F3212">
        <v>7.0216599851846695E-3</v>
      </c>
      <c r="G3212">
        <v>5518.85009765625</v>
      </c>
      <c r="H3212">
        <v>38.751499176025391</v>
      </c>
    </row>
    <row r="3213" spans="1:8" x14ac:dyDescent="0.25">
      <c r="A3213">
        <v>3211</v>
      </c>
      <c r="B3213" s="5">
        <v>43033</v>
      </c>
      <c r="C3213">
        <v>30.600000381469727</v>
      </c>
      <c r="D3213">
        <v>11006200</v>
      </c>
      <c r="E3213">
        <v>2454.47998046875</v>
      </c>
      <c r="F3213">
        <v>6.8240701220929623E-3</v>
      </c>
      <c r="G3213">
        <v>5733.89990234375</v>
      </c>
      <c r="H3213">
        <v>39.128501892089844</v>
      </c>
    </row>
    <row r="3214" spans="1:8" x14ac:dyDescent="0.25">
      <c r="A3214">
        <v>3212</v>
      </c>
      <c r="B3214" s="5">
        <v>43034</v>
      </c>
      <c r="C3214">
        <v>30.700000762939453</v>
      </c>
      <c r="D3214">
        <v>12999800</v>
      </c>
      <c r="E3214">
        <v>2362.64990234375</v>
      </c>
      <c r="F3214">
        <v>5.5795698426663876E-3</v>
      </c>
      <c r="G3214">
        <v>5888.14990234375</v>
      </c>
      <c r="H3214">
        <v>32.853401184082031</v>
      </c>
    </row>
    <row r="3215" spans="1:8" x14ac:dyDescent="0.25">
      <c r="A3215">
        <v>3213</v>
      </c>
      <c r="B3215" s="5">
        <v>43035</v>
      </c>
      <c r="C3215">
        <v>30.799999237060547</v>
      </c>
      <c r="D3215">
        <v>7510990</v>
      </c>
      <c r="E3215">
        <v>1466.6700439453125</v>
      </c>
      <c r="F3215">
        <v>6.014309823513031E-3</v>
      </c>
      <c r="G3215">
        <v>5767.68017578125</v>
      </c>
      <c r="H3215">
        <v>34.6885986328125</v>
      </c>
    </row>
    <row r="3216" spans="1:8" x14ac:dyDescent="0.25">
      <c r="A3216">
        <v>3214</v>
      </c>
      <c r="B3216" s="5">
        <v>43036</v>
      </c>
      <c r="C3216">
        <v>30.899999618530273</v>
      </c>
      <c r="D3216">
        <v>6138790</v>
      </c>
      <c r="E3216">
        <v>1237.5400390625</v>
      </c>
      <c r="F3216">
        <v>6.2292399816215038E-3</v>
      </c>
      <c r="G3216">
        <v>5732.830078125</v>
      </c>
      <c r="H3216">
        <v>35.711200714111328</v>
      </c>
    </row>
    <row r="3217" spans="1:8" x14ac:dyDescent="0.25">
      <c r="A3217">
        <v>3215</v>
      </c>
      <c r="B3217" s="5">
        <v>43037</v>
      </c>
      <c r="C3217">
        <v>31</v>
      </c>
      <c r="D3217">
        <v>11122000</v>
      </c>
      <c r="E3217">
        <v>2203.860107421875</v>
      </c>
      <c r="F3217">
        <v>6.1427499167621136E-3</v>
      </c>
      <c r="G3217">
        <v>6140.52978515625</v>
      </c>
      <c r="H3217">
        <v>37.719699859619141</v>
      </c>
    </row>
    <row r="3218" spans="1:8" x14ac:dyDescent="0.25">
      <c r="A3218">
        <v>3216</v>
      </c>
      <c r="B3218" s="5">
        <v>43038</v>
      </c>
      <c r="C3218">
        <v>31.100000381469727</v>
      </c>
      <c r="D3218">
        <v>10616500</v>
      </c>
      <c r="E3218">
        <v>2101.090087890625</v>
      </c>
      <c r="F3218">
        <v>6.1549399979412556E-3</v>
      </c>
      <c r="G3218">
        <v>6121.7998046875</v>
      </c>
      <c r="H3218">
        <v>37.679298400878906</v>
      </c>
    </row>
    <row r="3219" spans="1:8" x14ac:dyDescent="0.25">
      <c r="A3219">
        <v>3217</v>
      </c>
      <c r="B3219" s="5">
        <v>43039</v>
      </c>
      <c r="C3219">
        <v>31.200000762939453</v>
      </c>
      <c r="D3219">
        <v>9966510</v>
      </c>
      <c r="E3219">
        <v>1956.9000244140625</v>
      </c>
      <c r="F3219">
        <v>6.1260401271283627E-3</v>
      </c>
      <c r="G3219">
        <v>6447.669921875</v>
      </c>
      <c r="H3219">
        <v>39.498699188232422</v>
      </c>
    </row>
    <row r="3220" spans="1:8" x14ac:dyDescent="0.25">
      <c r="A3220">
        <v>3218</v>
      </c>
      <c r="B3220" s="5">
        <v>43040</v>
      </c>
      <c r="C3220">
        <v>31.299999237060547</v>
      </c>
      <c r="D3220">
        <v>7872100</v>
      </c>
      <c r="E3220">
        <v>2246.93994140625</v>
      </c>
      <c r="F3220">
        <v>8.9339800179004669E-3</v>
      </c>
      <c r="G3220">
        <v>6750.169921875</v>
      </c>
      <c r="H3220">
        <v>60.305900573730469</v>
      </c>
    </row>
    <row r="3221" spans="1:8" x14ac:dyDescent="0.25">
      <c r="A3221">
        <v>3219</v>
      </c>
      <c r="B3221" s="5">
        <v>43041</v>
      </c>
      <c r="C3221">
        <v>31.399999618530273</v>
      </c>
      <c r="D3221">
        <v>10833200</v>
      </c>
      <c r="E3221">
        <v>2152.590087890625</v>
      </c>
      <c r="F3221">
        <v>6.239280104637146E-3</v>
      </c>
      <c r="G3221">
        <v>7030</v>
      </c>
      <c r="H3221">
        <v>43.862098693847656</v>
      </c>
    </row>
    <row r="3222" spans="1:8" x14ac:dyDescent="0.25">
      <c r="A3222">
        <v>3220</v>
      </c>
      <c r="B3222" s="5">
        <v>43042</v>
      </c>
      <c r="C3222">
        <v>31.5</v>
      </c>
      <c r="D3222">
        <v>8594310</v>
      </c>
      <c r="E3222">
        <v>1759.27001953125</v>
      </c>
      <c r="F3222">
        <v>6.4480998553335667E-3</v>
      </c>
      <c r="G3222">
        <v>7161.4501953125</v>
      </c>
      <c r="H3222">
        <v>46.177799224853516</v>
      </c>
    </row>
    <row r="3223" spans="1:8" x14ac:dyDescent="0.25">
      <c r="A3223">
        <v>3221</v>
      </c>
      <c r="B3223" s="5">
        <v>43043</v>
      </c>
      <c r="C3223">
        <v>31.600000381469727</v>
      </c>
      <c r="D3223">
        <v>9388740</v>
      </c>
      <c r="E3223">
        <v>1898.25</v>
      </c>
      <c r="F3223">
        <v>6.3889999873936176E-3</v>
      </c>
      <c r="G3223">
        <v>7387</v>
      </c>
      <c r="H3223">
        <v>47.195598602294922</v>
      </c>
    </row>
    <row r="3224" spans="1:8" x14ac:dyDescent="0.25">
      <c r="A3224">
        <v>3222</v>
      </c>
      <c r="B3224" s="5">
        <v>43044</v>
      </c>
      <c r="C3224">
        <v>31.700000762939453</v>
      </c>
      <c r="D3224">
        <v>10183200</v>
      </c>
      <c r="E3224">
        <v>1960.1600341796875</v>
      </c>
      <c r="F3224">
        <v>6.1019198037683964E-3</v>
      </c>
      <c r="G3224">
        <v>7382.4501953125</v>
      </c>
      <c r="H3224">
        <v>45.047100067138672</v>
      </c>
    </row>
    <row r="3225" spans="1:8" x14ac:dyDescent="0.25">
      <c r="A3225">
        <v>3223</v>
      </c>
      <c r="B3225" s="5">
        <v>43045</v>
      </c>
      <c r="C3225">
        <v>31.799999237060547</v>
      </c>
      <c r="D3225">
        <v>9605400</v>
      </c>
      <c r="E3225">
        <v>1902.8399658203125</v>
      </c>
      <c r="F3225">
        <v>6.2996097840368748E-3</v>
      </c>
      <c r="G3225">
        <v>6958.2099609375</v>
      </c>
      <c r="H3225">
        <v>43.833999633789063</v>
      </c>
    </row>
    <row r="3226" spans="1:8" x14ac:dyDescent="0.25">
      <c r="A3226">
        <v>3224</v>
      </c>
      <c r="B3226" s="5">
        <v>43046</v>
      </c>
      <c r="C3226">
        <v>31.899999618530273</v>
      </c>
      <c r="D3226">
        <v>11266500</v>
      </c>
      <c r="E3226">
        <v>2244.1298828125</v>
      </c>
      <c r="F3226">
        <v>6.3540400005877018E-3</v>
      </c>
      <c r="G3226">
        <v>7118.7998046875</v>
      </c>
      <c r="H3226">
        <v>45.233100891113281</v>
      </c>
    </row>
    <row r="3227" spans="1:8" x14ac:dyDescent="0.25">
      <c r="A3227">
        <v>3225</v>
      </c>
      <c r="B3227" s="5">
        <v>43047</v>
      </c>
      <c r="C3227">
        <v>32</v>
      </c>
      <c r="D3227">
        <v>10399800</v>
      </c>
      <c r="E3227">
        <v>2062.169921875</v>
      </c>
      <c r="F3227">
        <v>6.3452599570155144E-3</v>
      </c>
      <c r="G3227">
        <v>7458.7900390625</v>
      </c>
      <c r="H3227">
        <v>47.327999114990234</v>
      </c>
    </row>
    <row r="3228" spans="1:8" x14ac:dyDescent="0.25">
      <c r="A3228">
        <v>3226</v>
      </c>
      <c r="B3228" s="5">
        <v>43048</v>
      </c>
      <c r="C3228">
        <v>32.099998474121094</v>
      </c>
      <c r="D3228">
        <v>11049800</v>
      </c>
      <c r="E3228">
        <v>2273.830078125</v>
      </c>
      <c r="F3228">
        <v>6.6055399365723133E-3</v>
      </c>
      <c r="G3228">
        <v>7146.77978515625</v>
      </c>
      <c r="H3228">
        <v>47.208400726318359</v>
      </c>
    </row>
    <row r="3229" spans="1:8" x14ac:dyDescent="0.25">
      <c r="A3229">
        <v>3227</v>
      </c>
      <c r="B3229" s="5">
        <v>43049</v>
      </c>
      <c r="C3229">
        <v>32.200000762939453</v>
      </c>
      <c r="D3229">
        <v>8139090</v>
      </c>
      <c r="E3229">
        <v>1819.969970703125</v>
      </c>
      <c r="F3229">
        <v>7.2001898661255836E-3</v>
      </c>
      <c r="G3229">
        <v>6570.31005859375</v>
      </c>
      <c r="H3229">
        <v>47.307498931884766</v>
      </c>
    </row>
    <row r="3230" spans="1:8" x14ac:dyDescent="0.25">
      <c r="A3230">
        <v>3228</v>
      </c>
      <c r="B3230" s="5">
        <v>43050</v>
      </c>
      <c r="C3230">
        <v>32.299999237060547</v>
      </c>
      <c r="D3230">
        <v>5426060</v>
      </c>
      <c r="E3230">
        <v>1317.06005859375</v>
      </c>
      <c r="F3230">
        <v>7.8401295468211174E-3</v>
      </c>
      <c r="G3230">
        <v>6337</v>
      </c>
      <c r="H3230">
        <v>49.682899475097656</v>
      </c>
    </row>
    <row r="3231" spans="1:8" x14ac:dyDescent="0.25">
      <c r="A3231">
        <v>3229</v>
      </c>
      <c r="B3231" s="5">
        <v>43051</v>
      </c>
      <c r="C3231">
        <v>32.400001525878906</v>
      </c>
      <c r="D3231">
        <v>5426060</v>
      </c>
      <c r="E3231">
        <v>1583.6099853515625</v>
      </c>
      <c r="F3231">
        <v>9.4560300931334496E-3</v>
      </c>
      <c r="G3231">
        <v>5857.31982421875</v>
      </c>
      <c r="H3231">
        <v>55.387001037597656</v>
      </c>
    </row>
    <row r="3232" spans="1:8" x14ac:dyDescent="0.25">
      <c r="A3232">
        <v>3230</v>
      </c>
      <c r="B3232" s="5">
        <v>43052</v>
      </c>
      <c r="C3232">
        <v>32.5</v>
      </c>
      <c r="D3232">
        <v>9495610</v>
      </c>
      <c r="E3232">
        <v>2533.389892578125</v>
      </c>
      <c r="F3232">
        <v>8.6708702147006989E-3</v>
      </c>
      <c r="G3232">
        <v>6517.68017578125</v>
      </c>
      <c r="H3232">
        <v>56.513900756835938</v>
      </c>
    </row>
    <row r="3233" spans="1:8" x14ac:dyDescent="0.25">
      <c r="A3233">
        <v>3231</v>
      </c>
      <c r="B3233" s="5">
        <v>43053</v>
      </c>
      <c r="C3233">
        <v>32.599998474121094</v>
      </c>
      <c r="D3233">
        <v>8681700</v>
      </c>
      <c r="E3233">
        <v>2215.090087890625</v>
      </c>
      <c r="F3233">
        <v>8.3177201449871063E-3</v>
      </c>
      <c r="G3233">
        <v>6598.77001953125</v>
      </c>
      <c r="H3233">
        <v>54.886699676513672</v>
      </c>
    </row>
    <row r="3234" spans="1:8" x14ac:dyDescent="0.25">
      <c r="A3234">
        <v>3232</v>
      </c>
      <c r="B3234" s="5">
        <v>43054</v>
      </c>
      <c r="C3234">
        <v>32.700000762939453</v>
      </c>
      <c r="D3234">
        <v>10309500</v>
      </c>
      <c r="E3234">
        <v>2503.510009765625</v>
      </c>
      <c r="F3234">
        <v>7.9407095909118652E-3</v>
      </c>
      <c r="G3234">
        <v>7279</v>
      </c>
      <c r="H3234">
        <v>57.800399780273438</v>
      </c>
    </row>
    <row r="3235" spans="1:8" x14ac:dyDescent="0.25">
      <c r="A3235">
        <v>3233</v>
      </c>
      <c r="B3235" s="5">
        <v>43055</v>
      </c>
      <c r="C3235">
        <v>32.799999237060547</v>
      </c>
      <c r="D3235">
        <v>10309500</v>
      </c>
      <c r="E3235">
        <v>2402.639892578125</v>
      </c>
      <c r="F3235">
        <v>7.6440698467195034E-3</v>
      </c>
      <c r="G3235">
        <v>7843.93994140625</v>
      </c>
      <c r="H3235">
        <v>59.959701538085938</v>
      </c>
    </row>
    <row r="3236" spans="1:8" x14ac:dyDescent="0.25">
      <c r="A3236">
        <v>3234</v>
      </c>
      <c r="B3236" s="5">
        <v>43056</v>
      </c>
      <c r="C3236">
        <v>32.900001525878906</v>
      </c>
      <c r="D3236">
        <v>11326900</v>
      </c>
      <c r="E3236">
        <v>2488.669921875</v>
      </c>
      <c r="F3236">
        <v>7.2285700589418411E-3</v>
      </c>
      <c r="G3236">
        <v>7689.91015625</v>
      </c>
      <c r="H3236">
        <v>55.587001800537109</v>
      </c>
    </row>
    <row r="3237" spans="1:8" x14ac:dyDescent="0.25">
      <c r="A3237">
        <v>3235</v>
      </c>
      <c r="B3237" s="5">
        <v>43057</v>
      </c>
      <c r="C3237">
        <v>33</v>
      </c>
      <c r="D3237">
        <v>9224310</v>
      </c>
      <c r="E3237">
        <v>1989.989990234375</v>
      </c>
      <c r="F3237">
        <v>7.1192001923918724E-3</v>
      </c>
      <c r="G3237">
        <v>7776.93994140625</v>
      </c>
      <c r="H3237">
        <v>55.3656005859375</v>
      </c>
    </row>
    <row r="3238" spans="1:8" x14ac:dyDescent="0.25">
      <c r="A3238">
        <v>3236</v>
      </c>
      <c r="B3238" s="5">
        <v>43058</v>
      </c>
      <c r="C3238">
        <v>33.009998321533203</v>
      </c>
      <c r="D3238">
        <v>10852100</v>
      </c>
      <c r="E3238">
        <v>2247.43994140625</v>
      </c>
      <c r="F3238">
        <v>6.8362802267074585E-3</v>
      </c>
      <c r="G3238">
        <v>8033.93994140625</v>
      </c>
      <c r="H3238">
        <v>54.922298431396484</v>
      </c>
    </row>
    <row r="3239" spans="1:8" x14ac:dyDescent="0.25">
      <c r="A3239">
        <v>3237</v>
      </c>
      <c r="B3239" s="5">
        <v>43059</v>
      </c>
      <c r="C3239">
        <v>33.020000457763672</v>
      </c>
      <c r="D3239">
        <v>11869500</v>
      </c>
      <c r="E3239">
        <v>2516.52001953125</v>
      </c>
      <c r="F3239">
        <v>7.0007601752877235E-3</v>
      </c>
      <c r="G3239">
        <v>8238.2001953125</v>
      </c>
      <c r="H3239">
        <v>57.673599243164063</v>
      </c>
    </row>
    <row r="3240" spans="1:8" x14ac:dyDescent="0.25">
      <c r="A3240">
        <v>3238</v>
      </c>
      <c r="B3240" s="5">
        <v>43060</v>
      </c>
      <c r="C3240">
        <v>33.029998779296875</v>
      </c>
      <c r="D3240">
        <v>11733900</v>
      </c>
      <c r="E3240">
        <v>2472.800048828125</v>
      </c>
      <c r="F3240">
        <v>6.9607398472726345E-3</v>
      </c>
      <c r="G3240">
        <v>8095.58984375</v>
      </c>
      <c r="H3240">
        <v>56.351299285888672</v>
      </c>
    </row>
    <row r="3241" spans="1:8" x14ac:dyDescent="0.25">
      <c r="A3241">
        <v>3239</v>
      </c>
      <c r="B3241" s="5">
        <v>43061</v>
      </c>
      <c r="C3241">
        <v>33.040000915527344</v>
      </c>
      <c r="D3241">
        <v>8342570</v>
      </c>
      <c r="E3241">
        <v>2106.39990234375</v>
      </c>
      <c r="F3241">
        <v>8.3422102034091949E-3</v>
      </c>
      <c r="G3241">
        <v>8230.6904296875</v>
      </c>
      <c r="H3241">
        <v>68.662101745605469</v>
      </c>
    </row>
    <row r="3242" spans="1:8" x14ac:dyDescent="0.25">
      <c r="A3242">
        <v>3240</v>
      </c>
      <c r="B3242" s="5">
        <v>43062</v>
      </c>
      <c r="C3242">
        <v>33.049999237060547</v>
      </c>
      <c r="D3242">
        <v>10648600</v>
      </c>
      <c r="E3242">
        <v>2228.419921875</v>
      </c>
      <c r="F3242">
        <v>6.9163301959633827E-3</v>
      </c>
      <c r="G3242">
        <v>8002.64013671875</v>
      </c>
      <c r="H3242">
        <v>55.348899841308594</v>
      </c>
    </row>
    <row r="3243" spans="1:8" x14ac:dyDescent="0.25">
      <c r="A3243">
        <v>3241</v>
      </c>
      <c r="B3243" s="5">
        <v>43063</v>
      </c>
      <c r="C3243">
        <v>33.060001373291016</v>
      </c>
      <c r="D3243">
        <v>9977010</v>
      </c>
      <c r="E3243">
        <v>2096.0400390625</v>
      </c>
      <c r="F3243">
        <v>6.9454801268875599E-3</v>
      </c>
      <c r="G3243">
        <v>8201.4599609375</v>
      </c>
      <c r="H3243">
        <v>56.963001251220703</v>
      </c>
    </row>
    <row r="3244" spans="1:8" x14ac:dyDescent="0.25">
      <c r="A3244">
        <v>3242</v>
      </c>
      <c r="B3244" s="5">
        <v>43064</v>
      </c>
      <c r="C3244">
        <v>33.069999694824219</v>
      </c>
      <c r="D3244">
        <v>10445700</v>
      </c>
      <c r="E3244">
        <v>2145.639892578125</v>
      </c>
      <c r="F3244">
        <v>6.7928698845207691E-3</v>
      </c>
      <c r="G3244">
        <v>8763.7900390625</v>
      </c>
      <c r="H3244">
        <v>59.531299591064453</v>
      </c>
    </row>
    <row r="3245" spans="1:8" x14ac:dyDescent="0.25">
      <c r="A3245">
        <v>3243</v>
      </c>
      <c r="B3245" s="5">
        <v>43065</v>
      </c>
      <c r="C3245">
        <v>33.080001831054688</v>
      </c>
      <c r="D3245">
        <v>10244900</v>
      </c>
      <c r="E3245">
        <v>2103.719970703125</v>
      </c>
      <c r="F3245">
        <v>6.792750209569931E-3</v>
      </c>
      <c r="G3245">
        <v>9326.58984375</v>
      </c>
      <c r="H3245">
        <v>63.353199005126953</v>
      </c>
    </row>
    <row r="3246" spans="1:8" x14ac:dyDescent="0.25">
      <c r="A3246">
        <v>3244</v>
      </c>
      <c r="B3246" s="5">
        <v>43066</v>
      </c>
      <c r="C3246">
        <v>33.090000152587891</v>
      </c>
      <c r="D3246">
        <v>11383200</v>
      </c>
      <c r="E3246">
        <v>2361.5</v>
      </c>
      <c r="F3246">
        <v>6.8646799772977829E-3</v>
      </c>
      <c r="G3246">
        <v>9739.0498046875</v>
      </c>
      <c r="H3246">
        <v>66.855499267578125</v>
      </c>
    </row>
    <row r="3247" spans="1:8" x14ac:dyDescent="0.25">
      <c r="A3247">
        <v>3245</v>
      </c>
      <c r="B3247" s="5">
        <v>43067</v>
      </c>
      <c r="C3247">
        <v>33.099998474121094</v>
      </c>
      <c r="D3247">
        <v>10445700</v>
      </c>
      <c r="E3247">
        <v>2195.22998046875</v>
      </c>
      <c r="F3247">
        <v>6.9561698473989964E-3</v>
      </c>
      <c r="G3247">
        <v>9908.23046875</v>
      </c>
      <c r="H3247">
        <v>68.92340087890625</v>
      </c>
    </row>
    <row r="3248" spans="1:8" x14ac:dyDescent="0.25">
      <c r="A3248">
        <v>3246</v>
      </c>
      <c r="B3248" s="5">
        <v>43068</v>
      </c>
      <c r="C3248">
        <v>33.110000610351563</v>
      </c>
      <c r="D3248">
        <v>11584000</v>
      </c>
      <c r="E3248">
        <v>2453.39990234375</v>
      </c>
      <c r="F3248">
        <v>7.0124398916959763E-3</v>
      </c>
      <c r="G3248">
        <v>9816.349609375</v>
      </c>
      <c r="H3248">
        <v>68.836502075195313</v>
      </c>
    </row>
    <row r="3249" spans="1:8" x14ac:dyDescent="0.25">
      <c r="A3249">
        <v>3247</v>
      </c>
      <c r="B3249" s="5">
        <v>43069</v>
      </c>
      <c r="C3249">
        <v>33.119998931884766</v>
      </c>
      <c r="D3249">
        <v>11182300</v>
      </c>
      <c r="E3249">
        <v>2358.1298828125</v>
      </c>
      <c r="F3249">
        <v>6.9843698292970657E-3</v>
      </c>
      <c r="G3249">
        <v>9916.5400390625</v>
      </c>
      <c r="H3249">
        <v>69.260696411132813</v>
      </c>
    </row>
    <row r="3250" spans="1:8" x14ac:dyDescent="0.25">
      <c r="A3250">
        <v>3248</v>
      </c>
      <c r="B3250" s="5">
        <v>43070</v>
      </c>
      <c r="C3250">
        <v>33.130001068115234</v>
      </c>
      <c r="D3250">
        <v>12253600</v>
      </c>
      <c r="E3250">
        <v>2534.550048828125</v>
      </c>
      <c r="F3250">
        <v>6.8526500836014748E-3</v>
      </c>
      <c r="G3250">
        <v>10859.599609375</v>
      </c>
      <c r="H3250">
        <v>74.416999816894531</v>
      </c>
    </row>
    <row r="3251" spans="1:8" x14ac:dyDescent="0.25">
      <c r="A3251">
        <v>3249</v>
      </c>
      <c r="B3251" s="5">
        <v>43071</v>
      </c>
      <c r="C3251">
        <v>33.139999389648438</v>
      </c>
      <c r="D3251">
        <v>10780500</v>
      </c>
      <c r="E3251">
        <v>2202.800048828125</v>
      </c>
      <c r="F3251">
        <v>6.771559827029705E-3</v>
      </c>
      <c r="G3251">
        <v>10895</v>
      </c>
      <c r="H3251">
        <v>73.776100158691406</v>
      </c>
    </row>
    <row r="3252" spans="1:8" x14ac:dyDescent="0.25">
      <c r="A3252">
        <v>3250</v>
      </c>
      <c r="B3252" s="5">
        <v>43072</v>
      </c>
      <c r="C3252">
        <v>33.150001525878906</v>
      </c>
      <c r="D3252">
        <v>11784900</v>
      </c>
      <c r="E3252">
        <v>2387.449951171875</v>
      </c>
      <c r="F3252">
        <v>6.7157098092138767E-3</v>
      </c>
      <c r="G3252">
        <v>11180.900390625</v>
      </c>
      <c r="H3252">
        <v>75.087699890136719</v>
      </c>
    </row>
    <row r="3253" spans="1:8" x14ac:dyDescent="0.25">
      <c r="A3253">
        <v>3251</v>
      </c>
      <c r="B3253" s="5">
        <v>43073</v>
      </c>
      <c r="C3253">
        <v>33.159999847412109</v>
      </c>
      <c r="D3253">
        <v>12119700</v>
      </c>
      <c r="E3253">
        <v>2488.6201171875</v>
      </c>
      <c r="F3253">
        <v>6.8089701235294342E-3</v>
      </c>
      <c r="G3253">
        <v>11616.900390625</v>
      </c>
      <c r="H3253">
        <v>79.099098205566406</v>
      </c>
    </row>
    <row r="3254" spans="1:8" x14ac:dyDescent="0.25">
      <c r="A3254">
        <v>3252</v>
      </c>
      <c r="B3254" s="5">
        <v>43074</v>
      </c>
      <c r="C3254">
        <v>33.169998168945313</v>
      </c>
      <c r="D3254">
        <v>11918800</v>
      </c>
      <c r="E3254">
        <v>2444.679931640625</v>
      </c>
      <c r="F3254">
        <v>6.8035400472581387E-3</v>
      </c>
      <c r="G3254">
        <v>11696.099609375</v>
      </c>
      <c r="H3254">
        <v>79.574897766113281</v>
      </c>
    </row>
    <row r="3255" spans="1:8" x14ac:dyDescent="0.25">
      <c r="A3255">
        <v>3253</v>
      </c>
      <c r="B3255" s="5">
        <v>43075</v>
      </c>
      <c r="C3255">
        <v>33.180000305175781</v>
      </c>
      <c r="D3255">
        <v>14867800</v>
      </c>
      <c r="E3255">
        <v>2607.169921875</v>
      </c>
      <c r="F3255">
        <v>5.8183399960398674E-3</v>
      </c>
      <c r="G3255">
        <v>13709</v>
      </c>
      <c r="H3255">
        <v>79.763603210449219</v>
      </c>
    </row>
    <row r="3256" spans="1:8" x14ac:dyDescent="0.25">
      <c r="A3256">
        <v>3254</v>
      </c>
      <c r="B3256" s="5">
        <v>43076</v>
      </c>
      <c r="C3256">
        <v>33.189998626708984</v>
      </c>
      <c r="D3256">
        <v>11941700</v>
      </c>
      <c r="E3256">
        <v>2264.610107421875</v>
      </c>
      <c r="F3256">
        <v>6.2941098585724831E-3</v>
      </c>
      <c r="G3256">
        <v>16858</v>
      </c>
      <c r="H3256">
        <v>106.10600280761719</v>
      </c>
    </row>
    <row r="3257" spans="1:8" x14ac:dyDescent="0.25">
      <c r="A3257">
        <v>3255</v>
      </c>
      <c r="B3257" s="5">
        <v>43077</v>
      </c>
      <c r="C3257">
        <v>33.200000762939453</v>
      </c>
      <c r="D3257">
        <v>12337100</v>
      </c>
      <c r="E3257">
        <v>2591.429931640625</v>
      </c>
      <c r="F3257">
        <v>6.9737201556563377E-3</v>
      </c>
      <c r="G3257">
        <v>16057.099609375</v>
      </c>
      <c r="H3257">
        <v>111.97799682617188</v>
      </c>
    </row>
    <row r="3258" spans="1:8" x14ac:dyDescent="0.25">
      <c r="A3258">
        <v>3256</v>
      </c>
      <c r="B3258" s="5">
        <v>43078</v>
      </c>
      <c r="C3258">
        <v>33.209999084472656</v>
      </c>
      <c r="D3258">
        <v>13760600</v>
      </c>
      <c r="E3258">
        <v>2742.090087890625</v>
      </c>
      <c r="F3258">
        <v>6.617790088057518E-3</v>
      </c>
      <c r="G3258">
        <v>14913.400390625</v>
      </c>
      <c r="H3258">
        <v>98.693801879882813</v>
      </c>
    </row>
    <row r="3259" spans="1:8" x14ac:dyDescent="0.25">
      <c r="A3259">
        <v>3257</v>
      </c>
      <c r="B3259" s="5">
        <v>43079</v>
      </c>
      <c r="C3259">
        <v>33.220001220703125</v>
      </c>
      <c r="D3259">
        <v>12969800</v>
      </c>
      <c r="E3259">
        <v>2508.10009765625</v>
      </c>
      <c r="F3259">
        <v>6.4240801148116589E-3</v>
      </c>
      <c r="G3259">
        <v>15037</v>
      </c>
      <c r="H3259">
        <v>96.598899841308594</v>
      </c>
    </row>
    <row r="3260" spans="1:8" x14ac:dyDescent="0.25">
      <c r="A3260">
        <v>3258</v>
      </c>
      <c r="B3260" s="5">
        <v>43080</v>
      </c>
      <c r="C3260">
        <v>33.229999542236328</v>
      </c>
      <c r="D3260">
        <v>13523400</v>
      </c>
      <c r="E3260">
        <v>2621.139892578125</v>
      </c>
      <c r="F3260">
        <v>6.4407200552523136E-3</v>
      </c>
      <c r="G3260">
        <v>16699.69921875</v>
      </c>
      <c r="H3260">
        <v>107.55799865722656</v>
      </c>
    </row>
    <row r="3261" spans="1:8" x14ac:dyDescent="0.25">
      <c r="A3261">
        <v>3259</v>
      </c>
      <c r="B3261" s="5">
        <v>43081</v>
      </c>
      <c r="C3261">
        <v>33.240001678466797</v>
      </c>
      <c r="D3261">
        <v>12337100</v>
      </c>
      <c r="E3261">
        <v>2487.93994140625</v>
      </c>
      <c r="F3261">
        <v>6.703290157020092E-3</v>
      </c>
      <c r="G3261">
        <v>17178.099609375</v>
      </c>
      <c r="H3261">
        <v>115.15000152587891</v>
      </c>
    </row>
    <row r="3262" spans="1:8" x14ac:dyDescent="0.25">
      <c r="A3262">
        <v>3260</v>
      </c>
      <c r="B3262" s="5">
        <v>43082</v>
      </c>
      <c r="C3262">
        <v>33.25</v>
      </c>
      <c r="D3262">
        <v>14709600</v>
      </c>
      <c r="E3262">
        <v>2929.300048828125</v>
      </c>
      <c r="F3262">
        <v>6.6214702092111111E-3</v>
      </c>
      <c r="G3262">
        <v>16407.19921875</v>
      </c>
      <c r="H3262">
        <v>108.63999938964844</v>
      </c>
    </row>
    <row r="3263" spans="1:8" x14ac:dyDescent="0.25">
      <c r="A3263">
        <v>3261</v>
      </c>
      <c r="B3263" s="5">
        <v>43083</v>
      </c>
      <c r="C3263">
        <v>33.259998321533203</v>
      </c>
      <c r="D3263">
        <v>14630500</v>
      </c>
      <c r="E3263">
        <v>2957.110107421875</v>
      </c>
      <c r="F3263">
        <v>6.7225000821053982E-3</v>
      </c>
      <c r="G3263">
        <v>16531.099609375</v>
      </c>
      <c r="H3263">
        <v>111.12999725341797</v>
      </c>
    </row>
    <row r="3264" spans="1:8" x14ac:dyDescent="0.25">
      <c r="A3264">
        <v>3262</v>
      </c>
      <c r="B3264" s="5">
        <v>43084</v>
      </c>
      <c r="C3264">
        <v>33.270000457763672</v>
      </c>
      <c r="D3264">
        <v>13365200</v>
      </c>
      <c r="E3264">
        <v>2705.199951171875</v>
      </c>
      <c r="F3264">
        <v>6.7340601235628128E-3</v>
      </c>
      <c r="G3264">
        <v>17601.900390625</v>
      </c>
      <c r="H3264">
        <v>118.53199768066406</v>
      </c>
    </row>
    <row r="3265" spans="1:8" x14ac:dyDescent="0.25">
      <c r="A3265">
        <v>3263</v>
      </c>
      <c r="B3265" s="5">
        <v>43085</v>
      </c>
      <c r="C3265">
        <v>33.279998779296875</v>
      </c>
      <c r="D3265">
        <v>13523400</v>
      </c>
      <c r="E3265">
        <v>2671.510009765625</v>
      </c>
      <c r="F3265">
        <v>6.5743699669837952E-3</v>
      </c>
      <c r="G3265">
        <v>19343</v>
      </c>
      <c r="H3265">
        <v>127.16799926757813</v>
      </c>
    </row>
    <row r="3266" spans="1:8" x14ac:dyDescent="0.25">
      <c r="A3266">
        <v>3264</v>
      </c>
      <c r="B3266" s="5">
        <v>43086</v>
      </c>
      <c r="C3266">
        <v>33.290000915527344</v>
      </c>
      <c r="D3266">
        <v>14630500</v>
      </c>
      <c r="E3266">
        <v>2847.93994140625</v>
      </c>
      <c r="F3266">
        <v>6.4801601693034172E-3</v>
      </c>
      <c r="G3266">
        <v>19086.599609375</v>
      </c>
      <c r="H3266">
        <v>123.68399810791016</v>
      </c>
    </row>
    <row r="3267" spans="1:8" x14ac:dyDescent="0.25">
      <c r="A3267">
        <v>3265</v>
      </c>
      <c r="B3267" s="5">
        <v>43087</v>
      </c>
      <c r="C3267">
        <v>33.299999237060547</v>
      </c>
      <c r="D3267">
        <v>16946500</v>
      </c>
      <c r="E3267">
        <v>2862.1298828125</v>
      </c>
      <c r="F3267">
        <v>5.6241098791360855E-3</v>
      </c>
      <c r="G3267">
        <v>18960.5</v>
      </c>
      <c r="H3267">
        <v>106.63600158691406</v>
      </c>
    </row>
    <row r="3268" spans="1:8" x14ac:dyDescent="0.25">
      <c r="A3268">
        <v>3266</v>
      </c>
      <c r="B3268" s="5">
        <v>43088</v>
      </c>
      <c r="C3268">
        <v>33.310001373291016</v>
      </c>
      <c r="D3268">
        <v>13035800</v>
      </c>
      <c r="E3268">
        <v>2412.60009765625</v>
      </c>
      <c r="F3268">
        <v>6.1648502014577389E-3</v>
      </c>
      <c r="G3268">
        <v>17608.30078125</v>
      </c>
      <c r="H3268">
        <v>108.552001953125</v>
      </c>
    </row>
    <row r="3269" spans="1:8" x14ac:dyDescent="0.25">
      <c r="A3269">
        <v>3267</v>
      </c>
      <c r="B3269" s="5">
        <v>43089</v>
      </c>
      <c r="C3269">
        <v>33.319999694824219</v>
      </c>
      <c r="D3269">
        <v>12663300</v>
      </c>
      <c r="E3269">
        <v>2611.590087890625</v>
      </c>
      <c r="F3269">
        <v>6.8716797977685928E-3</v>
      </c>
      <c r="G3269">
        <v>16454.69921875</v>
      </c>
      <c r="H3269">
        <v>113.07099914550781</v>
      </c>
    </row>
    <row r="3270" spans="1:8" x14ac:dyDescent="0.25">
      <c r="A3270">
        <v>3268</v>
      </c>
      <c r="B3270" s="5">
        <v>43090</v>
      </c>
      <c r="C3270">
        <v>33.330001831054688</v>
      </c>
      <c r="D3270">
        <v>12290900</v>
      </c>
      <c r="E3270">
        <v>2778.760009765625</v>
      </c>
      <c r="F3270">
        <v>7.5353397987782955E-3</v>
      </c>
      <c r="G3270">
        <v>15561</v>
      </c>
      <c r="H3270">
        <v>117.25700378417969</v>
      </c>
    </row>
    <row r="3271" spans="1:8" x14ac:dyDescent="0.25">
      <c r="A3271">
        <v>3269</v>
      </c>
      <c r="B3271" s="5">
        <v>43091</v>
      </c>
      <c r="C3271">
        <v>33.340000152587891</v>
      </c>
      <c r="D3271">
        <v>14432400</v>
      </c>
      <c r="E3271">
        <v>3433.449951171875</v>
      </c>
      <c r="F3271">
        <v>7.9315397888422012E-3</v>
      </c>
      <c r="G3271">
        <v>13857.099609375</v>
      </c>
      <c r="H3271">
        <v>109.90799713134766</v>
      </c>
    </row>
    <row r="3272" spans="1:8" x14ac:dyDescent="0.25">
      <c r="A3272">
        <v>3270</v>
      </c>
      <c r="B3272" s="5">
        <v>43092</v>
      </c>
      <c r="C3272">
        <v>33.349998474121094</v>
      </c>
      <c r="D3272">
        <v>12942600</v>
      </c>
      <c r="E3272">
        <v>2803.1201171875</v>
      </c>
      <c r="F3272">
        <v>7.2229700163006783E-3</v>
      </c>
      <c r="G3272">
        <v>14548.7001953125</v>
      </c>
      <c r="H3272">
        <v>105.08499908447266</v>
      </c>
    </row>
    <row r="3273" spans="1:8" x14ac:dyDescent="0.25">
      <c r="A3273">
        <v>3271</v>
      </c>
      <c r="B3273" s="5">
        <v>43093</v>
      </c>
      <c r="C3273">
        <v>33.360000610351563</v>
      </c>
      <c r="D3273">
        <v>14153100</v>
      </c>
      <c r="E3273">
        <v>2781.1201171875</v>
      </c>
      <c r="F3273">
        <v>6.5553202293813229E-3</v>
      </c>
      <c r="G3273">
        <v>13975.400390625</v>
      </c>
      <c r="H3273">
        <v>91.613296508789063</v>
      </c>
    </row>
    <row r="3274" spans="1:8" x14ac:dyDescent="0.25">
      <c r="A3274">
        <v>3272</v>
      </c>
      <c r="B3274" s="5">
        <v>43094</v>
      </c>
      <c r="C3274">
        <v>33.369998931884766</v>
      </c>
      <c r="D3274">
        <v>12570200</v>
      </c>
      <c r="E3274">
        <v>2376.889892578125</v>
      </c>
      <c r="F3274">
        <v>6.309910211712122E-3</v>
      </c>
      <c r="G3274">
        <v>13917</v>
      </c>
      <c r="H3274">
        <v>87.81500244140625</v>
      </c>
    </row>
    <row r="3275" spans="1:8" x14ac:dyDescent="0.25">
      <c r="A3275">
        <v>3273</v>
      </c>
      <c r="B3275" s="5">
        <v>43095</v>
      </c>
      <c r="C3275">
        <v>33.380001068115234</v>
      </c>
      <c r="D3275">
        <v>13222000</v>
      </c>
      <c r="E3275">
        <v>2500.6201171875</v>
      </c>
      <c r="F3275">
        <v>6.313019897788763E-3</v>
      </c>
      <c r="G3275">
        <v>15745.2998046875</v>
      </c>
      <c r="H3275">
        <v>99.400299072265625</v>
      </c>
    </row>
    <row r="3276" spans="1:8" x14ac:dyDescent="0.25">
      <c r="A3276">
        <v>3274</v>
      </c>
      <c r="B3276" s="5">
        <v>43096</v>
      </c>
      <c r="C3276">
        <v>33.389999389648438</v>
      </c>
      <c r="D3276">
        <v>14525600</v>
      </c>
      <c r="E3276">
        <v>2734.820068359375</v>
      </c>
      <c r="F3276">
        <v>6.2865298241376877E-3</v>
      </c>
      <c r="G3276">
        <v>15378.2998046875</v>
      </c>
      <c r="H3276">
        <v>96.676200866699219</v>
      </c>
    </row>
    <row r="3277" spans="1:8" x14ac:dyDescent="0.25">
      <c r="A3277">
        <v>3275</v>
      </c>
      <c r="B3277" s="5">
        <v>43097</v>
      </c>
      <c r="C3277">
        <v>33.400001525878906</v>
      </c>
      <c r="D3277">
        <v>13873800</v>
      </c>
      <c r="E3277">
        <v>2648.330078125</v>
      </c>
      <c r="F3277">
        <v>6.3756299205124378E-3</v>
      </c>
      <c r="G3277">
        <v>14428.7998046875</v>
      </c>
      <c r="H3277">
        <v>91.992698669433594</v>
      </c>
    </row>
    <row r="3278" spans="1:8" x14ac:dyDescent="0.25">
      <c r="A3278">
        <v>3276</v>
      </c>
      <c r="B3278" s="5">
        <v>43098</v>
      </c>
      <c r="C3278">
        <v>33.409999847412109</v>
      </c>
      <c r="D3278">
        <v>15363600</v>
      </c>
      <c r="E3278">
        <v>2848.300048828125</v>
      </c>
      <c r="F3278">
        <v>6.193969864398241E-3</v>
      </c>
      <c r="G3278">
        <v>14427.900390625</v>
      </c>
      <c r="H3278">
        <v>89.365997314453125</v>
      </c>
    </row>
    <row r="3279" spans="1:8" x14ac:dyDescent="0.25">
      <c r="A3279">
        <v>3277</v>
      </c>
      <c r="B3279" s="5">
        <v>43099</v>
      </c>
      <c r="C3279">
        <v>33.419998168945313</v>
      </c>
      <c r="D3279">
        <v>13687500</v>
      </c>
      <c r="E3279">
        <v>2603.570068359375</v>
      </c>
      <c r="F3279">
        <v>6.3569899648427963E-3</v>
      </c>
      <c r="G3279">
        <v>12629.7998046875</v>
      </c>
      <c r="H3279">
        <v>80.287498474121094</v>
      </c>
    </row>
    <row r="3280" spans="1:8" x14ac:dyDescent="0.25">
      <c r="A3280">
        <v>3278</v>
      </c>
      <c r="B3280" s="5">
        <v>43100</v>
      </c>
      <c r="C3280">
        <v>33.430000305175781</v>
      </c>
      <c r="D3280">
        <v>15177400</v>
      </c>
      <c r="E3280">
        <v>2582.639892578125</v>
      </c>
      <c r="F3280">
        <v>5.6885699741542339E-3</v>
      </c>
      <c r="G3280">
        <v>13860.099609375</v>
      </c>
      <c r="H3280">
        <v>78.844100952148438</v>
      </c>
    </row>
    <row r="3281" spans="1:8" x14ac:dyDescent="0.25">
      <c r="A3281">
        <v>3279</v>
      </c>
      <c r="B3281" s="5">
        <v>43101</v>
      </c>
      <c r="C3281">
        <v>33.439998626708984</v>
      </c>
      <c r="D3281">
        <v>14975600</v>
      </c>
      <c r="E3281">
        <v>2419.409912109375</v>
      </c>
      <c r="F3281">
        <v>5.402460228651762E-3</v>
      </c>
      <c r="G3281">
        <v>13412.400390625</v>
      </c>
      <c r="H3281">
        <v>72.45989990234375</v>
      </c>
    </row>
    <row r="3282" spans="1:8" x14ac:dyDescent="0.25">
      <c r="A3282">
        <v>3280</v>
      </c>
      <c r="B3282" s="5">
        <v>43102</v>
      </c>
      <c r="C3282">
        <v>33.450000762939453</v>
      </c>
      <c r="D3282">
        <v>16415500</v>
      </c>
      <c r="E3282">
        <v>2786.669921875</v>
      </c>
      <c r="F3282">
        <v>5.6784199550747871E-3</v>
      </c>
      <c r="G3282">
        <v>14740.7998046875</v>
      </c>
      <c r="H3282">
        <v>83.704498291015625</v>
      </c>
    </row>
    <row r="3283" spans="1:8" x14ac:dyDescent="0.25">
      <c r="A3283">
        <v>3281</v>
      </c>
      <c r="B3283" s="5">
        <v>43103</v>
      </c>
      <c r="C3283">
        <v>33.459999084472656</v>
      </c>
      <c r="D3283">
        <v>15071600</v>
      </c>
      <c r="E3283">
        <v>2712.18994140625</v>
      </c>
      <c r="F3283">
        <v>6.0212500393390656E-3</v>
      </c>
      <c r="G3283">
        <v>15134.7001953125</v>
      </c>
      <c r="H3283">
        <v>91.129798889160156</v>
      </c>
    </row>
    <row r="3284" spans="1:8" x14ac:dyDescent="0.25">
      <c r="A3284">
        <v>3282</v>
      </c>
      <c r="B3284" s="5">
        <v>43104</v>
      </c>
      <c r="C3284">
        <v>33.470001220703125</v>
      </c>
      <c r="D3284">
        <v>16127500</v>
      </c>
      <c r="E3284">
        <v>2878.260009765625</v>
      </c>
      <c r="F3284">
        <v>5.9733600355684757E-3</v>
      </c>
      <c r="G3284">
        <v>15155.2001953125</v>
      </c>
      <c r="H3284">
        <v>90.527496337890625</v>
      </c>
    </row>
    <row r="3285" spans="1:8" x14ac:dyDescent="0.25">
      <c r="A3285">
        <v>3283</v>
      </c>
      <c r="B3285" s="5">
        <v>43105</v>
      </c>
      <c r="C3285">
        <v>33.479999542236328</v>
      </c>
      <c r="D3285">
        <v>13727600</v>
      </c>
      <c r="E3285">
        <v>2488.860107421875</v>
      </c>
      <c r="F3285">
        <v>6.0700401663780212E-3</v>
      </c>
      <c r="G3285">
        <v>16937.19921875</v>
      </c>
      <c r="H3285">
        <v>102.80899810791016</v>
      </c>
    </row>
    <row r="3286" spans="1:8" x14ac:dyDescent="0.25">
      <c r="A3286">
        <v>3284</v>
      </c>
      <c r="B3286" s="5">
        <v>43106</v>
      </c>
      <c r="C3286">
        <v>33.490001678466797</v>
      </c>
      <c r="D3286">
        <v>16127500</v>
      </c>
      <c r="E3286">
        <v>2794.47998046875</v>
      </c>
      <c r="F3286">
        <v>5.8029498904943466E-3</v>
      </c>
      <c r="G3286">
        <v>17135.80078125</v>
      </c>
      <c r="H3286">
        <v>99.438301086425781</v>
      </c>
    </row>
    <row r="3287" spans="1:8" x14ac:dyDescent="0.25">
      <c r="A3287">
        <v>3285</v>
      </c>
      <c r="B3287" s="5">
        <v>43107</v>
      </c>
      <c r="C3287">
        <v>33.5</v>
      </c>
      <c r="D3287">
        <v>15551600</v>
      </c>
      <c r="E3287">
        <v>2711.110107421875</v>
      </c>
      <c r="F3287">
        <v>5.8400500565767288E-3</v>
      </c>
      <c r="G3287">
        <v>16178.5</v>
      </c>
      <c r="H3287">
        <v>94.483299255371094</v>
      </c>
    </row>
    <row r="3288" spans="1:8" x14ac:dyDescent="0.25">
      <c r="A3288">
        <v>3286</v>
      </c>
      <c r="B3288" s="5">
        <v>43108</v>
      </c>
      <c r="C3288">
        <v>33.509998321533203</v>
      </c>
      <c r="D3288">
        <v>15935600</v>
      </c>
      <c r="E3288">
        <v>2769.530029296875</v>
      </c>
      <c r="F3288">
        <v>5.8238799683749676E-3</v>
      </c>
      <c r="G3288">
        <v>14970.400390625</v>
      </c>
      <c r="H3288">
        <v>87.185699462890625</v>
      </c>
    </row>
    <row r="3289" spans="1:8" x14ac:dyDescent="0.25">
      <c r="A3289">
        <v>3287</v>
      </c>
      <c r="B3289" s="5">
        <v>43109</v>
      </c>
      <c r="C3289">
        <v>33.520000457763672</v>
      </c>
      <c r="D3289">
        <v>15743600</v>
      </c>
      <c r="E3289">
        <v>2802.419921875</v>
      </c>
      <c r="F3289">
        <v>5.9666899032890797E-3</v>
      </c>
      <c r="G3289">
        <v>14439.5</v>
      </c>
      <c r="H3289">
        <v>86.155998229980469</v>
      </c>
    </row>
    <row r="3290" spans="1:8" x14ac:dyDescent="0.25">
      <c r="A3290">
        <v>3288</v>
      </c>
      <c r="B3290" s="5">
        <v>43110</v>
      </c>
      <c r="C3290">
        <v>33.529998779296875</v>
      </c>
      <c r="D3290">
        <v>15935600</v>
      </c>
      <c r="E3290">
        <v>2795.330078125</v>
      </c>
      <c r="F3290">
        <v>5.8816401287913322E-3</v>
      </c>
      <c r="G3290">
        <v>14890.7001953125</v>
      </c>
      <c r="H3290">
        <v>87.581703186035156</v>
      </c>
    </row>
    <row r="3291" spans="1:8" x14ac:dyDescent="0.25">
      <c r="A3291">
        <v>3289</v>
      </c>
      <c r="B3291" s="5">
        <v>43111</v>
      </c>
      <c r="C3291">
        <v>33.540000915527344</v>
      </c>
      <c r="D3291">
        <v>18527500</v>
      </c>
      <c r="E3291">
        <v>3109.93994140625</v>
      </c>
      <c r="F3291">
        <v>5.6298701092600822E-3</v>
      </c>
      <c r="G3291">
        <v>13287.2998046875</v>
      </c>
      <c r="H3291">
        <v>74.805702209472656</v>
      </c>
    </row>
    <row r="3292" spans="1:8" x14ac:dyDescent="0.25">
      <c r="A3292">
        <v>3290</v>
      </c>
      <c r="B3292" s="5">
        <v>43112</v>
      </c>
      <c r="C3292">
        <v>33.549999237060547</v>
      </c>
      <c r="D3292">
        <v>17087500</v>
      </c>
      <c r="E3292">
        <v>2842.639892578125</v>
      </c>
      <c r="F3292">
        <v>5.5813100188970566E-3</v>
      </c>
      <c r="G3292">
        <v>13812.7001953125</v>
      </c>
      <c r="H3292">
        <v>77.092903137207031</v>
      </c>
    </row>
    <row r="3293" spans="1:8" x14ac:dyDescent="0.25">
      <c r="A3293">
        <v>3291</v>
      </c>
      <c r="B3293" s="5">
        <v>43113</v>
      </c>
      <c r="C3293">
        <v>33.560001373291016</v>
      </c>
      <c r="D3293">
        <v>16501300</v>
      </c>
      <c r="E3293">
        <v>2390.969970703125</v>
      </c>
      <c r="F3293">
        <v>4.8627001233398914E-3</v>
      </c>
      <c r="G3293">
        <v>14188.7998046875</v>
      </c>
      <c r="H3293">
        <v>68.995903015136719</v>
      </c>
    </row>
    <row r="3294" spans="1:8" x14ac:dyDescent="0.25">
      <c r="A3294">
        <v>3292</v>
      </c>
      <c r="B3294" s="5">
        <v>43114</v>
      </c>
      <c r="C3294">
        <v>33.569999694824219</v>
      </c>
      <c r="D3294">
        <v>17165800</v>
      </c>
      <c r="E3294">
        <v>2428.820068359375</v>
      </c>
      <c r="F3294">
        <v>4.7498801723122597E-3</v>
      </c>
      <c r="G3294">
        <v>13619</v>
      </c>
      <c r="H3294">
        <v>64.6885986328125</v>
      </c>
    </row>
    <row r="3295" spans="1:8" x14ac:dyDescent="0.25">
      <c r="A3295">
        <v>3293</v>
      </c>
      <c r="B3295" s="5">
        <v>43115</v>
      </c>
      <c r="C3295">
        <v>33.580001831054688</v>
      </c>
      <c r="D3295">
        <v>16612000</v>
      </c>
      <c r="E3295">
        <v>2385.1201171875</v>
      </c>
      <c r="F3295">
        <v>4.8213498666882515E-3</v>
      </c>
      <c r="G3295">
        <v>13585.900390625</v>
      </c>
      <c r="H3295">
        <v>65.502403259277344</v>
      </c>
    </row>
    <row r="3296" spans="1:8" x14ac:dyDescent="0.25">
      <c r="A3296">
        <v>3294</v>
      </c>
      <c r="B3296" s="5">
        <v>43116</v>
      </c>
      <c r="C3296">
        <v>33.590000152587891</v>
      </c>
      <c r="D3296">
        <v>17608800</v>
      </c>
      <c r="E3296">
        <v>2593.8798828125</v>
      </c>
      <c r="F3296">
        <v>4.9480102024972439E-3</v>
      </c>
      <c r="G3296">
        <v>11348</v>
      </c>
      <c r="H3296">
        <v>56.150001525878906</v>
      </c>
    </row>
    <row r="3297" spans="1:8" x14ac:dyDescent="0.25">
      <c r="A3297">
        <v>3295</v>
      </c>
      <c r="B3297" s="5">
        <v>43117</v>
      </c>
      <c r="C3297">
        <v>33.599998474121094</v>
      </c>
      <c r="D3297">
        <v>18494700</v>
      </c>
      <c r="E3297">
        <v>2762.60009765625</v>
      </c>
      <c r="F3297">
        <v>5.0189201720058918E-3</v>
      </c>
      <c r="G3297">
        <v>11141.2001953125</v>
      </c>
      <c r="H3297">
        <v>55.916801452636719</v>
      </c>
    </row>
    <row r="3298" spans="1:8" x14ac:dyDescent="0.25">
      <c r="A3298">
        <v>3296</v>
      </c>
      <c r="B3298" s="5">
        <v>43118</v>
      </c>
      <c r="C3298">
        <v>33.610000610351563</v>
      </c>
      <c r="D3298">
        <v>19159200</v>
      </c>
      <c r="E3298">
        <v>2819.39990234375</v>
      </c>
      <c r="F3298">
        <v>4.9459300935268402E-3</v>
      </c>
      <c r="G3298">
        <v>11250.599609375</v>
      </c>
      <c r="H3298">
        <v>55.644699096679688</v>
      </c>
    </row>
    <row r="3299" spans="1:8" x14ac:dyDescent="0.25">
      <c r="A3299">
        <v>3297</v>
      </c>
      <c r="B3299" s="5">
        <v>43119</v>
      </c>
      <c r="C3299">
        <v>33.619998931884766</v>
      </c>
      <c r="D3299">
        <v>18273200</v>
      </c>
      <c r="E3299">
        <v>2553.989990234375</v>
      </c>
      <c r="F3299">
        <v>4.6989698894321918E-3</v>
      </c>
      <c r="G3299">
        <v>11514.900390625</v>
      </c>
      <c r="H3299">
        <v>54.108100891113281</v>
      </c>
    </row>
    <row r="3300" spans="1:8" x14ac:dyDescent="0.25">
      <c r="A3300">
        <v>3298</v>
      </c>
      <c r="B3300" s="5">
        <v>43120</v>
      </c>
      <c r="C3300">
        <v>33.630001068115234</v>
      </c>
      <c r="D3300">
        <v>19713000</v>
      </c>
      <c r="E3300">
        <v>2654.39990234375</v>
      </c>
      <c r="F3300">
        <v>4.5283599756658077E-3</v>
      </c>
      <c r="G3300">
        <v>12759.599609375</v>
      </c>
      <c r="H3300">
        <v>57.779998779296875</v>
      </c>
    </row>
    <row r="3301" spans="1:8" x14ac:dyDescent="0.25">
      <c r="A3301">
        <v>3299</v>
      </c>
      <c r="B3301" s="5">
        <v>43121</v>
      </c>
      <c r="C3301">
        <v>33.639999389648438</v>
      </c>
      <c r="D3301">
        <v>20709700</v>
      </c>
      <c r="E3301">
        <v>2680.860107421875</v>
      </c>
      <c r="F3301">
        <v>4.3546799570322037E-3</v>
      </c>
      <c r="G3301">
        <v>11522.900390625</v>
      </c>
      <c r="H3301">
        <v>50.178600311279297</v>
      </c>
    </row>
    <row r="3302" spans="1:8" x14ac:dyDescent="0.25">
      <c r="A3302">
        <v>3300</v>
      </c>
      <c r="B3302" s="5">
        <v>43122</v>
      </c>
      <c r="C3302">
        <v>33.650001525878906</v>
      </c>
      <c r="D3302">
        <v>18494700</v>
      </c>
      <c r="E3302">
        <v>2402.110107421875</v>
      </c>
      <c r="F3302">
        <v>4.3704998679459095E-3</v>
      </c>
      <c r="G3302">
        <v>10772.2001953125</v>
      </c>
      <c r="H3302">
        <v>47.079799652099609</v>
      </c>
    </row>
    <row r="3303" spans="1:8" x14ac:dyDescent="0.25">
      <c r="A3303">
        <v>3301</v>
      </c>
      <c r="B3303" s="5">
        <v>43123</v>
      </c>
      <c r="C3303">
        <v>33.659999847412109</v>
      </c>
      <c r="D3303">
        <v>19602200</v>
      </c>
      <c r="E3303">
        <v>2498.4599609375</v>
      </c>
      <c r="F3303">
        <v>4.2902398854494095E-3</v>
      </c>
      <c r="G3303">
        <v>10839.7998046875</v>
      </c>
      <c r="H3303">
        <v>46.505401611328125</v>
      </c>
    </row>
    <row r="3304" spans="1:8" x14ac:dyDescent="0.25">
      <c r="A3304">
        <v>3302</v>
      </c>
      <c r="B3304" s="5">
        <v>43124</v>
      </c>
      <c r="C3304">
        <v>33.669998168945313</v>
      </c>
      <c r="D3304">
        <v>19491500</v>
      </c>
      <c r="E3304">
        <v>2483.5</v>
      </c>
      <c r="F3304">
        <v>4.2900498956441879E-3</v>
      </c>
      <c r="G3304">
        <v>11399.5</v>
      </c>
      <c r="H3304">
        <v>48.904399871826172</v>
      </c>
    </row>
    <row r="3305" spans="1:8" x14ac:dyDescent="0.25">
      <c r="A3305">
        <v>3303</v>
      </c>
      <c r="B3305" s="5">
        <v>43125</v>
      </c>
      <c r="C3305">
        <v>33.680000305175781</v>
      </c>
      <c r="D3305">
        <v>20445100</v>
      </c>
      <c r="E3305">
        <v>2195.85009765625</v>
      </c>
      <c r="F3305">
        <v>3.6173099651932716E-3</v>
      </c>
      <c r="G3305">
        <v>11137.2001953125</v>
      </c>
      <c r="H3305">
        <v>40.286701202392578</v>
      </c>
    </row>
    <row r="3306" spans="1:8" x14ac:dyDescent="0.25">
      <c r="A3306">
        <v>3304</v>
      </c>
      <c r="B3306" s="5">
        <v>43126</v>
      </c>
      <c r="C3306">
        <v>33.689998626708984</v>
      </c>
      <c r="D3306">
        <v>20057000</v>
      </c>
      <c r="E3306">
        <v>2146.6298828125</v>
      </c>
      <c r="F3306">
        <v>3.6057198885828257E-3</v>
      </c>
      <c r="G3306">
        <v>11090.099609375</v>
      </c>
      <c r="H3306">
        <v>39.987800598144531</v>
      </c>
    </row>
    <row r="3307" spans="1:8" x14ac:dyDescent="0.25">
      <c r="A3307">
        <v>3305</v>
      </c>
      <c r="B3307" s="5">
        <v>43127</v>
      </c>
      <c r="C3307">
        <v>33.700000762939453</v>
      </c>
      <c r="D3307">
        <v>20315700</v>
      </c>
      <c r="E3307">
        <v>2130.75</v>
      </c>
      <c r="F3307">
        <v>3.5345200449228287E-3</v>
      </c>
      <c r="G3307">
        <v>11407.2001953125</v>
      </c>
      <c r="H3307">
        <v>40.319000244140625</v>
      </c>
    </row>
    <row r="3308" spans="1:8" x14ac:dyDescent="0.25">
      <c r="A3308">
        <v>3306</v>
      </c>
      <c r="B3308" s="5">
        <v>43128</v>
      </c>
      <c r="C3308">
        <v>33.709999084472656</v>
      </c>
      <c r="D3308">
        <v>20445100</v>
      </c>
      <c r="E3308">
        <v>2130.340087890625</v>
      </c>
      <c r="F3308">
        <v>3.5125201102346182E-3</v>
      </c>
      <c r="G3308">
        <v>11694.5</v>
      </c>
      <c r="H3308">
        <v>41.077098846435547</v>
      </c>
    </row>
    <row r="3309" spans="1:8" x14ac:dyDescent="0.25">
      <c r="A3309">
        <v>3307</v>
      </c>
      <c r="B3309" s="5">
        <v>43129</v>
      </c>
      <c r="C3309">
        <v>33.720001220703125</v>
      </c>
      <c r="D3309">
        <v>19151200</v>
      </c>
      <c r="E3309">
        <v>1995.75</v>
      </c>
      <c r="F3309">
        <v>3.5139699466526508E-3</v>
      </c>
      <c r="G3309">
        <v>11158.400390625</v>
      </c>
      <c r="H3309">
        <v>39.210300445556641</v>
      </c>
    </row>
    <row r="3310" spans="1:8" x14ac:dyDescent="0.25">
      <c r="A3310">
        <v>3308</v>
      </c>
      <c r="B3310" s="5">
        <v>43130</v>
      </c>
      <c r="C3310">
        <v>33.729999542236328</v>
      </c>
      <c r="D3310">
        <v>21609700</v>
      </c>
      <c r="E3310">
        <v>2247.800048828125</v>
      </c>
      <c r="F3310">
        <v>3.5085300914943218E-3</v>
      </c>
      <c r="G3310">
        <v>10035</v>
      </c>
      <c r="H3310">
        <v>35.208099365234375</v>
      </c>
    </row>
    <row r="3311" spans="1:8" x14ac:dyDescent="0.25">
      <c r="A3311">
        <v>3309</v>
      </c>
      <c r="B3311" s="5">
        <v>43131</v>
      </c>
      <c r="C3311">
        <v>33.740001678466797</v>
      </c>
      <c r="D3311">
        <v>15139800</v>
      </c>
      <c r="E3311">
        <v>1624.7099609375</v>
      </c>
      <c r="F3311">
        <v>3.6207700613886118E-3</v>
      </c>
      <c r="G3311">
        <v>10166.5</v>
      </c>
      <c r="H3311">
        <v>36.810501098632813</v>
      </c>
    </row>
    <row r="3312" spans="1:8" x14ac:dyDescent="0.25">
      <c r="A3312">
        <v>3310</v>
      </c>
      <c r="B3312" s="5">
        <v>43132</v>
      </c>
      <c r="C3312">
        <v>33.75</v>
      </c>
      <c r="D3312">
        <v>20703900</v>
      </c>
      <c r="E3312">
        <v>2214.030029296875</v>
      </c>
      <c r="F3312">
        <v>3.6091499496251345E-3</v>
      </c>
      <c r="G3312">
        <v>9052.580078125</v>
      </c>
      <c r="H3312">
        <v>32.672100067138672</v>
      </c>
    </row>
    <row r="3313" spans="1:8" x14ac:dyDescent="0.25">
      <c r="A3313">
        <v>3311</v>
      </c>
      <c r="B3313" s="5">
        <v>43133</v>
      </c>
      <c r="C3313">
        <v>33.759998321533203</v>
      </c>
      <c r="D3313">
        <v>21739100</v>
      </c>
      <c r="E3313">
        <v>2374.360107421875</v>
      </c>
      <c r="F3313">
        <v>3.687290009111166E-3</v>
      </c>
      <c r="G3313">
        <v>8827.6298828125</v>
      </c>
      <c r="H3313">
        <v>32.549999237060547</v>
      </c>
    </row>
    <row r="3314" spans="1:8" x14ac:dyDescent="0.25">
      <c r="A3314">
        <v>3312</v>
      </c>
      <c r="B3314" s="5">
        <v>43134</v>
      </c>
      <c r="C3314">
        <v>33.770000457763672</v>
      </c>
      <c r="D3314">
        <v>20445100</v>
      </c>
      <c r="E3314">
        <v>2121.929931640625</v>
      </c>
      <c r="F3314">
        <v>3.5048800054937601E-3</v>
      </c>
      <c r="G3314">
        <v>9224.3896484375</v>
      </c>
      <c r="H3314">
        <v>32.330398559570313</v>
      </c>
    </row>
    <row r="3315" spans="1:8" x14ac:dyDescent="0.25">
      <c r="A3315">
        <v>3313</v>
      </c>
      <c r="B3315" s="5">
        <v>43135</v>
      </c>
      <c r="C3315">
        <v>33.779998779296875</v>
      </c>
      <c r="D3315">
        <v>23033100</v>
      </c>
      <c r="E3315">
        <v>2336.320068359375</v>
      </c>
      <c r="F3315">
        <v>3.426410024985671E-3</v>
      </c>
      <c r="G3315">
        <v>8186.64990234375</v>
      </c>
      <c r="H3315">
        <v>28.050800323486328</v>
      </c>
    </row>
    <row r="3316" spans="1:8" x14ac:dyDescent="0.25">
      <c r="A3316">
        <v>3314</v>
      </c>
      <c r="B3316" s="5">
        <v>43136</v>
      </c>
      <c r="C3316">
        <v>33.790000915527344</v>
      </c>
      <c r="D3316">
        <v>23938900</v>
      </c>
      <c r="E3316">
        <v>2486.27001953125</v>
      </c>
      <c r="F3316">
        <v>3.5093999467790127E-3</v>
      </c>
      <c r="G3316">
        <v>6914.259765625</v>
      </c>
      <c r="H3316">
        <v>24.264900207519531</v>
      </c>
    </row>
    <row r="3317" spans="1:8" x14ac:dyDescent="0.25">
      <c r="A3317">
        <v>3315</v>
      </c>
      <c r="B3317" s="5">
        <v>43137</v>
      </c>
      <c r="C3317">
        <v>33.799999237060547</v>
      </c>
      <c r="D3317">
        <v>24293100</v>
      </c>
      <c r="E3317">
        <v>2289.27001953125</v>
      </c>
      <c r="F3317">
        <v>3.1851599924266338E-3</v>
      </c>
      <c r="G3317">
        <v>7700.39013671875</v>
      </c>
      <c r="H3317">
        <v>24.526899337768555</v>
      </c>
    </row>
    <row r="3318" spans="1:8" x14ac:dyDescent="0.25">
      <c r="A3318">
        <v>3316</v>
      </c>
      <c r="B3318" s="5">
        <v>43138</v>
      </c>
      <c r="C3318">
        <v>33.810001373291016</v>
      </c>
      <c r="D3318">
        <v>20149000</v>
      </c>
      <c r="E3318">
        <v>1886.02001953125</v>
      </c>
      <c r="F3318">
        <v>3.1647400464862585E-3</v>
      </c>
      <c r="G3318">
        <v>7581.7998046875</v>
      </c>
      <c r="H3318">
        <v>23.994400024414063</v>
      </c>
    </row>
    <row r="3319" spans="1:8" x14ac:dyDescent="0.25">
      <c r="A3319">
        <v>3317</v>
      </c>
      <c r="B3319" s="5">
        <v>43139</v>
      </c>
      <c r="C3319">
        <v>33.819999694824219</v>
      </c>
      <c r="D3319">
        <v>18720000</v>
      </c>
      <c r="E3319">
        <v>1725.47998046875</v>
      </c>
      <c r="F3319">
        <v>3.1172900926321745E-3</v>
      </c>
      <c r="G3319">
        <v>8237.240234375</v>
      </c>
      <c r="H3319">
        <v>25.677900314331055</v>
      </c>
    </row>
    <row r="3320" spans="1:8" x14ac:dyDescent="0.25">
      <c r="A3320">
        <v>3318</v>
      </c>
      <c r="B3320" s="5">
        <v>43140</v>
      </c>
      <c r="C3320">
        <v>33.830001831054688</v>
      </c>
      <c r="D3320">
        <v>19291600</v>
      </c>
      <c r="E3320">
        <v>1775.8599853515625</v>
      </c>
      <c r="F3320">
        <v>3.114169929176569E-3</v>
      </c>
      <c r="G3320">
        <v>8689.83984375</v>
      </c>
      <c r="H3320">
        <v>27.061599731445313</v>
      </c>
    </row>
    <row r="3321" spans="1:8" x14ac:dyDescent="0.25">
      <c r="A3321">
        <v>3319</v>
      </c>
      <c r="B3321" s="5">
        <v>43141</v>
      </c>
      <c r="C3321">
        <v>33.840000152587891</v>
      </c>
      <c r="D3321">
        <v>20434800</v>
      </c>
      <c r="E3321">
        <v>1876.300048828125</v>
      </c>
      <c r="F3321">
        <v>3.1071500852704048E-3</v>
      </c>
      <c r="G3321">
        <v>8556.6103515625</v>
      </c>
      <c r="H3321">
        <v>26.586700439453125</v>
      </c>
    </row>
    <row r="3322" spans="1:8" x14ac:dyDescent="0.25">
      <c r="A3322">
        <v>3320</v>
      </c>
      <c r="B3322" s="5">
        <v>43142</v>
      </c>
      <c r="C3322">
        <v>33.849998474121094</v>
      </c>
      <c r="D3322">
        <v>21578000</v>
      </c>
      <c r="E3322">
        <v>1949.4599609375</v>
      </c>
      <c r="F3322">
        <v>3.0581699684262276E-3</v>
      </c>
      <c r="G3322">
        <v>8070.7998046875</v>
      </c>
      <c r="H3322">
        <v>24.681900024414063</v>
      </c>
    </row>
    <row r="3323" spans="1:8" x14ac:dyDescent="0.25">
      <c r="A3323">
        <v>3321</v>
      </c>
      <c r="B3323" s="5">
        <v>43143</v>
      </c>
      <c r="C3323">
        <v>33.860000610351563</v>
      </c>
      <c r="D3323">
        <v>23721500</v>
      </c>
      <c r="E3323">
        <v>2144.969970703125</v>
      </c>
      <c r="F3323">
        <v>3.0617199372500181E-3</v>
      </c>
      <c r="G3323">
        <v>8891.2099609375</v>
      </c>
      <c r="H3323">
        <v>27.222400665283203</v>
      </c>
    </row>
    <row r="3324" spans="1:8" x14ac:dyDescent="0.25">
      <c r="A3324">
        <v>3322</v>
      </c>
      <c r="B3324" s="5">
        <v>43144</v>
      </c>
      <c r="C3324">
        <v>33.869998931884766</v>
      </c>
      <c r="D3324">
        <v>23435700</v>
      </c>
      <c r="E3324">
        <v>2118.570068359375</v>
      </c>
      <c r="F3324">
        <v>3.0618200544267893E-3</v>
      </c>
      <c r="G3324">
        <v>8516.240234375</v>
      </c>
      <c r="H3324">
        <v>26.075199127197266</v>
      </c>
    </row>
    <row r="3325" spans="1:8" x14ac:dyDescent="0.25">
      <c r="A3325">
        <v>3323</v>
      </c>
      <c r="B3325" s="5">
        <v>43145</v>
      </c>
      <c r="C3325">
        <v>33.880001068115234</v>
      </c>
      <c r="D3325">
        <v>25579200</v>
      </c>
      <c r="E3325">
        <v>2301.260009765625</v>
      </c>
      <c r="F3325">
        <v>3.0480499844998121E-3</v>
      </c>
      <c r="G3325">
        <v>9477.83984375</v>
      </c>
      <c r="H3325">
        <v>28.888900756835938</v>
      </c>
    </row>
    <row r="3326" spans="1:8" x14ac:dyDescent="0.25">
      <c r="A3326">
        <v>3324</v>
      </c>
      <c r="B3326" s="5">
        <v>43146</v>
      </c>
      <c r="C3326">
        <v>33.889999389648438</v>
      </c>
      <c r="D3326">
        <v>18720000</v>
      </c>
      <c r="E3326">
        <v>1701.5799560546875</v>
      </c>
      <c r="F3326">
        <v>3.080480033531785E-3</v>
      </c>
      <c r="G3326">
        <v>10016.5</v>
      </c>
      <c r="H3326">
        <v>30.855600357055664</v>
      </c>
    </row>
    <row r="3327" spans="1:8" x14ac:dyDescent="0.25">
      <c r="A3327">
        <v>3325</v>
      </c>
      <c r="B3327" s="5">
        <v>43147</v>
      </c>
      <c r="C3327">
        <v>33.900001525878906</v>
      </c>
      <c r="D3327">
        <v>22435400</v>
      </c>
      <c r="E3327">
        <v>2020.760009765625</v>
      </c>
      <c r="F3327">
        <v>3.0533799435943365E-3</v>
      </c>
      <c r="G3327">
        <v>10178.7001953125</v>
      </c>
      <c r="H3327">
        <v>31.079399108886719</v>
      </c>
    </row>
    <row r="3328" spans="1:8" x14ac:dyDescent="0.25">
      <c r="A3328">
        <v>3326</v>
      </c>
      <c r="B3328" s="5">
        <v>43148</v>
      </c>
      <c r="C3328">
        <v>33.909999847412109</v>
      </c>
      <c r="D3328">
        <v>21292200</v>
      </c>
      <c r="E3328">
        <v>1911.1400146484375</v>
      </c>
      <c r="F3328">
        <v>3.0436899978667498E-3</v>
      </c>
      <c r="G3328">
        <v>11092.099609375</v>
      </c>
      <c r="H3328">
        <v>33.760898590087891</v>
      </c>
    </row>
    <row r="3329" spans="1:8" x14ac:dyDescent="0.25">
      <c r="A3329">
        <v>3327</v>
      </c>
      <c r="B3329" s="5">
        <v>43149</v>
      </c>
      <c r="C3329">
        <v>33.919998168945313</v>
      </c>
      <c r="D3329">
        <v>23149900</v>
      </c>
      <c r="E3329">
        <v>2069.580078125</v>
      </c>
      <c r="F3329">
        <v>3.0324200633913279E-3</v>
      </c>
      <c r="G3329">
        <v>10396.599609375</v>
      </c>
      <c r="H3329">
        <v>31.526800155639648</v>
      </c>
    </row>
    <row r="3330" spans="1:8" x14ac:dyDescent="0.25">
      <c r="A3330">
        <v>3328</v>
      </c>
      <c r="B3330" s="5">
        <v>43150</v>
      </c>
      <c r="C3330">
        <v>33.930000305175781</v>
      </c>
      <c r="D3330">
        <v>23149900</v>
      </c>
      <c r="E3330">
        <v>2075.909912109375</v>
      </c>
      <c r="F3330">
        <v>3.0425901059061289E-3</v>
      </c>
      <c r="G3330">
        <v>11159.7001953125</v>
      </c>
      <c r="H3330">
        <v>33.954399108886719</v>
      </c>
    </row>
    <row r="3331" spans="1:8" x14ac:dyDescent="0.25">
      <c r="A3331">
        <v>3329</v>
      </c>
      <c r="B3331" s="5">
        <v>43151</v>
      </c>
      <c r="C3331">
        <v>33.939998626708984</v>
      </c>
      <c r="D3331">
        <v>21079200</v>
      </c>
      <c r="E3331">
        <v>1814.72998046875</v>
      </c>
      <c r="F3331">
        <v>2.9219300486147404E-3</v>
      </c>
      <c r="G3331">
        <v>11228.2001953125</v>
      </c>
      <c r="H3331">
        <v>32.807998657226563</v>
      </c>
    </row>
    <row r="3332" spans="1:8" x14ac:dyDescent="0.25">
      <c r="A3332">
        <v>3330</v>
      </c>
      <c r="B3332" s="5">
        <v>43152</v>
      </c>
      <c r="C3332">
        <v>33.950000762939453</v>
      </c>
      <c r="D3332">
        <v>25265100</v>
      </c>
      <c r="E3332">
        <v>2153.179931640625</v>
      </c>
      <c r="F3332">
        <v>2.8933400753885508E-3</v>
      </c>
      <c r="G3332">
        <v>10456.2001953125</v>
      </c>
      <c r="H3332">
        <v>30.253299713134766</v>
      </c>
    </row>
    <row r="3333" spans="1:8" x14ac:dyDescent="0.25">
      <c r="A3333">
        <v>3331</v>
      </c>
      <c r="B3333" s="5">
        <v>43153</v>
      </c>
      <c r="C3333">
        <v>33.959999084472656</v>
      </c>
      <c r="D3333">
        <v>22275200</v>
      </c>
      <c r="E3333">
        <v>1900.0999755859375</v>
      </c>
      <c r="F3333">
        <v>2.8968299739062786E-3</v>
      </c>
      <c r="G3333">
        <v>9830.4296875</v>
      </c>
      <c r="H3333">
        <v>28.477100372314453</v>
      </c>
    </row>
    <row r="3334" spans="1:8" x14ac:dyDescent="0.25">
      <c r="A3334">
        <v>3332</v>
      </c>
      <c r="B3334" s="5">
        <v>43154</v>
      </c>
      <c r="C3334">
        <v>33.970001220703125</v>
      </c>
      <c r="D3334">
        <v>22125700</v>
      </c>
      <c r="E3334">
        <v>1923.949951171875</v>
      </c>
      <c r="F3334">
        <v>2.953880000859499E-3</v>
      </c>
      <c r="G3334">
        <v>10149.5</v>
      </c>
      <c r="H3334">
        <v>29.980400085449219</v>
      </c>
    </row>
    <row r="3335" spans="1:8" x14ac:dyDescent="0.25">
      <c r="A3335">
        <v>3333</v>
      </c>
      <c r="B3335" s="5">
        <v>43155</v>
      </c>
      <c r="C3335">
        <v>33.979999542236328</v>
      </c>
      <c r="D3335">
        <v>21677200</v>
      </c>
      <c r="E3335">
        <v>1908.6099853515625</v>
      </c>
      <c r="F3335">
        <v>2.9918299987912178E-3</v>
      </c>
      <c r="G3335">
        <v>9682.3798828125</v>
      </c>
      <c r="H3335">
        <v>28.968099594116211</v>
      </c>
    </row>
    <row r="3336" spans="1:8" x14ac:dyDescent="0.25">
      <c r="A3336">
        <v>3334</v>
      </c>
      <c r="B3336" s="5">
        <v>43156</v>
      </c>
      <c r="C3336">
        <v>33.990001678466797</v>
      </c>
      <c r="D3336">
        <v>25564100</v>
      </c>
      <c r="E3336">
        <v>2178.93994140625</v>
      </c>
      <c r="F3336">
        <v>2.8971200808882713E-3</v>
      </c>
      <c r="G3336">
        <v>9586.4599609375</v>
      </c>
      <c r="H3336">
        <v>27.773099899291992</v>
      </c>
    </row>
    <row r="3337" spans="1:8" x14ac:dyDescent="0.25">
      <c r="A3337">
        <v>3335</v>
      </c>
      <c r="B3337" s="5">
        <v>43157</v>
      </c>
      <c r="C3337">
        <v>34</v>
      </c>
      <c r="D3337">
        <v>21079200</v>
      </c>
      <c r="E3337">
        <v>1808.68994140625</v>
      </c>
      <c r="F3337">
        <v>2.9173500370234251E-3</v>
      </c>
      <c r="G3337">
        <v>10313.099609375</v>
      </c>
      <c r="H3337">
        <v>30.086999893188477</v>
      </c>
    </row>
    <row r="3338" spans="1:8" x14ac:dyDescent="0.25">
      <c r="A3338">
        <v>3336</v>
      </c>
      <c r="B3338" s="5">
        <v>43158</v>
      </c>
      <c r="C3338">
        <v>34.009998321533203</v>
      </c>
      <c r="D3338">
        <v>23919700</v>
      </c>
      <c r="E3338">
        <v>2050.550048828125</v>
      </c>
      <c r="F3338">
        <v>2.9155600350350142E-3</v>
      </c>
      <c r="G3338">
        <v>10564.400390625</v>
      </c>
      <c r="H3338">
        <v>30.80109977722168</v>
      </c>
    </row>
    <row r="3339" spans="1:8" x14ac:dyDescent="0.25">
      <c r="A3339">
        <v>3337</v>
      </c>
      <c r="B3339" s="5">
        <v>43159</v>
      </c>
      <c r="C3339">
        <v>34.020000457763672</v>
      </c>
      <c r="D3339">
        <v>23172200</v>
      </c>
      <c r="E3339">
        <v>1988.800048828125</v>
      </c>
      <c r="F3339">
        <v>2.9198299162089825E-3</v>
      </c>
      <c r="G3339">
        <v>10309.599609375</v>
      </c>
      <c r="H3339">
        <v>30.102300643920898</v>
      </c>
    </row>
    <row r="3340" spans="1:8" x14ac:dyDescent="0.25">
      <c r="A3340">
        <v>3338</v>
      </c>
      <c r="B3340" s="5">
        <v>43160</v>
      </c>
      <c r="C3340">
        <v>34.029998779296875</v>
      </c>
      <c r="D3340">
        <v>24667100</v>
      </c>
      <c r="E3340">
        <v>2114.56005859375</v>
      </c>
      <c r="F3340">
        <v>2.9171800706535578E-3</v>
      </c>
      <c r="G3340">
        <v>10907.599609375</v>
      </c>
      <c r="H3340">
        <v>31.819499969482422</v>
      </c>
    </row>
    <row r="3341" spans="1:8" x14ac:dyDescent="0.25">
      <c r="A3341">
        <v>3339</v>
      </c>
      <c r="B3341" s="5">
        <v>43161</v>
      </c>
      <c r="C3341">
        <v>34.040000915527344</v>
      </c>
      <c r="D3341">
        <v>23321700</v>
      </c>
      <c r="E3341">
        <v>1992.010009765625</v>
      </c>
      <c r="F3341">
        <v>2.9075099155306816E-3</v>
      </c>
      <c r="G3341">
        <v>11019.5</v>
      </c>
      <c r="H3341">
        <v>32.039299011230469</v>
      </c>
    </row>
    <row r="3342" spans="1:8" x14ac:dyDescent="0.25">
      <c r="A3342">
        <v>3340</v>
      </c>
      <c r="B3342" s="5">
        <v>43162</v>
      </c>
      <c r="C3342">
        <v>34.049999237060547</v>
      </c>
      <c r="D3342">
        <v>26909600</v>
      </c>
      <c r="E3342">
        <v>2287.9599609375</v>
      </c>
      <c r="F3342">
        <v>2.8950599953532219E-3</v>
      </c>
      <c r="G3342">
        <v>11438.7001953125</v>
      </c>
      <c r="H3342">
        <v>33.115798950195313</v>
      </c>
    </row>
    <row r="3343" spans="1:8" x14ac:dyDescent="0.25">
      <c r="A3343">
        <v>3341</v>
      </c>
      <c r="B3343" s="5">
        <v>43163</v>
      </c>
      <c r="C3343">
        <v>34.060001373291016</v>
      </c>
      <c r="D3343">
        <v>22125700</v>
      </c>
      <c r="E3343">
        <v>1883.469970703125</v>
      </c>
      <c r="F3343">
        <v>2.8993899468332529E-3</v>
      </c>
      <c r="G3343">
        <v>11479.7001953125</v>
      </c>
      <c r="H3343">
        <v>33.284099578857422</v>
      </c>
    </row>
    <row r="3344" spans="1:8" x14ac:dyDescent="0.25">
      <c r="A3344">
        <v>3342</v>
      </c>
      <c r="B3344" s="5">
        <v>43164</v>
      </c>
      <c r="C3344">
        <v>34.069999694824219</v>
      </c>
      <c r="D3344">
        <v>24373000</v>
      </c>
      <c r="E3344">
        <v>1907.030029296875</v>
      </c>
      <c r="F3344">
        <v>2.6657599955797195E-3</v>
      </c>
      <c r="G3344">
        <v>11433</v>
      </c>
      <c r="H3344">
        <v>30.47760009765625</v>
      </c>
    </row>
    <row r="3345" spans="1:8" x14ac:dyDescent="0.25">
      <c r="A3345">
        <v>3343</v>
      </c>
      <c r="B3345" s="5">
        <v>43165</v>
      </c>
      <c r="C3345">
        <v>34.080001831054688</v>
      </c>
      <c r="D3345">
        <v>25518000</v>
      </c>
      <c r="E3345">
        <v>1987.239990234375</v>
      </c>
      <c r="F3345">
        <v>2.6540099643170834E-3</v>
      </c>
      <c r="G3345">
        <v>10709.5</v>
      </c>
      <c r="H3345">
        <v>28.423200607299805</v>
      </c>
    </row>
    <row r="3346" spans="1:8" x14ac:dyDescent="0.25">
      <c r="A3346">
        <v>3344</v>
      </c>
      <c r="B3346" s="5">
        <v>43166</v>
      </c>
      <c r="C3346">
        <v>34.090000152587891</v>
      </c>
      <c r="D3346">
        <v>25681600</v>
      </c>
      <c r="E3346">
        <v>1997.3399658203125</v>
      </c>
      <c r="F3346">
        <v>2.6512900367379189E-3</v>
      </c>
      <c r="G3346">
        <v>9906.7998046875</v>
      </c>
      <c r="H3346">
        <v>26.265800476074219</v>
      </c>
    </row>
    <row r="3347" spans="1:8" x14ac:dyDescent="0.25">
      <c r="A3347">
        <v>3345</v>
      </c>
      <c r="B3347" s="5">
        <v>43167</v>
      </c>
      <c r="C3347">
        <v>34.099998474121094</v>
      </c>
      <c r="D3347">
        <v>26499500</v>
      </c>
      <c r="E3347">
        <v>2060.6298828125</v>
      </c>
      <c r="F3347">
        <v>2.6516499929130077E-3</v>
      </c>
      <c r="G3347">
        <v>9299.2802734375</v>
      </c>
      <c r="H3347">
        <v>24.658500671386719</v>
      </c>
    </row>
    <row r="3348" spans="1:8" x14ac:dyDescent="0.25">
      <c r="A3348">
        <v>3346</v>
      </c>
      <c r="B3348" s="5">
        <v>43168</v>
      </c>
      <c r="C3348">
        <v>34.110000610351563</v>
      </c>
      <c r="D3348">
        <v>23882200</v>
      </c>
      <c r="E3348">
        <v>1859.8499755859375</v>
      </c>
      <c r="F3348">
        <v>2.6563499122858047E-3</v>
      </c>
      <c r="G3348">
        <v>9237.0498046875</v>
      </c>
      <c r="H3348">
        <v>24.536800384521484</v>
      </c>
    </row>
    <row r="3349" spans="1:8" x14ac:dyDescent="0.25">
      <c r="A3349">
        <v>3347</v>
      </c>
      <c r="B3349" s="5">
        <v>43169</v>
      </c>
      <c r="C3349">
        <v>34.119998931884766</v>
      </c>
      <c r="D3349">
        <v>22900800</v>
      </c>
      <c r="E3349">
        <v>1790.27001953125</v>
      </c>
      <c r="F3349">
        <v>2.6673299726098776E-3</v>
      </c>
      <c r="G3349">
        <v>8787.16015625</v>
      </c>
      <c r="H3349">
        <v>23.438299179077148</v>
      </c>
    </row>
    <row r="3350" spans="1:8" x14ac:dyDescent="0.25">
      <c r="A3350">
        <v>3348</v>
      </c>
      <c r="B3350" s="5">
        <v>43170</v>
      </c>
      <c r="C3350">
        <v>34.130001068115234</v>
      </c>
      <c r="D3350">
        <v>25027300</v>
      </c>
      <c r="E3350">
        <v>1952.1099853515625</v>
      </c>
      <c r="F3350">
        <v>2.6621099095791578E-3</v>
      </c>
      <c r="G3350">
        <v>9532.740234375</v>
      </c>
      <c r="H3350">
        <v>25.377199172973633</v>
      </c>
    </row>
    <row r="3351" spans="1:8" x14ac:dyDescent="0.25">
      <c r="A3351">
        <v>3349</v>
      </c>
      <c r="B3351" s="5">
        <v>43171</v>
      </c>
      <c r="C3351">
        <v>34.139999389648438</v>
      </c>
      <c r="D3351">
        <v>26335900</v>
      </c>
      <c r="E3351">
        <v>2045.969970703125</v>
      </c>
      <c r="F3351">
        <v>2.6522499974817038E-3</v>
      </c>
      <c r="G3351">
        <v>9118.26953125</v>
      </c>
      <c r="H3351">
        <v>24.183900833129883</v>
      </c>
    </row>
    <row r="3352" spans="1:8" x14ac:dyDescent="0.25">
      <c r="A3352">
        <v>3350</v>
      </c>
      <c r="B3352" s="5">
        <v>43172</v>
      </c>
      <c r="C3352">
        <v>34.150001525878906</v>
      </c>
      <c r="D3352">
        <v>25845200</v>
      </c>
      <c r="E3352">
        <v>2035.6800537109375</v>
      </c>
      <c r="F3352">
        <v>2.6897999923676252E-3</v>
      </c>
      <c r="G3352">
        <v>9144.150390625</v>
      </c>
      <c r="H3352">
        <v>24.596000671386719</v>
      </c>
    </row>
    <row r="3353" spans="1:8" x14ac:dyDescent="0.25">
      <c r="A3353">
        <v>3351</v>
      </c>
      <c r="B3353" s="5">
        <v>43173</v>
      </c>
      <c r="C3353">
        <v>34.159999847412109</v>
      </c>
      <c r="D3353">
        <v>23555100</v>
      </c>
      <c r="E3353">
        <v>1837.0400390625</v>
      </c>
      <c r="F3353">
        <v>2.6641099248081446E-3</v>
      </c>
      <c r="G3353">
        <v>8196.900390625</v>
      </c>
      <c r="H3353">
        <v>21.837400436401367</v>
      </c>
    </row>
    <row r="3354" spans="1:8" x14ac:dyDescent="0.25">
      <c r="A3354">
        <v>3352</v>
      </c>
      <c r="B3354" s="5">
        <v>43174</v>
      </c>
      <c r="C3354">
        <v>34.169998168945313</v>
      </c>
      <c r="D3354">
        <v>23555100</v>
      </c>
      <c r="E3354">
        <v>1836.6500244140625</v>
      </c>
      <c r="F3354">
        <v>2.6643199380487204E-3</v>
      </c>
      <c r="G3354">
        <v>8256.990234375</v>
      </c>
      <c r="H3354">
        <v>21.999300003051758</v>
      </c>
    </row>
    <row r="3355" spans="1:8" x14ac:dyDescent="0.25">
      <c r="A3355">
        <v>3353</v>
      </c>
      <c r="B3355" s="5">
        <v>43175</v>
      </c>
      <c r="C3355">
        <v>34.180000305175781</v>
      </c>
      <c r="D3355">
        <v>25518000</v>
      </c>
      <c r="E3355">
        <v>1979.6500244140625</v>
      </c>
      <c r="F3355">
        <v>2.6516399811953306E-3</v>
      </c>
      <c r="G3355">
        <v>8269.330078125</v>
      </c>
      <c r="H3355">
        <v>21.927200317382813</v>
      </c>
    </row>
    <row r="3356" spans="1:8" x14ac:dyDescent="0.25">
      <c r="A3356">
        <v>3354</v>
      </c>
      <c r="B3356" s="5">
        <v>43176</v>
      </c>
      <c r="C3356">
        <v>34.189998626708984</v>
      </c>
      <c r="D3356">
        <v>24373000</v>
      </c>
      <c r="E3356">
        <v>1884.02001953125</v>
      </c>
      <c r="F3356">
        <v>2.6428699493408203E-3</v>
      </c>
      <c r="G3356">
        <v>7862.10986328125</v>
      </c>
      <c r="H3356">
        <v>20.778499603271484</v>
      </c>
    </row>
    <row r="3357" spans="1:8" x14ac:dyDescent="0.25">
      <c r="A3357">
        <v>3355</v>
      </c>
      <c r="B3357" s="5">
        <v>43177</v>
      </c>
      <c r="C3357">
        <v>34.200000762939453</v>
      </c>
      <c r="D3357">
        <v>25990700</v>
      </c>
      <c r="E3357">
        <v>1912.8299560546875</v>
      </c>
      <c r="F3357">
        <v>2.5170100852847099E-3</v>
      </c>
      <c r="G3357">
        <v>8196.01953125</v>
      </c>
      <c r="H3357">
        <v>20.629400253295898</v>
      </c>
    </row>
    <row r="3358" spans="1:8" x14ac:dyDescent="0.25">
      <c r="A3358">
        <v>3356</v>
      </c>
      <c r="B3358" s="5">
        <v>43178</v>
      </c>
      <c r="C3358">
        <v>34.209999084472656</v>
      </c>
      <c r="D3358">
        <v>26679200</v>
      </c>
      <c r="E3358">
        <v>1968.280029296875</v>
      </c>
      <c r="F3358">
        <v>2.5238699745386839E-3</v>
      </c>
      <c r="G3358">
        <v>8594.1904296875</v>
      </c>
      <c r="H3358">
        <v>21.69059944152832</v>
      </c>
    </row>
    <row r="3359" spans="1:8" x14ac:dyDescent="0.25">
      <c r="A3359">
        <v>3357</v>
      </c>
      <c r="B3359" s="5">
        <v>43179</v>
      </c>
      <c r="C3359">
        <v>34.220001220703125</v>
      </c>
      <c r="D3359">
        <v>21859700</v>
      </c>
      <c r="E3359">
        <v>1618.8800048828125</v>
      </c>
      <c r="F3359">
        <v>2.5342600420117378E-3</v>
      </c>
      <c r="G3359">
        <v>8915.900390625</v>
      </c>
      <c r="H3359">
        <v>22.595199584960938</v>
      </c>
    </row>
    <row r="3360" spans="1:8" x14ac:dyDescent="0.25">
      <c r="A3360">
        <v>3358</v>
      </c>
      <c r="B3360" s="5">
        <v>43180</v>
      </c>
      <c r="C3360">
        <v>34.229999542236328</v>
      </c>
      <c r="D3360">
        <v>26162800</v>
      </c>
      <c r="E3360">
        <v>1931.030029296875</v>
      </c>
      <c r="F3360">
        <v>2.5264599826186895E-3</v>
      </c>
      <c r="G3360">
        <v>8895.400390625</v>
      </c>
      <c r="H3360">
        <v>22.473800659179688</v>
      </c>
    </row>
    <row r="3361" spans="1:8" x14ac:dyDescent="0.25">
      <c r="A3361">
        <v>3359</v>
      </c>
      <c r="B3361" s="5">
        <v>43181</v>
      </c>
      <c r="C3361">
        <v>34.240001678466797</v>
      </c>
      <c r="D3361">
        <v>24613700</v>
      </c>
      <c r="E3361">
        <v>1815.219970703125</v>
      </c>
      <c r="F3361">
        <v>2.5251400656998158E-3</v>
      </c>
      <c r="G3361">
        <v>8712.8896484375</v>
      </c>
      <c r="H3361">
        <v>22.001300811767578</v>
      </c>
    </row>
    <row r="3362" spans="1:8" x14ac:dyDescent="0.25">
      <c r="A3362">
        <v>3360</v>
      </c>
      <c r="B3362" s="5">
        <v>43182</v>
      </c>
      <c r="C3362">
        <v>34.25</v>
      </c>
      <c r="D3362">
        <v>22892500</v>
      </c>
      <c r="E3362">
        <v>1688.760009765625</v>
      </c>
      <c r="F3362">
        <v>2.5265899021178484E-3</v>
      </c>
      <c r="G3362">
        <v>8918.740234375</v>
      </c>
      <c r="H3362">
        <v>22.534000396728516</v>
      </c>
    </row>
    <row r="3363" spans="1:8" x14ac:dyDescent="0.25">
      <c r="A3363">
        <v>3361</v>
      </c>
      <c r="B3363" s="5">
        <v>43183</v>
      </c>
      <c r="C3363">
        <v>34.259998321533203</v>
      </c>
      <c r="D3363">
        <v>26851300</v>
      </c>
      <c r="E3363">
        <v>1971.77001953125</v>
      </c>
      <c r="F3363">
        <v>2.5158100761473179E-3</v>
      </c>
      <c r="G3363">
        <v>8535.8896484375</v>
      </c>
      <c r="H3363">
        <v>21.474700927734375</v>
      </c>
    </row>
    <row r="3364" spans="1:8" x14ac:dyDescent="0.25">
      <c r="A3364">
        <v>3362</v>
      </c>
      <c r="B3364" s="5">
        <v>43184</v>
      </c>
      <c r="C3364">
        <v>34.270000457763672</v>
      </c>
      <c r="D3364">
        <v>23236700</v>
      </c>
      <c r="E3364">
        <v>1707.72998046875</v>
      </c>
      <c r="F3364">
        <v>2.5186000857502222E-3</v>
      </c>
      <c r="G3364">
        <v>8449.830078125</v>
      </c>
      <c r="H3364">
        <v>21.281700134277344</v>
      </c>
    </row>
    <row r="3365" spans="1:8" x14ac:dyDescent="0.25">
      <c r="A3365">
        <v>3363</v>
      </c>
      <c r="B3365" s="5">
        <v>43185</v>
      </c>
      <c r="C3365">
        <v>34.279998779296875</v>
      </c>
      <c r="D3365">
        <v>25818600</v>
      </c>
      <c r="E3365">
        <v>1901.989990234375</v>
      </c>
      <c r="F3365">
        <v>2.5253200437873602E-3</v>
      </c>
      <c r="G3365">
        <v>8138.33984375</v>
      </c>
      <c r="H3365">
        <v>20.551900863647461</v>
      </c>
    </row>
    <row r="3366" spans="1:8" x14ac:dyDescent="0.25">
      <c r="A3366">
        <v>3364</v>
      </c>
      <c r="B3366" s="5">
        <v>43186</v>
      </c>
      <c r="C3366">
        <v>34.290000915527344</v>
      </c>
      <c r="D3366">
        <v>26162800</v>
      </c>
      <c r="E3366">
        <v>1927.510009765625</v>
      </c>
      <c r="F3366">
        <v>2.526269992813468E-3</v>
      </c>
      <c r="G3366">
        <v>7790.16015625</v>
      </c>
      <c r="H3366">
        <v>19.680099487304688</v>
      </c>
    </row>
    <row r="3367" spans="1:8" x14ac:dyDescent="0.25">
      <c r="A3367">
        <v>3365</v>
      </c>
      <c r="B3367" s="5">
        <v>43187</v>
      </c>
      <c r="C3367">
        <v>34.299999237060547</v>
      </c>
      <c r="D3367">
        <v>23236700</v>
      </c>
      <c r="E3367">
        <v>1711.5899658203125</v>
      </c>
      <c r="F3367">
        <v>2.526500029489398E-3</v>
      </c>
      <c r="G3367">
        <v>7937.2099609375</v>
      </c>
      <c r="H3367">
        <v>20.053400039672852</v>
      </c>
    </row>
    <row r="3368" spans="1:8" x14ac:dyDescent="0.25">
      <c r="A3368">
        <v>3366</v>
      </c>
      <c r="B3368" s="5">
        <v>43188</v>
      </c>
      <c r="C3368">
        <v>34.310001373291016</v>
      </c>
      <c r="D3368">
        <v>26162800</v>
      </c>
      <c r="E3368">
        <v>1927.199951171875</v>
      </c>
      <c r="F3368">
        <v>2.5273400824517012E-3</v>
      </c>
      <c r="G3368">
        <v>7086.490234375</v>
      </c>
      <c r="H3368">
        <v>17.909999847412109</v>
      </c>
    </row>
    <row r="3369" spans="1:8" x14ac:dyDescent="0.25">
      <c r="A3369">
        <v>3367</v>
      </c>
      <c r="B3369" s="5">
        <v>43189</v>
      </c>
      <c r="C3369">
        <v>34.319999694824219</v>
      </c>
      <c r="D3369">
        <v>27884100</v>
      </c>
      <c r="E3369">
        <v>2050.760009765625</v>
      </c>
      <c r="F3369">
        <v>2.5240899994969368E-3</v>
      </c>
      <c r="G3369">
        <v>6844.31982421875</v>
      </c>
      <c r="H3369">
        <v>17.275699615478516</v>
      </c>
    </row>
    <row r="3370" spans="1:8" x14ac:dyDescent="0.25">
      <c r="A3370">
        <v>3368</v>
      </c>
      <c r="B3370" s="5">
        <v>43190</v>
      </c>
      <c r="C3370">
        <v>34.330001831054688</v>
      </c>
      <c r="D3370">
        <v>22031900</v>
      </c>
      <c r="E3370">
        <v>1620.0699462890625</v>
      </c>
      <c r="F3370">
        <v>2.524389885365963E-3</v>
      </c>
      <c r="G3370">
        <v>6926.02001953125</v>
      </c>
      <c r="H3370">
        <v>17.48390007019043</v>
      </c>
    </row>
    <row r="3371" spans="1:8" x14ac:dyDescent="0.25">
      <c r="A3371">
        <v>3369</v>
      </c>
      <c r="B3371" s="5">
        <v>43191</v>
      </c>
      <c r="C3371">
        <v>34.340000152587891</v>
      </c>
      <c r="D3371">
        <v>28274800</v>
      </c>
      <c r="E3371">
        <v>2043.280029296875</v>
      </c>
      <c r="F3371">
        <v>2.4815800134092569E-3</v>
      </c>
      <c r="G3371">
        <v>6816.740234375</v>
      </c>
      <c r="H3371">
        <v>16.916299819946289</v>
      </c>
    </row>
    <row r="3372" spans="1:8" x14ac:dyDescent="0.25">
      <c r="A3372">
        <v>3370</v>
      </c>
      <c r="B3372" s="5">
        <v>43192</v>
      </c>
      <c r="C3372">
        <v>34.349998474121094</v>
      </c>
      <c r="D3372">
        <v>27227600</v>
      </c>
      <c r="E3372">
        <v>1971.3900146484375</v>
      </c>
      <c r="F3372">
        <v>2.4870799388736486E-3</v>
      </c>
      <c r="G3372">
        <v>7049.7900390625</v>
      </c>
      <c r="H3372">
        <v>17.53339958190918</v>
      </c>
    </row>
    <row r="3373" spans="1:8" x14ac:dyDescent="0.25">
      <c r="A3373">
        <v>3371</v>
      </c>
      <c r="B3373" s="5">
        <v>43193</v>
      </c>
      <c r="C3373">
        <v>34.360000610351563</v>
      </c>
      <c r="D3373">
        <v>28449300</v>
      </c>
      <c r="E3373">
        <v>2062.6298828125</v>
      </c>
      <c r="F3373">
        <v>2.4911700747907162E-3</v>
      </c>
      <c r="G3373">
        <v>7417.89013671875</v>
      </c>
      <c r="H3373">
        <v>18.47920036315918</v>
      </c>
    </row>
    <row r="3374" spans="1:8" x14ac:dyDescent="0.25">
      <c r="A3374">
        <v>3372</v>
      </c>
      <c r="B3374" s="5">
        <v>43194</v>
      </c>
      <c r="C3374">
        <v>34.369998931884766</v>
      </c>
      <c r="D3374">
        <v>25656800</v>
      </c>
      <c r="E3374">
        <v>1862.3199462890625</v>
      </c>
      <c r="F3374">
        <v>2.4947701022028923E-3</v>
      </c>
      <c r="G3374">
        <v>6789.2998046875</v>
      </c>
      <c r="H3374">
        <v>16.937799453735352</v>
      </c>
    </row>
    <row r="3375" spans="1:8" x14ac:dyDescent="0.25">
      <c r="A3375">
        <v>3373</v>
      </c>
      <c r="B3375" s="5">
        <v>43195</v>
      </c>
      <c r="C3375">
        <v>34.380001068115234</v>
      </c>
      <c r="D3375">
        <v>27227600</v>
      </c>
      <c r="E3375">
        <v>1974.4599609375</v>
      </c>
      <c r="F3375">
        <v>2.4931300431489944E-3</v>
      </c>
      <c r="G3375">
        <v>6774.75</v>
      </c>
      <c r="H3375">
        <v>16.890300750732422</v>
      </c>
    </row>
    <row r="3376" spans="1:8" x14ac:dyDescent="0.25">
      <c r="A3376">
        <v>3374</v>
      </c>
      <c r="B3376" s="5">
        <v>43196</v>
      </c>
      <c r="C3376">
        <v>34.389999389648438</v>
      </c>
      <c r="D3376">
        <v>24085900</v>
      </c>
      <c r="E3376">
        <v>1759.530029296875</v>
      </c>
      <c r="F3376">
        <v>2.5122698862105608E-3</v>
      </c>
      <c r="G3376">
        <v>6620.41015625</v>
      </c>
      <c r="H3376">
        <v>16.632200241088867</v>
      </c>
    </row>
    <row r="3377" spans="1:8" x14ac:dyDescent="0.25">
      <c r="A3377">
        <v>3375</v>
      </c>
      <c r="B3377" s="5">
        <v>43197</v>
      </c>
      <c r="C3377">
        <v>34.400001525878906</v>
      </c>
      <c r="D3377">
        <v>31416400</v>
      </c>
      <c r="E3377">
        <v>2277.169921875</v>
      </c>
      <c r="F3377">
        <v>2.4934299290180206E-3</v>
      </c>
      <c r="G3377">
        <v>6896.27978515625</v>
      </c>
      <c r="H3377">
        <v>17.195400238037109</v>
      </c>
    </row>
    <row r="3378" spans="1:8" x14ac:dyDescent="0.25">
      <c r="A3378">
        <v>3376</v>
      </c>
      <c r="B3378" s="5">
        <v>43198</v>
      </c>
      <c r="C3378">
        <v>34.409999847412109</v>
      </c>
      <c r="D3378">
        <v>28100300</v>
      </c>
      <c r="E3378">
        <v>2033.52001953125</v>
      </c>
      <c r="F3378">
        <v>2.4901300203055143E-3</v>
      </c>
      <c r="G3378">
        <v>7022.7099609375</v>
      </c>
      <c r="H3378">
        <v>17.487499237060547</v>
      </c>
    </row>
    <row r="3379" spans="1:8" x14ac:dyDescent="0.25">
      <c r="A3379">
        <v>3377</v>
      </c>
      <c r="B3379" s="5">
        <v>43199</v>
      </c>
      <c r="C3379">
        <v>34.419998168945313</v>
      </c>
      <c r="D3379">
        <v>25656800</v>
      </c>
      <c r="E3379">
        <v>1859.9200439453125</v>
      </c>
      <c r="F3379">
        <v>2.4951798841357231E-3</v>
      </c>
      <c r="G3379">
        <v>6773.93994140625</v>
      </c>
      <c r="H3379">
        <v>16.902200698852539</v>
      </c>
    </row>
    <row r="3380" spans="1:8" x14ac:dyDescent="0.25">
      <c r="A3380">
        <v>3378</v>
      </c>
      <c r="B3380" s="5">
        <v>43200</v>
      </c>
      <c r="C3380">
        <v>34.430000305175781</v>
      </c>
      <c r="D3380">
        <v>28623900</v>
      </c>
      <c r="E3380">
        <v>2072.989990234375</v>
      </c>
      <c r="F3380">
        <v>2.4934799876064062E-3</v>
      </c>
      <c r="G3380">
        <v>6830.89990234375</v>
      </c>
      <c r="H3380">
        <v>17.032699584960938</v>
      </c>
    </row>
    <row r="3381" spans="1:8" x14ac:dyDescent="0.25">
      <c r="A3381">
        <v>3379</v>
      </c>
      <c r="B3381" s="5">
        <v>43201</v>
      </c>
      <c r="C3381">
        <v>34.439998626708984</v>
      </c>
      <c r="D3381">
        <v>28100300</v>
      </c>
      <c r="E3381">
        <v>2035.25</v>
      </c>
      <c r="F3381">
        <v>2.4944199249148369E-3</v>
      </c>
      <c r="G3381">
        <v>6939.5498046875</v>
      </c>
      <c r="H3381">
        <v>17.310199737548828</v>
      </c>
    </row>
    <row r="3382" spans="1:8" x14ac:dyDescent="0.25">
      <c r="A3382">
        <v>3380</v>
      </c>
      <c r="B3382" s="5">
        <v>43202</v>
      </c>
      <c r="C3382">
        <v>34.450000762939453</v>
      </c>
      <c r="D3382">
        <v>26878500</v>
      </c>
      <c r="E3382">
        <v>1960.7099609375</v>
      </c>
      <c r="F3382">
        <v>2.5130300782620907E-3</v>
      </c>
      <c r="G3382">
        <v>7916.3701171875</v>
      </c>
      <c r="H3382">
        <v>19.894100189208984</v>
      </c>
    </row>
    <row r="3383" spans="1:8" x14ac:dyDescent="0.25">
      <c r="A3383">
        <v>3381</v>
      </c>
      <c r="B3383" s="5">
        <v>43203</v>
      </c>
      <c r="C3383">
        <v>34.459999084472656</v>
      </c>
      <c r="D3383">
        <v>28798400</v>
      </c>
      <c r="E3383">
        <v>2098.860107421875</v>
      </c>
      <c r="F3383">
        <v>2.5114798918366432E-3</v>
      </c>
      <c r="G3383">
        <v>7889.22998046875</v>
      </c>
      <c r="H3383">
        <v>19.813699722290039</v>
      </c>
    </row>
    <row r="3384" spans="1:8" x14ac:dyDescent="0.25">
      <c r="A3384">
        <v>3382</v>
      </c>
      <c r="B3384" s="5">
        <v>43204</v>
      </c>
      <c r="C3384">
        <v>34.470001220703125</v>
      </c>
      <c r="D3384">
        <v>26146900</v>
      </c>
      <c r="E3384">
        <v>1736.260009765625</v>
      </c>
      <c r="F3384">
        <v>2.2889499086886644E-3</v>
      </c>
      <c r="G3384">
        <v>8003.68017578125</v>
      </c>
      <c r="H3384">
        <v>18.319999694824219</v>
      </c>
    </row>
    <row r="3385" spans="1:8" x14ac:dyDescent="0.25">
      <c r="A3385">
        <v>3383</v>
      </c>
      <c r="B3385" s="5">
        <v>43205</v>
      </c>
      <c r="C3385">
        <v>34.479999542236328</v>
      </c>
      <c r="D3385">
        <v>31109100</v>
      </c>
      <c r="E3385">
        <v>2061.800048828125</v>
      </c>
      <c r="F3385">
        <v>2.2852099500596523E-3</v>
      </c>
      <c r="G3385">
        <v>8357.0400390625</v>
      </c>
      <c r="H3385">
        <v>19.097600936889648</v>
      </c>
    </row>
    <row r="3386" spans="1:8" x14ac:dyDescent="0.25">
      <c r="A3386">
        <v>3384</v>
      </c>
      <c r="B3386" s="5">
        <v>43206</v>
      </c>
      <c r="C3386">
        <v>34.490001678466797</v>
      </c>
      <c r="D3386">
        <v>26910300</v>
      </c>
      <c r="E3386">
        <v>1788.22998046875</v>
      </c>
      <c r="F3386">
        <v>2.2919098846614361E-3</v>
      </c>
      <c r="G3386">
        <v>8051.35009765625</v>
      </c>
      <c r="H3386">
        <v>18.452999114990234</v>
      </c>
    </row>
    <row r="3387" spans="1:8" x14ac:dyDescent="0.25">
      <c r="A3387">
        <v>3385</v>
      </c>
      <c r="B3387" s="5">
        <v>43207</v>
      </c>
      <c r="C3387">
        <v>34.5</v>
      </c>
      <c r="D3387">
        <v>30918300</v>
      </c>
      <c r="E3387">
        <v>2051.139892578125</v>
      </c>
      <c r="F3387">
        <v>2.2887499071657658E-3</v>
      </c>
      <c r="G3387">
        <v>7890.14990234375</v>
      </c>
      <c r="H3387">
        <v>18.058599472045898</v>
      </c>
    </row>
    <row r="3388" spans="1:8" x14ac:dyDescent="0.25">
      <c r="A3388">
        <v>3386</v>
      </c>
      <c r="B3388" s="5">
        <v>43208</v>
      </c>
      <c r="C3388">
        <v>34.509998321533203</v>
      </c>
      <c r="D3388">
        <v>30536600</v>
      </c>
      <c r="E3388">
        <v>2025.3199462890625</v>
      </c>
      <c r="F3388">
        <v>2.2888500243425369E-3</v>
      </c>
      <c r="G3388">
        <v>8163.68994140625</v>
      </c>
      <c r="H3388">
        <v>18.68549919128418</v>
      </c>
    </row>
    <row r="3389" spans="1:8" x14ac:dyDescent="0.25">
      <c r="A3389">
        <v>3387</v>
      </c>
      <c r="B3389" s="5">
        <v>43209</v>
      </c>
      <c r="C3389">
        <v>34.520000457763672</v>
      </c>
      <c r="D3389">
        <v>33971900</v>
      </c>
      <c r="E3389">
        <v>2252.669921875</v>
      </c>
      <c r="F3389">
        <v>2.2890099789947271E-3</v>
      </c>
      <c r="G3389">
        <v>8273.740234375</v>
      </c>
      <c r="H3389">
        <v>18.938699722290039</v>
      </c>
    </row>
    <row r="3390" spans="1:8" x14ac:dyDescent="0.25">
      <c r="A3390">
        <v>3388</v>
      </c>
      <c r="B3390" s="5">
        <v>43210</v>
      </c>
      <c r="C3390">
        <v>34.529998779296875</v>
      </c>
      <c r="D3390">
        <v>26146900</v>
      </c>
      <c r="E3390">
        <v>1741.52001953125</v>
      </c>
      <c r="F3390">
        <v>2.2998799104243517E-3</v>
      </c>
      <c r="G3390">
        <v>8863.5</v>
      </c>
      <c r="H3390">
        <v>20.385000228881836</v>
      </c>
    </row>
    <row r="3391" spans="1:8" x14ac:dyDescent="0.25">
      <c r="A3391">
        <v>3389</v>
      </c>
      <c r="B3391" s="5">
        <v>43211</v>
      </c>
      <c r="C3391">
        <v>34.540000915527344</v>
      </c>
      <c r="D3391">
        <v>30345700</v>
      </c>
      <c r="E3391">
        <v>2015.9100341796875</v>
      </c>
      <c r="F3391">
        <v>2.2945399396121502E-3</v>
      </c>
      <c r="G3391">
        <v>8917.599609375</v>
      </c>
      <c r="H3391">
        <v>20.461799621582031</v>
      </c>
    </row>
    <row r="3392" spans="1:8" x14ac:dyDescent="0.25">
      <c r="A3392">
        <v>3390</v>
      </c>
      <c r="B3392" s="5">
        <v>43212</v>
      </c>
      <c r="C3392">
        <v>34.549999237060547</v>
      </c>
      <c r="D3392">
        <v>30536600</v>
      </c>
      <c r="E3392">
        <v>2021.739990234375</v>
      </c>
      <c r="F3392">
        <v>2.2874600253999233E-3</v>
      </c>
      <c r="G3392">
        <v>8792.830078125</v>
      </c>
      <c r="H3392">
        <v>20.113199234008789</v>
      </c>
    </row>
    <row r="3393" spans="1:8" x14ac:dyDescent="0.25">
      <c r="A3393">
        <v>3391</v>
      </c>
      <c r="B3393" s="5">
        <v>43213</v>
      </c>
      <c r="C3393">
        <v>34.560001373291016</v>
      </c>
      <c r="D3393">
        <v>29200600</v>
      </c>
      <c r="E3393">
        <v>1941.6300048828125</v>
      </c>
      <c r="F3393">
        <v>2.2979900240898132E-3</v>
      </c>
      <c r="G3393">
        <v>8938.2998046875</v>
      </c>
      <c r="H3393">
        <v>20.54010009765625</v>
      </c>
    </row>
    <row r="3394" spans="1:8" x14ac:dyDescent="0.25">
      <c r="A3394">
        <v>3392</v>
      </c>
      <c r="B3394" s="5">
        <v>43214</v>
      </c>
      <c r="C3394">
        <v>34.569999694824219</v>
      </c>
      <c r="D3394">
        <v>30345700</v>
      </c>
      <c r="E3394">
        <v>2052.909912109375</v>
      </c>
      <c r="F3394">
        <v>2.3386899847537279E-3</v>
      </c>
      <c r="G3394">
        <v>9652.16015625</v>
      </c>
      <c r="H3394">
        <v>22.573400497436523</v>
      </c>
    </row>
    <row r="3395" spans="1:8" x14ac:dyDescent="0.25">
      <c r="A3395">
        <v>3393</v>
      </c>
      <c r="B3395" s="5">
        <v>43215</v>
      </c>
      <c r="C3395">
        <v>34.580001831054688</v>
      </c>
      <c r="D3395">
        <v>23475000</v>
      </c>
      <c r="E3395">
        <v>1629.22998046875</v>
      </c>
      <c r="F3395">
        <v>2.3999500554054976E-3</v>
      </c>
      <c r="G3395">
        <v>8864.08984375</v>
      </c>
      <c r="H3395">
        <v>21.273399353027344</v>
      </c>
    </row>
    <row r="3396" spans="1:8" x14ac:dyDescent="0.25">
      <c r="A3396">
        <v>3394</v>
      </c>
      <c r="B3396" s="5">
        <v>43216</v>
      </c>
      <c r="C3396">
        <v>34.590000152587891</v>
      </c>
      <c r="D3396">
        <v>26910300</v>
      </c>
      <c r="E3396">
        <v>1830.0899658203125</v>
      </c>
      <c r="F3396">
        <v>2.3523599375039339E-3</v>
      </c>
      <c r="G3396">
        <v>9279</v>
      </c>
      <c r="H3396">
        <v>21.827600479125977</v>
      </c>
    </row>
    <row r="3397" spans="1:8" x14ac:dyDescent="0.25">
      <c r="A3397">
        <v>3395</v>
      </c>
      <c r="B3397" s="5">
        <v>43217</v>
      </c>
      <c r="C3397">
        <v>34.599998474121094</v>
      </c>
      <c r="D3397">
        <v>28391100</v>
      </c>
      <c r="E3397">
        <v>1830.6300048828125</v>
      </c>
      <c r="F3397">
        <v>2.2309699561446905E-3</v>
      </c>
      <c r="G3397">
        <v>8978.330078125</v>
      </c>
      <c r="H3397">
        <v>20.030399322509766</v>
      </c>
    </row>
    <row r="3398" spans="1:8" x14ac:dyDescent="0.25">
      <c r="A3398">
        <v>3396</v>
      </c>
      <c r="B3398" s="5">
        <v>43218</v>
      </c>
      <c r="C3398">
        <v>34.610000610351563</v>
      </c>
      <c r="D3398">
        <v>25592000</v>
      </c>
      <c r="E3398">
        <v>1641.949951171875</v>
      </c>
      <c r="F3398">
        <v>2.2205300629138947E-3</v>
      </c>
      <c r="G3398">
        <v>9342.4697265625</v>
      </c>
      <c r="H3398">
        <v>20.74530029296875</v>
      </c>
    </row>
    <row r="3399" spans="1:8" x14ac:dyDescent="0.25">
      <c r="A3399">
        <v>3397</v>
      </c>
      <c r="B3399" s="5">
        <v>43219</v>
      </c>
      <c r="C3399">
        <v>34.619998931884766</v>
      </c>
      <c r="D3399">
        <v>31590100</v>
      </c>
      <c r="E3399">
        <v>2009.8900146484375</v>
      </c>
      <c r="F3399">
        <v>2.2026600781828165E-3</v>
      </c>
      <c r="G3399">
        <v>9392.0302734375</v>
      </c>
      <c r="H3399">
        <v>20.6875</v>
      </c>
    </row>
    <row r="3400" spans="1:8" x14ac:dyDescent="0.25">
      <c r="A3400">
        <v>3398</v>
      </c>
      <c r="B3400" s="5">
        <v>43220</v>
      </c>
      <c r="C3400">
        <v>34.630001068115234</v>
      </c>
      <c r="D3400">
        <v>30990300</v>
      </c>
      <c r="E3400">
        <v>1974.219970703125</v>
      </c>
      <c r="F3400">
        <v>2.2060899063944817E-3</v>
      </c>
      <c r="G3400">
        <v>9244.3203125</v>
      </c>
      <c r="H3400">
        <v>20.393800735473633</v>
      </c>
    </row>
    <row r="3401" spans="1:8" x14ac:dyDescent="0.25">
      <c r="A3401">
        <v>3399</v>
      </c>
      <c r="B3401" s="5">
        <v>43221</v>
      </c>
      <c r="C3401">
        <v>34.639999389648438</v>
      </c>
      <c r="D3401">
        <v>31590100</v>
      </c>
      <c r="E3401">
        <v>2006.760009765625</v>
      </c>
      <c r="F3401">
        <v>2.2005001083016396E-3</v>
      </c>
      <c r="G3401">
        <v>9067.7099609375</v>
      </c>
      <c r="H3401">
        <v>19.953500747680664</v>
      </c>
    </row>
    <row r="3402" spans="1:8" x14ac:dyDescent="0.25">
      <c r="A3402">
        <v>3400</v>
      </c>
      <c r="B3402" s="5">
        <v>43222</v>
      </c>
      <c r="C3402">
        <v>34.650001525878906</v>
      </c>
      <c r="D3402">
        <v>27991300</v>
      </c>
      <c r="E3402">
        <v>1788.8900146484375</v>
      </c>
      <c r="F3402">
        <v>2.2144399117678404E-3</v>
      </c>
      <c r="G3402">
        <v>9219.8603515625</v>
      </c>
      <c r="H3402">
        <v>20.416799545288086</v>
      </c>
    </row>
    <row r="3403" spans="1:8" x14ac:dyDescent="0.25">
      <c r="A3403">
        <v>3401</v>
      </c>
      <c r="B3403" s="5">
        <v>43223</v>
      </c>
      <c r="C3403">
        <v>34.659999847412109</v>
      </c>
      <c r="D3403">
        <v>30190600</v>
      </c>
      <c r="E3403">
        <v>1926.9000244140625</v>
      </c>
      <c r="F3403">
        <v>2.2121600341051817E-3</v>
      </c>
      <c r="G3403">
        <v>9734.669921875</v>
      </c>
      <c r="H3403">
        <v>21.534599304199219</v>
      </c>
    </row>
    <row r="3404" spans="1:8" x14ac:dyDescent="0.25">
      <c r="A3404">
        <v>3402</v>
      </c>
      <c r="B3404" s="5">
        <v>43224</v>
      </c>
      <c r="C3404">
        <v>34.669998168945313</v>
      </c>
      <c r="D3404">
        <v>27591400</v>
      </c>
      <c r="E3404">
        <v>1764.3800048828125</v>
      </c>
      <c r="F3404">
        <v>2.217029919847846E-3</v>
      </c>
      <c r="G3404">
        <v>9692.7197265625</v>
      </c>
      <c r="H3404">
        <v>21.489099502563477</v>
      </c>
    </row>
    <row r="3405" spans="1:8" x14ac:dyDescent="0.25">
      <c r="A3405">
        <v>3403</v>
      </c>
      <c r="B3405" s="5">
        <v>43225</v>
      </c>
      <c r="C3405">
        <v>34.680000305175781</v>
      </c>
      <c r="D3405">
        <v>32190000</v>
      </c>
      <c r="E3405">
        <v>2044.6800537109375</v>
      </c>
      <c r="F3405">
        <v>2.2028400562703609E-3</v>
      </c>
      <c r="G3405">
        <v>9826.599609375</v>
      </c>
      <c r="H3405">
        <v>21.646499633789063</v>
      </c>
    </row>
    <row r="3406" spans="1:8" x14ac:dyDescent="0.25">
      <c r="A3406">
        <v>3404</v>
      </c>
      <c r="B3406" s="5">
        <v>43226</v>
      </c>
      <c r="C3406">
        <v>34.689998626708984</v>
      </c>
      <c r="D3406">
        <v>27391500</v>
      </c>
      <c r="E3406">
        <v>1743.780029296875</v>
      </c>
      <c r="F3406">
        <v>2.2084100637584925E-3</v>
      </c>
      <c r="G3406">
        <v>9619.1396484375</v>
      </c>
      <c r="H3406">
        <v>21.243000030517578</v>
      </c>
    </row>
    <row r="3407" spans="1:8" x14ac:dyDescent="0.25">
      <c r="A3407">
        <v>3405</v>
      </c>
      <c r="B3407" s="5">
        <v>43227</v>
      </c>
      <c r="C3407">
        <v>34.700000762939453</v>
      </c>
      <c r="D3407">
        <v>29990600</v>
      </c>
      <c r="E3407">
        <v>1910.9000244140625</v>
      </c>
      <c r="F3407">
        <v>2.2109700366854668E-3</v>
      </c>
      <c r="G3407">
        <v>9362.5302734375</v>
      </c>
      <c r="H3407">
        <v>20.700199127197266</v>
      </c>
    </row>
    <row r="3408" spans="1:8" x14ac:dyDescent="0.25">
      <c r="A3408">
        <v>3406</v>
      </c>
      <c r="B3408" s="5">
        <v>43228</v>
      </c>
      <c r="C3408">
        <v>34.709999084472656</v>
      </c>
      <c r="D3408">
        <v>27791300</v>
      </c>
      <c r="E3408">
        <v>1771.7900390625</v>
      </c>
      <c r="F3408">
        <v>2.2128799464553595E-3</v>
      </c>
      <c r="G3408">
        <v>9180.16015625</v>
      </c>
      <c r="H3408">
        <v>20.314599990844727</v>
      </c>
    </row>
    <row r="3409" spans="1:8" x14ac:dyDescent="0.25">
      <c r="A3409">
        <v>3407</v>
      </c>
      <c r="B3409" s="5">
        <v>43229</v>
      </c>
      <c r="C3409">
        <v>34.720001220703125</v>
      </c>
      <c r="D3409">
        <v>31990000</v>
      </c>
      <c r="E3409">
        <v>2030.530029296875</v>
      </c>
      <c r="F3409">
        <v>2.203810028731823E-3</v>
      </c>
      <c r="G3409">
        <v>9306</v>
      </c>
      <c r="H3409">
        <v>20.508699417114258</v>
      </c>
    </row>
    <row r="3410" spans="1:8" x14ac:dyDescent="0.25">
      <c r="A3410">
        <v>3408</v>
      </c>
      <c r="B3410" s="5">
        <v>43230</v>
      </c>
      <c r="C3410">
        <v>34.729999542236328</v>
      </c>
      <c r="D3410">
        <v>30790400</v>
      </c>
      <c r="E3410">
        <v>1951.7099609375</v>
      </c>
      <c r="F3410">
        <v>2.2014300338923931E-3</v>
      </c>
      <c r="G3410">
        <v>9014.6201171875</v>
      </c>
      <c r="H3410">
        <v>19.844999313354492</v>
      </c>
    </row>
    <row r="3411" spans="1:8" x14ac:dyDescent="0.25">
      <c r="A3411">
        <v>3409</v>
      </c>
      <c r="B3411" s="5">
        <v>43231</v>
      </c>
      <c r="C3411">
        <v>34.740001678466797</v>
      </c>
      <c r="D3411">
        <v>26161200</v>
      </c>
      <c r="E3411">
        <v>1626.1099853515625</v>
      </c>
      <c r="F3411">
        <v>2.1593500860035419E-3</v>
      </c>
      <c r="G3411">
        <v>8406.169921875</v>
      </c>
      <c r="H3411">
        <v>18.151800155639648</v>
      </c>
    </row>
    <row r="3412" spans="1:8" x14ac:dyDescent="0.25">
      <c r="A3412">
        <v>3410</v>
      </c>
      <c r="B3412" s="5">
        <v>43232</v>
      </c>
      <c r="C3412">
        <v>34.75</v>
      </c>
      <c r="D3412">
        <v>33988900</v>
      </c>
      <c r="E3412">
        <v>2090.889892578125</v>
      </c>
      <c r="F3412">
        <v>2.1377101074904203E-3</v>
      </c>
      <c r="G3412">
        <v>8467.66015625</v>
      </c>
      <c r="H3412">
        <v>18.101400375366211</v>
      </c>
    </row>
    <row r="3413" spans="1:8" x14ac:dyDescent="0.25">
      <c r="A3413">
        <v>3411</v>
      </c>
      <c r="B3413" s="5">
        <v>43233</v>
      </c>
      <c r="C3413">
        <v>34.759998321533203</v>
      </c>
      <c r="D3413">
        <v>30487000</v>
      </c>
      <c r="E3413">
        <v>1873.3399658203125</v>
      </c>
      <c r="F3413">
        <v>2.1359000820666552E-3</v>
      </c>
      <c r="G3413">
        <v>8688.0302734375</v>
      </c>
      <c r="H3413">
        <v>18.556800842285156</v>
      </c>
    </row>
    <row r="3414" spans="1:8" x14ac:dyDescent="0.25">
      <c r="A3414">
        <v>3412</v>
      </c>
      <c r="B3414" s="5">
        <v>43234</v>
      </c>
      <c r="C3414">
        <v>34.770000457763672</v>
      </c>
      <c r="D3414">
        <v>27191100</v>
      </c>
      <c r="E3414">
        <v>1685.260009765625</v>
      </c>
      <c r="F3414">
        <v>2.1549900993704796E-3</v>
      </c>
      <c r="G3414">
        <v>8675.2099609375</v>
      </c>
      <c r="H3414">
        <v>18.694999694824219</v>
      </c>
    </row>
    <row r="3415" spans="1:8" x14ac:dyDescent="0.25">
      <c r="A3415">
        <v>3413</v>
      </c>
      <c r="B3415" s="5">
        <v>43235</v>
      </c>
      <c r="C3415">
        <v>34.779998779296875</v>
      </c>
      <c r="D3415">
        <v>30075000</v>
      </c>
      <c r="E3415">
        <v>1862.8299560546875</v>
      </c>
      <c r="F3415">
        <v>2.154259942471981E-3</v>
      </c>
      <c r="G3415">
        <v>8474.240234375</v>
      </c>
      <c r="H3415">
        <v>18.255699157714844</v>
      </c>
    </row>
    <row r="3416" spans="1:8" x14ac:dyDescent="0.25">
      <c r="A3416">
        <v>3414</v>
      </c>
      <c r="B3416" s="5">
        <v>43236</v>
      </c>
      <c r="C3416">
        <v>34.790000915527344</v>
      </c>
      <c r="D3416">
        <v>36872800</v>
      </c>
      <c r="E3416">
        <v>2269.860107421875</v>
      </c>
      <c r="F3416">
        <v>2.141640055924654E-3</v>
      </c>
      <c r="G3416">
        <v>8340.2998046875</v>
      </c>
      <c r="H3416">
        <v>17.86199951171875</v>
      </c>
    </row>
    <row r="3417" spans="1:8" x14ac:dyDescent="0.25">
      <c r="A3417">
        <v>3415</v>
      </c>
      <c r="B3417" s="5">
        <v>43237</v>
      </c>
      <c r="C3417">
        <v>34.799999237060547</v>
      </c>
      <c r="D3417">
        <v>27191100</v>
      </c>
      <c r="E3417">
        <v>1704.06005859375</v>
      </c>
      <c r="F3417">
        <v>2.1809099707752466E-3</v>
      </c>
      <c r="G3417">
        <v>8058.60009765625</v>
      </c>
      <c r="H3417">
        <v>17.575099945068359</v>
      </c>
    </row>
    <row r="3418" spans="1:8" x14ac:dyDescent="0.25">
      <c r="A3418">
        <v>3416</v>
      </c>
      <c r="B3418" s="5">
        <v>43238</v>
      </c>
      <c r="C3418">
        <v>34.810001373291016</v>
      </c>
      <c r="D3418">
        <v>30487000</v>
      </c>
      <c r="E3418">
        <v>1920.1400146484375</v>
      </c>
      <c r="F3418">
        <v>2.1924099419265985E-3</v>
      </c>
      <c r="G3418">
        <v>8240.7197265625</v>
      </c>
      <c r="H3418">
        <v>18.067100524902344</v>
      </c>
    </row>
    <row r="3419" spans="1:8" x14ac:dyDescent="0.25">
      <c r="A3419">
        <v>3417</v>
      </c>
      <c r="B3419" s="5">
        <v>43239</v>
      </c>
      <c r="C3419">
        <v>34.819999694824219</v>
      </c>
      <c r="D3419">
        <v>31723000</v>
      </c>
      <c r="E3419">
        <v>1956.4200439453125</v>
      </c>
      <c r="F3419">
        <v>2.1474200766533613E-3</v>
      </c>
      <c r="G3419">
        <v>8234.150390625</v>
      </c>
      <c r="H3419">
        <v>17.682199478149414</v>
      </c>
    </row>
    <row r="3420" spans="1:8" x14ac:dyDescent="0.25">
      <c r="A3420">
        <v>3418</v>
      </c>
      <c r="B3420" s="5">
        <v>43240</v>
      </c>
      <c r="C3420">
        <v>34.830001831054688</v>
      </c>
      <c r="D3420">
        <v>29663000</v>
      </c>
      <c r="E3420">
        <v>1824.989990234375</v>
      </c>
      <c r="F3420">
        <v>2.142889890819788E-3</v>
      </c>
      <c r="G3420">
        <v>8520.8095703125</v>
      </c>
      <c r="H3420">
        <v>18.259099960327148</v>
      </c>
    </row>
    <row r="3421" spans="1:8" x14ac:dyDescent="0.25">
      <c r="A3421">
        <v>3419</v>
      </c>
      <c r="B3421" s="5">
        <v>43241</v>
      </c>
      <c r="C3421">
        <v>34.840000152587891</v>
      </c>
      <c r="D3421">
        <v>32341000</v>
      </c>
      <c r="E3421">
        <v>1993.7900390625</v>
      </c>
      <c r="F3421">
        <v>2.14785011485219E-3</v>
      </c>
      <c r="G3421">
        <v>8395.23046875</v>
      </c>
      <c r="H3421">
        <v>18.031700134277344</v>
      </c>
    </row>
    <row r="3422" spans="1:8" x14ac:dyDescent="0.25">
      <c r="A3422">
        <v>3420</v>
      </c>
      <c r="B3422" s="5">
        <v>43242</v>
      </c>
      <c r="C3422">
        <v>34.849998474121094</v>
      </c>
      <c r="D3422">
        <v>31105000</v>
      </c>
      <c r="E3422">
        <v>1914.02001953125</v>
      </c>
      <c r="F3422">
        <v>2.1444701123982668E-3</v>
      </c>
      <c r="G3422">
        <v>7983.52001953125</v>
      </c>
      <c r="H3422">
        <v>17.120399475097656</v>
      </c>
    </row>
    <row r="3423" spans="1:8" x14ac:dyDescent="0.25">
      <c r="A3423">
        <v>3421</v>
      </c>
      <c r="B3423" s="5">
        <v>43243</v>
      </c>
      <c r="C3423">
        <v>34.860000610351563</v>
      </c>
      <c r="D3423">
        <v>33370900</v>
      </c>
      <c r="E3423">
        <v>2055.820068359375</v>
      </c>
      <c r="F3423">
        <v>2.1475600078701973E-3</v>
      </c>
      <c r="G3423">
        <v>7502.56005859375</v>
      </c>
      <c r="H3423">
        <v>16.112199783325195</v>
      </c>
    </row>
    <row r="3424" spans="1:8" x14ac:dyDescent="0.25">
      <c r="A3424">
        <v>3422</v>
      </c>
      <c r="B3424" s="5">
        <v>43244</v>
      </c>
      <c r="C3424">
        <v>34.869998931884766</v>
      </c>
      <c r="D3424">
        <v>30616200</v>
      </c>
      <c r="E3424">
        <v>1817.25</v>
      </c>
      <c r="F3424">
        <v>2.0697400905191898E-3</v>
      </c>
      <c r="G3424">
        <v>7578.68994140625</v>
      </c>
      <c r="H3424">
        <v>15.68589973449707</v>
      </c>
    </row>
    <row r="3425" spans="1:8" x14ac:dyDescent="0.25">
      <c r="A3425">
        <v>3423</v>
      </c>
      <c r="B3425" s="5">
        <v>43245</v>
      </c>
      <c r="C3425">
        <v>34.880001068115234</v>
      </c>
      <c r="D3425">
        <v>37681500</v>
      </c>
      <c r="E3425">
        <v>2230.3798828125</v>
      </c>
      <c r="F3425">
        <v>2.0645600743591785E-3</v>
      </c>
      <c r="G3425">
        <v>7460.68994140625</v>
      </c>
      <c r="H3425">
        <v>15.402999877929688</v>
      </c>
    </row>
    <row r="3426" spans="1:8" x14ac:dyDescent="0.25">
      <c r="A3426">
        <v>3424</v>
      </c>
      <c r="B3426" s="5">
        <v>43246</v>
      </c>
      <c r="C3426">
        <v>34.889999389648438</v>
      </c>
      <c r="D3426">
        <v>34684100</v>
      </c>
      <c r="E3426">
        <v>2047.510009765625</v>
      </c>
      <c r="F3426">
        <v>2.0596599206328392E-3</v>
      </c>
      <c r="G3426">
        <v>7334.16015625</v>
      </c>
      <c r="H3426">
        <v>15.105899810791016</v>
      </c>
    </row>
    <row r="3427" spans="1:8" x14ac:dyDescent="0.25">
      <c r="A3427">
        <v>3425</v>
      </c>
      <c r="B3427" s="5">
        <v>43247</v>
      </c>
      <c r="C3427">
        <v>34.900001525878906</v>
      </c>
      <c r="D3427">
        <v>35112300</v>
      </c>
      <c r="E3427">
        <v>2069.469970703125</v>
      </c>
      <c r="F3427">
        <v>2.0569600164890289E-3</v>
      </c>
      <c r="G3427">
        <v>7344.97021484375</v>
      </c>
      <c r="H3427">
        <v>15.10830020904541</v>
      </c>
    </row>
    <row r="3428" spans="1:8" x14ac:dyDescent="0.25">
      <c r="A3428">
        <v>3426</v>
      </c>
      <c r="B3428" s="5">
        <v>43248</v>
      </c>
      <c r="C3428">
        <v>34.909999847412109</v>
      </c>
      <c r="D3428">
        <v>33399500</v>
      </c>
      <c r="E3428">
        <v>1979.1199951171875</v>
      </c>
      <c r="F3428">
        <v>2.0686299540102482E-3</v>
      </c>
      <c r="G3428">
        <v>7105.669921875</v>
      </c>
      <c r="H3428">
        <v>14.699000358581543</v>
      </c>
    </row>
    <row r="3429" spans="1:8" x14ac:dyDescent="0.25">
      <c r="A3429">
        <v>3427</v>
      </c>
      <c r="B3429" s="5">
        <v>43249</v>
      </c>
      <c r="C3429">
        <v>34.919998168945313</v>
      </c>
      <c r="D3429">
        <v>29759800</v>
      </c>
      <c r="E3429">
        <v>1766.1400146484375</v>
      </c>
      <c r="F3429">
        <v>2.0723799243569374E-3</v>
      </c>
      <c r="G3429">
        <v>7460.580078125</v>
      </c>
      <c r="H3429">
        <v>15.461199760437012</v>
      </c>
    </row>
    <row r="3430" spans="1:8" x14ac:dyDescent="0.25">
      <c r="A3430">
        <v>3428</v>
      </c>
      <c r="B3430" s="5">
        <v>43250</v>
      </c>
      <c r="C3430">
        <v>34.930000305175781</v>
      </c>
      <c r="D3430">
        <v>37253300</v>
      </c>
      <c r="E3430">
        <v>2197.659912109375</v>
      </c>
      <c r="F3430">
        <v>2.0606000907719135E-3</v>
      </c>
      <c r="G3430">
        <v>7375.669921875</v>
      </c>
      <c r="H3430">
        <v>15.198300361633301</v>
      </c>
    </row>
    <row r="3431" spans="1:8" x14ac:dyDescent="0.25">
      <c r="A3431">
        <v>3429</v>
      </c>
      <c r="B3431" s="5">
        <v>43251</v>
      </c>
      <c r="C3431">
        <v>34.939998626708984</v>
      </c>
      <c r="D3431">
        <v>36396900</v>
      </c>
      <c r="E3431">
        <v>2146.64990234375</v>
      </c>
      <c r="F3431">
        <v>2.0607199985533953E-3</v>
      </c>
      <c r="G3431">
        <v>7487.18994140625</v>
      </c>
      <c r="H3431">
        <v>15.428999900817871</v>
      </c>
    </row>
    <row r="3432" spans="1:8" x14ac:dyDescent="0.25">
      <c r="A3432">
        <v>3430</v>
      </c>
      <c r="B3432" s="5">
        <v>43252</v>
      </c>
      <c r="C3432">
        <v>34.950000762939453</v>
      </c>
      <c r="D3432">
        <v>35540500</v>
      </c>
      <c r="E3432">
        <v>2095.3701171875</v>
      </c>
      <c r="F3432">
        <v>2.0605600439012051E-3</v>
      </c>
      <c r="G3432">
        <v>7518.25</v>
      </c>
      <c r="H3432">
        <v>15.491800308227539</v>
      </c>
    </row>
    <row r="3433" spans="1:8" x14ac:dyDescent="0.25">
      <c r="A3433">
        <v>3431</v>
      </c>
      <c r="B3433" s="5">
        <v>43253</v>
      </c>
      <c r="C3433">
        <v>34.959999084472656</v>
      </c>
      <c r="D3433">
        <v>32543100</v>
      </c>
      <c r="E3433">
        <v>1916.280029296875</v>
      </c>
      <c r="F3433">
        <v>2.0586000755429268E-3</v>
      </c>
      <c r="G3433">
        <v>7636.18994140625</v>
      </c>
      <c r="H3433">
        <v>15.719799995422363</v>
      </c>
    </row>
    <row r="3434" spans="1:8" x14ac:dyDescent="0.25">
      <c r="A3434">
        <v>3432</v>
      </c>
      <c r="B3434" s="5">
        <v>43254</v>
      </c>
      <c r="C3434">
        <v>34.970001220703125</v>
      </c>
      <c r="D3434">
        <v>34898200</v>
      </c>
      <c r="E3434">
        <v>2052.81005859375</v>
      </c>
      <c r="F3434">
        <v>2.0570300985127687E-3</v>
      </c>
      <c r="G3434">
        <v>7711.3701171875</v>
      </c>
      <c r="H3434">
        <v>15.862500190734863</v>
      </c>
    </row>
    <row r="3435" spans="1:8" x14ac:dyDescent="0.25">
      <c r="A3435">
        <v>3433</v>
      </c>
      <c r="B3435" s="5">
        <v>43255</v>
      </c>
      <c r="C3435">
        <v>34.979999542236328</v>
      </c>
      <c r="D3435">
        <v>39180200</v>
      </c>
      <c r="E3435">
        <v>2308.2099609375</v>
      </c>
      <c r="F3435">
        <v>2.0607600454241037E-3</v>
      </c>
      <c r="G3435">
        <v>7490.58984375</v>
      </c>
      <c r="H3435">
        <v>15.436300277709961</v>
      </c>
    </row>
    <row r="3436" spans="1:8" x14ac:dyDescent="0.25">
      <c r="A3436">
        <v>3434</v>
      </c>
      <c r="B3436" s="5">
        <v>43256</v>
      </c>
      <c r="C3436">
        <v>34.990001678466797</v>
      </c>
      <c r="D3436">
        <v>42980700</v>
      </c>
      <c r="E3436">
        <v>2206.030029296875</v>
      </c>
      <c r="F3436">
        <v>1.7959000542759895E-3</v>
      </c>
      <c r="G3436">
        <v>7616.89013671875</v>
      </c>
      <c r="H3436">
        <v>13.679200172424316</v>
      </c>
    </row>
    <row r="3437" spans="1:8" x14ac:dyDescent="0.25">
      <c r="A3437">
        <v>3435</v>
      </c>
      <c r="B3437" s="5">
        <v>43257</v>
      </c>
      <c r="C3437">
        <v>35</v>
      </c>
      <c r="D3437">
        <v>36103800</v>
      </c>
      <c r="E3437">
        <v>1856.9599609375</v>
      </c>
      <c r="F3437">
        <v>1.8001899588853121E-3</v>
      </c>
      <c r="G3437">
        <v>7655.97998046875</v>
      </c>
      <c r="H3437">
        <v>13.782199859619141</v>
      </c>
    </row>
    <row r="3438" spans="1:8" x14ac:dyDescent="0.25">
      <c r="A3438">
        <v>3436</v>
      </c>
      <c r="B3438" s="5">
        <v>43258</v>
      </c>
      <c r="C3438">
        <v>35.009998321533203</v>
      </c>
      <c r="D3438">
        <v>35121300</v>
      </c>
      <c r="E3438">
        <v>1808.1700439453125</v>
      </c>
      <c r="F3438">
        <v>1.8024400342255831E-3</v>
      </c>
      <c r="G3438">
        <v>7688</v>
      </c>
      <c r="H3438">
        <v>13.857199668884277</v>
      </c>
    </row>
    <row r="3439" spans="1:8" x14ac:dyDescent="0.25">
      <c r="A3439">
        <v>3437</v>
      </c>
      <c r="B3439" s="5">
        <v>43259</v>
      </c>
      <c r="C3439">
        <v>35.020000457763672</v>
      </c>
      <c r="D3439">
        <v>35612500</v>
      </c>
      <c r="E3439">
        <v>1824.1400146484375</v>
      </c>
      <c r="F3439">
        <v>1.7937900265678763E-3</v>
      </c>
      <c r="G3439">
        <v>7616.10009765625</v>
      </c>
      <c r="H3439">
        <v>13.661700248718262</v>
      </c>
    </row>
    <row r="3440" spans="1:8" x14ac:dyDescent="0.25">
      <c r="A3440">
        <v>3438</v>
      </c>
      <c r="B3440" s="5">
        <v>43260</v>
      </c>
      <c r="C3440">
        <v>35.029998779296875</v>
      </c>
      <c r="D3440">
        <v>35121300</v>
      </c>
      <c r="E3440">
        <v>1806.2099609375</v>
      </c>
      <c r="F3440">
        <v>1.8015099922195077E-3</v>
      </c>
      <c r="G3440">
        <v>7497.33984375</v>
      </c>
      <c r="H3440">
        <v>13.506600379943848</v>
      </c>
    </row>
    <row r="3441" spans="1:8" x14ac:dyDescent="0.25">
      <c r="A3441">
        <v>3439</v>
      </c>
      <c r="B3441" s="5">
        <v>43261</v>
      </c>
      <c r="C3441">
        <v>35.040000915527344</v>
      </c>
      <c r="D3441">
        <v>31191700</v>
      </c>
      <c r="E3441">
        <v>1604.199951171875</v>
      </c>
      <c r="F3441">
        <v>1.8021200085058808E-3</v>
      </c>
      <c r="G3441">
        <v>6765.7998046875</v>
      </c>
      <c r="H3441">
        <v>12.19279956817627</v>
      </c>
    </row>
    <row r="3442" spans="1:8" x14ac:dyDescent="0.25">
      <c r="A3442">
        <v>3440</v>
      </c>
      <c r="B3442" s="5">
        <v>43262</v>
      </c>
      <c r="C3442">
        <v>35.049999237060547</v>
      </c>
      <c r="D3442">
        <v>34384500</v>
      </c>
      <c r="E3442">
        <v>1774.6700439453125</v>
      </c>
      <c r="F3442">
        <v>1.8090199446305633E-3</v>
      </c>
      <c r="G3442">
        <v>6877.18017578125</v>
      </c>
      <c r="H3442">
        <v>12.440899848937988</v>
      </c>
    </row>
    <row r="3443" spans="1:8" x14ac:dyDescent="0.25">
      <c r="A3443">
        <v>3441</v>
      </c>
      <c r="B3443" s="5">
        <v>43263</v>
      </c>
      <c r="C3443">
        <v>35.060001373291016</v>
      </c>
      <c r="D3443">
        <v>35612500</v>
      </c>
      <c r="E3443">
        <v>1834.4100341796875</v>
      </c>
      <c r="F3443">
        <v>1.8059499561786652E-3</v>
      </c>
      <c r="G3443">
        <v>6548.330078125</v>
      </c>
      <c r="H3443">
        <v>11.826000213623047</v>
      </c>
    </row>
    <row r="3444" spans="1:8" x14ac:dyDescent="0.25">
      <c r="A3444">
        <v>3442</v>
      </c>
      <c r="B3444" s="5">
        <v>43264</v>
      </c>
      <c r="C3444">
        <v>35.069999694824219</v>
      </c>
      <c r="D3444">
        <v>35121300</v>
      </c>
      <c r="E3444">
        <v>1824.9100341796875</v>
      </c>
      <c r="F3444">
        <v>1.8222399521619081E-3</v>
      </c>
      <c r="G3444">
        <v>6299.52001953125</v>
      </c>
      <c r="H3444">
        <v>11.479299545288086</v>
      </c>
    </row>
    <row r="3445" spans="1:8" x14ac:dyDescent="0.25">
      <c r="A3445">
        <v>3443</v>
      </c>
      <c r="B3445" s="5">
        <v>43265</v>
      </c>
      <c r="C3445">
        <v>35.080001831054688</v>
      </c>
      <c r="D3445">
        <v>37577400</v>
      </c>
      <c r="E3445">
        <v>1940.52001953125</v>
      </c>
      <c r="F3445">
        <v>1.811549998819828E-3</v>
      </c>
      <c r="G3445">
        <v>6637.740234375</v>
      </c>
      <c r="H3445">
        <v>12.024600028991699</v>
      </c>
    </row>
    <row r="3446" spans="1:8" x14ac:dyDescent="0.25">
      <c r="A3446">
        <v>3444</v>
      </c>
      <c r="B3446" s="5">
        <v>43266</v>
      </c>
      <c r="C3446">
        <v>35.090000152587891</v>
      </c>
      <c r="D3446">
        <v>37577400</v>
      </c>
      <c r="E3446">
        <v>1935.68994140625</v>
      </c>
      <c r="F3446">
        <v>1.8075599800795317E-3</v>
      </c>
      <c r="G3446">
        <v>6410.72021484375</v>
      </c>
      <c r="H3446">
        <v>11.587800025939941</v>
      </c>
    </row>
    <row r="3447" spans="1:8" x14ac:dyDescent="0.25">
      <c r="A3447">
        <v>3445</v>
      </c>
      <c r="B3447" s="5">
        <v>43267</v>
      </c>
      <c r="C3447">
        <v>35.099998474121094</v>
      </c>
      <c r="D3447">
        <v>40770200</v>
      </c>
      <c r="E3447">
        <v>2091.43994140625</v>
      </c>
      <c r="F3447">
        <v>1.800570054911077E-3</v>
      </c>
      <c r="G3447">
        <v>6485.8701171875</v>
      </c>
      <c r="H3447">
        <v>11.678299903869629</v>
      </c>
    </row>
    <row r="3448" spans="1:8" x14ac:dyDescent="0.25">
      <c r="A3448">
        <v>3446</v>
      </c>
      <c r="B3448" s="5">
        <v>43268</v>
      </c>
      <c r="C3448">
        <v>35.110000610351563</v>
      </c>
      <c r="D3448">
        <v>38559800</v>
      </c>
      <c r="E3448">
        <v>1985.989990234375</v>
      </c>
      <c r="F3448">
        <v>1.8083100439980626E-3</v>
      </c>
      <c r="G3448">
        <v>6443.669921875</v>
      </c>
      <c r="H3448">
        <v>11.652199745178223</v>
      </c>
    </row>
    <row r="3449" spans="1:8" x14ac:dyDescent="0.25">
      <c r="A3449">
        <v>3447</v>
      </c>
      <c r="B3449" s="5">
        <v>43269</v>
      </c>
      <c r="C3449">
        <v>35.119998931884766</v>
      </c>
      <c r="D3449">
        <v>40279000</v>
      </c>
      <c r="E3449">
        <v>2067.52001953125</v>
      </c>
      <c r="F3449">
        <v>1.8027100013568997E-3</v>
      </c>
      <c r="G3449">
        <v>6709.47998046875</v>
      </c>
      <c r="H3449">
        <v>12.095199584960938</v>
      </c>
    </row>
    <row r="3450" spans="1:8" x14ac:dyDescent="0.25">
      <c r="A3450">
        <v>3448</v>
      </c>
      <c r="B3450" s="5">
        <v>43270</v>
      </c>
      <c r="C3450">
        <v>35.130001068115234</v>
      </c>
      <c r="D3450">
        <v>39122600</v>
      </c>
      <c r="E3450">
        <v>2021.31005859375</v>
      </c>
      <c r="F3450">
        <v>1.8150300020352006E-3</v>
      </c>
      <c r="G3450">
        <v>6737.41015625</v>
      </c>
      <c r="H3450">
        <v>12.228599548339844</v>
      </c>
    </row>
    <row r="3451" spans="1:8" x14ac:dyDescent="0.25">
      <c r="A3451">
        <v>3449</v>
      </c>
      <c r="B3451" s="5">
        <v>43271</v>
      </c>
      <c r="C3451">
        <v>35.139999389648438</v>
      </c>
      <c r="D3451">
        <v>39122600</v>
      </c>
      <c r="E3451">
        <v>2140.7900390625</v>
      </c>
      <c r="F3451">
        <v>1.9228600431233644E-3</v>
      </c>
      <c r="G3451">
        <v>6758.3798828125</v>
      </c>
      <c r="H3451">
        <v>12.995400428771973</v>
      </c>
    </row>
    <row r="3452" spans="1:8" x14ac:dyDescent="0.25">
      <c r="A3452">
        <v>3450</v>
      </c>
      <c r="B3452" s="5">
        <v>43272</v>
      </c>
      <c r="C3452">
        <v>35.150001525878906</v>
      </c>
      <c r="D3452">
        <v>42908700</v>
      </c>
      <c r="E3452">
        <v>2198.52001953125</v>
      </c>
      <c r="F3452">
        <v>1.8009899649769068E-3</v>
      </c>
      <c r="G3452">
        <v>6717.2001953125</v>
      </c>
      <c r="H3452">
        <v>12.097599983215332</v>
      </c>
    </row>
    <row r="3453" spans="1:8" x14ac:dyDescent="0.25">
      <c r="A3453">
        <v>3451</v>
      </c>
      <c r="B3453" s="5">
        <v>43273</v>
      </c>
      <c r="C3453">
        <v>35.159999847412109</v>
      </c>
      <c r="D3453">
        <v>38113000</v>
      </c>
      <c r="E3453">
        <v>1956.43994140625</v>
      </c>
      <c r="F3453">
        <v>1.8048499478027225E-3</v>
      </c>
      <c r="G3453">
        <v>6053.89990234375</v>
      </c>
      <c r="H3453">
        <v>10.926400184631348</v>
      </c>
    </row>
    <row r="3454" spans="1:8" x14ac:dyDescent="0.25">
      <c r="A3454">
        <v>3452</v>
      </c>
      <c r="B3454" s="5">
        <v>43274</v>
      </c>
      <c r="C3454">
        <v>35.169998168945313</v>
      </c>
      <c r="D3454">
        <v>40384600</v>
      </c>
      <c r="E3454">
        <v>2031.93994140625</v>
      </c>
      <c r="F3454">
        <v>1.7695700516924262E-3</v>
      </c>
      <c r="G3454">
        <v>6170.56005859375</v>
      </c>
      <c r="H3454">
        <v>10.91919994354248</v>
      </c>
    </row>
    <row r="3455" spans="1:8" x14ac:dyDescent="0.25">
      <c r="A3455">
        <v>3453</v>
      </c>
      <c r="B3455" s="5">
        <v>43275</v>
      </c>
      <c r="C3455">
        <v>35.180000305175781</v>
      </c>
      <c r="D3455">
        <v>43161100</v>
      </c>
      <c r="E3455">
        <v>2164.530029296875</v>
      </c>
      <c r="F3455">
        <v>1.7642800230532885E-3</v>
      </c>
      <c r="G3455">
        <v>6150.18994140625</v>
      </c>
      <c r="H3455">
        <v>10.850600242614746</v>
      </c>
    </row>
    <row r="3456" spans="1:8" x14ac:dyDescent="0.25">
      <c r="A3456">
        <v>3454</v>
      </c>
      <c r="B3456" s="5">
        <v>43276</v>
      </c>
      <c r="C3456">
        <v>35.189998626708984</v>
      </c>
      <c r="D3456">
        <v>39627400</v>
      </c>
      <c r="E3456">
        <v>1997.1800537109375</v>
      </c>
      <c r="F3456">
        <v>1.7735400469973683E-3</v>
      </c>
      <c r="G3456">
        <v>6247.47021484375</v>
      </c>
      <c r="H3456">
        <v>11.080100059509277</v>
      </c>
    </row>
    <row r="3457" spans="1:8" x14ac:dyDescent="0.25">
      <c r="A3457">
        <v>3455</v>
      </c>
      <c r="B3457" s="5">
        <v>43277</v>
      </c>
      <c r="C3457">
        <v>35.200000762939453</v>
      </c>
      <c r="D3457">
        <v>36851000</v>
      </c>
      <c r="E3457">
        <v>1857.3399658203125</v>
      </c>
      <c r="F3457">
        <v>1.7741300398483872E-3</v>
      </c>
      <c r="G3457">
        <v>6074.919921875</v>
      </c>
      <c r="H3457">
        <v>10.777700424194336</v>
      </c>
    </row>
    <row r="3458" spans="1:8" x14ac:dyDescent="0.25">
      <c r="A3458">
        <v>3456</v>
      </c>
      <c r="B3458" s="5">
        <v>43278</v>
      </c>
      <c r="C3458">
        <v>35.209999084472656</v>
      </c>
      <c r="D3458">
        <v>30540900</v>
      </c>
      <c r="E3458">
        <v>1544.6600341796875</v>
      </c>
      <c r="F3458">
        <v>1.7808099510148168E-3</v>
      </c>
      <c r="G3458">
        <v>6132.56005859375</v>
      </c>
      <c r="H3458">
        <v>10.920900344848633</v>
      </c>
    </row>
    <row r="3459" spans="1:8" x14ac:dyDescent="0.25">
      <c r="A3459">
        <v>3457</v>
      </c>
      <c r="B3459" s="5">
        <v>43279</v>
      </c>
      <c r="C3459">
        <v>35.220001220703125</v>
      </c>
      <c r="D3459">
        <v>39627400</v>
      </c>
      <c r="E3459">
        <v>1989.6600341796875</v>
      </c>
      <c r="F3459">
        <v>1.7683700425550342E-3</v>
      </c>
      <c r="G3459">
        <v>5848.259765625</v>
      </c>
      <c r="H3459">
        <v>10.341899871826172</v>
      </c>
    </row>
    <row r="3460" spans="1:8" x14ac:dyDescent="0.25">
      <c r="A3460">
        <v>3458</v>
      </c>
      <c r="B3460" s="5">
        <v>43280</v>
      </c>
      <c r="C3460">
        <v>35.229999542236328</v>
      </c>
      <c r="D3460">
        <v>38113000</v>
      </c>
      <c r="E3460">
        <v>1914.9100341796875</v>
      </c>
      <c r="F3460">
        <v>1.7700600437819958E-3</v>
      </c>
      <c r="G3460">
        <v>6203.89990234375</v>
      </c>
      <c r="H3460">
        <v>10.981300354003906</v>
      </c>
    </row>
    <row r="3461" spans="1:8" x14ac:dyDescent="0.25">
      <c r="A3461">
        <v>3459</v>
      </c>
      <c r="B3461" s="5">
        <v>43281</v>
      </c>
      <c r="C3461">
        <v>35.240001678466797</v>
      </c>
      <c r="D3461">
        <v>35588900</v>
      </c>
      <c r="E3461">
        <v>1786.0999755859375</v>
      </c>
      <c r="F3461">
        <v>1.7685899510979652E-3</v>
      </c>
      <c r="G3461">
        <v>6387.31005859375</v>
      </c>
      <c r="H3461">
        <v>11.296500205993652</v>
      </c>
    </row>
    <row r="3462" spans="1:8" x14ac:dyDescent="0.25">
      <c r="A3462">
        <v>3460</v>
      </c>
      <c r="B3462" s="5">
        <v>43282</v>
      </c>
      <c r="C3462">
        <v>35.25</v>
      </c>
      <c r="D3462">
        <v>37103400</v>
      </c>
      <c r="E3462">
        <v>1854.2900390625</v>
      </c>
      <c r="F3462">
        <v>1.7616599798202515E-3</v>
      </c>
      <c r="G3462">
        <v>6347.85986328125</v>
      </c>
      <c r="H3462">
        <v>11.18280029296875</v>
      </c>
    </row>
    <row r="3463" spans="1:8" x14ac:dyDescent="0.25">
      <c r="A3463">
        <v>3461</v>
      </c>
      <c r="B3463" s="5">
        <v>43283</v>
      </c>
      <c r="C3463">
        <v>35.259998321533203</v>
      </c>
      <c r="D3463">
        <v>37594800</v>
      </c>
      <c r="E3463">
        <v>1785.97998046875</v>
      </c>
      <c r="F3463">
        <v>1.6750600188970566E-3</v>
      </c>
      <c r="G3463">
        <v>6613.27001953125</v>
      </c>
      <c r="H3463">
        <v>11.07759952545166</v>
      </c>
    </row>
    <row r="3464" spans="1:8" x14ac:dyDescent="0.25">
      <c r="A3464">
        <v>3462</v>
      </c>
      <c r="B3464" s="5">
        <v>43284</v>
      </c>
      <c r="C3464">
        <v>35.270000457763672</v>
      </c>
      <c r="D3464">
        <v>30929100</v>
      </c>
      <c r="E3464">
        <v>1477.9000244140625</v>
      </c>
      <c r="F3464">
        <v>1.6853200504556298E-3</v>
      </c>
      <c r="G3464">
        <v>6504.93017578125</v>
      </c>
      <c r="H3464">
        <v>10.962900161743164</v>
      </c>
    </row>
    <row r="3465" spans="1:8" x14ac:dyDescent="0.25">
      <c r="A3465">
        <v>3463</v>
      </c>
      <c r="B3465" s="5">
        <v>43285</v>
      </c>
      <c r="C3465">
        <v>35.279998779296875</v>
      </c>
      <c r="D3465">
        <v>35728400</v>
      </c>
      <c r="E3465">
        <v>1696.5400390625</v>
      </c>
      <c r="F3465">
        <v>1.6752500087022781E-3</v>
      </c>
      <c r="G3465">
        <v>6584.77001953125</v>
      </c>
      <c r="H3465">
        <v>11.031100273132324</v>
      </c>
    </row>
    <row r="3466" spans="1:8" x14ac:dyDescent="0.25">
      <c r="A3466">
        <v>3464</v>
      </c>
      <c r="B3466" s="5">
        <v>43286</v>
      </c>
      <c r="C3466">
        <v>35.290000915527344</v>
      </c>
      <c r="D3466">
        <v>36528300</v>
      </c>
      <c r="E3466">
        <v>1732.27001953125</v>
      </c>
      <c r="F3466">
        <v>1.6735499957576394E-3</v>
      </c>
      <c r="G3466">
        <v>6531.2001953125</v>
      </c>
      <c r="H3466">
        <v>10.930299758911133</v>
      </c>
    </row>
    <row r="3467" spans="1:8" x14ac:dyDescent="0.25">
      <c r="A3467">
        <v>3465</v>
      </c>
      <c r="B3467" s="5">
        <v>43287</v>
      </c>
      <c r="C3467">
        <v>35.299999237060547</v>
      </c>
      <c r="D3467">
        <v>42660800</v>
      </c>
      <c r="E3467">
        <v>2021.699951171875</v>
      </c>
      <c r="F3467">
        <v>1.6728700138628483E-3</v>
      </c>
      <c r="G3467">
        <v>6600.990234375</v>
      </c>
      <c r="H3467">
        <v>11.042599678039551</v>
      </c>
    </row>
    <row r="3468" spans="1:8" x14ac:dyDescent="0.25">
      <c r="A3468">
        <v>3466</v>
      </c>
      <c r="B3468" s="5">
        <v>43288</v>
      </c>
      <c r="C3468">
        <v>35.310001373291016</v>
      </c>
      <c r="D3468">
        <v>41594300</v>
      </c>
      <c r="E3468">
        <v>1966.5699462890625</v>
      </c>
      <c r="F3468">
        <v>1.6694499645382166E-3</v>
      </c>
      <c r="G3468">
        <v>6755.56005859375</v>
      </c>
      <c r="H3468">
        <v>11.27810001373291</v>
      </c>
    </row>
    <row r="3469" spans="1:8" x14ac:dyDescent="0.25">
      <c r="A3469">
        <v>3467</v>
      </c>
      <c r="B3469" s="5">
        <v>43289</v>
      </c>
      <c r="C3469">
        <v>35.319999694824219</v>
      </c>
      <c r="D3469">
        <v>42127500</v>
      </c>
      <c r="E3469">
        <v>1990.6400146484375</v>
      </c>
      <c r="F3469">
        <v>1.6689699841663241E-3</v>
      </c>
      <c r="G3469">
        <v>6704.18017578125</v>
      </c>
      <c r="H3469">
        <v>11.18910026550293</v>
      </c>
    </row>
    <row r="3470" spans="1:8" x14ac:dyDescent="0.25">
      <c r="A3470">
        <v>3468</v>
      </c>
      <c r="B3470" s="5">
        <v>43290</v>
      </c>
      <c r="C3470">
        <v>35.330001831054688</v>
      </c>
      <c r="D3470">
        <v>36261700</v>
      </c>
      <c r="E3470">
        <v>1719.9300537109375</v>
      </c>
      <c r="F3470">
        <v>1.6757400007918477E-3</v>
      </c>
      <c r="G3470">
        <v>6664.2099609375</v>
      </c>
      <c r="H3470">
        <v>11.167499542236328</v>
      </c>
    </row>
    <row r="3471" spans="1:8" x14ac:dyDescent="0.25">
      <c r="A3471">
        <v>3469</v>
      </c>
      <c r="B3471" s="5">
        <v>43291</v>
      </c>
      <c r="C3471">
        <v>35.340000152587891</v>
      </c>
      <c r="D3471">
        <v>39727900</v>
      </c>
      <c r="E3471">
        <v>1885.3599853515625</v>
      </c>
      <c r="F3471">
        <v>1.6771199880167842E-3</v>
      </c>
      <c r="G3471">
        <v>6302.490234375</v>
      </c>
      <c r="H3471">
        <v>10.570099830627441</v>
      </c>
    </row>
    <row r="3472" spans="1:8" x14ac:dyDescent="0.25">
      <c r="A3472">
        <v>3470</v>
      </c>
      <c r="B3472" s="5">
        <v>43292</v>
      </c>
      <c r="C3472">
        <v>35.349998474121094</v>
      </c>
      <c r="D3472">
        <v>35995000</v>
      </c>
      <c r="E3472">
        <v>1707.93994140625</v>
      </c>
      <c r="F3472">
        <v>1.6773400129750371E-3</v>
      </c>
      <c r="G3472">
        <v>6381.8701171875</v>
      </c>
      <c r="H3472">
        <v>10.704500198364258</v>
      </c>
    </row>
    <row r="3473" spans="1:8" x14ac:dyDescent="0.25">
      <c r="A3473">
        <v>3471</v>
      </c>
      <c r="B3473" s="5">
        <v>43293</v>
      </c>
      <c r="C3473">
        <v>35.360000610351563</v>
      </c>
      <c r="D3473">
        <v>37594800</v>
      </c>
      <c r="E3473">
        <v>1781.1300048828125</v>
      </c>
      <c r="F3473">
        <v>1.6752500087022781E-3</v>
      </c>
      <c r="G3473">
        <v>6245.6298828125</v>
      </c>
      <c r="H3473">
        <v>10.463000297546387</v>
      </c>
    </row>
    <row r="3474" spans="1:8" x14ac:dyDescent="0.25">
      <c r="A3474">
        <v>3472</v>
      </c>
      <c r="B3474" s="5">
        <v>43294</v>
      </c>
      <c r="C3474">
        <v>35.369998931884766</v>
      </c>
      <c r="D3474">
        <v>38128100</v>
      </c>
      <c r="E3474">
        <v>1807.0400390625</v>
      </c>
      <c r="F3474">
        <v>1.6763199819251895E-3</v>
      </c>
      <c r="G3474">
        <v>6217.60986328125</v>
      </c>
      <c r="H3474">
        <v>10.422699928283691</v>
      </c>
    </row>
    <row r="3475" spans="1:8" x14ac:dyDescent="0.25">
      <c r="A3475">
        <v>3473</v>
      </c>
      <c r="B3475" s="5">
        <v>43295</v>
      </c>
      <c r="C3475">
        <v>35.380001068115234</v>
      </c>
      <c r="D3475">
        <v>35461800</v>
      </c>
      <c r="E3475">
        <v>1677.510009765625</v>
      </c>
      <c r="F3475">
        <v>1.6736399848014116E-3</v>
      </c>
      <c r="G3475">
        <v>6247.22998046875</v>
      </c>
      <c r="H3475">
        <v>10.455599784851074</v>
      </c>
    </row>
    <row r="3476" spans="1:8" x14ac:dyDescent="0.25">
      <c r="A3476">
        <v>3474</v>
      </c>
      <c r="B3476" s="5">
        <v>43296</v>
      </c>
      <c r="C3476">
        <v>35.389999389648438</v>
      </c>
      <c r="D3476">
        <v>35461800</v>
      </c>
      <c r="E3476">
        <v>1677.780029296875</v>
      </c>
      <c r="F3476">
        <v>1.6743800370022655E-3</v>
      </c>
      <c r="G3476">
        <v>6349.0400390625</v>
      </c>
      <c r="H3476">
        <v>10.63070011138916</v>
      </c>
    </row>
    <row r="3477" spans="1:8" x14ac:dyDescent="0.25">
      <c r="A3477">
        <v>3475</v>
      </c>
      <c r="B3477" s="5">
        <v>43297</v>
      </c>
      <c r="C3477">
        <v>35.400001525878906</v>
      </c>
      <c r="D3477">
        <v>31995600</v>
      </c>
      <c r="E3477">
        <v>1523.6099853515625</v>
      </c>
      <c r="F3477">
        <v>1.6857299488037825E-3</v>
      </c>
      <c r="G3477">
        <v>6726.39990234375</v>
      </c>
      <c r="H3477">
        <v>11.338899612426758</v>
      </c>
    </row>
    <row r="3478" spans="1:8" x14ac:dyDescent="0.25">
      <c r="A3478">
        <v>3476</v>
      </c>
      <c r="B3478" s="5">
        <v>43298</v>
      </c>
      <c r="C3478">
        <v>35.409999847412109</v>
      </c>
      <c r="D3478">
        <v>40931900</v>
      </c>
      <c r="E3478">
        <v>2012.43994140625</v>
      </c>
      <c r="F3478">
        <v>1.7409500433132052E-3</v>
      </c>
      <c r="G3478">
        <v>7314.93994140625</v>
      </c>
      <c r="H3478">
        <v>12.734999656677246</v>
      </c>
    </row>
    <row r="3479" spans="1:8" x14ac:dyDescent="0.25">
      <c r="A3479">
        <v>3477</v>
      </c>
      <c r="B3479" s="5">
        <v>43299</v>
      </c>
      <c r="C3479">
        <v>35.419998168945313</v>
      </c>
      <c r="D3479">
        <v>44793400</v>
      </c>
      <c r="E3479">
        <v>2206.830078125</v>
      </c>
      <c r="F3479">
        <v>1.7450300510972738E-3</v>
      </c>
      <c r="G3479">
        <v>7378.759765625</v>
      </c>
      <c r="H3479">
        <v>12.876199722290039</v>
      </c>
    </row>
    <row r="3480" spans="1:8" x14ac:dyDescent="0.25">
      <c r="A3480">
        <v>3478</v>
      </c>
      <c r="B3480" s="5">
        <v>43300</v>
      </c>
      <c r="C3480">
        <v>35.430000305175781</v>
      </c>
      <c r="D3480">
        <v>44021100</v>
      </c>
      <c r="E3480">
        <v>2166.330078125</v>
      </c>
      <c r="F3480">
        <v>1.7435499466955662E-3</v>
      </c>
      <c r="G3480">
        <v>7470.830078125</v>
      </c>
      <c r="H3480">
        <v>13.025799751281738</v>
      </c>
    </row>
    <row r="3481" spans="1:8" x14ac:dyDescent="0.25">
      <c r="A3481">
        <v>3479</v>
      </c>
      <c r="B3481" s="5">
        <v>43301</v>
      </c>
      <c r="C3481">
        <v>35.439998626708984</v>
      </c>
      <c r="D3481">
        <v>39644700</v>
      </c>
      <c r="E3481">
        <v>1948.0899658203125</v>
      </c>
      <c r="F3481">
        <v>1.7414799658581614E-3</v>
      </c>
      <c r="G3481">
        <v>7330.5400390625</v>
      </c>
      <c r="H3481">
        <v>12.765999794006348</v>
      </c>
    </row>
    <row r="3482" spans="1:8" x14ac:dyDescent="0.25">
      <c r="A3482">
        <v>3480</v>
      </c>
      <c r="B3482" s="5">
        <v>43302</v>
      </c>
      <c r="C3482">
        <v>35.450000762939453</v>
      </c>
      <c r="D3482">
        <v>35268300</v>
      </c>
      <c r="E3482">
        <v>1729.8800048828125</v>
      </c>
      <c r="F3482">
        <v>1.7387899570167065E-3</v>
      </c>
      <c r="G3482">
        <v>7404.2900390625</v>
      </c>
      <c r="H3482">
        <v>12.874500274658203</v>
      </c>
    </row>
    <row r="3483" spans="1:8" x14ac:dyDescent="0.25">
      <c r="A3483">
        <v>3481</v>
      </c>
      <c r="B3483" s="5">
        <v>43303</v>
      </c>
      <c r="C3483">
        <v>35.459999084472656</v>
      </c>
      <c r="D3483">
        <v>46852800</v>
      </c>
      <c r="E3483">
        <v>2289.77001953125</v>
      </c>
      <c r="F3483">
        <v>1.7329900292679667E-3</v>
      </c>
      <c r="G3483">
        <v>7396.2900390625</v>
      </c>
      <c r="H3483">
        <v>12.817700386047363</v>
      </c>
    </row>
    <row r="3484" spans="1:8" x14ac:dyDescent="0.25">
      <c r="A3484">
        <v>3482</v>
      </c>
      <c r="B3484" s="5">
        <v>43304</v>
      </c>
      <c r="C3484">
        <v>35.470001220703125</v>
      </c>
      <c r="D3484">
        <v>42733900</v>
      </c>
      <c r="E3484">
        <v>2101.1201171875</v>
      </c>
      <c r="F3484">
        <v>1.7439699731767178E-3</v>
      </c>
      <c r="G3484">
        <v>7717.5</v>
      </c>
      <c r="H3484">
        <v>13.459099769592285</v>
      </c>
    </row>
    <row r="3485" spans="1:8" x14ac:dyDescent="0.25">
      <c r="A3485">
        <v>3483</v>
      </c>
      <c r="B3485" s="5">
        <v>43305</v>
      </c>
      <c r="C3485">
        <v>35.479999542236328</v>
      </c>
      <c r="D3485">
        <v>40931900</v>
      </c>
      <c r="E3485">
        <v>2017.1400146484375</v>
      </c>
      <c r="F3485">
        <v>1.7484700074419379E-3</v>
      </c>
      <c r="G3485">
        <v>8397.6298828125</v>
      </c>
      <c r="H3485">
        <v>14.682999610900879</v>
      </c>
    </row>
    <row r="3486" spans="1:8" x14ac:dyDescent="0.25">
      <c r="A3486">
        <v>3484</v>
      </c>
      <c r="B3486" s="5">
        <v>43306</v>
      </c>
      <c r="C3486">
        <v>35.490001678466797</v>
      </c>
      <c r="D3486">
        <v>45565700</v>
      </c>
      <c r="E3486">
        <v>2239.320068359375</v>
      </c>
      <c r="F3486">
        <v>1.7441499512642622E-3</v>
      </c>
      <c r="G3486">
        <v>8166.759765625</v>
      </c>
      <c r="H3486">
        <v>14.244099617004395</v>
      </c>
    </row>
    <row r="3487" spans="1:8" x14ac:dyDescent="0.25">
      <c r="A3487">
        <v>3485</v>
      </c>
      <c r="B3487" s="5">
        <v>43307</v>
      </c>
      <c r="C3487">
        <v>35.5</v>
      </c>
      <c r="D3487">
        <v>42476500</v>
      </c>
      <c r="E3487">
        <v>2086.3798828125</v>
      </c>
      <c r="F3487">
        <v>1.7437100177630782E-3</v>
      </c>
      <c r="G3487">
        <v>7929.60986328125</v>
      </c>
      <c r="H3487">
        <v>13.826899528503418</v>
      </c>
    </row>
    <row r="3488" spans="1:8" x14ac:dyDescent="0.25">
      <c r="A3488">
        <v>3486</v>
      </c>
      <c r="B3488" s="5">
        <v>43308</v>
      </c>
      <c r="C3488">
        <v>35.509998321533203</v>
      </c>
      <c r="D3488">
        <v>42991300</v>
      </c>
      <c r="E3488">
        <v>2108.219970703125</v>
      </c>
      <c r="F3488">
        <v>1.7413500463590026E-3</v>
      </c>
      <c r="G3488">
        <v>8183.02001953125</v>
      </c>
      <c r="H3488">
        <v>14.249500274658203</v>
      </c>
    </row>
    <row r="3489" spans="1:8" x14ac:dyDescent="0.25">
      <c r="A3489">
        <v>3487</v>
      </c>
      <c r="B3489" s="5">
        <v>43309</v>
      </c>
      <c r="C3489">
        <v>35.520000457763672</v>
      </c>
      <c r="D3489">
        <v>37327800</v>
      </c>
      <c r="E3489">
        <v>1829.25</v>
      </c>
      <c r="F3489">
        <v>1.7406600527465343E-3</v>
      </c>
      <c r="G3489">
        <v>8229.9599609375</v>
      </c>
      <c r="H3489">
        <v>14.325599670410156</v>
      </c>
    </row>
    <row r="3490" spans="1:8" x14ac:dyDescent="0.25">
      <c r="A3490">
        <v>3488</v>
      </c>
      <c r="B3490" s="5">
        <v>43310</v>
      </c>
      <c r="C3490">
        <v>35.529998779296875</v>
      </c>
      <c r="D3490">
        <v>50277200</v>
      </c>
      <c r="E3490">
        <v>2140.669921875</v>
      </c>
      <c r="F3490">
        <v>1.512769958935678E-3</v>
      </c>
      <c r="G3490">
        <v>8215.5595703125</v>
      </c>
      <c r="H3490">
        <v>12.428299903869629</v>
      </c>
    </row>
    <row r="3491" spans="1:8" x14ac:dyDescent="0.25">
      <c r="A3491">
        <v>3489</v>
      </c>
      <c r="B3491" s="5">
        <v>43311</v>
      </c>
      <c r="C3491">
        <v>35.540000915527344</v>
      </c>
      <c r="D3491">
        <v>39630300</v>
      </c>
      <c r="E3491">
        <v>1699.5799560546875</v>
      </c>
      <c r="F3491">
        <v>1.5241600340232253E-3</v>
      </c>
      <c r="G3491">
        <v>8168</v>
      </c>
      <c r="H3491">
        <v>12.449399948120117</v>
      </c>
    </row>
    <row r="3492" spans="1:8" x14ac:dyDescent="0.25">
      <c r="A3492">
        <v>3490</v>
      </c>
      <c r="B3492" s="5">
        <v>43312</v>
      </c>
      <c r="C3492">
        <v>35.549999237060547</v>
      </c>
      <c r="D3492">
        <v>43475000</v>
      </c>
      <c r="E3492">
        <v>1863.0799560546875</v>
      </c>
      <c r="F3492">
        <v>1.5234600286930799E-3</v>
      </c>
      <c r="G3492">
        <v>7726.89013671875</v>
      </c>
      <c r="H3492">
        <v>11.771599769592285</v>
      </c>
    </row>
    <row r="3493" spans="1:8" x14ac:dyDescent="0.25">
      <c r="A3493">
        <v>3491</v>
      </c>
      <c r="B3493" s="5">
        <v>43313</v>
      </c>
      <c r="C3493">
        <v>35.560001373291016</v>
      </c>
      <c r="D3493">
        <v>44362200</v>
      </c>
      <c r="E3493">
        <v>1896.280029296875</v>
      </c>
      <c r="F3493">
        <v>1.5200299676507711E-3</v>
      </c>
      <c r="G3493">
        <v>7603.75</v>
      </c>
      <c r="H3493">
        <v>11.557900428771973</v>
      </c>
    </row>
    <row r="3494" spans="1:8" x14ac:dyDescent="0.25">
      <c r="A3494">
        <v>3492</v>
      </c>
      <c r="B3494" s="5">
        <v>43314</v>
      </c>
      <c r="C3494">
        <v>35.569999694824219</v>
      </c>
      <c r="D3494">
        <v>45249500</v>
      </c>
      <c r="E3494">
        <v>1937.7099609375</v>
      </c>
      <c r="F3494">
        <v>1.5232099685817957E-3</v>
      </c>
      <c r="G3494">
        <v>7535.02001953125</v>
      </c>
      <c r="H3494">
        <v>11.477399826049805</v>
      </c>
    </row>
    <row r="3495" spans="1:8" x14ac:dyDescent="0.25">
      <c r="A3495">
        <v>3493</v>
      </c>
      <c r="B3495" s="5">
        <v>43315</v>
      </c>
      <c r="C3495">
        <v>35.580001831054688</v>
      </c>
      <c r="D3495">
        <v>49094200</v>
      </c>
      <c r="E3495">
        <v>2098.2099609375</v>
      </c>
      <c r="F3495">
        <v>1.5206299722194672E-3</v>
      </c>
      <c r="G3495">
        <v>7415.56005859375</v>
      </c>
      <c r="H3495">
        <v>11.276399612426758</v>
      </c>
    </row>
    <row r="3496" spans="1:8" x14ac:dyDescent="0.25">
      <c r="A3496">
        <v>3494</v>
      </c>
      <c r="B3496" s="5">
        <v>43316</v>
      </c>
      <c r="C3496">
        <v>35.590000152587891</v>
      </c>
      <c r="D3496">
        <v>52051700</v>
      </c>
      <c r="E3496">
        <v>2217.18994140625</v>
      </c>
      <c r="F3496">
        <v>1.515990006737411E-3</v>
      </c>
      <c r="G3496">
        <v>7009.08984375</v>
      </c>
      <c r="H3496">
        <v>10.625699996948242</v>
      </c>
    </row>
    <row r="3497" spans="1:8" x14ac:dyDescent="0.25">
      <c r="A3497">
        <v>3495</v>
      </c>
      <c r="B3497" s="5">
        <v>43317</v>
      </c>
      <c r="C3497">
        <v>35.599998474121094</v>
      </c>
      <c r="D3497">
        <v>47319700</v>
      </c>
      <c r="E3497">
        <v>2013.6300048828125</v>
      </c>
      <c r="F3497">
        <v>1.5149100217968225E-3</v>
      </c>
      <c r="G3497">
        <v>7026.990234375</v>
      </c>
      <c r="H3497">
        <v>10.645299911499023</v>
      </c>
    </row>
    <row r="3498" spans="1:8" x14ac:dyDescent="0.25">
      <c r="A3498">
        <v>3496</v>
      </c>
      <c r="B3498" s="5">
        <v>43318</v>
      </c>
      <c r="C3498">
        <v>35.610000610351563</v>
      </c>
      <c r="D3498">
        <v>38743000</v>
      </c>
      <c r="E3498">
        <v>1655.25</v>
      </c>
      <c r="F3498">
        <v>1.5213999431580305E-3</v>
      </c>
      <c r="G3498">
        <v>6937.06982421875</v>
      </c>
      <c r="H3498">
        <v>10.553999900817871</v>
      </c>
    </row>
    <row r="3499" spans="1:8" x14ac:dyDescent="0.25">
      <c r="A3499">
        <v>3497</v>
      </c>
      <c r="B3499" s="5">
        <v>43319</v>
      </c>
      <c r="C3499">
        <v>35.619998931884766</v>
      </c>
      <c r="D3499">
        <v>44658000</v>
      </c>
      <c r="E3499">
        <v>1906.1199951171875</v>
      </c>
      <c r="F3499">
        <v>1.5203499933704734E-3</v>
      </c>
      <c r="G3499">
        <v>6717.2099609375</v>
      </c>
      <c r="H3499">
        <v>10.212499618530273</v>
      </c>
    </row>
    <row r="3500" spans="1:8" x14ac:dyDescent="0.25">
      <c r="A3500">
        <v>3498</v>
      </c>
      <c r="B3500" s="5">
        <v>43320</v>
      </c>
      <c r="C3500">
        <v>35.630001068115234</v>
      </c>
      <c r="D3500">
        <v>46432500</v>
      </c>
      <c r="E3500">
        <v>1983.25</v>
      </c>
      <c r="F3500">
        <v>1.5218500047922134E-3</v>
      </c>
      <c r="G3500">
        <v>6280.580078125</v>
      </c>
      <c r="H3500">
        <v>9.5580902099609375</v>
      </c>
    </row>
    <row r="3501" spans="1:8" x14ac:dyDescent="0.25">
      <c r="A3501">
        <v>3499</v>
      </c>
      <c r="B3501" s="5">
        <v>43321</v>
      </c>
      <c r="C3501">
        <v>35.639999389648438</v>
      </c>
      <c r="D3501">
        <v>44066500</v>
      </c>
      <c r="E3501">
        <v>1883.25</v>
      </c>
      <c r="F3501">
        <v>1.5231299912557006E-3</v>
      </c>
      <c r="G3501">
        <v>6537.89990234375</v>
      </c>
      <c r="H3501">
        <v>9.9580698013305664</v>
      </c>
    </row>
    <row r="3502" spans="1:8" x14ac:dyDescent="0.25">
      <c r="A3502">
        <v>3500</v>
      </c>
      <c r="B3502" s="5">
        <v>43322</v>
      </c>
      <c r="C3502">
        <v>35.650001525878906</v>
      </c>
      <c r="D3502">
        <v>52051700</v>
      </c>
      <c r="E3502">
        <v>2220.409912109375</v>
      </c>
      <c r="F3502">
        <v>1.5207499964162707E-3</v>
      </c>
      <c r="G3502">
        <v>6143.31005859375</v>
      </c>
      <c r="H3502">
        <v>9.3424396514892578</v>
      </c>
    </row>
    <row r="3503" spans="1:8" x14ac:dyDescent="0.25">
      <c r="A3503">
        <v>3501</v>
      </c>
      <c r="B3503" s="5">
        <v>43323</v>
      </c>
      <c r="C3503">
        <v>35.659999847412109</v>
      </c>
      <c r="D3503">
        <v>53994500</v>
      </c>
      <c r="E3503">
        <v>2140.389892578125</v>
      </c>
      <c r="F3503">
        <v>1.4135900419205427E-3</v>
      </c>
      <c r="G3503">
        <v>6233.3798828125</v>
      </c>
      <c r="H3503">
        <v>8.8114700317382813</v>
      </c>
    </row>
    <row r="3504" spans="1:8" x14ac:dyDescent="0.25">
      <c r="A3504">
        <v>3502</v>
      </c>
      <c r="B3504" s="5">
        <v>43324</v>
      </c>
      <c r="C3504">
        <v>35.669998168945313</v>
      </c>
      <c r="D3504">
        <v>49230300</v>
      </c>
      <c r="E3504">
        <v>1950.280029296875</v>
      </c>
      <c r="F3504">
        <v>1.4130800263956189E-3</v>
      </c>
      <c r="G3504">
        <v>6312.830078125</v>
      </c>
      <c r="H3504">
        <v>8.9205503463745117</v>
      </c>
    </row>
    <row r="3505" spans="1:8" x14ac:dyDescent="0.25">
      <c r="A3505">
        <v>3503</v>
      </c>
      <c r="B3505" s="5">
        <v>43325</v>
      </c>
      <c r="C3505">
        <v>35.680000305175781</v>
      </c>
      <c r="D3505">
        <v>47642200</v>
      </c>
      <c r="E3505">
        <v>1894.9200439453125</v>
      </c>
      <c r="F3505">
        <v>1.41914002597332E-3</v>
      </c>
      <c r="G3505">
        <v>6252.3701171875</v>
      </c>
      <c r="H3505">
        <v>8.872960090637207</v>
      </c>
    </row>
    <row r="3506" spans="1:8" x14ac:dyDescent="0.25">
      <c r="A3506">
        <v>3504</v>
      </c>
      <c r="B3506" s="5">
        <v>43326</v>
      </c>
      <c r="C3506">
        <v>35.689998626708984</v>
      </c>
      <c r="D3506">
        <v>43195600</v>
      </c>
      <c r="E3506">
        <v>1726.4599609375</v>
      </c>
      <c r="F3506">
        <v>1.4264700002968311E-3</v>
      </c>
      <c r="G3506">
        <v>6192.31005859375</v>
      </c>
      <c r="H3506">
        <v>8.833160400390625</v>
      </c>
    </row>
    <row r="3507" spans="1:8" x14ac:dyDescent="0.25">
      <c r="A3507">
        <v>3505</v>
      </c>
      <c r="B3507" s="5">
        <v>43327</v>
      </c>
      <c r="C3507">
        <v>35.700000762939453</v>
      </c>
      <c r="D3507">
        <v>51136000</v>
      </c>
      <c r="E3507">
        <v>2034.6600341796875</v>
      </c>
      <c r="F3507">
        <v>1.4204699546098709E-3</v>
      </c>
      <c r="G3507">
        <v>6270.0400390625</v>
      </c>
      <c r="H3507">
        <v>8.9064302444458008</v>
      </c>
    </row>
    <row r="3508" spans="1:8" x14ac:dyDescent="0.25">
      <c r="A3508">
        <v>3506</v>
      </c>
      <c r="B3508" s="5">
        <v>43328</v>
      </c>
      <c r="C3508">
        <v>35.709999084472656</v>
      </c>
      <c r="D3508">
        <v>50183100</v>
      </c>
      <c r="E3508">
        <v>1999.050048828125</v>
      </c>
      <c r="F3508">
        <v>1.4225100167095661E-3</v>
      </c>
      <c r="G3508">
        <v>6314.240234375</v>
      </c>
      <c r="H3508">
        <v>8.9820804595947266</v>
      </c>
    </row>
    <row r="3509" spans="1:8" x14ac:dyDescent="0.25">
      <c r="A3509">
        <v>3507</v>
      </c>
      <c r="B3509" s="5">
        <v>43329</v>
      </c>
      <c r="C3509">
        <v>35.720001220703125</v>
      </c>
      <c r="D3509">
        <v>48277400</v>
      </c>
      <c r="E3509">
        <v>1924.8800048828125</v>
      </c>
      <c r="F3509">
        <v>1.4242000179365277E-3</v>
      </c>
      <c r="G3509">
        <v>6583.240234375</v>
      </c>
      <c r="H3509">
        <v>9.3758602142333984</v>
      </c>
    </row>
    <row r="3510" spans="1:8" x14ac:dyDescent="0.25">
      <c r="A3510">
        <v>3508</v>
      </c>
      <c r="B3510" s="5">
        <v>43330</v>
      </c>
      <c r="C3510">
        <v>35.729999542236328</v>
      </c>
      <c r="D3510">
        <v>50818300</v>
      </c>
      <c r="E3510">
        <v>2016.449951171875</v>
      </c>
      <c r="F3510">
        <v>1.4177500270307064E-3</v>
      </c>
      <c r="G3510">
        <v>6395.35009765625</v>
      </c>
      <c r="H3510">
        <v>9.0670204162597656</v>
      </c>
    </row>
    <row r="3511" spans="1:8" x14ac:dyDescent="0.25">
      <c r="A3511">
        <v>3509</v>
      </c>
      <c r="B3511" s="5">
        <v>43331</v>
      </c>
      <c r="C3511">
        <v>35.740001678466797</v>
      </c>
      <c r="D3511">
        <v>46054100</v>
      </c>
      <c r="E3511">
        <v>1829.550048828125</v>
      </c>
      <c r="F3511">
        <v>1.419809996150434E-3</v>
      </c>
      <c r="G3511">
        <v>6485.75</v>
      </c>
      <c r="H3511">
        <v>9.2085399627685547</v>
      </c>
    </row>
    <row r="3512" spans="1:8" x14ac:dyDescent="0.25">
      <c r="A3512">
        <v>3510</v>
      </c>
      <c r="B3512" s="5">
        <v>43332</v>
      </c>
      <c r="C3512">
        <v>35.75</v>
      </c>
      <c r="D3512">
        <v>47642200</v>
      </c>
      <c r="E3512">
        <v>1904.0699462890625</v>
      </c>
      <c r="F3512">
        <v>1.4287900412455201E-3</v>
      </c>
      <c r="G3512">
        <v>6256.60986328125</v>
      </c>
      <c r="H3512">
        <v>8.9393596649169922</v>
      </c>
    </row>
    <row r="3513" spans="1:8" x14ac:dyDescent="0.25">
      <c r="A3513">
        <v>3511</v>
      </c>
      <c r="B3513" s="5">
        <v>43333</v>
      </c>
      <c r="C3513">
        <v>35.759998321533203</v>
      </c>
      <c r="D3513">
        <v>47007000</v>
      </c>
      <c r="E3513">
        <v>1874.75</v>
      </c>
      <c r="F3513">
        <v>1.4261900214478374E-3</v>
      </c>
      <c r="G3513">
        <v>6477.3798828125</v>
      </c>
      <c r="H3513">
        <v>9.2379999160766602</v>
      </c>
    </row>
    <row r="3514" spans="1:8" x14ac:dyDescent="0.25">
      <c r="A3514">
        <v>3512</v>
      </c>
      <c r="B3514" s="5">
        <v>43334</v>
      </c>
      <c r="C3514">
        <v>35.770000457763672</v>
      </c>
      <c r="D3514">
        <v>50818300</v>
      </c>
      <c r="E3514">
        <v>2024.27001953125</v>
      </c>
      <c r="F3514">
        <v>1.4248399529606104E-3</v>
      </c>
      <c r="G3514">
        <v>6357.58984375</v>
      </c>
      <c r="H3514">
        <v>9.0585699081420898</v>
      </c>
    </row>
    <row r="3515" spans="1:8" x14ac:dyDescent="0.25">
      <c r="A3515">
        <v>3513</v>
      </c>
      <c r="B3515" s="5">
        <v>43335</v>
      </c>
      <c r="C3515">
        <v>35.779998779296875</v>
      </c>
      <c r="D3515">
        <v>47324600</v>
      </c>
      <c r="E3515">
        <v>1881.81005859375</v>
      </c>
      <c r="F3515">
        <v>1.4227499486878514E-3</v>
      </c>
      <c r="G3515">
        <v>6525.60986328125</v>
      </c>
      <c r="H3515">
        <v>9.2843198776245117</v>
      </c>
    </row>
    <row r="3516" spans="1:8" x14ac:dyDescent="0.25">
      <c r="A3516">
        <v>3514</v>
      </c>
      <c r="B3516" s="5">
        <v>43336</v>
      </c>
      <c r="C3516">
        <v>35.790000915527344</v>
      </c>
      <c r="D3516">
        <v>48824200</v>
      </c>
      <c r="E3516">
        <v>1844.1500244140625</v>
      </c>
      <c r="F3516">
        <v>1.3518299674615264E-3</v>
      </c>
      <c r="G3516">
        <v>6692.6201171875</v>
      </c>
      <c r="H3516">
        <v>9.0473003387451172</v>
      </c>
    </row>
    <row r="3517" spans="1:8" x14ac:dyDescent="0.25">
      <c r="A3517">
        <v>3515</v>
      </c>
      <c r="B3517" s="5">
        <v>43337</v>
      </c>
      <c r="C3517">
        <v>35.799999237060547</v>
      </c>
      <c r="D3517">
        <v>45145600</v>
      </c>
      <c r="E3517">
        <v>1708.56005859375</v>
      </c>
      <c r="F3517">
        <v>1.354870037175715E-3</v>
      </c>
      <c r="G3517">
        <v>6732.5</v>
      </c>
      <c r="H3517">
        <v>9.1216697692871094</v>
      </c>
    </row>
    <row r="3518" spans="1:8" x14ac:dyDescent="0.25">
      <c r="A3518">
        <v>3516</v>
      </c>
      <c r="B3518" s="5">
        <v>43338</v>
      </c>
      <c r="C3518">
        <v>35.810001373291016</v>
      </c>
      <c r="D3518">
        <v>57853300</v>
      </c>
      <c r="E3518">
        <v>2190.300048828125</v>
      </c>
      <c r="F3518">
        <v>1.3557500205934048E-3</v>
      </c>
      <c r="G3518">
        <v>6707.6298828125</v>
      </c>
      <c r="H3518">
        <v>9.0938701629638672</v>
      </c>
    </row>
    <row r="3519" spans="1:8" x14ac:dyDescent="0.25">
      <c r="A3519">
        <v>3517</v>
      </c>
      <c r="B3519" s="5">
        <v>43339</v>
      </c>
      <c r="C3519">
        <v>35.819999694824219</v>
      </c>
      <c r="D3519">
        <v>61866300</v>
      </c>
      <c r="E3519">
        <v>2345.159912109375</v>
      </c>
      <c r="F3519">
        <v>1.3578300131484866E-3</v>
      </c>
      <c r="G3519">
        <v>6907.66015625</v>
      </c>
      <c r="H3519">
        <v>9.3794002532958984</v>
      </c>
    </row>
    <row r="3520" spans="1:8" x14ac:dyDescent="0.25">
      <c r="A3520">
        <v>3518</v>
      </c>
      <c r="B3520" s="5">
        <v>43340</v>
      </c>
      <c r="C3520">
        <v>35.830001831054688</v>
      </c>
      <c r="D3520">
        <v>51165100</v>
      </c>
      <c r="E3520">
        <v>1957.7099609375</v>
      </c>
      <c r="F3520">
        <v>1.3709500199183822E-3</v>
      </c>
      <c r="G3520">
        <v>7076.75</v>
      </c>
      <c r="H3520">
        <v>9.7018604278564453</v>
      </c>
    </row>
    <row r="3521" spans="1:8" x14ac:dyDescent="0.25">
      <c r="A3521">
        <v>3519</v>
      </c>
      <c r="B3521" s="5">
        <v>43341</v>
      </c>
      <c r="C3521">
        <v>35.840000152587891</v>
      </c>
      <c r="D3521">
        <v>46483300</v>
      </c>
      <c r="E3521">
        <v>1761.1500244140625</v>
      </c>
      <c r="F3521">
        <v>1.3578999787569046E-3</v>
      </c>
      <c r="G3521">
        <v>7035.81005859375</v>
      </c>
      <c r="H3521">
        <v>9.553919792175293</v>
      </c>
    </row>
    <row r="3522" spans="1:8" x14ac:dyDescent="0.25">
      <c r="A3522">
        <v>3520</v>
      </c>
      <c r="B3522" s="5">
        <v>43342</v>
      </c>
      <c r="C3522">
        <v>35.849998474121094</v>
      </c>
      <c r="D3522">
        <v>51499500</v>
      </c>
      <c r="E3522">
        <v>1949.0999755859375</v>
      </c>
      <c r="F3522">
        <v>1.356809982098639E-3</v>
      </c>
      <c r="G3522">
        <v>6982.39990234375</v>
      </c>
      <c r="H3522">
        <v>9.4738197326660156</v>
      </c>
    </row>
    <row r="3523" spans="1:8" x14ac:dyDescent="0.25">
      <c r="A3523">
        <v>3521</v>
      </c>
      <c r="B3523" s="5">
        <v>43343</v>
      </c>
      <c r="C3523">
        <v>35.860000610351563</v>
      </c>
      <c r="D3523">
        <v>51833900</v>
      </c>
      <c r="E3523">
        <v>1962.760009765625</v>
      </c>
      <c r="F3523">
        <v>1.3578899670392275E-3</v>
      </c>
      <c r="G3523">
        <v>7013.97021484375</v>
      </c>
      <c r="H3523">
        <v>9.5241804122924805</v>
      </c>
    </row>
    <row r="3524" spans="1:8" x14ac:dyDescent="0.25">
      <c r="A3524">
        <v>3522</v>
      </c>
      <c r="B3524" s="5">
        <v>43344</v>
      </c>
      <c r="C3524">
        <v>35.869998931884766</v>
      </c>
      <c r="D3524">
        <v>50496200</v>
      </c>
      <c r="E3524">
        <v>1906.7099609375</v>
      </c>
      <c r="F3524">
        <v>1.3544299872592092E-3</v>
      </c>
      <c r="G3524">
        <v>7192.2998046875</v>
      </c>
      <c r="H3524">
        <v>9.7414798736572266</v>
      </c>
    </row>
    <row r="3525" spans="1:8" x14ac:dyDescent="0.25">
      <c r="A3525">
        <v>3523</v>
      </c>
      <c r="B3525" s="5">
        <v>43345</v>
      </c>
      <c r="C3525">
        <v>35.880001068115234</v>
      </c>
      <c r="D3525">
        <v>48155400</v>
      </c>
      <c r="E3525">
        <v>1816.300048828125</v>
      </c>
      <c r="F3525">
        <v>1.3532999437302351E-3</v>
      </c>
      <c r="G3525">
        <v>7295.1298828125</v>
      </c>
      <c r="H3525">
        <v>9.8725204467773438</v>
      </c>
    </row>
    <row r="3526" spans="1:8" x14ac:dyDescent="0.25">
      <c r="A3526">
        <v>3524</v>
      </c>
      <c r="B3526" s="5">
        <v>43346</v>
      </c>
      <c r="C3526">
        <v>35.889999389648438</v>
      </c>
      <c r="D3526">
        <v>48155400</v>
      </c>
      <c r="E3526">
        <v>1819.9200439453125</v>
      </c>
      <c r="F3526">
        <v>1.3563799438998103E-3</v>
      </c>
      <c r="G3526">
        <v>7261.490234375</v>
      </c>
      <c r="H3526">
        <v>9.849329948425293</v>
      </c>
    </row>
    <row r="3527" spans="1:8" x14ac:dyDescent="0.25">
      <c r="A3527">
        <v>3525</v>
      </c>
      <c r="B3527" s="5">
        <v>43347</v>
      </c>
      <c r="C3527">
        <v>35.900001525878906</v>
      </c>
      <c r="D3527">
        <v>42135900</v>
      </c>
      <c r="E3527">
        <v>1599.1099853515625</v>
      </c>
      <c r="F3527">
        <v>1.3624499551951885E-3</v>
      </c>
      <c r="G3527">
        <v>7358.5</v>
      </c>
      <c r="H3527">
        <v>10.025600433349609</v>
      </c>
    </row>
    <row r="3528" spans="1:8" x14ac:dyDescent="0.25">
      <c r="A3528">
        <v>3526</v>
      </c>
      <c r="B3528" s="5">
        <v>43348</v>
      </c>
      <c r="C3528">
        <v>35.909999847412109</v>
      </c>
      <c r="D3528">
        <v>44142400</v>
      </c>
      <c r="E3528">
        <v>1681.8299560546875</v>
      </c>
      <c r="F3528">
        <v>1.368170022033155E-3</v>
      </c>
      <c r="G3528">
        <v>6687.009765625</v>
      </c>
      <c r="H3528">
        <v>9.1490001678466797</v>
      </c>
    </row>
    <row r="3529" spans="1:8" x14ac:dyDescent="0.25">
      <c r="A3529">
        <v>3527</v>
      </c>
      <c r="B3529" s="5">
        <v>43349</v>
      </c>
      <c r="C3529">
        <v>35.919998168945313</v>
      </c>
      <c r="D3529">
        <v>50161800</v>
      </c>
      <c r="E3529">
        <v>1906.2900390625</v>
      </c>
      <c r="F3529">
        <v>1.3650599867105484E-3</v>
      </c>
      <c r="G3529">
        <v>6498.6201171875</v>
      </c>
      <c r="H3529">
        <v>8.8710203170776367</v>
      </c>
    </row>
    <row r="3530" spans="1:8" x14ac:dyDescent="0.25">
      <c r="A3530">
        <v>3528</v>
      </c>
      <c r="B3530" s="5">
        <v>43350</v>
      </c>
      <c r="C3530">
        <v>35.930000305175781</v>
      </c>
      <c r="D3530">
        <v>53036800</v>
      </c>
      <c r="E3530">
        <v>1927.9200439453125</v>
      </c>
      <c r="F3530">
        <v>1.3060800265520811E-3</v>
      </c>
      <c r="G3530">
        <v>6396.27001953125</v>
      </c>
      <c r="H3530">
        <v>8.3540201187133789</v>
      </c>
    </row>
    <row r="3531" spans="1:8" x14ac:dyDescent="0.25">
      <c r="A3531">
        <v>3529</v>
      </c>
      <c r="B3531" s="5">
        <v>43351</v>
      </c>
      <c r="C3531">
        <v>35.939998626708984</v>
      </c>
      <c r="D3531">
        <v>52338900</v>
      </c>
      <c r="E3531">
        <v>1893.8199462890625</v>
      </c>
      <c r="F3531">
        <v>1.3004499487578869E-3</v>
      </c>
      <c r="G3531">
        <v>6183.3798828125</v>
      </c>
      <c r="H3531">
        <v>8.0411500930786133</v>
      </c>
    </row>
    <row r="3532" spans="1:8" x14ac:dyDescent="0.25">
      <c r="A3532">
        <v>3530</v>
      </c>
      <c r="B3532" s="5">
        <v>43352</v>
      </c>
      <c r="C3532">
        <v>35.950000762939453</v>
      </c>
      <c r="D3532">
        <v>56875000</v>
      </c>
      <c r="E3532">
        <v>2055.8701171875</v>
      </c>
      <c r="F3532">
        <v>1.299489988014102E-3</v>
      </c>
      <c r="G3532">
        <v>6238.5400390625</v>
      </c>
      <c r="H3532">
        <v>8.1069202423095703</v>
      </c>
    </row>
    <row r="3533" spans="1:8" x14ac:dyDescent="0.25">
      <c r="A3533">
        <v>3531</v>
      </c>
      <c r="B3533" s="5">
        <v>43353</v>
      </c>
      <c r="C3533">
        <v>35.959999084472656</v>
      </c>
      <c r="D3533">
        <v>47105000</v>
      </c>
      <c r="E3533">
        <v>1707.47998046875</v>
      </c>
      <c r="F3533">
        <v>1.3034900184720755E-3</v>
      </c>
      <c r="G3533">
        <v>6305.56982421875</v>
      </c>
      <c r="H3533">
        <v>8.2192602157592773</v>
      </c>
    </row>
    <row r="3534" spans="1:8" x14ac:dyDescent="0.25">
      <c r="A3534">
        <v>3532</v>
      </c>
      <c r="B3534" s="5">
        <v>43354</v>
      </c>
      <c r="C3534">
        <v>35.970001220703125</v>
      </c>
      <c r="D3534">
        <v>49198600</v>
      </c>
      <c r="E3534">
        <v>1785.77001953125</v>
      </c>
      <c r="F3534">
        <v>1.3056100578978658E-3</v>
      </c>
      <c r="G3534">
        <v>6282.919921875</v>
      </c>
      <c r="H3534">
        <v>8.2030401229858398</v>
      </c>
    </row>
    <row r="3535" spans="1:8" x14ac:dyDescent="0.25">
      <c r="A3535">
        <v>3533</v>
      </c>
      <c r="B3535" s="5">
        <v>43355</v>
      </c>
      <c r="C3535">
        <v>35.979999542236328</v>
      </c>
      <c r="D3535">
        <v>58619600</v>
      </c>
      <c r="E3535">
        <v>2123.909912109375</v>
      </c>
      <c r="F3535">
        <v>1.3036299496889114E-3</v>
      </c>
      <c r="G3535">
        <v>6328.93017578125</v>
      </c>
      <c r="H3535">
        <v>8.250579833984375</v>
      </c>
    </row>
    <row r="3536" spans="1:8" x14ac:dyDescent="0.25">
      <c r="A3536">
        <v>3534</v>
      </c>
      <c r="B3536" s="5">
        <v>43356</v>
      </c>
      <c r="C3536">
        <v>35.990001678466797</v>
      </c>
      <c r="D3536">
        <v>51641100</v>
      </c>
      <c r="E3536">
        <v>1870.300048828125</v>
      </c>
      <c r="F3536">
        <v>1.3034599833190441E-3</v>
      </c>
      <c r="G3536">
        <v>6486.6201171875</v>
      </c>
      <c r="H3536">
        <v>8.4550504684448242</v>
      </c>
    </row>
    <row r="3537" spans="1:8" x14ac:dyDescent="0.25">
      <c r="A3537">
        <v>3535</v>
      </c>
      <c r="B3537" s="5">
        <v>43357</v>
      </c>
      <c r="C3537">
        <v>36</v>
      </c>
      <c r="D3537">
        <v>46058300</v>
      </c>
      <c r="E3537">
        <v>1671.219970703125</v>
      </c>
      <c r="F3537">
        <v>1.3062600046396255E-3</v>
      </c>
      <c r="G3537">
        <v>6492.3798828125</v>
      </c>
      <c r="H3537">
        <v>8.4807100296020508</v>
      </c>
    </row>
    <row r="3538" spans="1:8" x14ac:dyDescent="0.25">
      <c r="A3538">
        <v>3536</v>
      </c>
      <c r="B3538" s="5">
        <v>43358</v>
      </c>
      <c r="C3538">
        <v>36.009998321533203</v>
      </c>
      <c r="D3538">
        <v>48849700</v>
      </c>
      <c r="E3538">
        <v>1765.699951171875</v>
      </c>
      <c r="F3538">
        <v>1.3016000157222152E-3</v>
      </c>
      <c r="G3538">
        <v>6515.89990234375</v>
      </c>
      <c r="H3538">
        <v>8.481109619140625</v>
      </c>
    </row>
    <row r="3539" spans="1:8" x14ac:dyDescent="0.25">
      <c r="A3539">
        <v>3537</v>
      </c>
      <c r="B3539" s="5">
        <v>43359</v>
      </c>
      <c r="C3539">
        <v>36.020000457763672</v>
      </c>
      <c r="D3539">
        <v>48500800</v>
      </c>
      <c r="E3539">
        <v>1750.5699462890625</v>
      </c>
      <c r="F3539">
        <v>1.300089992582798E-3</v>
      </c>
      <c r="G3539">
        <v>6497.3701171875</v>
      </c>
      <c r="H3539">
        <v>8.4471797943115234</v>
      </c>
    </row>
    <row r="3540" spans="1:8" x14ac:dyDescent="0.25">
      <c r="A3540">
        <v>3538</v>
      </c>
      <c r="B3540" s="5">
        <v>43360</v>
      </c>
      <c r="C3540">
        <v>36.029998779296875</v>
      </c>
      <c r="D3540">
        <v>47105000</v>
      </c>
      <c r="E3540">
        <v>1704.9599609375</v>
      </c>
      <c r="F3540">
        <v>1.3041000347584486E-3</v>
      </c>
      <c r="G3540">
        <v>6251.16015625</v>
      </c>
      <c r="H3540">
        <v>8.1521501541137695</v>
      </c>
    </row>
    <row r="3541" spans="1:8" x14ac:dyDescent="0.25">
      <c r="A3541">
        <v>3539</v>
      </c>
      <c r="B3541" s="5">
        <v>43361</v>
      </c>
      <c r="C3541">
        <v>36.040000915527344</v>
      </c>
      <c r="D3541">
        <v>49547500</v>
      </c>
      <c r="E3541">
        <v>1794.010009765625</v>
      </c>
      <c r="F3541">
        <v>1.3049299595877528E-3</v>
      </c>
      <c r="G3541">
        <v>6334.2001953125</v>
      </c>
      <c r="H3541">
        <v>8.2657003402709961</v>
      </c>
    </row>
    <row r="3542" spans="1:8" x14ac:dyDescent="0.25">
      <c r="A3542">
        <v>3540</v>
      </c>
      <c r="B3542" s="5">
        <v>43362</v>
      </c>
      <c r="C3542">
        <v>36.049999237060547</v>
      </c>
      <c r="D3542">
        <v>54432500</v>
      </c>
      <c r="E3542">
        <v>1967.0899658203125</v>
      </c>
      <c r="F3542">
        <v>1.302780001424253E-3</v>
      </c>
      <c r="G3542">
        <v>6388.97998046875</v>
      </c>
      <c r="H3542">
        <v>8.3234395980834961</v>
      </c>
    </row>
    <row r="3543" spans="1:8" x14ac:dyDescent="0.25">
      <c r="A3543">
        <v>3541</v>
      </c>
      <c r="B3543" s="5">
        <v>43363</v>
      </c>
      <c r="C3543">
        <v>36.060001373291016</v>
      </c>
      <c r="D3543">
        <v>54756100</v>
      </c>
      <c r="E3543">
        <v>1943.260009765625</v>
      </c>
      <c r="F3543">
        <v>1.2797500239685178E-3</v>
      </c>
      <c r="G3543">
        <v>6491.64013671875</v>
      </c>
      <c r="H3543">
        <v>8.3076601028442383</v>
      </c>
    </row>
    <row r="3544" spans="1:8" x14ac:dyDescent="0.25">
      <c r="A3544">
        <v>3542</v>
      </c>
      <c r="B3544" s="5">
        <v>43364</v>
      </c>
      <c r="C3544">
        <v>36.069999694824219</v>
      </c>
      <c r="D3544">
        <v>51200500</v>
      </c>
      <c r="E3544">
        <v>1825.6099853515625</v>
      </c>
      <c r="F3544">
        <v>1.286120037548244E-3</v>
      </c>
      <c r="G3544">
        <v>6753.18017578125</v>
      </c>
      <c r="H3544">
        <v>8.6853704452514648</v>
      </c>
    </row>
    <row r="3545" spans="1:8" x14ac:dyDescent="0.25">
      <c r="A3545">
        <v>3543</v>
      </c>
      <c r="B3545" s="5">
        <v>43365</v>
      </c>
      <c r="C3545">
        <v>36.080001831054688</v>
      </c>
      <c r="D3545">
        <v>55111700</v>
      </c>
      <c r="E3545">
        <v>1956.1600341796875</v>
      </c>
      <c r="F3545">
        <v>1.2806400191038847E-3</v>
      </c>
      <c r="G3545">
        <v>6712.169921875</v>
      </c>
      <c r="H3545">
        <v>8.5958700180053711</v>
      </c>
    </row>
    <row r="3546" spans="1:8" x14ac:dyDescent="0.25">
      <c r="A3546">
        <v>3544</v>
      </c>
      <c r="B3546" s="5">
        <v>43366</v>
      </c>
      <c r="C3546">
        <v>36.090000152587891</v>
      </c>
      <c r="D3546">
        <v>53333900</v>
      </c>
      <c r="E3546">
        <v>1889.47998046875</v>
      </c>
      <c r="F3546">
        <v>1.27857003826648E-3</v>
      </c>
      <c r="G3546">
        <v>6701.2998046875</v>
      </c>
      <c r="H3546">
        <v>8.568110466003418</v>
      </c>
    </row>
    <row r="3547" spans="1:8" x14ac:dyDescent="0.25">
      <c r="A3547">
        <v>3545</v>
      </c>
      <c r="B3547" s="5">
        <v>43367</v>
      </c>
      <c r="C3547">
        <v>36.099998474121094</v>
      </c>
      <c r="D3547">
        <v>52622800</v>
      </c>
      <c r="E3547">
        <v>1865.510009765625</v>
      </c>
      <c r="F3547">
        <v>1.279770047403872E-3</v>
      </c>
      <c r="G3547">
        <v>6581.509765625</v>
      </c>
      <c r="H3547">
        <v>8.4228000640869141</v>
      </c>
    </row>
    <row r="3548" spans="1:8" x14ac:dyDescent="0.25">
      <c r="A3548">
        <v>3546</v>
      </c>
      <c r="B3548" s="5">
        <v>43368</v>
      </c>
      <c r="C3548">
        <v>36.110000610351563</v>
      </c>
      <c r="D3548">
        <v>60089500</v>
      </c>
      <c r="E3548">
        <v>2132.820068359375</v>
      </c>
      <c r="F3548">
        <v>1.2816899688914418E-3</v>
      </c>
      <c r="G3548">
        <v>6434.64990234375</v>
      </c>
      <c r="H3548">
        <v>8.2472295761108398</v>
      </c>
    </row>
    <row r="3549" spans="1:8" x14ac:dyDescent="0.25">
      <c r="A3549">
        <v>3547</v>
      </c>
      <c r="B3549" s="5">
        <v>43369</v>
      </c>
      <c r="C3549">
        <v>36.119998931884766</v>
      </c>
      <c r="D3549">
        <v>49422700</v>
      </c>
      <c r="E3549">
        <v>1757.6300048828125</v>
      </c>
      <c r="F3549">
        <v>1.2845400488004088E-3</v>
      </c>
      <c r="G3549">
        <v>6458.64990234375</v>
      </c>
      <c r="H3549">
        <v>8.2964200973510742</v>
      </c>
    </row>
    <row r="3550" spans="1:8" x14ac:dyDescent="0.25">
      <c r="A3550">
        <v>3548</v>
      </c>
      <c r="B3550" s="5">
        <v>43370</v>
      </c>
      <c r="C3550">
        <v>36.130001068115234</v>
      </c>
      <c r="D3550">
        <v>50845000</v>
      </c>
      <c r="E3550">
        <v>1811.1500244140625</v>
      </c>
      <c r="F3550">
        <v>1.2869900092482567E-3</v>
      </c>
      <c r="G3550">
        <v>6684.1298828125</v>
      </c>
      <c r="H3550">
        <v>8.6023902893066406</v>
      </c>
    </row>
    <row r="3551" spans="1:8" x14ac:dyDescent="0.25">
      <c r="A3551">
        <v>3549</v>
      </c>
      <c r="B3551" s="5">
        <v>43371</v>
      </c>
      <c r="C3551">
        <v>36.139999389648438</v>
      </c>
      <c r="D3551">
        <v>54756100</v>
      </c>
      <c r="E3551">
        <v>1953.9200439453125</v>
      </c>
      <c r="F3551">
        <v>1.289619947783649E-3</v>
      </c>
      <c r="G3551">
        <v>6621.669921875</v>
      </c>
      <c r="H3551">
        <v>8.5394496917724609</v>
      </c>
    </row>
    <row r="3552" spans="1:8" x14ac:dyDescent="0.25">
      <c r="A3552">
        <v>3550</v>
      </c>
      <c r="B3552" s="5">
        <v>43372</v>
      </c>
      <c r="C3552">
        <v>36.150001525878906</v>
      </c>
      <c r="D3552">
        <v>54045000</v>
      </c>
      <c r="E3552">
        <v>1919.1099853515625</v>
      </c>
      <c r="F3552">
        <v>1.2836699606850743E-3</v>
      </c>
      <c r="G3552">
        <v>6583.77001953125</v>
      </c>
      <c r="H3552">
        <v>8.4513702392578125</v>
      </c>
    </row>
    <row r="3553" spans="1:8" x14ac:dyDescent="0.25">
      <c r="A3553">
        <v>3551</v>
      </c>
      <c r="B3553" s="5">
        <v>43373</v>
      </c>
      <c r="C3553">
        <v>36.159999847412109</v>
      </c>
      <c r="D3553">
        <v>57956200</v>
      </c>
      <c r="E3553">
        <v>2052.929931640625</v>
      </c>
      <c r="F3553">
        <v>1.2808600440621376E-3</v>
      </c>
      <c r="G3553">
        <v>6606.080078125</v>
      </c>
      <c r="H3553">
        <v>8.4614801406860352</v>
      </c>
    </row>
    <row r="3554" spans="1:8" x14ac:dyDescent="0.25">
      <c r="A3554">
        <v>3552</v>
      </c>
      <c r="B3554" s="5">
        <v>43374</v>
      </c>
      <c r="C3554">
        <v>36.169998168945313</v>
      </c>
      <c r="D3554">
        <v>56178400</v>
      </c>
      <c r="E3554">
        <v>1996.8199462890625</v>
      </c>
      <c r="F3554">
        <v>1.2856400571763515E-3</v>
      </c>
      <c r="G3554">
        <v>6578.7900390625</v>
      </c>
      <c r="H3554">
        <v>8.4579296112060547</v>
      </c>
    </row>
    <row r="3555" spans="1:8" x14ac:dyDescent="0.25">
      <c r="A3555">
        <v>3553</v>
      </c>
      <c r="B3555" s="5">
        <v>43375</v>
      </c>
      <c r="C3555">
        <v>36.180000305175781</v>
      </c>
      <c r="D3555">
        <v>48711600</v>
      </c>
      <c r="E3555">
        <v>1738.219970703125</v>
      </c>
      <c r="F3555">
        <v>1.2910399818792939E-3</v>
      </c>
      <c r="G3555">
        <v>6506.66015625</v>
      </c>
      <c r="H3555">
        <v>8.4003801345825195</v>
      </c>
    </row>
    <row r="3556" spans="1:8" x14ac:dyDescent="0.25">
      <c r="A3556">
        <v>3554</v>
      </c>
      <c r="B3556" s="5">
        <v>43376</v>
      </c>
      <c r="C3556">
        <v>36.189998626708984</v>
      </c>
      <c r="D3556">
        <v>51556100</v>
      </c>
      <c r="E3556">
        <v>1833.8599853515625</v>
      </c>
      <c r="F3556">
        <v>1.2872900115326047E-3</v>
      </c>
      <c r="G3556">
        <v>6470.7099609375</v>
      </c>
      <c r="H3556">
        <v>8.3296499252319336</v>
      </c>
    </row>
    <row r="3557" spans="1:8" x14ac:dyDescent="0.25">
      <c r="A3557">
        <v>3555</v>
      </c>
      <c r="B3557" s="5">
        <v>43377</v>
      </c>
      <c r="C3557">
        <v>36.200000762939453</v>
      </c>
      <c r="D3557">
        <v>55588300</v>
      </c>
      <c r="E3557">
        <v>1893.7099609375</v>
      </c>
      <c r="F3557">
        <v>1.2332099722698331E-3</v>
      </c>
      <c r="G3557">
        <v>6555.8798828125</v>
      </c>
      <c r="H3557">
        <v>8.0848102569580078</v>
      </c>
    </row>
    <row r="3558" spans="1:8" x14ac:dyDescent="0.25">
      <c r="A3558">
        <v>3556</v>
      </c>
      <c r="B3558" s="5">
        <v>43378</v>
      </c>
      <c r="C3558">
        <v>36.209999084472656</v>
      </c>
      <c r="D3558">
        <v>48176500</v>
      </c>
      <c r="E3558">
        <v>1646.3399658203125</v>
      </c>
      <c r="F3558">
        <v>1.2374100042507052E-3</v>
      </c>
      <c r="G3558">
        <v>6589.39990234375</v>
      </c>
      <c r="H3558">
        <v>8.1537704467773438</v>
      </c>
    </row>
    <row r="3559" spans="1:8" x14ac:dyDescent="0.25">
      <c r="A3559">
        <v>3557</v>
      </c>
      <c r="B3559" s="5">
        <v>43379</v>
      </c>
      <c r="C3559">
        <v>36.220001220703125</v>
      </c>
      <c r="D3559">
        <v>46323600</v>
      </c>
      <c r="E3559">
        <v>1580.0799560546875</v>
      </c>
      <c r="F3559">
        <v>1.235450035892427E-3</v>
      </c>
      <c r="G3559">
        <v>6563.419921875</v>
      </c>
      <c r="H3559">
        <v>8.1087799072265625</v>
      </c>
    </row>
    <row r="3560" spans="1:8" x14ac:dyDescent="0.25">
      <c r="A3560">
        <v>3558</v>
      </c>
      <c r="B3560" s="5">
        <v>43380</v>
      </c>
      <c r="C3560">
        <v>36.229999542236328</v>
      </c>
      <c r="D3560">
        <v>52623600</v>
      </c>
      <c r="E3560">
        <v>1788.0699462890625</v>
      </c>
      <c r="F3560">
        <v>1.231039990670979E-3</v>
      </c>
      <c r="G3560">
        <v>6582.39990234375</v>
      </c>
      <c r="H3560">
        <v>8.1031999588012695</v>
      </c>
    </row>
    <row r="3561" spans="1:8" x14ac:dyDescent="0.25">
      <c r="A3561">
        <v>3559</v>
      </c>
      <c r="B3561" s="5">
        <v>43381</v>
      </c>
      <c r="C3561">
        <v>36.240001678466797</v>
      </c>
      <c r="D3561">
        <v>50029400</v>
      </c>
      <c r="E3561">
        <v>1704.300048828125</v>
      </c>
      <c r="F3561">
        <v>1.2345500290393829E-3</v>
      </c>
      <c r="G3561">
        <v>6622.39990234375</v>
      </c>
      <c r="H3561">
        <v>8.175689697265625</v>
      </c>
    </row>
    <row r="3562" spans="1:8" x14ac:dyDescent="0.25">
      <c r="A3562">
        <v>3560</v>
      </c>
      <c r="B3562" s="5">
        <v>43382</v>
      </c>
      <c r="C3562">
        <v>36.25</v>
      </c>
      <c r="D3562">
        <v>48176500</v>
      </c>
      <c r="E3562">
        <v>1641.6700439453125</v>
      </c>
      <c r="F3562">
        <v>1.2352600460872054E-3</v>
      </c>
      <c r="G3562">
        <v>6606.8798828125</v>
      </c>
      <c r="H3562">
        <v>8.161219596862793</v>
      </c>
    </row>
    <row r="3563" spans="1:8" x14ac:dyDescent="0.25">
      <c r="A3563">
        <v>3561</v>
      </c>
      <c r="B3563" s="5">
        <v>43383</v>
      </c>
      <c r="C3563">
        <v>36.259998321533203</v>
      </c>
      <c r="D3563">
        <v>53364700</v>
      </c>
      <c r="E3563">
        <v>1815.6300048828125</v>
      </c>
      <c r="F3563">
        <v>1.2336800573393703E-3</v>
      </c>
      <c r="G3563">
        <v>6550.72998046875</v>
      </c>
      <c r="H3563">
        <v>8.0814800262451172</v>
      </c>
    </row>
    <row r="3564" spans="1:8" x14ac:dyDescent="0.25">
      <c r="A3564">
        <v>3562</v>
      </c>
      <c r="B3564" s="5">
        <v>43384</v>
      </c>
      <c r="C3564">
        <v>36.270000457763672</v>
      </c>
      <c r="D3564">
        <v>58923600</v>
      </c>
      <c r="E3564">
        <v>2005.9200439453125</v>
      </c>
      <c r="F3564">
        <v>1.2347300071269274E-3</v>
      </c>
      <c r="G3564">
        <v>6177.22998046875</v>
      </c>
      <c r="H3564">
        <v>7.6272101402282715</v>
      </c>
    </row>
    <row r="3565" spans="1:8" x14ac:dyDescent="0.25">
      <c r="A3565">
        <v>3563</v>
      </c>
      <c r="B3565" s="5">
        <v>43385</v>
      </c>
      <c r="C3565">
        <v>36.279998779296875</v>
      </c>
      <c r="D3565">
        <v>48917700</v>
      </c>
      <c r="E3565">
        <v>1668.449951171875</v>
      </c>
      <c r="F3565">
        <v>1.2374100042507052E-3</v>
      </c>
      <c r="G3565">
        <v>6211.669921875</v>
      </c>
      <c r="H3565">
        <v>7.6863999366760254</v>
      </c>
    </row>
    <row r="3566" spans="1:8" x14ac:dyDescent="0.25">
      <c r="A3566">
        <v>3564</v>
      </c>
      <c r="B3566" s="5">
        <v>43386</v>
      </c>
      <c r="C3566">
        <v>36.290000915527344</v>
      </c>
      <c r="D3566">
        <v>52253000</v>
      </c>
      <c r="E3566">
        <v>1775.780029296875</v>
      </c>
      <c r="F3566">
        <v>1.2332899495959282E-3</v>
      </c>
      <c r="G3566">
        <v>6227.509765625</v>
      </c>
      <c r="H3566">
        <v>7.6803197860717773</v>
      </c>
    </row>
    <row r="3567" spans="1:8" x14ac:dyDescent="0.25">
      <c r="A3567">
        <v>3565</v>
      </c>
      <c r="B3567" s="5">
        <v>43387</v>
      </c>
      <c r="C3567">
        <v>36.299999237060547</v>
      </c>
      <c r="D3567">
        <v>42247100</v>
      </c>
      <c r="E3567">
        <v>1437.4200439453125</v>
      </c>
      <c r="F3567">
        <v>1.2350799515843391E-3</v>
      </c>
      <c r="G3567">
        <v>6222.2099609375</v>
      </c>
      <c r="H3567">
        <v>7.6848998069763184</v>
      </c>
    </row>
    <row r="3568" spans="1:8" x14ac:dyDescent="0.25">
      <c r="A3568">
        <v>3566</v>
      </c>
      <c r="B3568" s="5">
        <v>43388</v>
      </c>
      <c r="C3568">
        <v>36.310001373291016</v>
      </c>
      <c r="D3568">
        <v>60035300</v>
      </c>
      <c r="E3568">
        <v>2048.10009765625</v>
      </c>
      <c r="F3568">
        <v>1.2387100141495466E-3</v>
      </c>
      <c r="G3568">
        <v>6513.3798828125</v>
      </c>
      <c r="H3568">
        <v>8.0682096481323242</v>
      </c>
    </row>
    <row r="3569" spans="1:8" x14ac:dyDescent="0.25">
      <c r="A3569">
        <v>3567</v>
      </c>
      <c r="B3569" s="5">
        <v>43389</v>
      </c>
      <c r="C3569">
        <v>36.319999694824219</v>
      </c>
      <c r="D3569">
        <v>50029400</v>
      </c>
      <c r="E3569">
        <v>1706.8199462890625</v>
      </c>
      <c r="F3569">
        <v>1.239110017195344E-3</v>
      </c>
      <c r="G3569">
        <v>6531.35986328125</v>
      </c>
      <c r="H3569">
        <v>8.0930404663085938</v>
      </c>
    </row>
    <row r="3570" spans="1:8" x14ac:dyDescent="0.25">
      <c r="A3570">
        <v>3568</v>
      </c>
      <c r="B3570" s="5">
        <v>43390</v>
      </c>
      <c r="C3570">
        <v>36.330001831054688</v>
      </c>
      <c r="D3570">
        <v>51141200</v>
      </c>
      <c r="E3570">
        <v>1743.8499755859375</v>
      </c>
      <c r="F3570">
        <v>1.238810014910996E-3</v>
      </c>
      <c r="G3570">
        <v>6514.64013671875</v>
      </c>
      <c r="H3570">
        <v>8.0703802108764648</v>
      </c>
    </row>
    <row r="3571" spans="1:8" x14ac:dyDescent="0.25">
      <c r="A3571">
        <v>3569</v>
      </c>
      <c r="B3571" s="5">
        <v>43391</v>
      </c>
      <c r="C3571">
        <v>36.340000152587891</v>
      </c>
      <c r="D3571">
        <v>49274500</v>
      </c>
      <c r="E3571">
        <v>1743.06005859375</v>
      </c>
      <c r="F3571">
        <v>1.2855100212618709E-3</v>
      </c>
      <c r="G3571">
        <v>6450.7900390625</v>
      </c>
      <c r="H3571">
        <v>8.2925500869750977</v>
      </c>
    </row>
    <row r="3572" spans="1:8" x14ac:dyDescent="0.25">
      <c r="A3572">
        <v>3570</v>
      </c>
      <c r="B3572" s="5">
        <v>43392</v>
      </c>
      <c r="C3572">
        <v>36.349998474121094</v>
      </c>
      <c r="D3572">
        <v>50702700</v>
      </c>
      <c r="E3572">
        <v>1792.6600341796875</v>
      </c>
      <c r="F3572">
        <v>1.2852000072598457E-3</v>
      </c>
      <c r="G3572">
        <v>6418.85009765625</v>
      </c>
      <c r="H3572">
        <v>8.2495203018188477</v>
      </c>
    </row>
    <row r="3573" spans="1:8" x14ac:dyDescent="0.25">
      <c r="A3573">
        <v>3571</v>
      </c>
      <c r="B3573" s="5">
        <v>43393</v>
      </c>
      <c r="C3573">
        <v>36.360000610351563</v>
      </c>
      <c r="D3573">
        <v>51059800</v>
      </c>
      <c r="E3573">
        <v>1801.8299560546875</v>
      </c>
      <c r="F3573">
        <v>1.2830899795517325E-3</v>
      </c>
      <c r="G3573">
        <v>6455.47998046875</v>
      </c>
      <c r="H3573">
        <v>8.2829904556274414</v>
      </c>
    </row>
    <row r="3574" spans="1:8" x14ac:dyDescent="0.25">
      <c r="A3574">
        <v>3572</v>
      </c>
      <c r="B3574" s="5">
        <v>43394</v>
      </c>
      <c r="C3574">
        <v>36.369998931884766</v>
      </c>
      <c r="D3574">
        <v>49274500</v>
      </c>
      <c r="E3574">
        <v>1737.4599609375</v>
      </c>
      <c r="F3574">
        <v>1.2824400328099728E-3</v>
      </c>
      <c r="G3574">
        <v>6453.81982421875</v>
      </c>
      <c r="H3574">
        <v>8.2766199111938477</v>
      </c>
    </row>
    <row r="3575" spans="1:8" x14ac:dyDescent="0.25">
      <c r="A3575">
        <v>3573</v>
      </c>
      <c r="B3575" s="5">
        <v>43395</v>
      </c>
      <c r="C3575">
        <v>36.380001068115234</v>
      </c>
      <c r="D3575">
        <v>55344500</v>
      </c>
      <c r="E3575">
        <v>1954.199951171875</v>
      </c>
      <c r="F3575">
        <v>1.2845699675381184E-3</v>
      </c>
      <c r="G3575">
        <v>6448.10009765625</v>
      </c>
      <c r="H3575">
        <v>8.2830295562744141</v>
      </c>
    </row>
    <row r="3576" spans="1:8" x14ac:dyDescent="0.25">
      <c r="A3576">
        <v>3574</v>
      </c>
      <c r="B3576" s="5">
        <v>43396</v>
      </c>
      <c r="C3576">
        <v>36.389999389648438</v>
      </c>
      <c r="D3576">
        <v>54987500</v>
      </c>
      <c r="E3576">
        <v>1941.5799560546875</v>
      </c>
      <c r="F3576">
        <v>1.2849100166931748E-3</v>
      </c>
      <c r="G3576">
        <v>6434.25</v>
      </c>
      <c r="H3576">
        <v>8.2674398422241211</v>
      </c>
    </row>
    <row r="3577" spans="1:8" x14ac:dyDescent="0.25">
      <c r="A3577">
        <v>3575</v>
      </c>
      <c r="B3577" s="5">
        <v>43397</v>
      </c>
      <c r="C3577">
        <v>36.400001525878906</v>
      </c>
      <c r="D3577">
        <v>40348000</v>
      </c>
      <c r="E3577">
        <v>1429.43994140625</v>
      </c>
      <c r="F3577">
        <v>1.2895700056105852E-3</v>
      </c>
      <c r="G3577">
        <v>6450.31005859375</v>
      </c>
      <c r="H3577">
        <v>8.3181295394897461</v>
      </c>
    </row>
    <row r="3578" spans="1:8" x14ac:dyDescent="0.25">
      <c r="A3578">
        <v>3576</v>
      </c>
      <c r="B3578" s="5">
        <v>43398</v>
      </c>
      <c r="C3578">
        <v>36.409999847412109</v>
      </c>
      <c r="D3578">
        <v>48917400</v>
      </c>
      <c r="E3578">
        <v>1730.0400390625</v>
      </c>
      <c r="F3578">
        <v>1.2877000262960792E-3</v>
      </c>
      <c r="G3578">
        <v>6427.39990234375</v>
      </c>
      <c r="H3578">
        <v>8.2765398025512695</v>
      </c>
    </row>
    <row r="3579" spans="1:8" x14ac:dyDescent="0.25">
      <c r="A3579">
        <v>3577</v>
      </c>
      <c r="B3579" s="5">
        <v>43399</v>
      </c>
      <c r="C3579">
        <v>36.419998168945313</v>
      </c>
      <c r="D3579">
        <v>51059800</v>
      </c>
      <c r="E3579">
        <v>1805.4200439453125</v>
      </c>
      <c r="F3579">
        <v>1.2877699919044971E-3</v>
      </c>
      <c r="G3579">
        <v>6436.97021484375</v>
      </c>
      <c r="H3579">
        <v>8.2893495559692383</v>
      </c>
    </row>
    <row r="3580" spans="1:8" x14ac:dyDescent="0.25">
      <c r="A3580">
        <v>3578</v>
      </c>
      <c r="B3580" s="5">
        <v>43400</v>
      </c>
      <c r="C3580">
        <v>36.430000305175781</v>
      </c>
      <c r="D3580">
        <v>48560400</v>
      </c>
      <c r="E3580">
        <v>1713.0999755859375</v>
      </c>
      <c r="F3580">
        <v>1.2851699721068144E-3</v>
      </c>
      <c r="G3580">
        <v>6431.08984375</v>
      </c>
      <c r="H3580">
        <v>8.2650299072265625</v>
      </c>
    </row>
    <row r="3581" spans="1:8" x14ac:dyDescent="0.25">
      <c r="A3581">
        <v>3579</v>
      </c>
      <c r="B3581" s="5">
        <v>43401</v>
      </c>
      <c r="C3581">
        <v>36.439998626708984</v>
      </c>
      <c r="D3581">
        <v>49988600</v>
      </c>
      <c r="E3581">
        <v>1766.510009765625</v>
      </c>
      <c r="F3581">
        <v>1.2877299450337887E-3</v>
      </c>
      <c r="G3581">
        <v>6426.5498046875</v>
      </c>
      <c r="H3581">
        <v>8.275639533996582</v>
      </c>
    </row>
    <row r="3582" spans="1:8" x14ac:dyDescent="0.25">
      <c r="A3582">
        <v>3580</v>
      </c>
      <c r="B3582" s="5">
        <v>43402</v>
      </c>
      <c r="C3582">
        <v>36.450000762939453</v>
      </c>
      <c r="D3582">
        <v>52131000</v>
      </c>
      <c r="E3582">
        <v>1844.5999755859375</v>
      </c>
      <c r="F3582">
        <v>1.2897399719804525E-3</v>
      </c>
      <c r="G3582">
        <v>6285.22998046875</v>
      </c>
      <c r="H3582">
        <v>8.1063404083251953</v>
      </c>
    </row>
    <row r="3583" spans="1:8" x14ac:dyDescent="0.25">
      <c r="A3583">
        <v>3581</v>
      </c>
      <c r="B3583" s="5">
        <v>43403</v>
      </c>
      <c r="C3583">
        <v>36.459999084472656</v>
      </c>
      <c r="D3583">
        <v>54987500</v>
      </c>
      <c r="E3583">
        <v>1943.77001953125</v>
      </c>
      <c r="F3583">
        <v>1.2888399651274085E-3</v>
      </c>
      <c r="G3583">
        <v>6283.52978515625</v>
      </c>
      <c r="H3583">
        <v>8.0984401702880859</v>
      </c>
    </row>
    <row r="3584" spans="1:8" x14ac:dyDescent="0.25">
      <c r="A3584">
        <v>3582</v>
      </c>
      <c r="B3584" s="5">
        <v>43404</v>
      </c>
      <c r="C3584">
        <v>36.470001220703125</v>
      </c>
      <c r="D3584">
        <v>58201000</v>
      </c>
      <c r="E3584">
        <v>2054.14990234375</v>
      </c>
      <c r="F3584">
        <v>1.2871699873358011E-3</v>
      </c>
      <c r="G3584">
        <v>6320.4599609375</v>
      </c>
      <c r="H3584">
        <v>8.1355400085449219</v>
      </c>
    </row>
    <row r="3585" spans="1:8" x14ac:dyDescent="0.25">
      <c r="A3585">
        <v>3583</v>
      </c>
      <c r="B3585" s="5">
        <v>43405</v>
      </c>
      <c r="C3585">
        <v>36.479999542236328</v>
      </c>
      <c r="D3585">
        <v>54999400</v>
      </c>
      <c r="E3585">
        <v>1942.4599609375</v>
      </c>
      <c r="F3585">
        <v>1.2883900199085474E-3</v>
      </c>
      <c r="G3585">
        <v>6358.39990234375</v>
      </c>
      <c r="H3585">
        <v>8.1921300888061523</v>
      </c>
    </row>
    <row r="3586" spans="1:8" x14ac:dyDescent="0.25">
      <c r="A3586">
        <v>3584</v>
      </c>
      <c r="B3586" s="5">
        <v>43406</v>
      </c>
      <c r="C3586">
        <v>36.490001678466797</v>
      </c>
      <c r="D3586">
        <v>51070800</v>
      </c>
      <c r="E3586">
        <v>1805.8199462890625</v>
      </c>
      <c r="F3586">
        <v>1.2902599992230535E-3</v>
      </c>
      <c r="G3586">
        <v>6368.85009765625</v>
      </c>
      <c r="H3586">
        <v>8.2174396514892578</v>
      </c>
    </row>
    <row r="3587" spans="1:8" x14ac:dyDescent="0.25">
      <c r="A3587">
        <v>3585</v>
      </c>
      <c r="B3587" s="5">
        <v>43407</v>
      </c>
      <c r="C3587">
        <v>36.5</v>
      </c>
      <c r="D3587">
        <v>57499300</v>
      </c>
      <c r="E3587">
        <v>2026.0899658203125</v>
      </c>
      <c r="F3587">
        <v>1.2861399445682764E-3</v>
      </c>
      <c r="G3587">
        <v>6346.81005859375</v>
      </c>
      <c r="H3587">
        <v>8.1628999710083008</v>
      </c>
    </row>
    <row r="3588" spans="1:8" x14ac:dyDescent="0.25">
      <c r="A3588">
        <v>3586</v>
      </c>
      <c r="B3588" s="5">
        <v>43408</v>
      </c>
      <c r="C3588">
        <v>36.509998321533203</v>
      </c>
      <c r="D3588">
        <v>43928100</v>
      </c>
      <c r="E3588">
        <v>1550.3399658203125</v>
      </c>
      <c r="F3588">
        <v>1.2885399628430605E-3</v>
      </c>
      <c r="G3588">
        <v>6439.47998046875</v>
      </c>
      <c r="H3588">
        <v>8.2974996566772461</v>
      </c>
    </row>
    <row r="3589" spans="1:8" x14ac:dyDescent="0.25">
      <c r="A3589">
        <v>3587</v>
      </c>
      <c r="B3589" s="5">
        <v>43409</v>
      </c>
      <c r="C3589">
        <v>36.520000457763672</v>
      </c>
      <c r="D3589">
        <v>51428000</v>
      </c>
      <c r="E3589">
        <v>1818.68994140625</v>
      </c>
      <c r="F3589">
        <v>1.2914900435134768E-3</v>
      </c>
      <c r="G3589">
        <v>6420.8701171875</v>
      </c>
      <c r="H3589">
        <v>8.2924699783325195</v>
      </c>
    </row>
    <row r="3590" spans="1:8" x14ac:dyDescent="0.25">
      <c r="A3590">
        <v>3588</v>
      </c>
      <c r="B3590" s="5">
        <v>43410</v>
      </c>
      <c r="C3590">
        <v>36.529998779296875</v>
      </c>
      <c r="D3590">
        <v>45713800</v>
      </c>
      <c r="E3590">
        <v>1619.1800537109375</v>
      </c>
      <c r="F3590">
        <v>1.2938899453729391E-3</v>
      </c>
      <c r="G3590">
        <v>6465.990234375</v>
      </c>
      <c r="H3590">
        <v>8.3662796020507813</v>
      </c>
    </row>
    <row r="3591" spans="1:8" x14ac:dyDescent="0.25">
      <c r="A3591">
        <v>3589</v>
      </c>
      <c r="B3591" s="5">
        <v>43411</v>
      </c>
      <c r="C3591">
        <v>36.540000915527344</v>
      </c>
      <c r="D3591">
        <v>46428000</v>
      </c>
      <c r="E3591">
        <v>1645.3399658203125</v>
      </c>
      <c r="F3591">
        <v>1.2949199881404638E-3</v>
      </c>
      <c r="G3591">
        <v>6520.10986328125</v>
      </c>
      <c r="H3591">
        <v>8.4430503845214844</v>
      </c>
    </row>
    <row r="3592" spans="1:8" x14ac:dyDescent="0.25">
      <c r="A3592">
        <v>3590</v>
      </c>
      <c r="B3592" s="5">
        <v>43412</v>
      </c>
      <c r="C3592">
        <v>36.549999237060547</v>
      </c>
      <c r="D3592">
        <v>43213800</v>
      </c>
      <c r="E3592">
        <v>1533.5</v>
      </c>
      <c r="F3592">
        <v>1.297030015848577E-3</v>
      </c>
      <c r="G3592">
        <v>6425.259765625</v>
      </c>
      <c r="H3592">
        <v>8.3337297439575195</v>
      </c>
    </row>
    <row r="3593" spans="1:8" x14ac:dyDescent="0.25">
      <c r="A3593">
        <v>3591</v>
      </c>
      <c r="B3593" s="5">
        <v>43413</v>
      </c>
      <c r="C3593">
        <v>36.560001373291016</v>
      </c>
      <c r="D3593">
        <v>45356600</v>
      </c>
      <c r="E3593">
        <v>1609.9300537109375</v>
      </c>
      <c r="F3593">
        <v>1.297699986025691E-3</v>
      </c>
      <c r="G3593">
        <v>6353.8798828125</v>
      </c>
      <c r="H3593">
        <v>8.2454004287719727</v>
      </c>
    </row>
    <row r="3594" spans="1:8" x14ac:dyDescent="0.25">
      <c r="A3594">
        <v>3592</v>
      </c>
      <c r="B3594" s="5">
        <v>43414</v>
      </c>
      <c r="C3594">
        <v>36.569999694824219</v>
      </c>
      <c r="D3594">
        <v>46785200</v>
      </c>
      <c r="E3594">
        <v>1654.1500244140625</v>
      </c>
      <c r="F3594">
        <v>1.2929800432175398E-3</v>
      </c>
      <c r="G3594">
        <v>6368.669921875</v>
      </c>
      <c r="H3594">
        <v>8.2345504760742188</v>
      </c>
    </row>
    <row r="3595" spans="1:8" x14ac:dyDescent="0.25">
      <c r="A3595">
        <v>3593</v>
      </c>
      <c r="B3595" s="5">
        <v>43415</v>
      </c>
      <c r="C3595">
        <v>36.580001831054688</v>
      </c>
      <c r="D3595">
        <v>52142300</v>
      </c>
      <c r="E3595">
        <v>1839.1400146484375</v>
      </c>
      <c r="F3595">
        <v>1.2902299640700221E-3</v>
      </c>
      <c r="G3595">
        <v>6380.81005859375</v>
      </c>
      <c r="H3595">
        <v>8.2327299118041992</v>
      </c>
    </row>
    <row r="3596" spans="1:8" x14ac:dyDescent="0.25">
      <c r="A3596">
        <v>3594</v>
      </c>
      <c r="B3596" s="5">
        <v>43416</v>
      </c>
      <c r="C3596">
        <v>36.590000152587891</v>
      </c>
      <c r="D3596">
        <v>49999400</v>
      </c>
      <c r="E3596">
        <v>1769.1700439453125</v>
      </c>
      <c r="F3596">
        <v>1.2946899514645338E-3</v>
      </c>
      <c r="G3596">
        <v>6356.02001953125</v>
      </c>
      <c r="H3596">
        <v>8.229100227355957</v>
      </c>
    </row>
    <row r="3597" spans="1:8" x14ac:dyDescent="0.25">
      <c r="A3597">
        <v>3595</v>
      </c>
      <c r="B3597" s="5">
        <v>43417</v>
      </c>
      <c r="C3597">
        <v>36.599998474121094</v>
      </c>
      <c r="D3597">
        <v>42856600</v>
      </c>
      <c r="E3597">
        <v>1518.0699462890625</v>
      </c>
      <c r="F3597">
        <v>1.2964500347152352E-3</v>
      </c>
      <c r="G3597">
        <v>6307.25</v>
      </c>
      <c r="H3597">
        <v>8.1770200729370117</v>
      </c>
    </row>
    <row r="3598" spans="1:8" x14ac:dyDescent="0.25">
      <c r="A3598">
        <v>3596</v>
      </c>
      <c r="B3598" s="5">
        <v>43418</v>
      </c>
      <c r="C3598">
        <v>36.610000610351563</v>
      </c>
      <c r="D3598">
        <v>48213700</v>
      </c>
      <c r="E3598">
        <v>1713.3199462890625</v>
      </c>
      <c r="F3598">
        <v>1.3009699760004878E-3</v>
      </c>
      <c r="G3598">
        <v>5681.97998046875</v>
      </c>
      <c r="H3598">
        <v>7.39208984375</v>
      </c>
    </row>
    <row r="3599" spans="1:8" x14ac:dyDescent="0.25">
      <c r="A3599">
        <v>3597</v>
      </c>
      <c r="B3599" s="5">
        <v>43419</v>
      </c>
      <c r="C3599">
        <v>36.619998931884766</v>
      </c>
      <c r="D3599">
        <v>45356600</v>
      </c>
      <c r="E3599">
        <v>1626.1500244140625</v>
      </c>
      <c r="F3599">
        <v>1.3129200087860227E-3</v>
      </c>
      <c r="G3599">
        <v>5620.8798828125</v>
      </c>
      <c r="H3599">
        <v>7.3797698020935059</v>
      </c>
    </row>
    <row r="3600" spans="1:8" x14ac:dyDescent="0.25">
      <c r="A3600">
        <v>3598</v>
      </c>
      <c r="B3600" s="5">
        <v>43420</v>
      </c>
      <c r="C3600">
        <v>36.630001068115234</v>
      </c>
      <c r="D3600">
        <v>41672900</v>
      </c>
      <c r="E3600">
        <v>1611.9300537109375</v>
      </c>
      <c r="F3600">
        <v>1.4168700436130166E-3</v>
      </c>
      <c r="G3600">
        <v>5548.22998046875</v>
      </c>
      <c r="H3600">
        <v>7.8611102104187012</v>
      </c>
    </row>
    <row r="3601" spans="1:8" x14ac:dyDescent="0.25">
      <c r="A3601">
        <v>3599</v>
      </c>
      <c r="B3601" s="5">
        <v>43421</v>
      </c>
      <c r="C3601">
        <v>36.639999389648438</v>
      </c>
      <c r="D3601">
        <v>47956900</v>
      </c>
      <c r="E3601">
        <v>1834.050048828125</v>
      </c>
      <c r="F3601">
        <v>1.4012500178068876E-3</v>
      </c>
      <c r="G3601">
        <v>5536.06982421875</v>
      </c>
      <c r="H3601">
        <v>7.7574200630187988</v>
      </c>
    </row>
    <row r="3602" spans="1:8" x14ac:dyDescent="0.25">
      <c r="A3602">
        <v>3600</v>
      </c>
      <c r="B3602" s="5">
        <v>43422</v>
      </c>
      <c r="C3602">
        <v>36.650001525878906</v>
      </c>
      <c r="D3602">
        <v>40680700</v>
      </c>
      <c r="E3602">
        <v>1555.5400390625</v>
      </c>
      <c r="F3602">
        <v>1.4014099724590778E-3</v>
      </c>
      <c r="G3602">
        <v>5582.7001953125</v>
      </c>
      <c r="H3602">
        <v>7.8236799240112305</v>
      </c>
    </row>
    <row r="3603" spans="1:8" x14ac:dyDescent="0.25">
      <c r="A3603">
        <v>3601</v>
      </c>
      <c r="B3603" s="5">
        <v>43423</v>
      </c>
      <c r="C3603">
        <v>36.659999847412109</v>
      </c>
      <c r="D3603">
        <v>41672900</v>
      </c>
      <c r="E3603">
        <v>1614.969970703125</v>
      </c>
      <c r="F3603">
        <v>1.4206999912858009E-3</v>
      </c>
      <c r="G3603">
        <v>4785.14990234375</v>
      </c>
      <c r="H3603">
        <v>6.7982797622680664</v>
      </c>
    </row>
    <row r="3604" spans="1:8" x14ac:dyDescent="0.25">
      <c r="A3604">
        <v>3602</v>
      </c>
      <c r="B3604" s="5">
        <v>43424</v>
      </c>
      <c r="C3604">
        <v>36.669998168945313</v>
      </c>
      <c r="D3604">
        <v>43657300</v>
      </c>
      <c r="E3604">
        <v>1719.3699951171875</v>
      </c>
      <c r="F3604">
        <v>1.4441900420933962E-3</v>
      </c>
      <c r="G3604">
        <v>4413.7998046875</v>
      </c>
      <c r="H3604">
        <v>6.3743500709533691</v>
      </c>
    </row>
    <row r="3605" spans="1:8" x14ac:dyDescent="0.25">
      <c r="A3605">
        <v>3603</v>
      </c>
      <c r="B3605" s="5">
        <v>43425</v>
      </c>
      <c r="C3605">
        <v>36.680000305175781</v>
      </c>
      <c r="D3605">
        <v>34727400</v>
      </c>
      <c r="E3605">
        <v>1362.449951171875</v>
      </c>
      <c r="F3605">
        <v>1.4390599681064487E-3</v>
      </c>
      <c r="G3605">
        <v>4574.35986328125</v>
      </c>
      <c r="H3605">
        <v>6.5827598571777344</v>
      </c>
    </row>
    <row r="3606" spans="1:8" x14ac:dyDescent="0.25">
      <c r="A3606">
        <v>3604</v>
      </c>
      <c r="B3606" s="5">
        <v>43426</v>
      </c>
      <c r="C3606">
        <v>36.689998626708984</v>
      </c>
      <c r="D3606">
        <v>40350000</v>
      </c>
      <c r="E3606">
        <v>1564.1300048828125</v>
      </c>
      <c r="F3606">
        <v>1.4222499448806047E-3</v>
      </c>
      <c r="G3606">
        <v>4289.68994140625</v>
      </c>
      <c r="H3606">
        <v>6.1010298728942871</v>
      </c>
    </row>
    <row r="3607" spans="1:8" x14ac:dyDescent="0.25">
      <c r="A3607">
        <v>3605</v>
      </c>
      <c r="B3607" s="5">
        <v>43427</v>
      </c>
      <c r="C3607">
        <v>36.700000762939453</v>
      </c>
      <c r="D3607">
        <v>41342200</v>
      </c>
      <c r="E3607">
        <v>1599.47998046875</v>
      </c>
      <c r="F3607">
        <v>1.419879961758852E-3</v>
      </c>
      <c r="G3607">
        <v>4319.990234375</v>
      </c>
      <c r="H3607">
        <v>6.1338601112365723</v>
      </c>
    </row>
    <row r="3608" spans="1:8" x14ac:dyDescent="0.25">
      <c r="A3608">
        <v>3606</v>
      </c>
      <c r="B3608" s="5">
        <v>43428</v>
      </c>
      <c r="C3608">
        <v>36.709999084472656</v>
      </c>
      <c r="D3608">
        <v>47295500</v>
      </c>
      <c r="E3608">
        <v>1818.6800537109375</v>
      </c>
      <c r="F3608">
        <v>1.4116299571469426E-3</v>
      </c>
      <c r="G3608">
        <v>3815.919921875</v>
      </c>
      <c r="H3608">
        <v>5.3866701126098633</v>
      </c>
    </row>
    <row r="3609" spans="1:8" x14ac:dyDescent="0.25">
      <c r="A3609">
        <v>3607</v>
      </c>
      <c r="B3609" s="5">
        <v>43429</v>
      </c>
      <c r="C3609">
        <v>36.720001220703125</v>
      </c>
      <c r="D3609">
        <v>42003700</v>
      </c>
      <c r="E3609">
        <v>1619.510009765625</v>
      </c>
      <c r="F3609">
        <v>1.4157899422571063E-3</v>
      </c>
      <c r="G3609">
        <v>3976.570068359375</v>
      </c>
      <c r="H3609">
        <v>5.6299901008605957</v>
      </c>
    </row>
    <row r="3610" spans="1:8" x14ac:dyDescent="0.25">
      <c r="A3610">
        <v>3608</v>
      </c>
      <c r="B3610" s="5">
        <v>43430</v>
      </c>
      <c r="C3610">
        <v>36.729999542236328</v>
      </c>
      <c r="D3610">
        <v>36711900</v>
      </c>
      <c r="E3610">
        <v>1425.780029296875</v>
      </c>
      <c r="F3610">
        <v>1.4264800120145082E-3</v>
      </c>
      <c r="G3610">
        <v>3761.419921875</v>
      </c>
      <c r="H3610">
        <v>5.3656001091003418</v>
      </c>
    </row>
    <row r="3611" spans="1:8" x14ac:dyDescent="0.25">
      <c r="A3611">
        <v>3609</v>
      </c>
      <c r="B3611" s="5">
        <v>43431</v>
      </c>
      <c r="C3611">
        <v>36.740001678466797</v>
      </c>
      <c r="D3611">
        <v>43326600</v>
      </c>
      <c r="E3611">
        <v>1674.8800048828125</v>
      </c>
      <c r="F3611">
        <v>1.4202600577846169E-3</v>
      </c>
      <c r="G3611">
        <v>3800.199951171875</v>
      </c>
      <c r="H3611">
        <v>5.397280216217041</v>
      </c>
    </row>
    <row r="3612" spans="1:8" x14ac:dyDescent="0.25">
      <c r="A3612">
        <v>3610</v>
      </c>
      <c r="B3612" s="5">
        <v>43432</v>
      </c>
      <c r="C3612">
        <v>36.75</v>
      </c>
      <c r="D3612">
        <v>39027000</v>
      </c>
      <c r="E3612">
        <v>1513.739990234375</v>
      </c>
      <c r="F3612">
        <v>1.425420050509274E-3</v>
      </c>
      <c r="G3612">
        <v>4241.580078125</v>
      </c>
      <c r="H3612">
        <v>6.0460400581359863</v>
      </c>
    </row>
    <row r="3613" spans="1:8" x14ac:dyDescent="0.25">
      <c r="A3613">
        <v>3611</v>
      </c>
      <c r="B3613" s="5">
        <v>43433</v>
      </c>
      <c r="C3613">
        <v>36.759998321533203</v>
      </c>
      <c r="D3613">
        <v>34727400</v>
      </c>
      <c r="E3613">
        <v>1357.5699462890625</v>
      </c>
      <c r="F3613">
        <v>1.4370300341397524E-3</v>
      </c>
      <c r="G3613">
        <v>4263.8798828125</v>
      </c>
      <c r="H3613">
        <v>6.1273198127746582</v>
      </c>
    </row>
    <row r="3614" spans="1:8" x14ac:dyDescent="0.25">
      <c r="A3614">
        <v>3612</v>
      </c>
      <c r="B3614" s="5">
        <v>43434</v>
      </c>
      <c r="C3614">
        <v>36.770000457763672</v>
      </c>
      <c r="D3614">
        <v>33404500</v>
      </c>
      <c r="E3614">
        <v>1303.280029296875</v>
      </c>
      <c r="F3614">
        <v>1.4345899689942598E-3</v>
      </c>
      <c r="G3614">
        <v>3992.159912109375</v>
      </c>
      <c r="H3614">
        <v>5.7270898818969727</v>
      </c>
    </row>
    <row r="3615" spans="1:8" x14ac:dyDescent="0.25">
      <c r="A3615">
        <v>3613</v>
      </c>
      <c r="B3615" s="5">
        <v>43435</v>
      </c>
      <c r="C3615">
        <v>36.779998779296875</v>
      </c>
      <c r="D3615">
        <v>41011400</v>
      </c>
      <c r="E3615">
        <v>1581.1199951171875</v>
      </c>
      <c r="F3615">
        <v>1.4179899590089917E-3</v>
      </c>
      <c r="G3615">
        <v>4165.60986328125</v>
      </c>
      <c r="H3615">
        <v>5.9067797660827637</v>
      </c>
    </row>
    <row r="3616" spans="1:8" x14ac:dyDescent="0.25">
      <c r="A3616">
        <v>3614</v>
      </c>
      <c r="B3616" s="5">
        <v>43436</v>
      </c>
      <c r="C3616">
        <v>36.790000915527344</v>
      </c>
      <c r="D3616">
        <v>37704100</v>
      </c>
      <c r="E3616">
        <v>1448.25</v>
      </c>
      <c r="F3616">
        <v>1.4131399802863598E-3</v>
      </c>
      <c r="G3616">
        <v>4116.60986328125</v>
      </c>
      <c r="H3616">
        <v>5.8173398971557617</v>
      </c>
    </row>
    <row r="3617" spans="1:8" x14ac:dyDescent="0.25">
      <c r="A3617">
        <v>3615</v>
      </c>
      <c r="B3617" s="5">
        <v>43437</v>
      </c>
      <c r="C3617">
        <v>36.799999237060547</v>
      </c>
      <c r="D3617">
        <v>31998000</v>
      </c>
      <c r="E3617">
        <v>1456.1300048828125</v>
      </c>
      <c r="F3617">
        <v>1.6746500041335821E-3</v>
      </c>
      <c r="G3617">
        <v>3855.679931640625</v>
      </c>
      <c r="H3617">
        <v>6.4569301605224609</v>
      </c>
    </row>
    <row r="3618" spans="1:8" x14ac:dyDescent="0.25">
      <c r="A3618">
        <v>3616</v>
      </c>
      <c r="B3618" s="5">
        <v>43438</v>
      </c>
      <c r="C3618">
        <v>36.810001373291016</v>
      </c>
      <c r="D3618">
        <v>38734400</v>
      </c>
      <c r="E3618">
        <v>1756.5</v>
      </c>
      <c r="F3618">
        <v>1.6692300559952855E-3</v>
      </c>
      <c r="G3618">
        <v>3929.6298828125</v>
      </c>
      <c r="H3618">
        <v>6.5594701766967773</v>
      </c>
    </row>
    <row r="3619" spans="1:8" x14ac:dyDescent="0.25">
      <c r="A3619">
        <v>3617</v>
      </c>
      <c r="B3619" s="5">
        <v>43439</v>
      </c>
      <c r="C3619">
        <v>36.819999694824219</v>
      </c>
      <c r="D3619">
        <v>36489000</v>
      </c>
      <c r="E3619">
        <v>1651.31005859375</v>
      </c>
      <c r="F3619">
        <v>1.6662899870425463E-3</v>
      </c>
      <c r="G3619">
        <v>3722.389892578125</v>
      </c>
      <c r="H3619">
        <v>6.2025799751281738</v>
      </c>
    </row>
    <row r="3620" spans="1:8" x14ac:dyDescent="0.25">
      <c r="A3620">
        <v>3618</v>
      </c>
      <c r="B3620" s="5">
        <v>43440</v>
      </c>
      <c r="C3620">
        <v>36.830001831054688</v>
      </c>
      <c r="D3620">
        <v>37892400</v>
      </c>
      <c r="E3620">
        <v>1715.97998046875</v>
      </c>
      <c r="F3620">
        <v>1.6678699757903814E-3</v>
      </c>
      <c r="G3620">
        <v>3466.14990234375</v>
      </c>
      <c r="H3620">
        <v>5.7810797691345215</v>
      </c>
    </row>
    <row r="3621" spans="1:8" x14ac:dyDescent="0.25">
      <c r="A3621">
        <v>3619</v>
      </c>
      <c r="B3621" s="5">
        <v>43441</v>
      </c>
      <c r="C3621">
        <v>36.840000152587891</v>
      </c>
      <c r="D3621">
        <v>31998000</v>
      </c>
      <c r="E3621">
        <v>1456.199951171875</v>
      </c>
      <c r="F3621">
        <v>1.6765600303187966E-3</v>
      </c>
      <c r="G3621">
        <v>3404.4599609375</v>
      </c>
      <c r="H3621">
        <v>5.7077598571777344</v>
      </c>
    </row>
    <row r="3622" spans="1:8" x14ac:dyDescent="0.25">
      <c r="A3622">
        <v>3620</v>
      </c>
      <c r="B3622" s="5">
        <v>43442</v>
      </c>
      <c r="C3622">
        <v>36.849998474121094</v>
      </c>
      <c r="D3622">
        <v>35646900</v>
      </c>
      <c r="E3622">
        <v>1607.25</v>
      </c>
      <c r="F3622">
        <v>1.6614999622106552E-3</v>
      </c>
      <c r="G3622">
        <v>3433.360107421875</v>
      </c>
      <c r="H3622">
        <v>5.7045102119445801</v>
      </c>
    </row>
    <row r="3623" spans="1:8" x14ac:dyDescent="0.25">
      <c r="A3623">
        <v>3621</v>
      </c>
      <c r="B3623" s="5">
        <v>43443</v>
      </c>
      <c r="C3623">
        <v>36.860000610351563</v>
      </c>
      <c r="D3623">
        <v>35927600</v>
      </c>
      <c r="E3623">
        <v>1616.8299560546875</v>
      </c>
      <c r="F3623">
        <v>1.6587900463491678E-3</v>
      </c>
      <c r="G3623">
        <v>3566.340087890625</v>
      </c>
      <c r="H3623">
        <v>5.9158101081848145</v>
      </c>
    </row>
    <row r="3624" spans="1:8" x14ac:dyDescent="0.25">
      <c r="A3624">
        <v>3622</v>
      </c>
      <c r="B3624" s="5">
        <v>43444</v>
      </c>
      <c r="C3624">
        <v>36.869998931884766</v>
      </c>
      <c r="D3624">
        <v>34804800</v>
      </c>
      <c r="E3624">
        <v>1572.969970703125</v>
      </c>
      <c r="F3624">
        <v>1.6662999987602234E-3</v>
      </c>
      <c r="G3624">
        <v>3447.340087890625</v>
      </c>
      <c r="H3624">
        <v>5.7443199157714844</v>
      </c>
    </row>
    <row r="3625" spans="1:8" x14ac:dyDescent="0.25">
      <c r="A3625">
        <v>3623</v>
      </c>
      <c r="B3625" s="5">
        <v>43445</v>
      </c>
      <c r="C3625">
        <v>36.880001068115234</v>
      </c>
      <c r="D3625">
        <v>35085500</v>
      </c>
      <c r="E3625">
        <v>1585.8199462890625</v>
      </c>
      <c r="F3625">
        <v>1.6669300384819508E-3</v>
      </c>
      <c r="G3625">
        <v>3378.110107421875</v>
      </c>
      <c r="H3625">
        <v>5.6310701370239258</v>
      </c>
    </row>
    <row r="3626" spans="1:8" x14ac:dyDescent="0.25">
      <c r="A3626">
        <v>3624</v>
      </c>
      <c r="B3626" s="5">
        <v>43446</v>
      </c>
      <c r="C3626">
        <v>36.889999389648438</v>
      </c>
      <c r="D3626">
        <v>33682100</v>
      </c>
      <c r="E3626">
        <v>1522.3599853515625</v>
      </c>
      <c r="F3626">
        <v>1.6673499485477805E-3</v>
      </c>
      <c r="G3626">
        <v>3465.340087890625</v>
      </c>
      <c r="H3626">
        <v>5.7779397964477539</v>
      </c>
    </row>
    <row r="3627" spans="1:8" x14ac:dyDescent="0.25">
      <c r="A3627">
        <v>3625</v>
      </c>
      <c r="B3627" s="5">
        <v>43447</v>
      </c>
      <c r="C3627">
        <v>36.900001525878906</v>
      </c>
      <c r="D3627">
        <v>36769600</v>
      </c>
      <c r="E3627">
        <v>1659.5899658203125</v>
      </c>
      <c r="F3627">
        <v>1.6654799692332745E-3</v>
      </c>
      <c r="G3627">
        <v>3292.090087890625</v>
      </c>
      <c r="H3627">
        <v>5.4829001426696777</v>
      </c>
    </row>
    <row r="3628" spans="1:8" x14ac:dyDescent="0.25">
      <c r="A3628">
        <v>3626</v>
      </c>
      <c r="B3628" s="5">
        <v>43448</v>
      </c>
      <c r="C3628">
        <v>36.909999847412109</v>
      </c>
      <c r="D3628">
        <v>40979900</v>
      </c>
      <c r="E3628">
        <v>1850.0999755859375</v>
      </c>
      <c r="F3628">
        <v>1.6663599526509643E-3</v>
      </c>
      <c r="G3628">
        <v>3223.760009765625</v>
      </c>
      <c r="H3628">
        <v>5.3719401359558105</v>
      </c>
    </row>
    <row r="3629" spans="1:8" x14ac:dyDescent="0.25">
      <c r="A3629">
        <v>3627</v>
      </c>
      <c r="B3629" s="5">
        <v>43449</v>
      </c>
      <c r="C3629">
        <v>36.919998168945313</v>
      </c>
      <c r="D3629">
        <v>41822000</v>
      </c>
      <c r="E3629">
        <v>1880.8699951171875</v>
      </c>
      <c r="F3629">
        <v>1.6604099655523896E-3</v>
      </c>
      <c r="G3629">
        <v>3214.389892578125</v>
      </c>
      <c r="H3629">
        <v>5.3372101783752441</v>
      </c>
    </row>
    <row r="3630" spans="1:8" x14ac:dyDescent="0.25">
      <c r="A3630">
        <v>3628</v>
      </c>
      <c r="B3630" s="5">
        <v>43450</v>
      </c>
      <c r="C3630">
        <v>36.930000305175781</v>
      </c>
      <c r="D3630">
        <v>32278700</v>
      </c>
      <c r="E3630">
        <v>1452.3499755859375</v>
      </c>
      <c r="F3630">
        <v>1.6616299981251359E-3</v>
      </c>
      <c r="G3630">
        <v>3229.169921875</v>
      </c>
      <c r="H3630">
        <v>5.3656902313232422</v>
      </c>
    </row>
    <row r="3631" spans="1:8" x14ac:dyDescent="0.25">
      <c r="A3631">
        <v>3629</v>
      </c>
      <c r="B3631" s="5">
        <v>43451</v>
      </c>
      <c r="C3631">
        <v>36.939998626708984</v>
      </c>
      <c r="D3631">
        <v>44909500</v>
      </c>
      <c r="E3631">
        <v>2020.97998046875</v>
      </c>
      <c r="F3631">
        <v>1.6623400151729584E-3</v>
      </c>
      <c r="G3631">
        <v>3540.199951171875</v>
      </c>
      <c r="H3631">
        <v>5.8850297927856445</v>
      </c>
    </row>
    <row r="3632" spans="1:8" x14ac:dyDescent="0.25">
      <c r="A3632">
        <v>3630</v>
      </c>
      <c r="B3632" s="5">
        <v>43452</v>
      </c>
      <c r="C3632">
        <v>36.950000762939453</v>
      </c>
      <c r="D3632">
        <v>32491700</v>
      </c>
      <c r="E3632">
        <v>1626.5799560546875</v>
      </c>
      <c r="F3632">
        <v>1.8497699638828635E-3</v>
      </c>
      <c r="G3632">
        <v>3703.800048828125</v>
      </c>
      <c r="H3632">
        <v>6.8511700630187988</v>
      </c>
    </row>
    <row r="3633" spans="1:8" x14ac:dyDescent="0.25">
      <c r="A3633">
        <v>3631</v>
      </c>
      <c r="B3633" s="5">
        <v>43453</v>
      </c>
      <c r="C3633">
        <v>36.959999084472656</v>
      </c>
      <c r="D3633">
        <v>37822400</v>
      </c>
      <c r="E3633">
        <v>1895.4300537109375</v>
      </c>
      <c r="F3633">
        <v>1.8522100290283561E-3</v>
      </c>
      <c r="G3633">
        <v>3724.989990234375</v>
      </c>
      <c r="H3633">
        <v>6.8994698524475098</v>
      </c>
    </row>
    <row r="3634" spans="1:8" x14ac:dyDescent="0.25">
      <c r="A3634">
        <v>3632</v>
      </c>
      <c r="B3634" s="5">
        <v>43454</v>
      </c>
      <c r="C3634">
        <v>36.970001220703125</v>
      </c>
      <c r="D3634">
        <v>34268600</v>
      </c>
      <c r="E3634">
        <v>1715.1300048828125</v>
      </c>
      <c r="F3634">
        <v>1.8503300379961729E-3</v>
      </c>
      <c r="G3634">
        <v>4107.68994140625</v>
      </c>
      <c r="H3634">
        <v>7.6005997657775879</v>
      </c>
    </row>
    <row r="3635" spans="1:8" x14ac:dyDescent="0.25">
      <c r="A3635">
        <v>3633</v>
      </c>
      <c r="B3635" s="5">
        <v>43455</v>
      </c>
      <c r="C3635">
        <v>36.979999542236328</v>
      </c>
      <c r="D3635">
        <v>35537800</v>
      </c>
      <c r="E3635">
        <v>1780.9599609375</v>
      </c>
      <c r="F3635">
        <v>1.853239955380559E-3</v>
      </c>
      <c r="G3635">
        <v>3886.300048828125</v>
      </c>
      <c r="H3635">
        <v>7.2022299766540527</v>
      </c>
    </row>
    <row r="3636" spans="1:8" x14ac:dyDescent="0.25">
      <c r="A3636">
        <v>3634</v>
      </c>
      <c r="B3636" s="5">
        <v>43456</v>
      </c>
      <c r="C3636">
        <v>36.990001678466797</v>
      </c>
      <c r="D3636">
        <v>44422300</v>
      </c>
      <c r="E3636">
        <v>2206.280029296875</v>
      </c>
      <c r="F3636">
        <v>1.8371499609202147E-3</v>
      </c>
      <c r="G3636">
        <v>4031.89990234375</v>
      </c>
      <c r="H3636">
        <v>7.4071898460388184</v>
      </c>
    </row>
    <row r="3637" spans="1:8" x14ac:dyDescent="0.25">
      <c r="A3637">
        <v>3635</v>
      </c>
      <c r="B3637" s="5">
        <v>43457</v>
      </c>
      <c r="C3637">
        <v>37</v>
      </c>
      <c r="D3637">
        <v>44676100</v>
      </c>
      <c r="E3637">
        <v>2215.449951171875</v>
      </c>
      <c r="F3637">
        <v>1.8348000012338161E-3</v>
      </c>
      <c r="G3637">
        <v>3987.8798828125</v>
      </c>
      <c r="H3637">
        <v>7.3169598579406738</v>
      </c>
    </row>
    <row r="3638" spans="1:8" x14ac:dyDescent="0.25">
      <c r="A3638">
        <v>3636</v>
      </c>
      <c r="B3638" s="5">
        <v>43458</v>
      </c>
      <c r="C3638">
        <v>37.009998321533203</v>
      </c>
      <c r="D3638">
        <v>38583900</v>
      </c>
      <c r="E3638">
        <v>1923.02001953125</v>
      </c>
      <c r="F3638">
        <v>1.8445800524204969E-3</v>
      </c>
      <c r="G3638">
        <v>4069.81005859375</v>
      </c>
      <c r="H3638">
        <v>7.507080078125</v>
      </c>
    </row>
    <row r="3639" spans="1:8" x14ac:dyDescent="0.25">
      <c r="A3639">
        <v>3637</v>
      </c>
      <c r="B3639" s="5">
        <v>43459</v>
      </c>
      <c r="C3639">
        <v>37.020000457763672</v>
      </c>
      <c r="D3639">
        <v>40360800</v>
      </c>
      <c r="E3639">
        <v>2005.7900390625</v>
      </c>
      <c r="F3639">
        <v>1.8397599924355745E-3</v>
      </c>
      <c r="G3639">
        <v>3823.06005859375</v>
      </c>
      <c r="H3639">
        <v>7.0335302352905273</v>
      </c>
    </row>
    <row r="3640" spans="1:8" x14ac:dyDescent="0.25">
      <c r="A3640">
        <v>3638</v>
      </c>
      <c r="B3640" s="5">
        <v>43460</v>
      </c>
      <c r="C3640">
        <v>37.029998779296875</v>
      </c>
      <c r="D3640">
        <v>39853100</v>
      </c>
      <c r="E3640">
        <v>1978.72998046875</v>
      </c>
      <c r="F3640">
        <v>1.8385599832981825E-3</v>
      </c>
      <c r="G3640">
        <v>3809.18994140625</v>
      </c>
      <c r="H3640">
        <v>7.0034298896789551</v>
      </c>
    </row>
    <row r="3641" spans="1:8" x14ac:dyDescent="0.25">
      <c r="A3641">
        <v>3639</v>
      </c>
      <c r="B3641" s="5">
        <v>43461</v>
      </c>
      <c r="C3641">
        <v>37.040000915527344</v>
      </c>
      <c r="D3641">
        <v>44168400</v>
      </c>
      <c r="E3641">
        <v>2191.919921875</v>
      </c>
      <c r="F3641">
        <v>1.8381599802523851E-3</v>
      </c>
      <c r="G3641">
        <v>3632.679931640625</v>
      </c>
      <c r="H3641">
        <v>6.6774601936340332</v>
      </c>
    </row>
    <row r="3642" spans="1:8" x14ac:dyDescent="0.25">
      <c r="A3642">
        <v>3640</v>
      </c>
      <c r="B3642" s="5">
        <v>43462</v>
      </c>
      <c r="C3642">
        <v>37.049999237060547</v>
      </c>
      <c r="D3642">
        <v>42391600</v>
      </c>
      <c r="E3642">
        <v>2105.469970703125</v>
      </c>
      <c r="F3642">
        <v>1.840170007199049E-3</v>
      </c>
      <c r="G3642">
        <v>3937.050048828125</v>
      </c>
      <c r="H3642">
        <v>7.2448301315307617</v>
      </c>
    </row>
    <row r="3643" spans="1:8" x14ac:dyDescent="0.25">
      <c r="A3643">
        <v>3641</v>
      </c>
      <c r="B3643" s="5">
        <v>43463</v>
      </c>
      <c r="C3643">
        <v>37.060001373291016</v>
      </c>
      <c r="D3643">
        <v>35030100</v>
      </c>
      <c r="E3643">
        <v>1740.31005859375</v>
      </c>
      <c r="F3643">
        <v>1.8411600030958652E-3</v>
      </c>
      <c r="G3643">
        <v>3779.7099609375</v>
      </c>
      <c r="H3643">
        <v>6.9590401649475098</v>
      </c>
    </row>
    <row r="3644" spans="1:8" x14ac:dyDescent="0.25">
      <c r="A3644">
        <v>3642</v>
      </c>
      <c r="B3644" s="5">
        <v>43464</v>
      </c>
      <c r="C3644">
        <v>37.069999694824219</v>
      </c>
      <c r="D3644">
        <v>44676100</v>
      </c>
      <c r="E3644">
        <v>2213.909912109375</v>
      </c>
      <c r="F3644">
        <v>1.8369900062680244E-3</v>
      </c>
      <c r="G3644">
        <v>3880.909912109375</v>
      </c>
      <c r="H3644">
        <v>7.1291999816894531</v>
      </c>
    </row>
    <row r="3645" spans="1:8" x14ac:dyDescent="0.25">
      <c r="A3645">
        <v>3643</v>
      </c>
      <c r="B3645" s="5">
        <v>43465</v>
      </c>
      <c r="C3645">
        <v>37.080001831054688</v>
      </c>
      <c r="D3645">
        <v>43291800</v>
      </c>
      <c r="E3645">
        <v>1953.4100341796875</v>
      </c>
      <c r="F3645">
        <v>1.6731199575588107E-3</v>
      </c>
      <c r="G3645">
        <v>3740.5</v>
      </c>
      <c r="H3645">
        <v>6.2583098411560059</v>
      </c>
    </row>
    <row r="3646" spans="1:8" x14ac:dyDescent="0.25">
      <c r="A3646">
        <v>3644</v>
      </c>
      <c r="B3646" s="5">
        <v>43466</v>
      </c>
      <c r="C3646">
        <v>37.090000152587891</v>
      </c>
      <c r="D3646">
        <v>41616000</v>
      </c>
      <c r="E3646">
        <v>1873.72998046875</v>
      </c>
      <c r="F3646">
        <v>1.6699499683454633E-3</v>
      </c>
      <c r="G3646">
        <v>3869.469970703125</v>
      </c>
      <c r="H3646">
        <v>6.461820125579834</v>
      </c>
    </row>
    <row r="3647" spans="1:8" x14ac:dyDescent="0.25">
      <c r="A3647">
        <v>3645</v>
      </c>
      <c r="B3647" s="5">
        <v>43467</v>
      </c>
      <c r="C3647">
        <v>37.099998474121094</v>
      </c>
      <c r="D3647">
        <v>42174600</v>
      </c>
      <c r="E3647">
        <v>1905.5400390625</v>
      </c>
      <c r="F3647">
        <v>1.6762600280344486E-3</v>
      </c>
      <c r="G3647">
        <v>3941.219970703125</v>
      </c>
      <c r="H3647">
        <v>6.6065001487731934</v>
      </c>
    </row>
    <row r="3648" spans="1:8" x14ac:dyDescent="0.25">
      <c r="A3648">
        <v>3646</v>
      </c>
      <c r="B3648" s="5">
        <v>43468</v>
      </c>
      <c r="C3648">
        <v>37.110000610351563</v>
      </c>
      <c r="D3648">
        <v>43291800</v>
      </c>
      <c r="E3648">
        <v>1956.6700439453125</v>
      </c>
      <c r="F3648">
        <v>1.6772700473666191E-3</v>
      </c>
      <c r="G3648">
        <v>3832.159912109375</v>
      </c>
      <c r="H3648">
        <v>6.4275698661804199</v>
      </c>
    </row>
    <row r="3649" spans="1:8" x14ac:dyDescent="0.25">
      <c r="A3649">
        <v>3647</v>
      </c>
      <c r="B3649" s="5">
        <v>43469</v>
      </c>
      <c r="C3649">
        <v>37.119998931884766</v>
      </c>
      <c r="D3649">
        <v>41616000</v>
      </c>
      <c r="E3649">
        <v>1882.0799560546875</v>
      </c>
      <c r="F3649">
        <v>1.6787500353530049E-3</v>
      </c>
      <c r="G3649">
        <v>3863.6298828125</v>
      </c>
      <c r="H3649">
        <v>6.4860601425170898</v>
      </c>
    </row>
    <row r="3650" spans="1:8" x14ac:dyDescent="0.25">
      <c r="A3650">
        <v>3648</v>
      </c>
      <c r="B3650" s="5">
        <v>43470</v>
      </c>
      <c r="C3650">
        <v>37.130001068115234</v>
      </c>
      <c r="D3650">
        <v>45526200</v>
      </c>
      <c r="E3650">
        <v>2049.77001953125</v>
      </c>
      <c r="F3650">
        <v>1.6717399703338742E-3</v>
      </c>
      <c r="G3650">
        <v>3835.60009765625</v>
      </c>
      <c r="H3650">
        <v>6.4121298789978027</v>
      </c>
    </row>
    <row r="3651" spans="1:8" x14ac:dyDescent="0.25">
      <c r="A3651">
        <v>3649</v>
      </c>
      <c r="B3651" s="5">
        <v>43471</v>
      </c>
      <c r="C3651">
        <v>37.139999389648438</v>
      </c>
      <c r="D3651">
        <v>39381600</v>
      </c>
      <c r="E3651">
        <v>1779.0999755859375</v>
      </c>
      <c r="F3651">
        <v>1.6778300050646067E-3</v>
      </c>
      <c r="G3651">
        <v>4083.169921875</v>
      </c>
      <c r="H3651">
        <v>6.8508801460266113</v>
      </c>
    </row>
    <row r="3652" spans="1:8" x14ac:dyDescent="0.25">
      <c r="A3652">
        <v>3650</v>
      </c>
      <c r="B3652" s="5">
        <v>43472</v>
      </c>
      <c r="C3652">
        <v>37.150001525878906</v>
      </c>
      <c r="D3652">
        <v>39381600</v>
      </c>
      <c r="E3652">
        <v>1786.3800048828125</v>
      </c>
      <c r="F3652">
        <v>1.6851499676704407E-3</v>
      </c>
      <c r="G3652">
        <v>4041.4599609375</v>
      </c>
      <c r="H3652">
        <v>6.8104801177978516</v>
      </c>
    </row>
    <row r="3653" spans="1:8" x14ac:dyDescent="0.25">
      <c r="A3653">
        <v>3651</v>
      </c>
      <c r="B3653" s="5">
        <v>43473</v>
      </c>
      <c r="C3653">
        <v>37.159999847412109</v>
      </c>
      <c r="D3653">
        <v>47202000</v>
      </c>
      <c r="E3653">
        <v>2133.449951171875</v>
      </c>
      <c r="F3653">
        <v>1.679569948464632E-3</v>
      </c>
      <c r="G3653">
        <v>4029.989990234375</v>
      </c>
      <c r="H3653">
        <v>6.7686500549316406</v>
      </c>
    </row>
    <row r="3654" spans="1:8" x14ac:dyDescent="0.25">
      <c r="A3654">
        <v>3652</v>
      </c>
      <c r="B3654" s="5">
        <v>43474</v>
      </c>
      <c r="C3654">
        <v>37.169998168945313</v>
      </c>
      <c r="D3654">
        <v>45805500</v>
      </c>
      <c r="E3654">
        <v>2074.169921875</v>
      </c>
      <c r="F3654">
        <v>1.6831400571390986E-3</v>
      </c>
      <c r="G3654">
        <v>4028.2900390625</v>
      </c>
      <c r="H3654">
        <v>6.7801599502563477</v>
      </c>
    </row>
    <row r="3655" spans="1:8" x14ac:dyDescent="0.25">
      <c r="A3655">
        <v>3653</v>
      </c>
      <c r="B3655" s="5">
        <v>43475</v>
      </c>
      <c r="C3655">
        <v>37.180000305175781</v>
      </c>
      <c r="D3655">
        <v>43571100</v>
      </c>
      <c r="E3655">
        <v>1975.8499755859375</v>
      </c>
      <c r="F3655">
        <v>1.6860299510881305E-3</v>
      </c>
      <c r="G3655">
        <v>3669.580078125</v>
      </c>
      <c r="H3655">
        <v>6.1870198249816895</v>
      </c>
    </row>
    <row r="3656" spans="1:8" x14ac:dyDescent="0.25">
      <c r="A3656">
        <v>3654</v>
      </c>
      <c r="B3656" s="5">
        <v>43476</v>
      </c>
      <c r="C3656">
        <v>37.189998626708984</v>
      </c>
      <c r="D3656">
        <v>41336700</v>
      </c>
      <c r="E3656">
        <v>1874.260009765625</v>
      </c>
      <c r="F3656">
        <v>1.6862399643287063E-3</v>
      </c>
      <c r="G3656">
        <v>3660.9599609375</v>
      </c>
      <c r="H3656">
        <v>6.1732702255249023</v>
      </c>
    </row>
    <row r="3657" spans="1:8" x14ac:dyDescent="0.25">
      <c r="A3657">
        <v>3655</v>
      </c>
      <c r="B3657" s="5">
        <v>43477</v>
      </c>
      <c r="C3657">
        <v>37.200000762939453</v>
      </c>
      <c r="D3657">
        <v>38543700</v>
      </c>
      <c r="E3657">
        <v>1742.1199951171875</v>
      </c>
      <c r="F3657">
        <v>1.6813899856060743E-3</v>
      </c>
      <c r="G3657">
        <v>3658.669921875</v>
      </c>
      <c r="H3657">
        <v>6.1516399383544922</v>
      </c>
    </row>
    <row r="3658" spans="1:8" x14ac:dyDescent="0.25">
      <c r="A3658">
        <v>3656</v>
      </c>
      <c r="B3658" s="5">
        <v>43478</v>
      </c>
      <c r="C3658">
        <v>37.209999084472656</v>
      </c>
      <c r="D3658">
        <v>38264400</v>
      </c>
      <c r="E3658">
        <v>1726.6800537109375</v>
      </c>
      <c r="F3658">
        <v>1.6790999798104167E-3</v>
      </c>
      <c r="G3658">
        <v>3540.159912109375</v>
      </c>
      <c r="H3658">
        <v>5.9442801475524902</v>
      </c>
    </row>
    <row r="3659" spans="1:8" x14ac:dyDescent="0.25">
      <c r="A3659">
        <v>3657</v>
      </c>
      <c r="B3659" s="5">
        <v>43479</v>
      </c>
      <c r="C3659">
        <v>37.220001220703125</v>
      </c>
      <c r="D3659">
        <v>43581700</v>
      </c>
      <c r="E3659">
        <v>1882.489990234375</v>
      </c>
      <c r="F3659">
        <v>1.6077000182121992E-3</v>
      </c>
      <c r="G3659">
        <v>3706.169921875</v>
      </c>
      <c r="H3659">
        <v>5.9584097862243652</v>
      </c>
    </row>
    <row r="3660" spans="1:8" x14ac:dyDescent="0.25">
      <c r="A3660">
        <v>3658</v>
      </c>
      <c r="B3660" s="5">
        <v>43480</v>
      </c>
      <c r="C3660">
        <v>37.229999542236328</v>
      </c>
      <c r="D3660">
        <v>38609300</v>
      </c>
      <c r="E3660">
        <v>1671.199951171875</v>
      </c>
      <c r="F3660">
        <v>1.611500047147274E-3</v>
      </c>
      <c r="G3660">
        <v>3604.1298828125</v>
      </c>
      <c r="H3660">
        <v>5.8080401420593262</v>
      </c>
    </row>
    <row r="3661" spans="1:8" x14ac:dyDescent="0.25">
      <c r="A3661">
        <v>3659</v>
      </c>
      <c r="B3661" s="5">
        <v>43481</v>
      </c>
      <c r="C3661">
        <v>37.240001678466797</v>
      </c>
      <c r="D3661">
        <v>38901800</v>
      </c>
      <c r="E3661">
        <v>1687.5799560546875</v>
      </c>
      <c r="F3661">
        <v>1.6154899494722486E-3</v>
      </c>
      <c r="G3661">
        <v>3630.260009765625</v>
      </c>
      <c r="H3661">
        <v>5.864649772644043</v>
      </c>
    </row>
    <row r="3662" spans="1:8" x14ac:dyDescent="0.25">
      <c r="A3662">
        <v>3660</v>
      </c>
      <c r="B3662" s="5">
        <v>43482</v>
      </c>
      <c r="C3662">
        <v>37.25</v>
      </c>
      <c r="D3662">
        <v>37146800</v>
      </c>
      <c r="E3662">
        <v>1610.989990234375</v>
      </c>
      <c r="F3662">
        <v>1.6154700424522161E-3</v>
      </c>
      <c r="G3662">
        <v>3665.409912109375</v>
      </c>
      <c r="H3662">
        <v>5.9213399887084961</v>
      </c>
    </row>
    <row r="3663" spans="1:8" x14ac:dyDescent="0.25">
      <c r="A3663">
        <v>3661</v>
      </c>
      <c r="B3663" s="5">
        <v>43483</v>
      </c>
      <c r="C3663">
        <v>37.259998321533203</v>
      </c>
      <c r="D3663">
        <v>40364300</v>
      </c>
      <c r="E3663">
        <v>1745.9200439453125</v>
      </c>
      <c r="F3663">
        <v>1.6116499900817871E-3</v>
      </c>
      <c r="G3663">
        <v>3630.780029296875</v>
      </c>
      <c r="H3663">
        <v>5.8515300750732422</v>
      </c>
    </row>
    <row r="3664" spans="1:8" x14ac:dyDescent="0.25">
      <c r="A3664">
        <v>3662</v>
      </c>
      <c r="B3664" s="5">
        <v>43484</v>
      </c>
      <c r="C3664">
        <v>37.270000457763672</v>
      </c>
      <c r="D3664">
        <v>38901800</v>
      </c>
      <c r="E3664">
        <v>1680.0799560546875</v>
      </c>
      <c r="F3664">
        <v>1.6096100443974137E-3</v>
      </c>
      <c r="G3664">
        <v>3708.9599609375</v>
      </c>
      <c r="H3664">
        <v>5.9699702262878418</v>
      </c>
    </row>
    <row r="3665" spans="1:8" x14ac:dyDescent="0.25">
      <c r="A3665">
        <v>3663</v>
      </c>
      <c r="B3665" s="5">
        <v>43485</v>
      </c>
      <c r="C3665">
        <v>37.279998779296875</v>
      </c>
      <c r="D3665">
        <v>45921700</v>
      </c>
      <c r="E3665">
        <v>1976.9200439453125</v>
      </c>
      <c r="F3665">
        <v>1.6048999968916178E-3</v>
      </c>
      <c r="G3665">
        <v>3552.889892578125</v>
      </c>
      <c r="H3665">
        <v>5.7020201683044434</v>
      </c>
    </row>
    <row r="3666" spans="1:8" x14ac:dyDescent="0.25">
      <c r="A3666">
        <v>3664</v>
      </c>
      <c r="B3666" s="5">
        <v>43486</v>
      </c>
      <c r="C3666">
        <v>37.290000915527344</v>
      </c>
      <c r="D3666">
        <v>43874200</v>
      </c>
      <c r="E3666">
        <v>1894.9200439453125</v>
      </c>
      <c r="F3666">
        <v>1.6105499817058444E-3</v>
      </c>
      <c r="G3666">
        <v>3548.68994140625</v>
      </c>
      <c r="H3666">
        <v>5.7153401374816895</v>
      </c>
    </row>
    <row r="3667" spans="1:8" x14ac:dyDescent="0.25">
      <c r="A3667">
        <v>3665</v>
      </c>
      <c r="B3667" s="5">
        <v>43487</v>
      </c>
      <c r="C3667">
        <v>37.299999237060547</v>
      </c>
      <c r="D3667">
        <v>38024300</v>
      </c>
      <c r="E3667">
        <v>1645.9000244140625</v>
      </c>
      <c r="F3667">
        <v>1.6145500121638179E-3</v>
      </c>
      <c r="G3667">
        <v>3598.219970703125</v>
      </c>
      <c r="H3667">
        <v>5.8095002174377441</v>
      </c>
    </row>
    <row r="3668" spans="1:8" x14ac:dyDescent="0.25">
      <c r="A3668">
        <v>3666</v>
      </c>
      <c r="B3668" s="5">
        <v>43488</v>
      </c>
      <c r="C3668">
        <v>37.310001373291016</v>
      </c>
      <c r="D3668">
        <v>42704200</v>
      </c>
      <c r="E3668">
        <v>1847.6700439453125</v>
      </c>
      <c r="F3668">
        <v>1.6142800450325012E-3</v>
      </c>
      <c r="G3668">
        <v>3576.010009765625</v>
      </c>
      <c r="H3668">
        <v>5.7726798057556152</v>
      </c>
    </row>
    <row r="3669" spans="1:8" x14ac:dyDescent="0.25">
      <c r="A3669">
        <v>3667</v>
      </c>
      <c r="B3669" s="5">
        <v>43489</v>
      </c>
      <c r="C3669">
        <v>37.319999694824219</v>
      </c>
      <c r="D3669">
        <v>47384100</v>
      </c>
      <c r="E3669">
        <v>2047.989990234375</v>
      </c>
      <c r="F3669">
        <v>1.6130099538713694E-3</v>
      </c>
      <c r="G3669">
        <v>3598.27001953125</v>
      </c>
      <c r="H3669">
        <v>5.8040399551391602</v>
      </c>
    </row>
    <row r="3670" spans="1:8" x14ac:dyDescent="0.25">
      <c r="A3670">
        <v>3668</v>
      </c>
      <c r="B3670" s="5">
        <v>43490</v>
      </c>
      <c r="C3670">
        <v>37.330001831054688</v>
      </c>
      <c r="D3670">
        <v>40364300</v>
      </c>
      <c r="E3670">
        <v>1749.8199462890625</v>
      </c>
      <c r="F3670">
        <v>1.6182799590751529E-3</v>
      </c>
      <c r="G3670">
        <v>3582.199951171875</v>
      </c>
      <c r="H3670">
        <v>5.7970099449157715</v>
      </c>
    </row>
    <row r="3671" spans="1:8" x14ac:dyDescent="0.25">
      <c r="A3671">
        <v>3669</v>
      </c>
      <c r="B3671" s="5">
        <v>43491</v>
      </c>
      <c r="C3671">
        <v>37.340000152587891</v>
      </c>
      <c r="D3671">
        <v>43874200</v>
      </c>
      <c r="E3671">
        <v>1894.8800048828125</v>
      </c>
      <c r="F3671">
        <v>1.6126700211316347E-3</v>
      </c>
      <c r="G3671">
        <v>3580.77001953125</v>
      </c>
      <c r="H3671">
        <v>5.7746200561523438</v>
      </c>
    </row>
    <row r="3672" spans="1:8" x14ac:dyDescent="0.25">
      <c r="A3672">
        <v>3670</v>
      </c>
      <c r="B3672" s="5">
        <v>43492</v>
      </c>
      <c r="C3672">
        <v>37.349998474121094</v>
      </c>
      <c r="D3672">
        <v>40071800</v>
      </c>
      <c r="E3672">
        <v>1728.4100341796875</v>
      </c>
      <c r="F3672">
        <v>1.6110100550577044E-3</v>
      </c>
      <c r="G3672">
        <v>3553.010009765625</v>
      </c>
      <c r="H3672">
        <v>5.7239398956298828</v>
      </c>
    </row>
    <row r="3673" spans="1:8" x14ac:dyDescent="0.25">
      <c r="A3673">
        <v>3671</v>
      </c>
      <c r="B3673" s="5">
        <v>43493</v>
      </c>
      <c r="C3673">
        <v>37.360000610351563</v>
      </c>
      <c r="D3673">
        <v>41912000</v>
      </c>
      <c r="E3673">
        <v>1836.6600341796875</v>
      </c>
      <c r="F3673">
        <v>1.6371799865737557E-3</v>
      </c>
      <c r="G3673">
        <v>3454.47998046875</v>
      </c>
      <c r="H3673">
        <v>5.6556200981140137</v>
      </c>
    </row>
    <row r="3674" spans="1:8" x14ac:dyDescent="0.25">
      <c r="A3674">
        <v>3672</v>
      </c>
      <c r="B3674" s="5">
        <v>43494</v>
      </c>
      <c r="C3674">
        <v>37.369998931884766</v>
      </c>
      <c r="D3674">
        <v>42201100</v>
      </c>
      <c r="E3674">
        <v>1848.1500244140625</v>
      </c>
      <c r="F3674">
        <v>1.6365799820050597E-3</v>
      </c>
      <c r="G3674">
        <v>3421.1201171875</v>
      </c>
      <c r="H3674">
        <v>5.5989298820495605</v>
      </c>
    </row>
    <row r="3675" spans="1:8" x14ac:dyDescent="0.25">
      <c r="A3675">
        <v>3673</v>
      </c>
      <c r="B3675" s="5">
        <v>43495</v>
      </c>
      <c r="C3675">
        <v>37.380001068115234</v>
      </c>
      <c r="D3675">
        <v>39310600</v>
      </c>
      <c r="E3675">
        <v>1721.219970703125</v>
      </c>
      <c r="F3675">
        <v>1.6366899944841862E-3</v>
      </c>
      <c r="G3675">
        <v>3482.300048828125</v>
      </c>
      <c r="H3675">
        <v>5.6994400024414063</v>
      </c>
    </row>
    <row r="3676" spans="1:8" x14ac:dyDescent="0.25">
      <c r="A3676">
        <v>3674</v>
      </c>
      <c r="B3676" s="5">
        <v>43496</v>
      </c>
      <c r="C3676">
        <v>37.389999389648438</v>
      </c>
      <c r="D3676">
        <v>44802500</v>
      </c>
      <c r="E3676">
        <v>1966.5400390625</v>
      </c>
      <c r="F3676">
        <v>1.6411800170317292E-3</v>
      </c>
      <c r="G3676">
        <v>3441.989990234375</v>
      </c>
      <c r="H3676">
        <v>5.6489200592041016</v>
      </c>
    </row>
    <row r="3677" spans="1:8" x14ac:dyDescent="0.25">
      <c r="A3677">
        <v>3675</v>
      </c>
      <c r="B3677" s="5">
        <v>43497</v>
      </c>
      <c r="C3677">
        <v>37.400001525878906</v>
      </c>
      <c r="D3677">
        <v>45669600</v>
      </c>
      <c r="E3677">
        <v>2008.1099853515625</v>
      </c>
      <c r="F3677">
        <v>1.6444900538772345E-3</v>
      </c>
      <c r="G3677">
        <v>3468.25</v>
      </c>
      <c r="H3677">
        <v>5.7035098075866699</v>
      </c>
    </row>
    <row r="3678" spans="1:8" x14ac:dyDescent="0.25">
      <c r="A3678">
        <v>3676</v>
      </c>
      <c r="B3678" s="5">
        <v>43498</v>
      </c>
      <c r="C3678">
        <v>37.409999847412109</v>
      </c>
      <c r="D3678">
        <v>41623000</v>
      </c>
      <c r="E3678">
        <v>1818.9300537109375</v>
      </c>
      <c r="F3678">
        <v>1.6348200151696801E-3</v>
      </c>
      <c r="G3678">
        <v>3466.219970703125</v>
      </c>
      <c r="H3678">
        <v>5.6666498184204102</v>
      </c>
    </row>
    <row r="3679" spans="1:8" x14ac:dyDescent="0.25">
      <c r="A3679">
        <v>3677</v>
      </c>
      <c r="B3679" s="5">
        <v>43499</v>
      </c>
      <c r="C3679">
        <v>37.419998168945313</v>
      </c>
      <c r="D3679">
        <v>39888700</v>
      </c>
      <c r="E3679">
        <v>1739.739990234375</v>
      </c>
      <c r="F3679">
        <v>1.6320700524374843E-3</v>
      </c>
      <c r="G3679">
        <v>3443.169921875</v>
      </c>
      <c r="H3679">
        <v>5.6194901466369629</v>
      </c>
    </row>
    <row r="3680" spans="1:8" x14ac:dyDescent="0.25">
      <c r="A3680">
        <v>3678</v>
      </c>
      <c r="B3680" s="5">
        <v>43500</v>
      </c>
      <c r="C3680">
        <v>37.430000305175781</v>
      </c>
      <c r="D3680">
        <v>42490100</v>
      </c>
      <c r="E3680">
        <v>1854.5899658203125</v>
      </c>
      <c r="F3680">
        <v>1.6337300185114145E-3</v>
      </c>
      <c r="G3680">
        <v>3451.110107421875</v>
      </c>
      <c r="H3680">
        <v>5.6381797790527344</v>
      </c>
    </row>
    <row r="3681" spans="1:8" x14ac:dyDescent="0.25">
      <c r="A3681">
        <v>3679</v>
      </c>
      <c r="B3681" s="5">
        <v>43501</v>
      </c>
      <c r="C3681">
        <v>37.439998626708984</v>
      </c>
      <c r="D3681">
        <v>42490100</v>
      </c>
      <c r="E3681">
        <v>1854.7099609375</v>
      </c>
      <c r="F3681">
        <v>1.6342699527740479E-3</v>
      </c>
      <c r="G3681">
        <v>3472.030029296875</v>
      </c>
      <c r="H3681">
        <v>5.6742401123046875</v>
      </c>
    </row>
    <row r="3682" spans="1:8" x14ac:dyDescent="0.25">
      <c r="A3682">
        <v>3680</v>
      </c>
      <c r="B3682" s="5">
        <v>43502</v>
      </c>
      <c r="C3682">
        <v>37.450000762939453</v>
      </c>
      <c r="D3682">
        <v>47403900</v>
      </c>
      <c r="E3682">
        <v>2071.7900390625</v>
      </c>
      <c r="F3682">
        <v>1.636749948374927E-3</v>
      </c>
      <c r="G3682">
        <v>3393.669921875</v>
      </c>
      <c r="H3682">
        <v>5.5545997619628906</v>
      </c>
    </row>
    <row r="3683" spans="1:8" x14ac:dyDescent="0.25">
      <c r="A3683">
        <v>3681</v>
      </c>
      <c r="B3683" s="5">
        <v>43503</v>
      </c>
      <c r="C3683">
        <v>37.459999084472656</v>
      </c>
      <c r="D3683">
        <v>50294400</v>
      </c>
      <c r="E3683">
        <v>2191.739990234375</v>
      </c>
      <c r="F3683">
        <v>1.6324400203302503E-3</v>
      </c>
      <c r="G3683">
        <v>3385.969970703125</v>
      </c>
      <c r="H3683">
        <v>5.5273900032043457</v>
      </c>
    </row>
    <row r="3684" spans="1:8" x14ac:dyDescent="0.25">
      <c r="A3684">
        <v>3682</v>
      </c>
      <c r="B3684" s="5">
        <v>43504</v>
      </c>
      <c r="C3684">
        <v>37.470001220703125</v>
      </c>
      <c r="D3684">
        <v>47114900</v>
      </c>
      <c r="E3684">
        <v>2058.409912109375</v>
      </c>
      <c r="F3684">
        <v>1.6370300436392426E-3</v>
      </c>
      <c r="G3684">
        <v>3657.39990234375</v>
      </c>
      <c r="H3684">
        <v>5.9872798919677734</v>
      </c>
    </row>
    <row r="3685" spans="1:8" x14ac:dyDescent="0.25">
      <c r="A3685">
        <v>3683</v>
      </c>
      <c r="B3685" s="5">
        <v>43505</v>
      </c>
      <c r="C3685">
        <v>37.479999542236328</v>
      </c>
      <c r="D3685">
        <v>43357300</v>
      </c>
      <c r="E3685">
        <v>1892.75</v>
      </c>
      <c r="F3685">
        <v>1.6361799789592624E-3</v>
      </c>
      <c r="G3685">
        <v>3654.300048828125</v>
      </c>
      <c r="H3685">
        <v>5.9790902137756348</v>
      </c>
    </row>
    <row r="3686" spans="1:8" x14ac:dyDescent="0.25">
      <c r="A3686">
        <v>3684</v>
      </c>
      <c r="B3686" s="5">
        <v>43506</v>
      </c>
      <c r="C3686">
        <v>37.490001678466797</v>
      </c>
      <c r="D3686">
        <v>42184800</v>
      </c>
      <c r="E3686">
        <v>1763.6199951171875</v>
      </c>
      <c r="F3686">
        <v>1.5673399902880192E-3</v>
      </c>
      <c r="G3686">
        <v>3681.050048828125</v>
      </c>
      <c r="H3686">
        <v>5.76947021484375</v>
      </c>
    </row>
    <row r="3687" spans="1:8" x14ac:dyDescent="0.25">
      <c r="A3687">
        <v>3685</v>
      </c>
      <c r="B3687" s="5">
        <v>43507</v>
      </c>
      <c r="C3687">
        <v>37.5</v>
      </c>
      <c r="D3687">
        <v>43691400</v>
      </c>
      <c r="E3687">
        <v>1835.6400146484375</v>
      </c>
      <c r="F3687">
        <v>1.5755200292915106E-3</v>
      </c>
      <c r="G3687">
        <v>3621.030029296875</v>
      </c>
      <c r="H3687">
        <v>5.7049899101257324</v>
      </c>
    </row>
    <row r="3688" spans="1:8" x14ac:dyDescent="0.25">
      <c r="A3688">
        <v>3686</v>
      </c>
      <c r="B3688" s="5">
        <v>43508</v>
      </c>
      <c r="C3688">
        <v>37.599998474121094</v>
      </c>
      <c r="D3688">
        <v>38568900</v>
      </c>
      <c r="E3688">
        <v>1634.3199462890625</v>
      </c>
      <c r="F3688">
        <v>1.593259978108108E-3</v>
      </c>
      <c r="G3688">
        <v>3622.7099609375</v>
      </c>
      <c r="H3688">
        <v>5.7719302177429199</v>
      </c>
    </row>
    <row r="3689" spans="1:8" x14ac:dyDescent="0.25">
      <c r="A3689">
        <v>3687</v>
      </c>
      <c r="B3689" s="5">
        <v>43509</v>
      </c>
      <c r="C3689">
        <v>37.700000762939453</v>
      </c>
      <c r="D3689">
        <v>46101900</v>
      </c>
      <c r="E3689">
        <v>1948.1400146484375</v>
      </c>
      <c r="F3689">
        <v>1.5931000234559178E-3</v>
      </c>
      <c r="G3689">
        <v>3605.31005859375</v>
      </c>
      <c r="H3689">
        <v>5.7436099052429199</v>
      </c>
    </row>
    <row r="3690" spans="1:8" x14ac:dyDescent="0.25">
      <c r="A3690">
        <v>3688</v>
      </c>
      <c r="B3690" s="5">
        <v>43510</v>
      </c>
      <c r="C3690">
        <v>37.799999237060547</v>
      </c>
      <c r="D3690">
        <v>42486100</v>
      </c>
      <c r="E3690">
        <v>1788.6800537109375</v>
      </c>
      <c r="F3690">
        <v>1.591389998793602E-3</v>
      </c>
      <c r="G3690">
        <v>3592.909912109375</v>
      </c>
      <c r="H3690">
        <v>5.7177300453186035</v>
      </c>
    </row>
    <row r="3691" spans="1:8" x14ac:dyDescent="0.25">
      <c r="A3691">
        <v>3689</v>
      </c>
      <c r="B3691" s="5">
        <v>43511</v>
      </c>
      <c r="C3691">
        <v>37.900001525878906</v>
      </c>
      <c r="D3691">
        <v>38267600</v>
      </c>
      <c r="E3691">
        <v>1613.969970703125</v>
      </c>
      <c r="F3691">
        <v>1.5984700294211507E-3</v>
      </c>
      <c r="G3691">
        <v>3601.06005859375</v>
      </c>
      <c r="H3691">
        <v>5.7561697959899902</v>
      </c>
    </row>
    <row r="3692" spans="1:8" x14ac:dyDescent="0.25">
      <c r="A3692">
        <v>3690</v>
      </c>
      <c r="B3692" s="5">
        <v>43512</v>
      </c>
      <c r="C3692">
        <v>38</v>
      </c>
      <c r="D3692">
        <v>45198000</v>
      </c>
      <c r="E3692">
        <v>1897.3699951171875</v>
      </c>
      <c r="F3692">
        <v>1.5952000394463539E-3</v>
      </c>
      <c r="G3692">
        <v>3611.97998046875</v>
      </c>
      <c r="H3692">
        <v>5.7618498802185059</v>
      </c>
    </row>
    <row r="3693" spans="1:8" x14ac:dyDescent="0.25">
      <c r="A3693">
        <v>3691</v>
      </c>
      <c r="B3693" s="5">
        <v>43513</v>
      </c>
      <c r="C3693">
        <v>38.099998474121094</v>
      </c>
      <c r="D3693">
        <v>47909800</v>
      </c>
      <c r="E3693">
        <v>2006.6700439453125</v>
      </c>
      <c r="F3693">
        <v>1.5957900322973728E-3</v>
      </c>
      <c r="G3693">
        <v>3661.739990234375</v>
      </c>
      <c r="H3693">
        <v>5.8433799743652344</v>
      </c>
    </row>
    <row r="3694" spans="1:8" x14ac:dyDescent="0.25">
      <c r="A3694">
        <v>3692</v>
      </c>
      <c r="B3694" s="5">
        <v>43514</v>
      </c>
      <c r="C3694">
        <v>38.200000762939453</v>
      </c>
      <c r="D3694">
        <v>46704600</v>
      </c>
      <c r="E3694">
        <v>1966.9000244140625</v>
      </c>
      <c r="F3694">
        <v>1.6087399562820792E-3</v>
      </c>
      <c r="G3694">
        <v>3905.739990234375</v>
      </c>
      <c r="H3694">
        <v>6.2833199501037598</v>
      </c>
    </row>
    <row r="3695" spans="1:8" x14ac:dyDescent="0.25">
      <c r="A3695">
        <v>3693</v>
      </c>
      <c r="B3695" s="5">
        <v>43515</v>
      </c>
      <c r="C3695">
        <v>38.299999237060547</v>
      </c>
      <c r="D3695">
        <v>47005900</v>
      </c>
      <c r="E3695">
        <v>1986.5899658203125</v>
      </c>
      <c r="F3695">
        <v>1.6186600551009178E-3</v>
      </c>
      <c r="G3695">
        <v>3922.10009765625</v>
      </c>
      <c r="H3695">
        <v>6.3485298156738281</v>
      </c>
    </row>
    <row r="3696" spans="1:8" x14ac:dyDescent="0.25">
      <c r="A3696">
        <v>3694</v>
      </c>
      <c r="B3696" s="5">
        <v>43516</v>
      </c>
      <c r="C3696">
        <v>38.400001525878906</v>
      </c>
      <c r="D3696">
        <v>39171600</v>
      </c>
      <c r="E3696">
        <v>1662.760009765625</v>
      </c>
      <c r="F3696">
        <v>1.6300099669024348E-3</v>
      </c>
      <c r="G3696">
        <v>3976.7900390625</v>
      </c>
      <c r="H3696">
        <v>6.4822001457214355</v>
      </c>
    </row>
    <row r="3697" spans="1:8" x14ac:dyDescent="0.25">
      <c r="A3697">
        <v>3695</v>
      </c>
      <c r="B3697" s="5">
        <v>43517</v>
      </c>
      <c r="C3697">
        <v>38.5</v>
      </c>
      <c r="D3697">
        <v>35857000</v>
      </c>
      <c r="E3697">
        <v>1522.219970703125</v>
      </c>
      <c r="F3697">
        <v>1.6344200121238828E-3</v>
      </c>
      <c r="G3697">
        <v>3936.340087890625</v>
      </c>
      <c r="H3697">
        <v>6.4336400032043457</v>
      </c>
    </row>
    <row r="3698" spans="1:8" x14ac:dyDescent="0.25">
      <c r="A3698">
        <v>3696</v>
      </c>
      <c r="B3698" s="5">
        <v>43518</v>
      </c>
      <c r="C3698">
        <v>38.599998474121094</v>
      </c>
      <c r="D3698">
        <v>48813800</v>
      </c>
      <c r="E3698">
        <v>2064.010009765625</v>
      </c>
      <c r="F3698">
        <v>1.6321400180459023E-3</v>
      </c>
      <c r="G3698">
        <v>3980</v>
      </c>
      <c r="H3698">
        <v>6.4959001541137695</v>
      </c>
    </row>
    <row r="3699" spans="1:8" x14ac:dyDescent="0.25">
      <c r="A3699">
        <v>3697</v>
      </c>
      <c r="B3699" s="5">
        <v>43519</v>
      </c>
      <c r="C3699">
        <v>38.700000762939453</v>
      </c>
      <c r="D3699">
        <v>43088700</v>
      </c>
      <c r="E3699">
        <v>1812.93994140625</v>
      </c>
      <c r="F3699">
        <v>1.6282900469377637E-3</v>
      </c>
      <c r="G3699">
        <v>4145.43994140625</v>
      </c>
      <c r="H3699">
        <v>6.7499699592590332</v>
      </c>
    </row>
    <row r="3700" spans="1:8" x14ac:dyDescent="0.25">
      <c r="A3700">
        <v>3698</v>
      </c>
      <c r="B3700" s="5">
        <v>43520</v>
      </c>
      <c r="C3700">
        <v>38.799999237060547</v>
      </c>
      <c r="D3700">
        <v>41351100</v>
      </c>
      <c r="E3700">
        <v>1742.06005859375</v>
      </c>
      <c r="F3700">
        <v>1.6345899784937501E-3</v>
      </c>
      <c r="G3700">
        <v>3767.300048828125</v>
      </c>
      <c r="H3700">
        <v>6.1579799652099609</v>
      </c>
    </row>
    <row r="3701" spans="1:8" x14ac:dyDescent="0.25">
      <c r="A3701">
        <v>3699</v>
      </c>
      <c r="B3701" s="5">
        <v>43521</v>
      </c>
      <c r="C3701">
        <v>38.900001525878906</v>
      </c>
      <c r="D3701">
        <v>43162100</v>
      </c>
      <c r="E3701">
        <v>1826.3499755859375</v>
      </c>
      <c r="F3701">
        <v>1.6459999606013298E-3</v>
      </c>
      <c r="G3701">
        <v>3852.159912109375</v>
      </c>
      <c r="H3701">
        <v>6.340670108795166</v>
      </c>
    </row>
    <row r="3702" spans="1:8" x14ac:dyDescent="0.25">
      <c r="A3702">
        <v>3700</v>
      </c>
      <c r="B3702" s="5">
        <v>43522</v>
      </c>
      <c r="C3702">
        <v>39</v>
      </c>
      <c r="D3702">
        <v>48595100</v>
      </c>
      <c r="E3702">
        <v>2048.35009765625</v>
      </c>
      <c r="F3702">
        <v>1.6438999446108937E-3</v>
      </c>
      <c r="G3702">
        <v>3830.669921875</v>
      </c>
      <c r="H3702">
        <v>6.2972497940063477</v>
      </c>
    </row>
    <row r="3703" spans="1:8" x14ac:dyDescent="0.25">
      <c r="A3703">
        <v>3701</v>
      </c>
      <c r="B3703" s="5">
        <v>43523</v>
      </c>
      <c r="C3703">
        <v>39.099998474121094</v>
      </c>
      <c r="D3703">
        <v>42558500</v>
      </c>
      <c r="E3703">
        <v>1795.1600341796875</v>
      </c>
      <c r="F3703">
        <v>1.6492799622938037E-3</v>
      </c>
      <c r="G3703">
        <v>3832.260009765625</v>
      </c>
      <c r="H3703">
        <v>6.3204598426818848</v>
      </c>
    </row>
    <row r="3704" spans="1:8" x14ac:dyDescent="0.25">
      <c r="A3704">
        <v>3702</v>
      </c>
      <c r="B3704" s="5">
        <v>43524</v>
      </c>
      <c r="C3704">
        <v>39.200000762939453</v>
      </c>
      <c r="D3704">
        <v>45275000</v>
      </c>
      <c r="E3704">
        <v>1905.300048828125</v>
      </c>
      <c r="F3704">
        <v>1.6496500466018915E-3</v>
      </c>
      <c r="G3704">
        <v>3826.02001953125</v>
      </c>
      <c r="H3704">
        <v>6.3115801811218262</v>
      </c>
    </row>
    <row r="3705" spans="1:8" x14ac:dyDescent="0.25">
      <c r="A3705">
        <v>3703</v>
      </c>
      <c r="B3705" s="5">
        <v>43525</v>
      </c>
      <c r="C3705">
        <v>39.299999237060547</v>
      </c>
      <c r="D3705">
        <v>48897000</v>
      </c>
      <c r="E3705">
        <v>2055.489990234375</v>
      </c>
      <c r="F3705">
        <v>1.6520599601790309E-3</v>
      </c>
      <c r="G3705">
        <v>3850.070068359375</v>
      </c>
      <c r="H3705">
        <v>6.3605499267578125</v>
      </c>
    </row>
    <row r="3706" spans="1:8" x14ac:dyDescent="0.25">
      <c r="A3706">
        <v>3704</v>
      </c>
      <c r="B3706" s="5">
        <v>43526</v>
      </c>
      <c r="C3706">
        <v>39.400001525878906</v>
      </c>
      <c r="D3706">
        <v>39842000</v>
      </c>
      <c r="E3706">
        <v>1675.3199462890625</v>
      </c>
      <c r="F3706">
        <v>1.6567299608141184E-3</v>
      </c>
      <c r="G3706">
        <v>3845.110107421875</v>
      </c>
      <c r="H3706">
        <v>6.3703298568725586</v>
      </c>
    </row>
    <row r="3707" spans="1:8" x14ac:dyDescent="0.25">
      <c r="A3707">
        <v>3705</v>
      </c>
      <c r="B3707" s="5">
        <v>43527</v>
      </c>
      <c r="C3707">
        <v>39.5</v>
      </c>
      <c r="D3707">
        <v>44067600</v>
      </c>
      <c r="E3707">
        <v>1846.3800048828125</v>
      </c>
      <c r="F3707">
        <v>1.6550000291317701E-3</v>
      </c>
      <c r="G3707">
        <v>3820.14990234375</v>
      </c>
      <c r="H3707">
        <v>6.3223600387573242</v>
      </c>
    </row>
    <row r="3708" spans="1:8" x14ac:dyDescent="0.25">
      <c r="A3708">
        <v>3706</v>
      </c>
      <c r="B3708" s="5">
        <v>43528</v>
      </c>
      <c r="C3708">
        <v>39.599998474121094</v>
      </c>
      <c r="D3708">
        <v>41351100</v>
      </c>
      <c r="E3708">
        <v>1740.9599609375</v>
      </c>
      <c r="F3708">
        <v>1.6672400524839759E-3</v>
      </c>
      <c r="G3708">
        <v>3732.570068359375</v>
      </c>
      <c r="H3708">
        <v>6.2230701446533203</v>
      </c>
    </row>
    <row r="3709" spans="1:8" x14ac:dyDescent="0.25">
      <c r="A3709">
        <v>3707</v>
      </c>
      <c r="B3709" s="5">
        <v>43529</v>
      </c>
      <c r="C3709">
        <v>39.700000762939453</v>
      </c>
      <c r="D3709">
        <v>44973100</v>
      </c>
      <c r="E3709">
        <v>1891.52001953125</v>
      </c>
      <c r="F3709">
        <v>1.6697399551048875E-3</v>
      </c>
      <c r="G3709">
        <v>3880.800048828125</v>
      </c>
      <c r="H3709">
        <v>6.4799199104309082</v>
      </c>
    </row>
    <row r="3710" spans="1:8" x14ac:dyDescent="0.25">
      <c r="A3710">
        <v>3708</v>
      </c>
      <c r="B3710" s="5">
        <v>43530</v>
      </c>
      <c r="C3710">
        <v>39.799999237060547</v>
      </c>
      <c r="D3710">
        <v>38634600</v>
      </c>
      <c r="E3710">
        <v>1638.43994140625</v>
      </c>
      <c r="F3710">
        <v>1.6878599999472499E-3</v>
      </c>
      <c r="G3710">
        <v>3885</v>
      </c>
      <c r="H3710">
        <v>6.5573501586914063</v>
      </c>
    </row>
    <row r="3711" spans="1:8" x14ac:dyDescent="0.25">
      <c r="A3711">
        <v>3709</v>
      </c>
      <c r="B3711" s="5">
        <v>43531</v>
      </c>
      <c r="C3711">
        <v>39.900001525878906</v>
      </c>
      <c r="D3711">
        <v>42860300</v>
      </c>
      <c r="E3711">
        <v>1813.1600341796875</v>
      </c>
      <c r="F3711">
        <v>1.6879299655556679E-3</v>
      </c>
      <c r="G3711">
        <v>3891.72998046875</v>
      </c>
      <c r="H3711">
        <v>6.5689601898193359</v>
      </c>
    </row>
    <row r="3712" spans="1:8" x14ac:dyDescent="0.25">
      <c r="A3712">
        <v>3710</v>
      </c>
      <c r="B3712" s="5">
        <v>43532</v>
      </c>
      <c r="C3712">
        <v>40</v>
      </c>
      <c r="D3712">
        <v>44067600</v>
      </c>
      <c r="E3712">
        <v>1859.530029296875</v>
      </c>
      <c r="F3712">
        <v>1.6878900351002812E-3</v>
      </c>
      <c r="G3712">
        <v>3875.469970703125</v>
      </c>
      <c r="H3712">
        <v>6.5413599014282227</v>
      </c>
    </row>
    <row r="3713" spans="1:8" x14ac:dyDescent="0.25">
      <c r="A3713">
        <v>3711</v>
      </c>
      <c r="B3713" s="5">
        <v>43533</v>
      </c>
      <c r="C3713">
        <v>40.099998474121094</v>
      </c>
      <c r="D3713">
        <v>41653000</v>
      </c>
      <c r="E3713">
        <v>1749.5400390625</v>
      </c>
      <c r="F3713">
        <v>1.6843100311234593E-3</v>
      </c>
      <c r="G3713">
        <v>3950.610107421875</v>
      </c>
      <c r="H3713">
        <v>6.6540498733520508</v>
      </c>
    </row>
    <row r="3714" spans="1:8" x14ac:dyDescent="0.25">
      <c r="A3714">
        <v>3712</v>
      </c>
      <c r="B3714" s="5">
        <v>43534</v>
      </c>
      <c r="C3714">
        <v>40.200000762939453</v>
      </c>
      <c r="D3714">
        <v>41029300</v>
      </c>
      <c r="E3714">
        <v>1719.0899658203125</v>
      </c>
      <c r="F3714">
        <v>1.6843399498611689E-3</v>
      </c>
      <c r="G3714">
        <v>3932.0400390625</v>
      </c>
      <c r="H3714">
        <v>6.6229000091552734</v>
      </c>
    </row>
    <row r="3715" spans="1:8" x14ac:dyDescent="0.25">
      <c r="A3715">
        <v>3713</v>
      </c>
      <c r="B3715" s="5">
        <v>43535</v>
      </c>
      <c r="C3715">
        <v>40.299999237060547</v>
      </c>
      <c r="D3715">
        <v>42839400</v>
      </c>
      <c r="E3715">
        <v>1805.8199462890625</v>
      </c>
      <c r="F3715">
        <v>1.69877998996526E-3</v>
      </c>
      <c r="G3715">
        <v>3882.610107421875</v>
      </c>
      <c r="H3715">
        <v>6.5956897735595703</v>
      </c>
    </row>
    <row r="3716" spans="1:8" x14ac:dyDescent="0.25">
      <c r="A3716">
        <v>3714</v>
      </c>
      <c r="B3716" s="5">
        <v>43536</v>
      </c>
      <c r="C3716">
        <v>40.400001525878906</v>
      </c>
      <c r="D3716">
        <v>43141100</v>
      </c>
      <c r="E3716">
        <v>1819</v>
      </c>
      <c r="F3716">
        <v>1.7034199554473162E-3</v>
      </c>
      <c r="G3716">
        <v>3891.35009765625</v>
      </c>
      <c r="H3716">
        <v>6.6286201477050781</v>
      </c>
    </row>
    <row r="3717" spans="1:8" x14ac:dyDescent="0.25">
      <c r="A3717">
        <v>3715</v>
      </c>
      <c r="B3717" s="5">
        <v>43537</v>
      </c>
      <c r="C3717">
        <v>40.5</v>
      </c>
      <c r="D3717">
        <v>40727600</v>
      </c>
      <c r="E3717">
        <v>1723.5400390625</v>
      </c>
      <c r="F3717">
        <v>1.7139100236818194E-3</v>
      </c>
      <c r="G3717">
        <v>3882.800048828125</v>
      </c>
      <c r="H3717">
        <v>6.6547598838806152</v>
      </c>
    </row>
    <row r="3718" spans="1:8" x14ac:dyDescent="0.25">
      <c r="A3718">
        <v>3716</v>
      </c>
      <c r="B3718" s="5">
        <v>43538</v>
      </c>
      <c r="C3718">
        <v>40.599998474121094</v>
      </c>
      <c r="D3718">
        <v>46761400</v>
      </c>
      <c r="E3718">
        <v>1975.06005859375</v>
      </c>
      <c r="F3718">
        <v>1.7148200422525406E-3</v>
      </c>
      <c r="G3718">
        <v>3885.989990234375</v>
      </c>
      <c r="H3718">
        <v>6.6637802124023438</v>
      </c>
    </row>
    <row r="3719" spans="1:8" x14ac:dyDescent="0.25">
      <c r="A3719">
        <v>3717</v>
      </c>
      <c r="B3719" s="5">
        <v>43539</v>
      </c>
      <c r="C3719">
        <v>40.700000762939453</v>
      </c>
      <c r="D3719">
        <v>46158000</v>
      </c>
      <c r="E3719">
        <v>1943.6199951171875</v>
      </c>
      <c r="F3719">
        <v>1.7137899994850159E-3</v>
      </c>
      <c r="G3719">
        <v>3935.419921875</v>
      </c>
      <c r="H3719">
        <v>6.7445001602172852</v>
      </c>
    </row>
    <row r="3720" spans="1:8" x14ac:dyDescent="0.25">
      <c r="A3720">
        <v>3718</v>
      </c>
      <c r="B3720" s="5">
        <v>43540</v>
      </c>
      <c r="C3720">
        <v>40.799999237060547</v>
      </c>
      <c r="D3720">
        <v>49174900</v>
      </c>
      <c r="E3720">
        <v>2059.860107421875</v>
      </c>
      <c r="F3720">
        <v>1.7090500332415104E-3</v>
      </c>
      <c r="G3720">
        <v>4022.5400390625</v>
      </c>
      <c r="H3720">
        <v>6.8747200965881348</v>
      </c>
    </row>
    <row r="3721" spans="1:8" x14ac:dyDescent="0.25">
      <c r="A3721">
        <v>3719</v>
      </c>
      <c r="B3721" s="5">
        <v>43541</v>
      </c>
      <c r="C3721">
        <v>40.900001525878906</v>
      </c>
      <c r="D3721">
        <v>44046200</v>
      </c>
      <c r="E3721">
        <v>1841.780029296875</v>
      </c>
      <c r="F3721">
        <v>1.7102200072258711E-3</v>
      </c>
      <c r="G3721">
        <v>3999.659912109375</v>
      </c>
      <c r="H3721">
        <v>6.8403100967407227</v>
      </c>
    </row>
    <row r="3722" spans="1:8" x14ac:dyDescent="0.25">
      <c r="A3722">
        <v>3720</v>
      </c>
      <c r="B3722" s="5">
        <v>43542</v>
      </c>
      <c r="C3722">
        <v>41</v>
      </c>
      <c r="D3722">
        <v>48571500</v>
      </c>
      <c r="E3722">
        <v>2034.8699951171875</v>
      </c>
      <c r="F3722">
        <v>1.7176700057461858E-3</v>
      </c>
      <c r="G3722">
        <v>4004.81005859375</v>
      </c>
      <c r="H3722">
        <v>6.8789300918579102</v>
      </c>
    </row>
    <row r="3723" spans="1:8" x14ac:dyDescent="0.25">
      <c r="A3723">
        <v>3721</v>
      </c>
      <c r="B3723" s="5">
        <v>43543</v>
      </c>
      <c r="C3723">
        <v>41.099998474121094</v>
      </c>
      <c r="D3723">
        <v>52493400</v>
      </c>
      <c r="E3723">
        <v>2197.31005859375</v>
      </c>
      <c r="F3723">
        <v>1.7203999450430274E-3</v>
      </c>
      <c r="G3723">
        <v>4033.719970703125</v>
      </c>
      <c r="H3723">
        <v>6.9395999908447266</v>
      </c>
    </row>
    <row r="3724" spans="1:8" x14ac:dyDescent="0.25">
      <c r="A3724">
        <v>3722</v>
      </c>
      <c r="B3724" s="5">
        <v>43544</v>
      </c>
      <c r="C3724">
        <v>41.200000762939453</v>
      </c>
      <c r="D3724">
        <v>48571500</v>
      </c>
      <c r="E3724">
        <v>2039.699951171875</v>
      </c>
      <c r="F3724">
        <v>1.7301399493589997E-3</v>
      </c>
      <c r="G3724">
        <v>4064.090087890625</v>
      </c>
      <c r="H3724">
        <v>7.0314598083496094</v>
      </c>
    </row>
    <row r="3725" spans="1:8" x14ac:dyDescent="0.25">
      <c r="A3725">
        <v>3723</v>
      </c>
      <c r="B3725" s="5">
        <v>43545</v>
      </c>
      <c r="C3725">
        <v>41.299999237060547</v>
      </c>
      <c r="D3725">
        <v>43141100</v>
      </c>
      <c r="E3725">
        <v>1823.030029296875</v>
      </c>
      <c r="F3725">
        <v>1.7452300526201725E-3</v>
      </c>
      <c r="G3725">
        <v>3999.320068359375</v>
      </c>
      <c r="H3725">
        <v>6.9797301292419434</v>
      </c>
    </row>
    <row r="3726" spans="1:8" x14ac:dyDescent="0.25">
      <c r="A3726">
        <v>3724</v>
      </c>
      <c r="B3726" s="5">
        <v>43546</v>
      </c>
      <c r="C3726">
        <v>41.400001525878906</v>
      </c>
      <c r="D3726">
        <v>48571500</v>
      </c>
      <c r="E3726">
        <v>2039.6500244140625</v>
      </c>
      <c r="F3726">
        <v>1.7384999664500356E-3</v>
      </c>
      <c r="G3726">
        <v>4003.550048828125</v>
      </c>
      <c r="H3726">
        <v>6.960169792175293</v>
      </c>
    </row>
    <row r="3727" spans="1:8" x14ac:dyDescent="0.25">
      <c r="A3727">
        <v>3725</v>
      </c>
      <c r="B3727" s="5">
        <v>43547</v>
      </c>
      <c r="C3727">
        <v>41.5</v>
      </c>
      <c r="D3727">
        <v>43744500</v>
      </c>
      <c r="E3727">
        <v>1830.449951171875</v>
      </c>
      <c r="F3727">
        <v>1.7365299863740802E-3</v>
      </c>
      <c r="G3727">
        <v>4009.469970703125</v>
      </c>
      <c r="H3727">
        <v>6.9625701904296875</v>
      </c>
    </row>
    <row r="3728" spans="1:8" x14ac:dyDescent="0.25">
      <c r="A3728">
        <v>3726</v>
      </c>
      <c r="B3728" s="5">
        <v>43548</v>
      </c>
      <c r="C3728">
        <v>41.599998474121094</v>
      </c>
      <c r="D3728">
        <v>47567300</v>
      </c>
      <c r="E3728">
        <v>1890.6800537109375</v>
      </c>
      <c r="F3728">
        <v>1.653490005992353E-3</v>
      </c>
      <c r="G3728">
        <v>3994.030029296875</v>
      </c>
      <c r="H3728">
        <v>6.6041097640991211</v>
      </c>
    </row>
    <row r="3729" spans="1:8" x14ac:dyDescent="0.25">
      <c r="A3729">
        <v>3727</v>
      </c>
      <c r="B3729" s="5">
        <v>43549</v>
      </c>
      <c r="C3729">
        <v>41.700000762939453</v>
      </c>
      <c r="D3729">
        <v>46933000</v>
      </c>
      <c r="E3729">
        <v>1879.199951171875</v>
      </c>
      <c r="F3729">
        <v>1.6696699894964695E-3</v>
      </c>
      <c r="G3729">
        <v>3929.31005859375</v>
      </c>
      <c r="H3729">
        <v>6.5606498718261719</v>
      </c>
    </row>
    <row r="3730" spans="1:8" x14ac:dyDescent="0.25">
      <c r="A3730">
        <v>3728</v>
      </c>
      <c r="B3730" s="5">
        <v>43550</v>
      </c>
      <c r="C3730">
        <v>41.799999237060547</v>
      </c>
      <c r="D3730">
        <v>42493400</v>
      </c>
      <c r="E3730">
        <v>1711.4100341796875</v>
      </c>
      <c r="F3730">
        <v>1.6834799898788333E-3</v>
      </c>
      <c r="G3730">
        <v>3945.320068359375</v>
      </c>
      <c r="H3730">
        <v>6.6418800354003906</v>
      </c>
    </row>
    <row r="3731" spans="1:8" x14ac:dyDescent="0.25">
      <c r="A3731">
        <v>3729</v>
      </c>
      <c r="B3731" s="5">
        <v>43551</v>
      </c>
      <c r="C3731">
        <v>41.900001525878906</v>
      </c>
      <c r="D3731">
        <v>47250100</v>
      </c>
      <c r="E3731">
        <v>1910.52001953125</v>
      </c>
      <c r="F3731">
        <v>1.6941899666562676E-3</v>
      </c>
      <c r="G3731">
        <v>4051.89990234375</v>
      </c>
      <c r="H3731">
        <v>6.8646998405456543</v>
      </c>
    </row>
    <row r="3732" spans="1:8" x14ac:dyDescent="0.25">
      <c r="A3732">
        <v>3730</v>
      </c>
      <c r="B3732" s="5">
        <v>43552</v>
      </c>
      <c r="C3732">
        <v>42</v>
      </c>
      <c r="D3732">
        <v>46298800</v>
      </c>
      <c r="E3732">
        <v>1872.8199462890625</v>
      </c>
      <c r="F3732">
        <v>1.6989300493150949E-3</v>
      </c>
      <c r="G3732">
        <v>4039</v>
      </c>
      <c r="H3732">
        <v>6.8619799613952637</v>
      </c>
    </row>
    <row r="3733" spans="1:8" x14ac:dyDescent="0.25">
      <c r="A3733">
        <v>3731</v>
      </c>
      <c r="B3733" s="5">
        <v>43553</v>
      </c>
      <c r="C3733">
        <v>42.099998474121094</v>
      </c>
      <c r="D3733">
        <v>46615900</v>
      </c>
      <c r="E3733">
        <v>1900.97998046875</v>
      </c>
      <c r="F3733">
        <v>1.7168200574815273E-3</v>
      </c>
      <c r="G3733">
        <v>4119.02001953125</v>
      </c>
      <c r="H3733">
        <v>7.0716300010681152</v>
      </c>
    </row>
    <row r="3734" spans="1:8" x14ac:dyDescent="0.25">
      <c r="A3734">
        <v>3732</v>
      </c>
      <c r="B3734" s="5">
        <v>43554</v>
      </c>
      <c r="C3734">
        <v>42.200000762939453</v>
      </c>
      <c r="D3734">
        <v>44079000</v>
      </c>
      <c r="E3734">
        <v>1792.1700439453125</v>
      </c>
      <c r="F3734">
        <v>1.7157699912786484E-3</v>
      </c>
      <c r="G3734">
        <v>4117.85009765625</v>
      </c>
      <c r="H3734">
        <v>7.0652999877929688</v>
      </c>
    </row>
    <row r="3735" spans="1:8" x14ac:dyDescent="0.25">
      <c r="A3735">
        <v>3734</v>
      </c>
      <c r="B3735" s="5">
        <v>43555</v>
      </c>
      <c r="C3735">
        <v>42.299999237060547</v>
      </c>
      <c r="D3735">
        <v>44079000</v>
      </c>
      <c r="E3735">
        <v>1782.1099853515625</v>
      </c>
      <c r="F3735">
        <v>1.7101899720728397E-3</v>
      </c>
      <c r="G3735">
        <v>4117.509765625</v>
      </c>
      <c r="H3735">
        <v>7.0416998863220215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F92FC-1D69-4D38-AC94-87D98CED0787}">
  <sheetPr codeName="Hoja11"/>
  <dimension ref="A1:Q3793"/>
  <sheetViews>
    <sheetView tabSelected="1" workbookViewId="0">
      <pane ySplit="1" topLeftCell="A3613" activePane="bottomLeft" state="frozen"/>
      <selection pane="bottomLeft" activeCell="I3737" sqref="I3737"/>
    </sheetView>
  </sheetViews>
  <sheetFormatPr baseColWidth="10" defaultRowHeight="15" x14ac:dyDescent="0.25"/>
  <sheetData>
    <row r="1" spans="1:17" s="23" customFormat="1" x14ac:dyDescent="0.25">
      <c r="A1" s="23" t="s">
        <v>0</v>
      </c>
      <c r="B1" s="23" t="s">
        <v>6</v>
      </c>
      <c r="C1" s="24" t="s">
        <v>16</v>
      </c>
      <c r="D1" s="24" t="s">
        <v>17</v>
      </c>
      <c r="E1" s="24" t="s">
        <v>16</v>
      </c>
      <c r="F1" s="24" t="s">
        <v>17</v>
      </c>
      <c r="G1" s="24" t="s">
        <v>16</v>
      </c>
      <c r="H1" s="24" t="s">
        <v>17</v>
      </c>
      <c r="L1" s="24"/>
      <c r="M1" s="24"/>
      <c r="N1" s="24"/>
      <c r="O1" s="24"/>
      <c r="P1" s="24"/>
      <c r="Q1" s="24"/>
    </row>
    <row r="2" spans="1:17" x14ac:dyDescent="0.25">
      <c r="A2" s="4" t="s">
        <v>18</v>
      </c>
      <c r="B2" s="4" t="s">
        <v>19</v>
      </c>
      <c r="C2" s="4" t="s">
        <v>20</v>
      </c>
      <c r="D2" s="4" t="s">
        <v>21</v>
      </c>
      <c r="E2" s="4" t="s">
        <v>140</v>
      </c>
      <c r="F2" s="4" t="s">
        <v>21</v>
      </c>
      <c r="G2" s="4" t="s">
        <v>110</v>
      </c>
      <c r="H2" s="4" t="s">
        <v>21</v>
      </c>
      <c r="I2" s="24"/>
      <c r="K2" s="4"/>
      <c r="L2" s="4"/>
      <c r="M2" s="4"/>
      <c r="N2" s="4"/>
      <c r="O2" s="4"/>
      <c r="P2" s="4"/>
      <c r="Q2" s="4"/>
    </row>
    <row r="3" spans="1:17" x14ac:dyDescent="0.25">
      <c r="A3" s="5">
        <f>+'Net Hash Rate'!B2</f>
        <v>39822</v>
      </c>
      <c r="B3">
        <f>+'Net Hash Rate'!G2</f>
        <v>0</v>
      </c>
      <c r="C3">
        <v>5.0081495074786387E-5</v>
      </c>
      <c r="D3" s="25">
        <f>+B3-C3</f>
        <v>-5.0081495074786387E-5</v>
      </c>
      <c r="E3">
        <v>6.9195987869379659E-5</v>
      </c>
      <c r="F3" s="25">
        <f>+B3-E3</f>
        <v>-6.9195987869379659E-5</v>
      </c>
      <c r="G3">
        <v>1.4344623512997721E-4</v>
      </c>
      <c r="H3" s="25">
        <f>+B3-G3</f>
        <v>-1.4344623512997721E-4</v>
      </c>
      <c r="K3">
        <v>-6.2881913462797092</v>
      </c>
      <c r="L3">
        <v>1</v>
      </c>
      <c r="M3" s="25"/>
      <c r="O3" s="25"/>
      <c r="Q3" s="25"/>
    </row>
    <row r="4" spans="1:17" x14ac:dyDescent="0.25">
      <c r="A4" s="5">
        <f>+'Net Hash Rate'!B3</f>
        <v>39823</v>
      </c>
      <c r="B4">
        <f>+'Net Hash Rate'!G3</f>
        <v>0</v>
      </c>
      <c r="C4">
        <v>1.1494121160850094E-5</v>
      </c>
      <c r="D4" s="25">
        <f t="shared" ref="D4:D67" si="0">+B4-C4</f>
        <v>-1.1494121160850094E-5</v>
      </c>
      <c r="E4">
        <v>1.5881056810058813E-5</v>
      </c>
      <c r="F4" s="25">
        <f t="shared" ref="F4:F67" si="1">+B4-E4</f>
        <v>-1.5881056810058813E-5</v>
      </c>
      <c r="G4">
        <v>3.2922108339410069E-5</v>
      </c>
      <c r="H4" s="25">
        <f t="shared" ref="H4:H67" si="2">+B4-G4</f>
        <v>-3.2922108339410069E-5</v>
      </c>
      <c r="K4">
        <v>-6.2881913462797092</v>
      </c>
      <c r="L4">
        <v>2</v>
      </c>
      <c r="M4" s="25"/>
      <c r="O4" s="25"/>
      <c r="Q4" s="25"/>
    </row>
    <row r="5" spans="1:17" x14ac:dyDescent="0.25">
      <c r="A5" s="5">
        <f>+'Net Hash Rate'!B4</f>
        <v>39824</v>
      </c>
      <c r="B5">
        <f>+'Net Hash Rate'!G4</f>
        <v>0</v>
      </c>
      <c r="C5">
        <v>5.6759025977704983E-5</v>
      </c>
      <c r="D5" s="25">
        <f t="shared" si="0"/>
        <v>-5.6759025977704983E-5</v>
      </c>
      <c r="E5">
        <v>7.8422117134605742E-5</v>
      </c>
      <c r="F5" s="25">
        <f t="shared" si="1"/>
        <v>-7.8422117134605742E-5</v>
      </c>
      <c r="G5">
        <v>1.6257239473358676E-4</v>
      </c>
      <c r="H5" s="25">
        <f t="shared" si="2"/>
        <v>-1.6257239473358676E-4</v>
      </c>
      <c r="K5">
        <v>-6.2881913462797092</v>
      </c>
      <c r="L5">
        <v>3</v>
      </c>
      <c r="M5" s="25"/>
      <c r="O5" s="25"/>
      <c r="Q5" s="25"/>
    </row>
    <row r="6" spans="1:17" x14ac:dyDescent="0.25">
      <c r="A6" s="5">
        <f>+'Net Hash Rate'!B5</f>
        <v>39825</v>
      </c>
      <c r="B6">
        <f>+'Net Hash Rate'!G5</f>
        <v>0</v>
      </c>
      <c r="C6">
        <v>5.6155182591248477E-5</v>
      </c>
      <c r="D6" s="25">
        <f t="shared" si="0"/>
        <v>-5.6155182591248477E-5</v>
      </c>
      <c r="E6">
        <v>7.7587806186383182E-5</v>
      </c>
      <c r="F6" s="25">
        <f t="shared" si="1"/>
        <v>-7.7587806186383182E-5</v>
      </c>
      <c r="G6">
        <v>1.6084283254168386E-4</v>
      </c>
      <c r="H6" s="25">
        <f t="shared" si="2"/>
        <v>-1.6084283254168386E-4</v>
      </c>
      <c r="K6">
        <v>-6.2881913462797092</v>
      </c>
      <c r="L6">
        <v>4</v>
      </c>
      <c r="M6" s="25"/>
      <c r="O6" s="25"/>
      <c r="Q6" s="25"/>
    </row>
    <row r="7" spans="1:17" x14ac:dyDescent="0.25">
      <c r="A7" s="5">
        <f>+'Net Hash Rate'!B6</f>
        <v>39826</v>
      </c>
      <c r="B7">
        <f>+'Net Hash Rate'!G6</f>
        <v>0</v>
      </c>
      <c r="C7">
        <v>4.6580071128088009E-5</v>
      </c>
      <c r="D7" s="25">
        <f t="shared" si="0"/>
        <v>-4.6580071128088009E-5</v>
      </c>
      <c r="E7">
        <v>6.4358183235562421E-5</v>
      </c>
      <c r="F7" s="25">
        <f t="shared" si="1"/>
        <v>-6.4358183235562421E-5</v>
      </c>
      <c r="G7">
        <v>1.3341725971704679E-4</v>
      </c>
      <c r="H7" s="25">
        <f t="shared" si="2"/>
        <v>-1.3341725971704679E-4</v>
      </c>
      <c r="K7">
        <v>-6.2881913462797092</v>
      </c>
      <c r="L7">
        <v>5</v>
      </c>
      <c r="M7" s="25"/>
      <c r="O7" s="25"/>
      <c r="Q7" s="25"/>
    </row>
    <row r="8" spans="1:17" x14ac:dyDescent="0.25">
      <c r="A8" s="5">
        <f>+'Net Hash Rate'!B7</f>
        <v>39827</v>
      </c>
      <c r="B8">
        <f>+'Net Hash Rate'!G7</f>
        <v>0</v>
      </c>
      <c r="C8">
        <v>4.4413450519489183E-5</v>
      </c>
      <c r="D8" s="25">
        <f t="shared" si="0"/>
        <v>-4.4413450519489183E-5</v>
      </c>
      <c r="E8">
        <v>6.1364633359979118E-5</v>
      </c>
      <c r="F8" s="25">
        <f t="shared" si="1"/>
        <v>-6.1364633359979118E-5</v>
      </c>
      <c r="G8">
        <v>1.2721150310386232E-4</v>
      </c>
      <c r="H8" s="25">
        <f t="shared" si="2"/>
        <v>-1.2721150310386232E-4</v>
      </c>
      <c r="K8">
        <v>-6.2881913462797092</v>
      </c>
      <c r="L8">
        <v>6</v>
      </c>
      <c r="M8" s="25"/>
      <c r="O8" s="25"/>
      <c r="Q8" s="25"/>
    </row>
    <row r="9" spans="1:17" x14ac:dyDescent="0.25">
      <c r="A9" s="5">
        <f>+'Net Hash Rate'!B8</f>
        <v>39828</v>
      </c>
      <c r="B9">
        <f>+'Net Hash Rate'!G8</f>
        <v>0</v>
      </c>
      <c r="C9">
        <v>5.0161000260198801E-5</v>
      </c>
      <c r="D9" s="25">
        <f t="shared" si="0"/>
        <v>-5.0161000260198801E-5</v>
      </c>
      <c r="E9">
        <v>6.9305837622010531E-5</v>
      </c>
      <c r="F9" s="25">
        <f t="shared" si="1"/>
        <v>-6.9305837622010531E-5</v>
      </c>
      <c r="G9">
        <v>1.4367395835396824E-4</v>
      </c>
      <c r="H9" s="25">
        <f t="shared" si="2"/>
        <v>-1.4367395835396824E-4</v>
      </c>
      <c r="K9">
        <v>-6.2881913462797092</v>
      </c>
      <c r="L9">
        <v>7</v>
      </c>
      <c r="M9" s="25"/>
      <c r="O9" s="25"/>
      <c r="Q9" s="25"/>
    </row>
    <row r="10" spans="1:17" x14ac:dyDescent="0.25">
      <c r="A10" s="5">
        <f>+'Net Hash Rate'!B9</f>
        <v>39829</v>
      </c>
      <c r="B10">
        <f>+'Net Hash Rate'!G9</f>
        <v>0</v>
      </c>
      <c r="C10">
        <v>5.852118757674826E-5</v>
      </c>
      <c r="D10" s="25">
        <f t="shared" si="0"/>
        <v>-5.852118757674826E-5</v>
      </c>
      <c r="E10">
        <v>8.0856839030371859E-5</v>
      </c>
      <c r="F10" s="25">
        <f t="shared" si="1"/>
        <v>-8.0856839030371859E-5</v>
      </c>
      <c r="G10">
        <v>1.6761967710197275E-4</v>
      </c>
      <c r="H10" s="25">
        <f t="shared" si="2"/>
        <v>-1.6761967710197275E-4</v>
      </c>
      <c r="K10">
        <v>-6.2881913462797092</v>
      </c>
      <c r="L10">
        <v>8</v>
      </c>
      <c r="M10" s="25"/>
      <c r="O10" s="25"/>
      <c r="Q10" s="25"/>
    </row>
    <row r="11" spans="1:17" x14ac:dyDescent="0.25">
      <c r="A11" s="5">
        <f>+'Net Hash Rate'!B10</f>
        <v>39830</v>
      </c>
      <c r="B11">
        <f>+'Net Hash Rate'!G10</f>
        <v>0</v>
      </c>
      <c r="C11">
        <v>4.9346236156061047E-5</v>
      </c>
      <c r="D11" s="25">
        <f t="shared" si="0"/>
        <v>-4.9346236156061047E-5</v>
      </c>
      <c r="E11">
        <v>6.8180104315084851E-5</v>
      </c>
      <c r="F11" s="25">
        <f t="shared" si="1"/>
        <v>-6.8180104315084851E-5</v>
      </c>
      <c r="G11">
        <v>1.4134026517881283E-4</v>
      </c>
      <c r="H11" s="25">
        <f t="shared" si="2"/>
        <v>-1.4134026517881283E-4</v>
      </c>
      <c r="K11">
        <v>-6.2881913462797092</v>
      </c>
      <c r="L11">
        <v>9</v>
      </c>
      <c r="M11" s="25"/>
      <c r="O11" s="25"/>
      <c r="Q11" s="25"/>
    </row>
    <row r="12" spans="1:17" x14ac:dyDescent="0.25">
      <c r="A12" s="5">
        <f>+'Net Hash Rate'!B11</f>
        <v>39831</v>
      </c>
      <c r="B12">
        <f>+'Net Hash Rate'!G11</f>
        <v>0</v>
      </c>
      <c r="C12">
        <v>5.0268694909179814E-5</v>
      </c>
      <c r="D12" s="25">
        <f t="shared" si="0"/>
        <v>-5.0268694909179814E-5</v>
      </c>
      <c r="E12">
        <v>6.9454635848049116E-5</v>
      </c>
      <c r="F12" s="25">
        <f t="shared" si="1"/>
        <v>-6.9454635848049116E-5</v>
      </c>
      <c r="G12">
        <v>1.4398242342508687E-4</v>
      </c>
      <c r="H12" s="25">
        <f t="shared" si="2"/>
        <v>-1.4398242342508687E-4</v>
      </c>
      <c r="K12">
        <v>-6.2881913462797092</v>
      </c>
      <c r="L12">
        <v>10</v>
      </c>
      <c r="M12" s="25"/>
      <c r="O12" s="25"/>
      <c r="Q12" s="25"/>
    </row>
    <row r="13" spans="1:17" x14ac:dyDescent="0.25">
      <c r="A13" s="5">
        <f>+'Net Hash Rate'!B12</f>
        <v>39832</v>
      </c>
      <c r="B13">
        <f>+'Net Hash Rate'!G12</f>
        <v>0</v>
      </c>
      <c r="C13">
        <v>5.1562154715248112E-5</v>
      </c>
      <c r="D13" s="25">
        <f t="shared" si="0"/>
        <v>-5.1562154715248112E-5</v>
      </c>
      <c r="E13">
        <v>7.1241767580370186E-5</v>
      </c>
      <c r="F13" s="25">
        <f t="shared" si="1"/>
        <v>-7.1241767580370186E-5</v>
      </c>
      <c r="G13">
        <v>1.4768722375493683E-4</v>
      </c>
      <c r="H13" s="25">
        <f t="shared" si="2"/>
        <v>-1.4768722375493683E-4</v>
      </c>
      <c r="K13">
        <v>-6.2881913462797092</v>
      </c>
      <c r="L13">
        <v>11</v>
      </c>
      <c r="M13" s="25"/>
      <c r="O13" s="25"/>
      <c r="Q13" s="25"/>
    </row>
    <row r="14" spans="1:17" x14ac:dyDescent="0.25">
      <c r="A14" s="5">
        <f>+'Net Hash Rate'!B13</f>
        <v>39833</v>
      </c>
      <c r="B14">
        <f>+'Net Hash Rate'!G13</f>
        <v>0</v>
      </c>
      <c r="C14">
        <v>5.2014457987987785E-5</v>
      </c>
      <c r="D14" s="25">
        <f t="shared" si="0"/>
        <v>-5.2014457987987785E-5</v>
      </c>
      <c r="E14">
        <v>7.1866700436848177E-5</v>
      </c>
      <c r="F14" s="25">
        <f t="shared" si="1"/>
        <v>-7.1866700436848177E-5</v>
      </c>
      <c r="G14">
        <v>1.4898273622944636E-4</v>
      </c>
      <c r="H14" s="25">
        <f t="shared" si="2"/>
        <v>-1.4898273622944636E-4</v>
      </c>
      <c r="K14">
        <v>-6.2881913462797092</v>
      </c>
      <c r="L14">
        <v>12</v>
      </c>
      <c r="M14" s="25"/>
      <c r="O14" s="25"/>
      <c r="Q14" s="25"/>
    </row>
    <row r="15" spans="1:17" x14ac:dyDescent="0.25">
      <c r="A15" s="5">
        <f>+'Net Hash Rate'!B14</f>
        <v>39834</v>
      </c>
      <c r="B15">
        <f>+'Net Hash Rate'!G14</f>
        <v>0</v>
      </c>
      <c r="C15">
        <v>5.51878643214808E-5</v>
      </c>
      <c r="D15" s="25">
        <f t="shared" si="0"/>
        <v>-5.51878643214808E-5</v>
      </c>
      <c r="E15">
        <v>7.6251293704862377E-5</v>
      </c>
      <c r="F15" s="25">
        <f t="shared" si="1"/>
        <v>-7.6251293704862377E-5</v>
      </c>
      <c r="G15">
        <v>1.5807218514460815E-4</v>
      </c>
      <c r="H15" s="25">
        <f t="shared" si="2"/>
        <v>-1.5807218514460815E-4</v>
      </c>
      <c r="K15">
        <v>-6.2881913462797092</v>
      </c>
      <c r="L15">
        <v>13</v>
      </c>
      <c r="M15" s="25"/>
      <c r="O15" s="25"/>
      <c r="Q15" s="25"/>
    </row>
    <row r="16" spans="1:17" x14ac:dyDescent="0.25">
      <c r="A16" s="5">
        <f>+'Net Hash Rate'!B15</f>
        <v>39835</v>
      </c>
      <c r="B16">
        <f>+'Net Hash Rate'!G15</f>
        <v>0</v>
      </c>
      <c r="C16">
        <v>6.1858867726681852E-5</v>
      </c>
      <c r="D16" s="25">
        <f t="shared" si="0"/>
        <v>-6.1858867726681852E-5</v>
      </c>
      <c r="E16">
        <v>8.5468404136840653E-5</v>
      </c>
      <c r="F16" s="25">
        <f t="shared" si="1"/>
        <v>-8.5468404136840653E-5</v>
      </c>
      <c r="G16">
        <v>1.7717964832210257E-4</v>
      </c>
      <c r="H16" s="25">
        <f t="shared" si="2"/>
        <v>-1.7717964832210257E-4</v>
      </c>
      <c r="K16">
        <v>-6.2881913462797092</v>
      </c>
      <c r="L16">
        <v>14</v>
      </c>
      <c r="M16" s="25"/>
      <c r="O16" s="25"/>
      <c r="Q16" s="25"/>
    </row>
    <row r="17" spans="1:17" x14ac:dyDescent="0.25">
      <c r="A17" s="5">
        <f>+'Net Hash Rate'!B16</f>
        <v>39836</v>
      </c>
      <c r="B17">
        <f>+'Net Hash Rate'!G16</f>
        <v>0</v>
      </c>
      <c r="C17">
        <v>3.970751080252001E-5</v>
      </c>
      <c r="D17" s="25">
        <f t="shared" si="0"/>
        <v>-3.970751080252001E-5</v>
      </c>
      <c r="E17">
        <v>5.4862588101881983E-5</v>
      </c>
      <c r="F17" s="25">
        <f t="shared" si="1"/>
        <v>-5.4862588101881983E-5</v>
      </c>
      <c r="G17">
        <v>1.1373248587125352E-4</v>
      </c>
      <c r="H17" s="25">
        <f t="shared" si="2"/>
        <v>-1.1373248587125352E-4</v>
      </c>
      <c r="K17">
        <v>-6.2881913462797092</v>
      </c>
      <c r="L17">
        <v>15</v>
      </c>
      <c r="M17" s="25"/>
      <c r="O17" s="25"/>
      <c r="Q17" s="25"/>
    </row>
    <row r="18" spans="1:17" x14ac:dyDescent="0.25">
      <c r="A18" s="5">
        <f>+'Net Hash Rate'!B17</f>
        <v>39837</v>
      </c>
      <c r="B18">
        <f>+'Net Hash Rate'!G17</f>
        <v>0</v>
      </c>
      <c r="C18">
        <v>1.6594156127125186E-5</v>
      </c>
      <c r="D18" s="25">
        <f t="shared" si="0"/>
        <v>-1.6594156127125186E-5</v>
      </c>
      <c r="E18">
        <v>2.2927610774408259E-5</v>
      </c>
      <c r="F18" s="25">
        <f t="shared" si="1"/>
        <v>-2.2927610774408259E-5</v>
      </c>
      <c r="G18">
        <v>4.7529915351779351E-5</v>
      </c>
      <c r="H18" s="25">
        <f t="shared" si="2"/>
        <v>-4.7529915351779351E-5</v>
      </c>
      <c r="K18">
        <v>-6.2881913462797092</v>
      </c>
      <c r="L18">
        <v>16</v>
      </c>
      <c r="M18" s="25"/>
      <c r="O18" s="25"/>
      <c r="Q18" s="25"/>
    </row>
    <row r="19" spans="1:17" x14ac:dyDescent="0.25">
      <c r="A19" s="5">
        <f>+'Net Hash Rate'!B18</f>
        <v>39838</v>
      </c>
      <c r="B19">
        <f>+'Net Hash Rate'!G18</f>
        <v>0</v>
      </c>
      <c r="C19">
        <v>5.0553462995207496E-5</v>
      </c>
      <c r="D19" s="25">
        <f t="shared" si="0"/>
        <v>-5.0553462995207496E-5</v>
      </c>
      <c r="E19">
        <v>6.9848090735866113E-5</v>
      </c>
      <c r="F19" s="25">
        <f t="shared" si="1"/>
        <v>-6.9848090735866113E-5</v>
      </c>
      <c r="G19">
        <v>1.4479807219445451E-4</v>
      </c>
      <c r="H19" s="25">
        <f t="shared" si="2"/>
        <v>-1.4479807219445451E-4</v>
      </c>
      <c r="K19">
        <v>-6.2881913462797092</v>
      </c>
      <c r="L19">
        <v>17</v>
      </c>
      <c r="M19" s="25"/>
      <c r="O19" s="25"/>
      <c r="Q19" s="25"/>
    </row>
    <row r="20" spans="1:17" x14ac:dyDescent="0.25">
      <c r="A20" s="5">
        <f>+'Net Hash Rate'!B19</f>
        <v>39839</v>
      </c>
      <c r="B20">
        <f>+'Net Hash Rate'!G19</f>
        <v>0</v>
      </c>
      <c r="C20">
        <v>1.0058039880461184E-4</v>
      </c>
      <c r="D20" s="25">
        <f t="shared" si="0"/>
        <v>-1.0058039880461184E-4</v>
      </c>
      <c r="E20">
        <v>1.3896869582643895E-4</v>
      </c>
      <c r="F20" s="25">
        <f t="shared" si="1"/>
        <v>-1.3896869582643895E-4</v>
      </c>
      <c r="G20">
        <v>2.8808803560772628E-4</v>
      </c>
      <c r="H20" s="25">
        <f t="shared" si="2"/>
        <v>-2.8808803560772628E-4</v>
      </c>
      <c r="K20">
        <v>-6.2881913462797092</v>
      </c>
      <c r="L20">
        <v>18</v>
      </c>
      <c r="M20" s="25"/>
      <c r="O20" s="25"/>
      <c r="Q20" s="25"/>
    </row>
    <row r="21" spans="1:17" x14ac:dyDescent="0.25">
      <c r="A21" s="5">
        <f>+'Net Hash Rate'!B20</f>
        <v>39840</v>
      </c>
      <c r="B21">
        <f>+'Net Hash Rate'!G20</f>
        <v>0</v>
      </c>
      <c r="C21">
        <v>5.2869515266778502E-5</v>
      </c>
      <c r="D21" s="25">
        <f t="shared" si="0"/>
        <v>-5.2869515266778502E-5</v>
      </c>
      <c r="E21">
        <v>7.304810552474489E-5</v>
      </c>
      <c r="F21" s="25">
        <f t="shared" si="1"/>
        <v>-7.304810552474489E-5</v>
      </c>
      <c r="G21">
        <v>1.5143183938181535E-4</v>
      </c>
      <c r="H21" s="25">
        <f t="shared" si="2"/>
        <v>-1.5143183938181535E-4</v>
      </c>
      <c r="K21">
        <v>-6.2881913462797092</v>
      </c>
      <c r="L21">
        <v>19</v>
      </c>
      <c r="M21" s="25"/>
      <c r="O21" s="25"/>
      <c r="Q21" s="25"/>
    </row>
    <row r="22" spans="1:17" x14ac:dyDescent="0.25">
      <c r="A22" s="5">
        <f>+'Net Hash Rate'!B21</f>
        <v>39841</v>
      </c>
      <c r="B22">
        <f>+'Net Hash Rate'!G21</f>
        <v>0</v>
      </c>
      <c r="C22">
        <v>4.5788795496947553E-5</v>
      </c>
      <c r="D22" s="25">
        <f t="shared" si="0"/>
        <v>-4.5788795496947553E-5</v>
      </c>
      <c r="E22">
        <v>6.3264903194861413E-5</v>
      </c>
      <c r="F22" s="25">
        <f t="shared" si="1"/>
        <v>-6.3264903194861413E-5</v>
      </c>
      <c r="G22">
        <v>1.3115084354740775E-4</v>
      </c>
      <c r="H22" s="25">
        <f t="shared" si="2"/>
        <v>-1.3115084354740775E-4</v>
      </c>
      <c r="K22">
        <v>-6.2881913462797092</v>
      </c>
      <c r="L22">
        <v>20</v>
      </c>
      <c r="M22" s="25"/>
      <c r="O22" s="25"/>
      <c r="Q22" s="25"/>
    </row>
    <row r="23" spans="1:17" x14ac:dyDescent="0.25">
      <c r="A23" s="5">
        <f>+'Net Hash Rate'!B22</f>
        <v>39842</v>
      </c>
      <c r="B23">
        <f>+'Net Hash Rate'!G22</f>
        <v>0</v>
      </c>
      <c r="C23">
        <v>5.0164266113874259E-5</v>
      </c>
      <c r="D23" s="25">
        <f t="shared" si="0"/>
        <v>-5.0164266113874259E-5</v>
      </c>
      <c r="E23">
        <v>6.9310349946791839E-5</v>
      </c>
      <c r="F23" s="25">
        <f t="shared" si="1"/>
        <v>-6.9310349946791839E-5</v>
      </c>
      <c r="G23">
        <v>1.4368331259576015E-4</v>
      </c>
      <c r="H23" s="25">
        <f t="shared" si="2"/>
        <v>-1.4368331259576015E-4</v>
      </c>
      <c r="K23">
        <v>-6.2881913462797092</v>
      </c>
      <c r="L23">
        <v>21</v>
      </c>
      <c r="M23" s="25"/>
      <c r="O23" s="25"/>
      <c r="Q23" s="25"/>
    </row>
    <row r="24" spans="1:17" x14ac:dyDescent="0.25">
      <c r="A24" s="5">
        <f>+'Net Hash Rate'!B23</f>
        <v>39843</v>
      </c>
      <c r="B24">
        <f>+'Net Hash Rate'!G23</f>
        <v>0</v>
      </c>
      <c r="C24">
        <v>5.187926564598982E-5</v>
      </c>
      <c r="D24" s="25">
        <f t="shared" si="0"/>
        <v>-5.187926564598982E-5</v>
      </c>
      <c r="E24">
        <v>7.1679909534480855E-5</v>
      </c>
      <c r="F24" s="25">
        <f t="shared" si="1"/>
        <v>-7.1679909534480855E-5</v>
      </c>
      <c r="G24">
        <v>1.4859551071932424E-4</v>
      </c>
      <c r="H24" s="25">
        <f t="shared" si="2"/>
        <v>-1.4859551071932424E-4</v>
      </c>
      <c r="K24">
        <v>-6.2881913462797092</v>
      </c>
      <c r="L24">
        <v>22</v>
      </c>
      <c r="M24" s="25"/>
      <c r="O24" s="25"/>
      <c r="Q24" s="25"/>
    </row>
    <row r="25" spans="1:17" x14ac:dyDescent="0.25">
      <c r="A25" s="5">
        <f>+'Net Hash Rate'!B24</f>
        <v>39844</v>
      </c>
      <c r="B25">
        <f>+'Net Hash Rate'!G24</f>
        <v>0</v>
      </c>
      <c r="C25">
        <v>4.6525115264005771E-5</v>
      </c>
      <c r="D25" s="25">
        <f t="shared" si="0"/>
        <v>-4.6525115264005771E-5</v>
      </c>
      <c r="E25">
        <v>6.4282252489111926E-5</v>
      </c>
      <c r="F25" s="25">
        <f t="shared" si="1"/>
        <v>-6.4282252489111926E-5</v>
      </c>
      <c r="G25">
        <v>1.3325985204003677E-4</v>
      </c>
      <c r="H25" s="25">
        <f t="shared" si="2"/>
        <v>-1.3325985204003677E-4</v>
      </c>
      <c r="K25">
        <v>-6.2881913462797092</v>
      </c>
      <c r="L25">
        <v>23</v>
      </c>
      <c r="M25" s="25"/>
      <c r="O25" s="25"/>
      <c r="Q25" s="25"/>
    </row>
    <row r="26" spans="1:17" x14ac:dyDescent="0.25">
      <c r="A26" s="5">
        <f>+'Net Hash Rate'!B25</f>
        <v>39845</v>
      </c>
      <c r="B26">
        <f>+'Net Hash Rate'!G25</f>
        <v>0</v>
      </c>
      <c r="C26">
        <v>5.6818137553859766E-5</v>
      </c>
      <c r="D26" s="25">
        <f t="shared" si="0"/>
        <v>-5.6818137553859766E-5</v>
      </c>
      <c r="E26">
        <v>7.8503789694509116E-5</v>
      </c>
      <c r="F26" s="25">
        <f t="shared" si="1"/>
        <v>-7.8503789694509116E-5</v>
      </c>
      <c r="G26">
        <v>1.6274170543486156E-4</v>
      </c>
      <c r="H26" s="25">
        <f t="shared" si="2"/>
        <v>-1.6274170543486156E-4</v>
      </c>
      <c r="K26">
        <v>-6.2881913462797092</v>
      </c>
      <c r="L26">
        <v>24</v>
      </c>
      <c r="M26" s="25"/>
      <c r="O26" s="25"/>
      <c r="Q26" s="25"/>
    </row>
    <row r="27" spans="1:17" x14ac:dyDescent="0.25">
      <c r="A27" s="5">
        <f>+'Net Hash Rate'!B26</f>
        <v>39846</v>
      </c>
      <c r="B27">
        <f>+'Net Hash Rate'!G26</f>
        <v>0</v>
      </c>
      <c r="C27">
        <v>4.9377373725461282E-5</v>
      </c>
      <c r="D27" s="25">
        <f t="shared" si="0"/>
        <v>-4.9377373725461282E-5</v>
      </c>
      <c r="E27">
        <v>6.8223126091317428E-5</v>
      </c>
      <c r="F27" s="25">
        <f t="shared" si="1"/>
        <v>-6.8223126091317428E-5</v>
      </c>
      <c r="G27">
        <v>1.4142945115648564E-4</v>
      </c>
      <c r="H27" s="25">
        <f t="shared" si="2"/>
        <v>-1.4142945115648564E-4</v>
      </c>
      <c r="K27">
        <v>-6.2881913462797092</v>
      </c>
      <c r="L27">
        <v>25</v>
      </c>
      <c r="M27" s="25"/>
      <c r="O27" s="25"/>
      <c r="Q27" s="25"/>
    </row>
    <row r="28" spans="1:17" x14ac:dyDescent="0.25">
      <c r="A28" s="5">
        <f>+'Net Hash Rate'!B27</f>
        <v>39847</v>
      </c>
      <c r="B28">
        <f>+'Net Hash Rate'!G27</f>
        <v>0</v>
      </c>
      <c r="C28">
        <v>4.5456727607953211E-5</v>
      </c>
      <c r="D28" s="25">
        <f t="shared" si="0"/>
        <v>-4.5456727607953211E-5</v>
      </c>
      <c r="E28">
        <v>6.2806095693520837E-5</v>
      </c>
      <c r="F28" s="25">
        <f t="shared" si="1"/>
        <v>-6.2806095693520837E-5</v>
      </c>
      <c r="G28">
        <v>1.3019971602190822E-4</v>
      </c>
      <c r="H28" s="25">
        <f t="shared" si="2"/>
        <v>-1.3019971602190822E-4</v>
      </c>
      <c r="K28">
        <v>-6.2881913462797092</v>
      </c>
      <c r="L28">
        <v>26</v>
      </c>
      <c r="M28" s="25"/>
      <c r="O28" s="25"/>
      <c r="Q28" s="25"/>
    </row>
    <row r="29" spans="1:17" x14ac:dyDescent="0.25">
      <c r="A29" s="5">
        <f>+'Net Hash Rate'!B28</f>
        <v>39848</v>
      </c>
      <c r="B29">
        <f>+'Net Hash Rate'!G28</f>
        <v>0</v>
      </c>
      <c r="C29">
        <v>5.1428248218004029E-5</v>
      </c>
      <c r="D29" s="25">
        <f t="shared" si="0"/>
        <v>-5.1428248218004029E-5</v>
      </c>
      <c r="E29">
        <v>7.1056753288262963E-5</v>
      </c>
      <c r="F29" s="25">
        <f t="shared" si="1"/>
        <v>-7.1056753288262963E-5</v>
      </c>
      <c r="G29">
        <v>1.4730368123368377E-4</v>
      </c>
      <c r="H29" s="25">
        <f t="shared" si="2"/>
        <v>-1.4730368123368377E-4</v>
      </c>
      <c r="K29">
        <v>-6.2881913462797092</v>
      </c>
      <c r="L29">
        <v>27</v>
      </c>
      <c r="M29" s="25"/>
      <c r="O29" s="25"/>
      <c r="Q29" s="25"/>
    </row>
    <row r="30" spans="1:17" x14ac:dyDescent="0.25">
      <c r="A30" s="5">
        <f>+'Net Hash Rate'!B29</f>
        <v>39849</v>
      </c>
      <c r="B30">
        <f>+'Net Hash Rate'!G29</f>
        <v>0</v>
      </c>
      <c r="C30">
        <v>4.8570938875750539E-5</v>
      </c>
      <c r="D30" s="25">
        <f t="shared" si="0"/>
        <v>-4.8570938875750539E-5</v>
      </c>
      <c r="E30">
        <v>6.7108901046823453E-5</v>
      </c>
      <c r="F30" s="25">
        <f t="shared" si="1"/>
        <v>-6.7108901046823453E-5</v>
      </c>
      <c r="G30">
        <v>1.3911961510035611E-4</v>
      </c>
      <c r="H30" s="25">
        <f t="shared" si="2"/>
        <v>-1.3911961510035611E-4</v>
      </c>
      <c r="K30">
        <v>-6.2881913462797092</v>
      </c>
      <c r="L30">
        <v>28</v>
      </c>
      <c r="M30" s="25"/>
      <c r="O30" s="25"/>
      <c r="Q30" s="25"/>
    </row>
    <row r="31" spans="1:17" x14ac:dyDescent="0.25">
      <c r="A31" s="5">
        <f>+'Net Hash Rate'!B30</f>
        <v>39850</v>
      </c>
      <c r="B31">
        <f>+'Net Hash Rate'!G30</f>
        <v>0</v>
      </c>
      <c r="C31">
        <v>5.2626625585956451E-5</v>
      </c>
      <c r="D31" s="25">
        <f t="shared" si="0"/>
        <v>-5.2626625585956451E-5</v>
      </c>
      <c r="E31">
        <v>7.2712512679869523E-5</v>
      </c>
      <c r="F31" s="25">
        <f t="shared" si="1"/>
        <v>-7.2712512679869523E-5</v>
      </c>
      <c r="G31">
        <v>1.5073614109617478E-4</v>
      </c>
      <c r="H31" s="25">
        <f t="shared" si="2"/>
        <v>-1.5073614109617478E-4</v>
      </c>
      <c r="K31">
        <v>-6.2881913462797092</v>
      </c>
      <c r="L31">
        <v>29</v>
      </c>
      <c r="M31" s="25"/>
      <c r="O31" s="25"/>
      <c r="Q31" s="25"/>
    </row>
    <row r="32" spans="1:17" x14ac:dyDescent="0.25">
      <c r="A32" s="5">
        <f>+'Net Hash Rate'!B31</f>
        <v>39851</v>
      </c>
      <c r="B32">
        <f>+'Net Hash Rate'!G31</f>
        <v>0</v>
      </c>
      <c r="C32">
        <v>4.9770924505869754E-5</v>
      </c>
      <c r="D32" s="25">
        <f t="shared" si="0"/>
        <v>-4.9770924505869754E-5</v>
      </c>
      <c r="E32">
        <v>6.8766882522439633E-5</v>
      </c>
      <c r="F32" s="25">
        <f t="shared" si="1"/>
        <v>-6.8766882522439633E-5</v>
      </c>
      <c r="G32">
        <v>1.4255668143780531E-4</v>
      </c>
      <c r="H32" s="25">
        <f t="shared" si="2"/>
        <v>-1.4255668143780531E-4</v>
      </c>
      <c r="K32">
        <v>-6.2881913462797092</v>
      </c>
      <c r="L32">
        <v>30</v>
      </c>
      <c r="M32" s="25"/>
      <c r="O32" s="25"/>
      <c r="Q32" s="25"/>
    </row>
    <row r="33" spans="1:17" x14ac:dyDescent="0.25">
      <c r="A33" s="5">
        <f>+'Net Hash Rate'!B32</f>
        <v>39852</v>
      </c>
      <c r="B33">
        <f>+'Net Hash Rate'!G32</f>
        <v>0</v>
      </c>
      <c r="C33">
        <v>5.0536780137407066E-5</v>
      </c>
      <c r="D33" s="25">
        <f t="shared" si="0"/>
        <v>-5.0536780137407066E-5</v>
      </c>
      <c r="E33">
        <v>6.9825040568848102E-5</v>
      </c>
      <c r="F33" s="25">
        <f t="shared" si="1"/>
        <v>-6.9825040568848102E-5</v>
      </c>
      <c r="G33">
        <v>1.4475028821478081E-4</v>
      </c>
      <c r="H33" s="25">
        <f t="shared" si="2"/>
        <v>-1.4475028821478081E-4</v>
      </c>
      <c r="K33">
        <v>-6.2881913462797092</v>
      </c>
      <c r="L33">
        <v>31</v>
      </c>
      <c r="M33" s="25"/>
      <c r="O33" s="25"/>
      <c r="Q33" s="25"/>
    </row>
    <row r="34" spans="1:17" x14ac:dyDescent="0.25">
      <c r="A34" s="5">
        <f>+'Net Hash Rate'!B33</f>
        <v>39853</v>
      </c>
      <c r="B34">
        <f>+'Net Hash Rate'!G33</f>
        <v>0</v>
      </c>
      <c r="C34">
        <v>4.9782303431165047E-5</v>
      </c>
      <c r="D34" s="25">
        <f t="shared" si="0"/>
        <v>-4.9782303431165047E-5</v>
      </c>
      <c r="E34">
        <v>6.8782604416834433E-5</v>
      </c>
      <c r="F34" s="25">
        <f t="shared" si="1"/>
        <v>-6.8782604416834433E-5</v>
      </c>
      <c r="G34">
        <v>1.4258927359566713E-4</v>
      </c>
      <c r="H34" s="25">
        <f t="shared" si="2"/>
        <v>-1.4258927359566713E-4</v>
      </c>
      <c r="K34">
        <v>-6.2881913462797092</v>
      </c>
      <c r="L34">
        <v>32</v>
      </c>
      <c r="M34" s="25"/>
      <c r="O34" s="25"/>
      <c r="Q34" s="25"/>
    </row>
    <row r="35" spans="1:17" x14ac:dyDescent="0.25">
      <c r="A35" s="5">
        <f>+'Net Hash Rate'!B34</f>
        <v>39854</v>
      </c>
      <c r="B35">
        <f>+'Net Hash Rate'!G34</f>
        <v>0</v>
      </c>
      <c r="C35">
        <v>5.2669016890685194E-5</v>
      </c>
      <c r="D35" s="25">
        <f t="shared" si="0"/>
        <v>-5.2669016890685194E-5</v>
      </c>
      <c r="E35">
        <v>7.2771083379554033E-5</v>
      </c>
      <c r="F35" s="25">
        <f t="shared" si="1"/>
        <v>-7.2771083379554033E-5</v>
      </c>
      <c r="G35">
        <v>1.5085756065556506E-4</v>
      </c>
      <c r="H35" s="25">
        <f t="shared" si="2"/>
        <v>-1.5085756065556506E-4</v>
      </c>
      <c r="K35">
        <v>-6.2881913462797092</v>
      </c>
      <c r="L35">
        <v>33</v>
      </c>
      <c r="M35" s="25"/>
      <c r="O35" s="25"/>
      <c r="Q35" s="25"/>
    </row>
    <row r="36" spans="1:17" x14ac:dyDescent="0.25">
      <c r="A36" s="5">
        <f>+'Net Hash Rate'!B35</f>
        <v>39855</v>
      </c>
      <c r="B36">
        <f>+'Net Hash Rate'!G35</f>
        <v>0</v>
      </c>
      <c r="C36">
        <v>4.7521060343479672E-5</v>
      </c>
      <c r="D36" s="25">
        <f t="shared" si="0"/>
        <v>-4.7521060343479672E-5</v>
      </c>
      <c r="E36">
        <v>6.5658317711105255E-5</v>
      </c>
      <c r="F36" s="25">
        <f t="shared" si="1"/>
        <v>-6.5658317711105255E-5</v>
      </c>
      <c r="G36">
        <v>1.3611249395564687E-4</v>
      </c>
      <c r="H36" s="25">
        <f t="shared" si="2"/>
        <v>-1.3611249395564687E-4</v>
      </c>
      <c r="K36">
        <v>-6.2881913462797092</v>
      </c>
      <c r="L36">
        <v>34</v>
      </c>
      <c r="M36" s="25"/>
      <c r="O36" s="25"/>
      <c r="Q36" s="25"/>
    </row>
    <row r="37" spans="1:17" x14ac:dyDescent="0.25">
      <c r="A37" s="5">
        <f>+'Net Hash Rate'!B36</f>
        <v>39856</v>
      </c>
      <c r="B37">
        <f>+'Net Hash Rate'!G36</f>
        <v>0</v>
      </c>
      <c r="C37">
        <v>4.9408063173728447E-5</v>
      </c>
      <c r="D37" s="25">
        <f t="shared" si="0"/>
        <v>-4.9408063173728447E-5</v>
      </c>
      <c r="E37">
        <v>6.8265528713021156E-5</v>
      </c>
      <c r="F37" s="25">
        <f t="shared" si="1"/>
        <v>-6.8265528713021156E-5</v>
      </c>
      <c r="G37">
        <v>1.4151735360040364E-4</v>
      </c>
      <c r="H37" s="25">
        <f t="shared" si="2"/>
        <v>-1.4151735360040364E-4</v>
      </c>
      <c r="K37">
        <v>-6.2881913462797092</v>
      </c>
      <c r="L37">
        <v>35</v>
      </c>
      <c r="M37" s="25"/>
      <c r="O37" s="25"/>
      <c r="Q37" s="25"/>
    </row>
    <row r="38" spans="1:17" x14ac:dyDescent="0.25">
      <c r="A38" s="5">
        <f>+'Net Hash Rate'!B37</f>
        <v>39857</v>
      </c>
      <c r="B38">
        <f>+'Net Hash Rate'!G37</f>
        <v>0</v>
      </c>
      <c r="C38">
        <v>4.7415779927274991E-5</v>
      </c>
      <c r="D38" s="25">
        <f t="shared" si="0"/>
        <v>-4.7415779927274991E-5</v>
      </c>
      <c r="E38">
        <v>6.5512855152695149E-5</v>
      </c>
      <c r="F38" s="25">
        <f t="shared" si="1"/>
        <v>-6.5512855152695149E-5</v>
      </c>
      <c r="G38">
        <v>1.3581094386583972E-4</v>
      </c>
      <c r="H38" s="25">
        <f t="shared" si="2"/>
        <v>-1.3581094386583972E-4</v>
      </c>
      <c r="K38">
        <v>-6.2881913462797092</v>
      </c>
      <c r="L38">
        <v>36</v>
      </c>
      <c r="M38" s="25"/>
      <c r="O38" s="25"/>
      <c r="Q38" s="25"/>
    </row>
    <row r="39" spans="1:17" x14ac:dyDescent="0.25">
      <c r="A39" s="5">
        <f>+'Net Hash Rate'!B38</f>
        <v>39858</v>
      </c>
      <c r="B39">
        <f>+'Net Hash Rate'!G38</f>
        <v>0</v>
      </c>
      <c r="C39">
        <v>5.1628120287621404E-5</v>
      </c>
      <c r="D39" s="25">
        <f t="shared" si="0"/>
        <v>-5.1628120287621404E-5</v>
      </c>
      <c r="E39">
        <v>7.1332910085978733E-5</v>
      </c>
      <c r="F39" s="25">
        <f t="shared" si="1"/>
        <v>-7.1332910085978733E-5</v>
      </c>
      <c r="G39">
        <v>1.478761660576978E-4</v>
      </c>
      <c r="H39" s="25">
        <f t="shared" si="2"/>
        <v>-1.478761660576978E-4</v>
      </c>
      <c r="K39">
        <v>-6.2881913462797092</v>
      </c>
      <c r="L39">
        <v>37</v>
      </c>
      <c r="M39" s="25"/>
      <c r="O39" s="25"/>
      <c r="Q39" s="25"/>
    </row>
    <row r="40" spans="1:17" x14ac:dyDescent="0.25">
      <c r="A40" s="5">
        <f>+'Net Hash Rate'!B39</f>
        <v>39859</v>
      </c>
      <c r="B40">
        <f>+'Net Hash Rate'!G39</f>
        <v>0</v>
      </c>
      <c r="C40">
        <v>5.4854913977047007E-5</v>
      </c>
      <c r="D40" s="25">
        <f t="shared" si="0"/>
        <v>-5.4854913977047007E-5</v>
      </c>
      <c r="E40">
        <v>7.5791266943278226E-5</v>
      </c>
      <c r="F40" s="25">
        <f t="shared" si="1"/>
        <v>-7.5791266943278226E-5</v>
      </c>
      <c r="G40">
        <v>1.5711853004060343E-4</v>
      </c>
      <c r="H40" s="25">
        <f t="shared" si="2"/>
        <v>-1.5711853004060343E-4</v>
      </c>
      <c r="K40">
        <v>-6.2881913462797092</v>
      </c>
      <c r="L40">
        <v>38</v>
      </c>
      <c r="M40" s="25"/>
      <c r="O40" s="25"/>
      <c r="Q40" s="25"/>
    </row>
    <row r="41" spans="1:17" x14ac:dyDescent="0.25">
      <c r="A41" s="5">
        <f>+'Net Hash Rate'!B40</f>
        <v>39860</v>
      </c>
      <c r="B41">
        <f>+'Net Hash Rate'!G40</f>
        <v>0</v>
      </c>
      <c r="C41">
        <v>5.0163614479301928E-5</v>
      </c>
      <c r="D41" s="25">
        <f t="shared" si="0"/>
        <v>-5.0163614479301928E-5</v>
      </c>
      <c r="E41">
        <v>6.9309449604302163E-5</v>
      </c>
      <c r="F41" s="25">
        <f t="shared" si="1"/>
        <v>-6.9309449604302163E-5</v>
      </c>
      <c r="G41">
        <v>1.4368144614736555E-4</v>
      </c>
      <c r="H41" s="25">
        <f t="shared" si="2"/>
        <v>-1.4368144614736555E-4</v>
      </c>
      <c r="K41">
        <v>-6.2881913462797092</v>
      </c>
      <c r="L41">
        <v>39</v>
      </c>
      <c r="M41" s="25"/>
      <c r="O41" s="25"/>
      <c r="Q41" s="25"/>
    </row>
    <row r="42" spans="1:17" x14ac:dyDescent="0.25">
      <c r="A42" s="5">
        <f>+'Net Hash Rate'!B41</f>
        <v>39861</v>
      </c>
      <c r="B42">
        <f>+'Net Hash Rate'!G41</f>
        <v>0</v>
      </c>
      <c r="C42">
        <v>5.2307327131613958E-5</v>
      </c>
      <c r="D42" s="25">
        <f t="shared" si="0"/>
        <v>-5.2307327131613958E-5</v>
      </c>
      <c r="E42">
        <v>7.2271348294892561E-5</v>
      </c>
      <c r="F42" s="25">
        <f t="shared" si="1"/>
        <v>-7.2271348294892561E-5</v>
      </c>
      <c r="G42">
        <v>1.4982158850364825E-4</v>
      </c>
      <c r="H42" s="25">
        <f t="shared" si="2"/>
        <v>-1.4982158850364825E-4</v>
      </c>
      <c r="K42">
        <v>-6.2881913462797092</v>
      </c>
      <c r="L42">
        <v>40</v>
      </c>
      <c r="M42" s="25"/>
      <c r="O42" s="25"/>
      <c r="Q42" s="25"/>
    </row>
    <row r="43" spans="1:17" x14ac:dyDescent="0.25">
      <c r="A43" s="5">
        <f>+'Net Hash Rate'!B42</f>
        <v>39862</v>
      </c>
      <c r="B43">
        <f>+'Net Hash Rate'!G42</f>
        <v>0</v>
      </c>
      <c r="C43">
        <v>5.2288485851595343E-5</v>
      </c>
      <c r="D43" s="25">
        <f t="shared" si="0"/>
        <v>-5.2288485851595343E-5</v>
      </c>
      <c r="E43">
        <v>7.2245315905450816E-5</v>
      </c>
      <c r="F43" s="25">
        <f t="shared" si="1"/>
        <v>-7.2245315905450816E-5</v>
      </c>
      <c r="G43">
        <v>1.4976762224965236E-4</v>
      </c>
      <c r="H43" s="25">
        <f t="shared" si="2"/>
        <v>-1.4976762224965236E-4</v>
      </c>
      <c r="K43">
        <v>-6.2881913462797092</v>
      </c>
      <c r="L43">
        <v>41</v>
      </c>
      <c r="M43" s="25"/>
      <c r="O43" s="25"/>
      <c r="Q43" s="25"/>
    </row>
    <row r="44" spans="1:17" x14ac:dyDescent="0.25">
      <c r="A44" s="5">
        <f>+'Net Hash Rate'!B43</f>
        <v>39863</v>
      </c>
      <c r="B44">
        <f>+'Net Hash Rate'!G43</f>
        <v>0</v>
      </c>
      <c r="C44">
        <v>4.975856200735862E-5</v>
      </c>
      <c r="D44" s="25">
        <f t="shared" si="0"/>
        <v>-4.975856200735862E-5</v>
      </c>
      <c r="E44">
        <v>6.874980165662814E-5</v>
      </c>
      <c r="F44" s="25">
        <f t="shared" si="1"/>
        <v>-6.874980165662814E-5</v>
      </c>
      <c r="G44">
        <v>1.4252127207421553E-4</v>
      </c>
      <c r="H44" s="25">
        <f t="shared" si="2"/>
        <v>-1.4252127207421553E-4</v>
      </c>
      <c r="K44">
        <v>-6.2881913462797092</v>
      </c>
      <c r="L44">
        <v>42</v>
      </c>
      <c r="M44" s="25"/>
      <c r="O44" s="25"/>
      <c r="Q44" s="25"/>
    </row>
    <row r="45" spans="1:17" x14ac:dyDescent="0.25">
      <c r="A45" s="5">
        <f>+'Net Hash Rate'!B44</f>
        <v>39864</v>
      </c>
      <c r="B45">
        <f>+'Net Hash Rate'!G44</f>
        <v>0</v>
      </c>
      <c r="C45">
        <v>5.2216088784288091E-5</v>
      </c>
      <c r="D45" s="25">
        <f t="shared" si="0"/>
        <v>-5.2216088784288091E-5</v>
      </c>
      <c r="E45">
        <v>7.2145287210546817E-5</v>
      </c>
      <c r="F45" s="25">
        <f t="shared" si="1"/>
        <v>-7.2145287210546817E-5</v>
      </c>
      <c r="G45">
        <v>1.4956025849734885E-4</v>
      </c>
      <c r="H45" s="25">
        <f t="shared" si="2"/>
        <v>-1.4956025849734885E-4</v>
      </c>
      <c r="K45">
        <v>-6.2881913462797092</v>
      </c>
      <c r="L45">
        <v>43</v>
      </c>
      <c r="M45" s="25"/>
      <c r="O45" s="25"/>
      <c r="Q45" s="25"/>
    </row>
    <row r="46" spans="1:17" x14ac:dyDescent="0.25">
      <c r="A46" s="5">
        <f>+'Net Hash Rate'!B45</f>
        <v>39865</v>
      </c>
      <c r="B46">
        <f>+'Net Hash Rate'!G45</f>
        <v>0</v>
      </c>
      <c r="C46">
        <v>5.5880429938045391E-5</v>
      </c>
      <c r="D46" s="25">
        <f t="shared" si="0"/>
        <v>-5.5880429938045391E-5</v>
      </c>
      <c r="E46">
        <v>7.7208189299352733E-5</v>
      </c>
      <c r="F46" s="25">
        <f t="shared" si="1"/>
        <v>-7.7208189299352733E-5</v>
      </c>
      <c r="G46">
        <v>1.6005587053835108E-4</v>
      </c>
      <c r="H46" s="25">
        <f t="shared" si="2"/>
        <v>-1.6005587053835108E-4</v>
      </c>
      <c r="K46">
        <v>-6.2881913462797092</v>
      </c>
      <c r="L46">
        <v>44</v>
      </c>
      <c r="M46" s="25"/>
      <c r="O46" s="25"/>
      <c r="Q46" s="25"/>
    </row>
    <row r="47" spans="1:17" x14ac:dyDescent="0.25">
      <c r="A47" s="5">
        <f>+'Net Hash Rate'!B46</f>
        <v>39866</v>
      </c>
      <c r="B47">
        <f>+'Net Hash Rate'!G46</f>
        <v>0</v>
      </c>
      <c r="C47">
        <v>4.9750159015741563E-5</v>
      </c>
      <c r="D47" s="25">
        <f t="shared" si="0"/>
        <v>-4.9750159015741563E-5</v>
      </c>
      <c r="E47">
        <v>6.8738191513897139E-5</v>
      </c>
      <c r="F47" s="25">
        <f t="shared" si="1"/>
        <v>-6.8738191513897139E-5</v>
      </c>
      <c r="G47">
        <v>1.424972037529824E-4</v>
      </c>
      <c r="H47" s="25">
        <f t="shared" si="2"/>
        <v>-1.424972037529824E-4</v>
      </c>
      <c r="K47">
        <v>-6.2881913462797092</v>
      </c>
      <c r="L47">
        <v>45</v>
      </c>
      <c r="M47" s="25"/>
      <c r="O47" s="25"/>
      <c r="Q47" s="25"/>
    </row>
    <row r="48" spans="1:17" x14ac:dyDescent="0.25">
      <c r="A48" s="5">
        <f>+'Net Hash Rate'!B47</f>
        <v>39867</v>
      </c>
      <c r="B48">
        <f>+'Net Hash Rate'!G47</f>
        <v>0</v>
      </c>
      <c r="C48">
        <v>5.5738877969048985E-5</v>
      </c>
      <c r="D48" s="25">
        <f t="shared" si="0"/>
        <v>-5.5738877969048985E-5</v>
      </c>
      <c r="E48">
        <v>7.7012611505300553E-5</v>
      </c>
      <c r="F48" s="25">
        <f t="shared" si="1"/>
        <v>-7.7012611505300553E-5</v>
      </c>
      <c r="G48">
        <v>1.5965042942686972E-4</v>
      </c>
      <c r="H48" s="25">
        <f t="shared" si="2"/>
        <v>-1.5965042942686972E-4</v>
      </c>
      <c r="K48">
        <v>-6.2881913462797092</v>
      </c>
      <c r="L48">
        <v>46</v>
      </c>
      <c r="M48" s="25"/>
      <c r="O48" s="25"/>
      <c r="Q48" s="25"/>
    </row>
    <row r="49" spans="1:17" x14ac:dyDescent="0.25">
      <c r="A49" s="5">
        <f>+'Net Hash Rate'!B48</f>
        <v>39868</v>
      </c>
      <c r="B49">
        <f>+'Net Hash Rate'!G48</f>
        <v>0</v>
      </c>
      <c r="C49">
        <v>5.2160345650694829E-5</v>
      </c>
      <c r="D49" s="25">
        <f t="shared" si="0"/>
        <v>-5.2160345650694829E-5</v>
      </c>
      <c r="E49">
        <v>7.206826871918269E-5</v>
      </c>
      <c r="F49" s="25">
        <f t="shared" si="1"/>
        <v>-7.206826871918269E-5</v>
      </c>
      <c r="G49">
        <v>1.4940059587872375E-4</v>
      </c>
      <c r="H49" s="25">
        <f t="shared" si="2"/>
        <v>-1.4940059587872375E-4</v>
      </c>
      <c r="K49">
        <v>-6.2881913462797092</v>
      </c>
      <c r="L49">
        <v>47</v>
      </c>
      <c r="M49" s="25"/>
      <c r="O49" s="25"/>
      <c r="Q49" s="25"/>
    </row>
    <row r="50" spans="1:17" x14ac:dyDescent="0.25">
      <c r="A50" s="5">
        <f>+'Net Hash Rate'!B49</f>
        <v>39869</v>
      </c>
      <c r="B50">
        <f>+'Net Hash Rate'!G49</f>
        <v>0</v>
      </c>
      <c r="C50">
        <v>5.2657110684145261E-5</v>
      </c>
      <c r="D50" s="25">
        <f t="shared" si="0"/>
        <v>-5.2657110684145261E-5</v>
      </c>
      <c r="E50">
        <v>7.2754632957655136E-5</v>
      </c>
      <c r="F50" s="25">
        <f t="shared" si="1"/>
        <v>-7.2754632957655136E-5</v>
      </c>
      <c r="G50">
        <v>1.5082345822910425E-4</v>
      </c>
      <c r="H50" s="25">
        <f t="shared" si="2"/>
        <v>-1.5082345822910425E-4</v>
      </c>
      <c r="K50">
        <v>-6.2881913462797092</v>
      </c>
      <c r="L50">
        <v>48</v>
      </c>
      <c r="M50" s="25"/>
      <c r="O50" s="25"/>
      <c r="Q50" s="25"/>
    </row>
    <row r="51" spans="1:17" x14ac:dyDescent="0.25">
      <c r="A51" s="5">
        <f>+'Net Hash Rate'!B50</f>
        <v>39870</v>
      </c>
      <c r="B51">
        <f>+'Net Hash Rate'!G50</f>
        <v>0</v>
      </c>
      <c r="C51">
        <v>4.4652230382569716E-5</v>
      </c>
      <c r="D51" s="25">
        <f t="shared" si="0"/>
        <v>-4.4652230382569716E-5</v>
      </c>
      <c r="E51">
        <v>6.1694547802119878E-5</v>
      </c>
      <c r="F51" s="25">
        <f t="shared" si="1"/>
        <v>-6.1694547802119878E-5</v>
      </c>
      <c r="G51">
        <v>1.2789542981836246E-4</v>
      </c>
      <c r="H51" s="25">
        <f t="shared" si="2"/>
        <v>-1.2789542981836246E-4</v>
      </c>
      <c r="K51">
        <v>-6.2881913462797092</v>
      </c>
      <c r="L51">
        <v>49</v>
      </c>
      <c r="M51" s="25"/>
      <c r="O51" s="25"/>
      <c r="Q51" s="25"/>
    </row>
    <row r="52" spans="1:17" x14ac:dyDescent="0.25">
      <c r="A52" s="5">
        <f>+'Net Hash Rate'!B51</f>
        <v>39871</v>
      </c>
      <c r="B52">
        <f>+'Net Hash Rate'!G51</f>
        <v>0</v>
      </c>
      <c r="C52">
        <v>4.1545891637800305E-5</v>
      </c>
      <c r="D52" s="25">
        <f t="shared" si="0"/>
        <v>-4.1545891637800305E-5</v>
      </c>
      <c r="E52">
        <v>5.7402619660192994E-5</v>
      </c>
      <c r="F52" s="25">
        <f t="shared" si="1"/>
        <v>-5.7402619660192994E-5</v>
      </c>
      <c r="G52">
        <v>1.189980796631774E-4</v>
      </c>
      <c r="H52" s="25">
        <f t="shared" si="2"/>
        <v>-1.189980796631774E-4</v>
      </c>
      <c r="K52">
        <v>-6.2881913462797092</v>
      </c>
      <c r="L52">
        <v>50</v>
      </c>
      <c r="M52" s="25"/>
      <c r="O52" s="25"/>
      <c r="Q52" s="25"/>
    </row>
    <row r="53" spans="1:17" x14ac:dyDescent="0.25">
      <c r="A53" s="5">
        <f>+'Net Hash Rate'!B52</f>
        <v>39872</v>
      </c>
      <c r="B53">
        <f>+'Net Hash Rate'!G52</f>
        <v>0</v>
      </c>
      <c r="C53">
        <v>5.129561006799178E-5</v>
      </c>
      <c r="D53" s="25">
        <f t="shared" si="0"/>
        <v>-5.129561006799178E-5</v>
      </c>
      <c r="E53">
        <v>7.0873491430653492E-5</v>
      </c>
      <c r="F53" s="25">
        <f t="shared" si="1"/>
        <v>-7.0873491430653492E-5</v>
      </c>
      <c r="G53">
        <v>1.4692377158391292E-4</v>
      </c>
      <c r="H53" s="25">
        <f t="shared" si="2"/>
        <v>-1.4692377158391292E-4</v>
      </c>
      <c r="K53">
        <v>-6.2881913462797092</v>
      </c>
      <c r="L53">
        <v>51</v>
      </c>
      <c r="M53" s="25"/>
      <c r="O53" s="25"/>
      <c r="Q53" s="25"/>
    </row>
    <row r="54" spans="1:17" x14ac:dyDescent="0.25">
      <c r="A54" s="5">
        <f>+'Net Hash Rate'!B53</f>
        <v>39873</v>
      </c>
      <c r="B54">
        <f>+'Net Hash Rate'!G53</f>
        <v>0</v>
      </c>
      <c r="C54">
        <v>4.8364553428089238E-5</v>
      </c>
      <c r="D54" s="25">
        <f t="shared" si="0"/>
        <v>-4.8364553428089238E-5</v>
      </c>
      <c r="E54">
        <v>6.6823744924557877E-5</v>
      </c>
      <c r="F54" s="25">
        <f t="shared" si="1"/>
        <v>-6.6823744924557877E-5</v>
      </c>
      <c r="G54">
        <v>1.385284742925903E-4</v>
      </c>
      <c r="H54" s="25">
        <f t="shared" si="2"/>
        <v>-1.385284742925903E-4</v>
      </c>
      <c r="K54">
        <v>-6.2881913462797092</v>
      </c>
      <c r="L54">
        <v>52</v>
      </c>
      <c r="M54" s="25"/>
      <c r="O54" s="25"/>
      <c r="Q54" s="25"/>
    </row>
    <row r="55" spans="1:17" x14ac:dyDescent="0.25">
      <c r="A55" s="5">
        <f>+'Net Hash Rate'!B54</f>
        <v>39874</v>
      </c>
      <c r="B55">
        <f>+'Net Hash Rate'!G54</f>
        <v>0</v>
      </c>
      <c r="C55">
        <v>4.7948276263809479E-5</v>
      </c>
      <c r="D55" s="25">
        <f t="shared" si="0"/>
        <v>-4.7948276263809479E-5</v>
      </c>
      <c r="E55">
        <v>6.6248588181198117E-5</v>
      </c>
      <c r="F55" s="25">
        <f t="shared" si="1"/>
        <v>-6.6248588181198117E-5</v>
      </c>
      <c r="G55">
        <v>1.373361498242943E-4</v>
      </c>
      <c r="H55" s="25">
        <f t="shared" si="2"/>
        <v>-1.373361498242943E-4</v>
      </c>
      <c r="K55">
        <v>-6.2881913462797092</v>
      </c>
      <c r="L55">
        <v>53</v>
      </c>
      <c r="M55" s="25"/>
      <c r="O55" s="25"/>
      <c r="Q55" s="25"/>
    </row>
    <row r="56" spans="1:17" x14ac:dyDescent="0.25">
      <c r="A56" s="5">
        <f>+'Net Hash Rate'!B55</f>
        <v>39875</v>
      </c>
      <c r="B56">
        <f>+'Net Hash Rate'!G55</f>
        <v>0</v>
      </c>
      <c r="C56">
        <v>4.9318537302713407E-5</v>
      </c>
      <c r="D56" s="25">
        <f t="shared" si="0"/>
        <v>-4.9318537302713407E-5</v>
      </c>
      <c r="E56">
        <v>6.8141833702009566E-5</v>
      </c>
      <c r="F56" s="25">
        <f t="shared" si="1"/>
        <v>-6.8141833702009566E-5</v>
      </c>
      <c r="G56">
        <v>1.4126092856507548E-4</v>
      </c>
      <c r="H56" s="25">
        <f t="shared" si="2"/>
        <v>-1.4126092856507548E-4</v>
      </c>
      <c r="K56">
        <v>-6.2881913462797092</v>
      </c>
      <c r="L56">
        <v>54</v>
      </c>
      <c r="M56" s="25"/>
      <c r="O56" s="25"/>
      <c r="Q56" s="25"/>
    </row>
    <row r="57" spans="1:17" x14ac:dyDescent="0.25">
      <c r="A57" s="5">
        <f>+'Net Hash Rate'!B56</f>
        <v>39876</v>
      </c>
      <c r="B57">
        <f>+'Net Hash Rate'!G56</f>
        <v>0</v>
      </c>
      <c r="C57">
        <v>5.0755681202078535E-5</v>
      </c>
      <c r="D57" s="25">
        <f t="shared" si="0"/>
        <v>-5.0755681202078535E-5</v>
      </c>
      <c r="E57">
        <v>7.0127489115821034E-5</v>
      </c>
      <c r="F57" s="25">
        <f t="shared" si="1"/>
        <v>-7.0127489115821034E-5</v>
      </c>
      <c r="G57">
        <v>1.4537727695675381E-4</v>
      </c>
      <c r="H57" s="25">
        <f t="shared" si="2"/>
        <v>-1.4537727695675381E-4</v>
      </c>
      <c r="K57">
        <v>-6.2881913462797092</v>
      </c>
      <c r="L57">
        <v>55</v>
      </c>
      <c r="M57" s="25"/>
      <c r="O57" s="25"/>
      <c r="Q57" s="25"/>
    </row>
    <row r="58" spans="1:17" x14ac:dyDescent="0.25">
      <c r="A58" s="5">
        <f>+'Net Hash Rate'!B57</f>
        <v>39877</v>
      </c>
      <c r="B58">
        <f>+'Net Hash Rate'!G57</f>
        <v>0</v>
      </c>
      <c r="C58">
        <v>4.7130201835826899E-5</v>
      </c>
      <c r="D58" s="25">
        <f t="shared" si="0"/>
        <v>-4.7130201835826899E-5</v>
      </c>
      <c r="E58">
        <v>6.5118281106491175E-5</v>
      </c>
      <c r="F58" s="25">
        <f t="shared" si="1"/>
        <v>-6.5118281106491175E-5</v>
      </c>
      <c r="G58">
        <v>1.3499297503338653E-4</v>
      </c>
      <c r="H58" s="25">
        <f t="shared" si="2"/>
        <v>-1.3499297503338653E-4</v>
      </c>
      <c r="K58">
        <v>-6.2881913462797092</v>
      </c>
      <c r="L58">
        <v>56</v>
      </c>
      <c r="M58" s="25"/>
      <c r="O58" s="25"/>
      <c r="Q58" s="25"/>
    </row>
    <row r="59" spans="1:17" x14ac:dyDescent="0.25">
      <c r="A59" s="5">
        <f>+'Net Hash Rate'!B58</f>
        <v>39878</v>
      </c>
      <c r="B59">
        <f>+'Net Hash Rate'!G58</f>
        <v>0</v>
      </c>
      <c r="C59">
        <v>5.025270762004499E-5</v>
      </c>
      <c r="D59" s="25">
        <f t="shared" si="0"/>
        <v>-5.025270762004499E-5</v>
      </c>
      <c r="E59">
        <v>6.9432546725841678E-5</v>
      </c>
      <c r="F59" s="25">
        <f t="shared" si="1"/>
        <v>-6.9432546725841678E-5</v>
      </c>
      <c r="G59">
        <v>1.4393663173230891E-4</v>
      </c>
      <c r="H59" s="25">
        <f t="shared" si="2"/>
        <v>-1.4393663173230891E-4</v>
      </c>
      <c r="K59">
        <v>-6.2881913462797092</v>
      </c>
      <c r="L59">
        <v>57</v>
      </c>
      <c r="M59" s="25"/>
      <c r="O59" s="25"/>
      <c r="Q59" s="25"/>
    </row>
    <row r="60" spans="1:17" x14ac:dyDescent="0.25">
      <c r="A60" s="5">
        <f>+'Net Hash Rate'!B59</f>
        <v>39879</v>
      </c>
      <c r="B60">
        <f>+'Net Hash Rate'!G59</f>
        <v>0</v>
      </c>
      <c r="C60">
        <v>5.3940971592208917E-5</v>
      </c>
      <c r="D60" s="25">
        <f t="shared" si="0"/>
        <v>-5.3940971592208917E-5</v>
      </c>
      <c r="E60">
        <v>7.4528502201927547E-5</v>
      </c>
      <c r="F60" s="25">
        <f t="shared" si="1"/>
        <v>-7.4528502201927547E-5</v>
      </c>
      <c r="G60">
        <v>1.5450076485537957E-4</v>
      </c>
      <c r="H60" s="25">
        <f t="shared" si="2"/>
        <v>-1.5450076485537957E-4</v>
      </c>
      <c r="K60">
        <v>-6.2881913462797092</v>
      </c>
      <c r="L60">
        <v>58</v>
      </c>
      <c r="M60" s="25"/>
      <c r="O60" s="25"/>
      <c r="Q60" s="25"/>
    </row>
    <row r="61" spans="1:17" x14ac:dyDescent="0.25">
      <c r="A61" s="5">
        <f>+'Net Hash Rate'!B60</f>
        <v>39880</v>
      </c>
      <c r="B61">
        <f>+'Net Hash Rate'!G60</f>
        <v>0</v>
      </c>
      <c r="C61">
        <v>4.8513537541446781E-5</v>
      </c>
      <c r="D61" s="25">
        <f t="shared" si="0"/>
        <v>-4.8513537541446781E-5</v>
      </c>
      <c r="E61">
        <v>6.7029591472973109E-5</v>
      </c>
      <c r="F61" s="25">
        <f t="shared" si="1"/>
        <v>-6.7029591472973109E-5</v>
      </c>
      <c r="G61">
        <v>1.389552029699871E-4</v>
      </c>
      <c r="H61" s="25">
        <f t="shared" si="2"/>
        <v>-1.389552029699871E-4</v>
      </c>
      <c r="K61">
        <v>-6.2881913462797092</v>
      </c>
      <c r="L61">
        <v>59</v>
      </c>
      <c r="M61" s="25"/>
      <c r="O61" s="25"/>
      <c r="Q61" s="25"/>
    </row>
    <row r="62" spans="1:17" x14ac:dyDescent="0.25">
      <c r="A62" s="5">
        <f>+'Net Hash Rate'!B61</f>
        <v>39881</v>
      </c>
      <c r="B62">
        <f>+'Net Hash Rate'!G61</f>
        <v>0</v>
      </c>
      <c r="C62">
        <v>5.1658154412777451E-5</v>
      </c>
      <c r="D62" s="25">
        <f t="shared" si="0"/>
        <v>-5.1658154412777451E-5</v>
      </c>
      <c r="E62">
        <v>7.1374407268857607E-5</v>
      </c>
      <c r="F62" s="25">
        <f t="shared" si="1"/>
        <v>-7.1374407268857607E-5</v>
      </c>
      <c r="G62">
        <v>1.4796219148830095E-4</v>
      </c>
      <c r="H62" s="25">
        <f t="shared" si="2"/>
        <v>-1.4796219148830095E-4</v>
      </c>
      <c r="K62">
        <v>-6.2881913462797092</v>
      </c>
      <c r="L62">
        <v>60</v>
      </c>
      <c r="M62" s="25"/>
      <c r="O62" s="25"/>
      <c r="Q62" s="25"/>
    </row>
    <row r="63" spans="1:17" x14ac:dyDescent="0.25">
      <c r="A63" s="5">
        <f>+'Net Hash Rate'!B62</f>
        <v>39882</v>
      </c>
      <c r="B63">
        <f>+'Net Hash Rate'!G62</f>
        <v>0</v>
      </c>
      <c r="C63">
        <v>4.8864762488814877E-5</v>
      </c>
      <c r="D63" s="25">
        <f t="shared" si="0"/>
        <v>-4.8864762488814877E-5</v>
      </c>
      <c r="E63">
        <v>6.7514867664532769E-5</v>
      </c>
      <c r="F63" s="25">
        <f t="shared" si="1"/>
        <v>-6.7514867664532769E-5</v>
      </c>
      <c r="G63">
        <v>1.3996120121960887E-4</v>
      </c>
      <c r="H63" s="25">
        <f t="shared" si="2"/>
        <v>-1.3996120121960887E-4</v>
      </c>
      <c r="K63">
        <v>-6.2881913462797092</v>
      </c>
      <c r="L63">
        <v>61</v>
      </c>
      <c r="M63" s="25"/>
      <c r="O63" s="25"/>
      <c r="Q63" s="25"/>
    </row>
    <row r="64" spans="1:17" x14ac:dyDescent="0.25">
      <c r="A64" s="5">
        <f>+'Net Hash Rate'!B63</f>
        <v>39883</v>
      </c>
      <c r="B64">
        <f>+'Net Hash Rate'!G63</f>
        <v>0</v>
      </c>
      <c r="C64">
        <v>4.586427498950171E-5</v>
      </c>
      <c r="D64" s="25">
        <f t="shared" si="0"/>
        <v>-4.586427498950171E-5</v>
      </c>
      <c r="E64">
        <v>6.3369190777397931E-5</v>
      </c>
      <c r="F64" s="25">
        <f t="shared" si="1"/>
        <v>-6.3369190777397931E-5</v>
      </c>
      <c r="G64">
        <v>1.3136703615548078E-4</v>
      </c>
      <c r="H64" s="25">
        <f t="shared" si="2"/>
        <v>-1.3136703615548078E-4</v>
      </c>
      <c r="K64">
        <v>-6.2881913462797092</v>
      </c>
      <c r="L64">
        <v>62</v>
      </c>
      <c r="M64" s="25"/>
      <c r="O64" s="25"/>
      <c r="Q64" s="25"/>
    </row>
    <row r="65" spans="1:17" x14ac:dyDescent="0.25">
      <c r="A65" s="5">
        <f>+'Net Hash Rate'!B64</f>
        <v>39884</v>
      </c>
      <c r="B65">
        <f>+'Net Hash Rate'!G64</f>
        <v>0</v>
      </c>
      <c r="C65">
        <v>4.9826879719420154E-5</v>
      </c>
      <c r="D65" s="25">
        <f t="shared" si="0"/>
        <v>-4.9826879719420154E-5</v>
      </c>
      <c r="E65">
        <v>6.8844194037846263E-5</v>
      </c>
      <c r="F65" s="25">
        <f t="shared" si="1"/>
        <v>-6.8844194037846263E-5</v>
      </c>
      <c r="G65">
        <v>1.4271695150777251E-4</v>
      </c>
      <c r="H65" s="25">
        <f t="shared" si="2"/>
        <v>-1.4271695150777251E-4</v>
      </c>
      <c r="K65">
        <v>-6.2881913462797092</v>
      </c>
      <c r="L65">
        <v>63</v>
      </c>
      <c r="M65" s="25"/>
      <c r="O65" s="25"/>
      <c r="Q65" s="25"/>
    </row>
    <row r="66" spans="1:17" x14ac:dyDescent="0.25">
      <c r="A66" s="5">
        <f>+'Net Hash Rate'!B65</f>
        <v>39885</v>
      </c>
      <c r="B66">
        <f>+'Net Hash Rate'!G65</f>
        <v>0</v>
      </c>
      <c r="C66">
        <v>5.2031586076348311E-5</v>
      </c>
      <c r="D66" s="25">
        <f t="shared" si="0"/>
        <v>-5.2031586076348311E-5</v>
      </c>
      <c r="E66">
        <v>7.1890365764583502E-5</v>
      </c>
      <c r="F66" s="25">
        <f t="shared" si="1"/>
        <v>-7.1890365764583502E-5</v>
      </c>
      <c r="G66">
        <v>1.4903179546353317E-4</v>
      </c>
      <c r="H66" s="25">
        <f t="shared" si="2"/>
        <v>-1.4903179546353317E-4</v>
      </c>
      <c r="K66">
        <v>-6.2881913462797092</v>
      </c>
      <c r="L66">
        <v>64</v>
      </c>
      <c r="M66" s="25"/>
      <c r="O66" s="25"/>
      <c r="Q66" s="25"/>
    </row>
    <row r="67" spans="1:17" x14ac:dyDescent="0.25">
      <c r="A67" s="5">
        <f>+'Net Hash Rate'!B66</f>
        <v>39886</v>
      </c>
      <c r="B67">
        <f>+'Net Hash Rate'!G66</f>
        <v>0</v>
      </c>
      <c r="C67">
        <v>5.2540053518177637E-5</v>
      </c>
      <c r="D67" s="25">
        <f t="shared" si="0"/>
        <v>-5.2540053518177637E-5</v>
      </c>
      <c r="E67">
        <v>7.2592898843603143E-5</v>
      </c>
      <c r="F67" s="25">
        <f t="shared" si="1"/>
        <v>-7.2592898843603143E-5</v>
      </c>
      <c r="G67">
        <v>1.5048817651021855E-4</v>
      </c>
      <c r="H67" s="25">
        <f t="shared" si="2"/>
        <v>-1.5048817651021855E-4</v>
      </c>
      <c r="K67">
        <v>-6.2881913462797092</v>
      </c>
      <c r="L67">
        <v>65</v>
      </c>
      <c r="M67" s="25"/>
      <c r="O67" s="25"/>
      <c r="Q67" s="25"/>
    </row>
    <row r="68" spans="1:17" x14ac:dyDescent="0.25">
      <c r="A68" s="5">
        <f>+'Net Hash Rate'!B67</f>
        <v>39887</v>
      </c>
      <c r="B68">
        <f>+'Net Hash Rate'!G67</f>
        <v>0</v>
      </c>
      <c r="C68">
        <v>4.6986935502586055E-5</v>
      </c>
      <c r="D68" s="25">
        <f t="shared" ref="D68:D131" si="3">+B68-C68</f>
        <v>-4.6986935502586055E-5</v>
      </c>
      <c r="E68">
        <v>6.4920334630607819E-5</v>
      </c>
      <c r="F68" s="25">
        <f t="shared" ref="F68:F131" si="4">+B68-E68</f>
        <v>-6.4920334630607819E-5</v>
      </c>
      <c r="G68">
        <v>1.3458262354340829E-4</v>
      </c>
      <c r="H68" s="25">
        <f t="shared" ref="H68:H131" si="5">+B68-G68</f>
        <v>-1.3458262354340829E-4</v>
      </c>
      <c r="K68">
        <v>-6.2881913462797092</v>
      </c>
      <c r="L68">
        <v>66</v>
      </c>
      <c r="M68" s="25"/>
      <c r="O68" s="25"/>
      <c r="Q68" s="25"/>
    </row>
    <row r="69" spans="1:17" x14ac:dyDescent="0.25">
      <c r="A69" s="5">
        <f>+'Net Hash Rate'!B68</f>
        <v>39888</v>
      </c>
      <c r="B69">
        <f>+'Net Hash Rate'!G68</f>
        <v>0</v>
      </c>
      <c r="C69">
        <v>5.3475474840878652E-5</v>
      </c>
      <c r="D69" s="25">
        <f t="shared" si="3"/>
        <v>-5.3475474840878652E-5</v>
      </c>
      <c r="E69">
        <v>7.388534034124057E-5</v>
      </c>
      <c r="F69" s="25">
        <f t="shared" si="4"/>
        <v>-7.388534034124057E-5</v>
      </c>
      <c r="G69">
        <v>1.5316746287739652E-4</v>
      </c>
      <c r="H69" s="25">
        <f t="shared" si="5"/>
        <v>-1.5316746287739652E-4</v>
      </c>
      <c r="K69">
        <v>-6.2881913462797092</v>
      </c>
      <c r="L69">
        <v>67</v>
      </c>
      <c r="M69" s="25"/>
      <c r="O69" s="25"/>
      <c r="Q69" s="25"/>
    </row>
    <row r="70" spans="1:17" x14ac:dyDescent="0.25">
      <c r="A70" s="5">
        <f>+'Net Hash Rate'!B69</f>
        <v>39889</v>
      </c>
      <c r="B70">
        <f>+'Net Hash Rate'!G69</f>
        <v>0</v>
      </c>
      <c r="C70">
        <v>5.6759025977704983E-5</v>
      </c>
      <c r="D70" s="25">
        <f t="shared" si="3"/>
        <v>-5.6759025977704983E-5</v>
      </c>
      <c r="E70">
        <v>7.8422117134605742E-5</v>
      </c>
      <c r="F70" s="25">
        <f t="shared" si="4"/>
        <v>-7.8422117134605742E-5</v>
      </c>
      <c r="G70">
        <v>1.6257239473358676E-4</v>
      </c>
      <c r="H70" s="25">
        <f t="shared" si="5"/>
        <v>-1.6257239473358676E-4</v>
      </c>
      <c r="K70">
        <v>-6.2881913462797092</v>
      </c>
      <c r="L70">
        <v>68</v>
      </c>
      <c r="M70" s="25"/>
      <c r="O70" s="25"/>
      <c r="Q70" s="25"/>
    </row>
    <row r="71" spans="1:17" x14ac:dyDescent="0.25">
      <c r="A71" s="5">
        <f>+'Net Hash Rate'!B70</f>
        <v>39890</v>
      </c>
      <c r="B71">
        <f>+'Net Hash Rate'!G70</f>
        <v>0</v>
      </c>
      <c r="C71">
        <v>4.8060548989766676E-5</v>
      </c>
      <c r="D71" s="25">
        <f t="shared" si="3"/>
        <v>-4.8060548989766676E-5</v>
      </c>
      <c r="E71">
        <v>6.640371178866621E-5</v>
      </c>
      <c r="F71" s="25">
        <f t="shared" si="4"/>
        <v>-6.640371178866621E-5</v>
      </c>
      <c r="G71">
        <v>1.3765772768099146E-4</v>
      </c>
      <c r="H71" s="25">
        <f t="shared" si="5"/>
        <v>-1.3765772768099146E-4</v>
      </c>
      <c r="K71">
        <v>-6.2881913462797092</v>
      </c>
      <c r="L71">
        <v>69</v>
      </c>
      <c r="M71" s="25"/>
      <c r="O71" s="25"/>
      <c r="Q71" s="25"/>
    </row>
    <row r="72" spans="1:17" x14ac:dyDescent="0.25">
      <c r="A72" s="5">
        <f>+'Net Hash Rate'!B71</f>
        <v>39891</v>
      </c>
      <c r="B72">
        <f>+'Net Hash Rate'!G71</f>
        <v>0</v>
      </c>
      <c r="C72">
        <v>4.4909291923909687E-5</v>
      </c>
      <c r="D72" s="25">
        <f t="shared" si="3"/>
        <v>-4.4909291923909687E-5</v>
      </c>
      <c r="E72">
        <v>6.2049721449984878E-5</v>
      </c>
      <c r="F72" s="25">
        <f t="shared" si="4"/>
        <v>-6.2049721449984878E-5</v>
      </c>
      <c r="G72">
        <v>1.2863171994402392E-4</v>
      </c>
      <c r="H72" s="25">
        <f t="shared" si="5"/>
        <v>-1.2863171994402392E-4</v>
      </c>
      <c r="K72">
        <v>-6.2881913462797092</v>
      </c>
      <c r="L72">
        <v>70</v>
      </c>
      <c r="M72" s="25"/>
      <c r="O72" s="25"/>
      <c r="Q72" s="25"/>
    </row>
    <row r="73" spans="1:17" x14ac:dyDescent="0.25">
      <c r="A73" s="5">
        <f>+'Net Hash Rate'!B72</f>
        <v>39892</v>
      </c>
      <c r="B73">
        <f>+'Net Hash Rate'!G72</f>
        <v>0</v>
      </c>
      <c r="C73">
        <v>4.9826879719420154E-5</v>
      </c>
      <c r="D73" s="25">
        <f t="shared" si="3"/>
        <v>-4.9826879719420154E-5</v>
      </c>
      <c r="E73">
        <v>6.8844194037846263E-5</v>
      </c>
      <c r="F73" s="25">
        <f t="shared" si="4"/>
        <v>-6.8844194037846263E-5</v>
      </c>
      <c r="G73">
        <v>1.4271695150777251E-4</v>
      </c>
      <c r="H73" s="25">
        <f t="shared" si="5"/>
        <v>-1.4271695150777251E-4</v>
      </c>
      <c r="K73">
        <v>-6.2881913462797092</v>
      </c>
      <c r="L73">
        <v>71</v>
      </c>
      <c r="M73" s="25"/>
      <c r="O73" s="25"/>
      <c r="Q73" s="25"/>
    </row>
    <row r="74" spans="1:17" x14ac:dyDescent="0.25">
      <c r="A74" s="5">
        <f>+'Net Hash Rate'!B73</f>
        <v>39893</v>
      </c>
      <c r="B74">
        <f>+'Net Hash Rate'!G73</f>
        <v>0</v>
      </c>
      <c r="C74">
        <v>1.1759145917095082E-4</v>
      </c>
      <c r="D74" s="25">
        <f t="shared" si="3"/>
        <v>-1.1759145917095082E-4</v>
      </c>
      <c r="E74">
        <v>1.6247232975343581E-4</v>
      </c>
      <c r="F74" s="25">
        <f t="shared" si="4"/>
        <v>-1.6247232975343581E-4</v>
      </c>
      <c r="G74">
        <v>3.3681207153109883E-4</v>
      </c>
      <c r="H74" s="25">
        <f t="shared" si="5"/>
        <v>-3.3681207153109883E-4</v>
      </c>
      <c r="K74">
        <v>-6.2881913462797092</v>
      </c>
      <c r="L74">
        <v>72</v>
      </c>
      <c r="M74" s="25"/>
      <c r="O74" s="25"/>
      <c r="Q74" s="25"/>
    </row>
    <row r="75" spans="1:17" x14ac:dyDescent="0.25">
      <c r="A75" s="5">
        <f>+'Net Hash Rate'!B74</f>
        <v>39894</v>
      </c>
      <c r="B75">
        <f>+'Net Hash Rate'!G74</f>
        <v>0</v>
      </c>
      <c r="C75">
        <v>3.9728615231587121E-5</v>
      </c>
      <c r="D75" s="25">
        <f t="shared" si="3"/>
        <v>-3.9728615231587121E-5</v>
      </c>
      <c r="E75">
        <v>5.4891747411434081E-5</v>
      </c>
      <c r="F75" s="25">
        <f t="shared" si="4"/>
        <v>-5.4891747411434081E-5</v>
      </c>
      <c r="G75">
        <v>1.1379293436404959E-4</v>
      </c>
      <c r="H75" s="25">
        <f t="shared" si="5"/>
        <v>-1.1379293436404959E-4</v>
      </c>
      <c r="K75">
        <v>-6.2881913462797092</v>
      </c>
      <c r="L75">
        <v>73</v>
      </c>
      <c r="M75" s="25"/>
      <c r="O75" s="25"/>
      <c r="Q75" s="25"/>
    </row>
    <row r="76" spans="1:17" x14ac:dyDescent="0.25">
      <c r="A76" s="5">
        <f>+'Net Hash Rate'!B75</f>
        <v>39895</v>
      </c>
      <c r="B76">
        <f>+'Net Hash Rate'!G75</f>
        <v>0</v>
      </c>
      <c r="C76">
        <v>3.6366834462346333E-5</v>
      </c>
      <c r="D76" s="25">
        <f t="shared" si="3"/>
        <v>-3.6366834462346333E-5</v>
      </c>
      <c r="E76">
        <v>5.0246883255910644E-5</v>
      </c>
      <c r="F76" s="25">
        <f t="shared" si="4"/>
        <v>-5.0246883255910644E-5</v>
      </c>
      <c r="G76">
        <v>1.0416393279451116E-4</v>
      </c>
      <c r="H76" s="25">
        <f t="shared" si="5"/>
        <v>-1.0416393279451116E-4</v>
      </c>
      <c r="K76">
        <v>-6.2881913462797092</v>
      </c>
      <c r="L76">
        <v>74</v>
      </c>
      <c r="M76" s="25"/>
      <c r="O76" s="25"/>
      <c r="Q76" s="25"/>
    </row>
    <row r="77" spans="1:17" x14ac:dyDescent="0.25">
      <c r="A77" s="5">
        <f>+'Net Hash Rate'!B76</f>
        <v>39896</v>
      </c>
      <c r="B77">
        <f>+'Net Hash Rate'!G76</f>
        <v>0</v>
      </c>
      <c r="C77">
        <v>4.9795172831008077E-5</v>
      </c>
      <c r="D77" s="25">
        <f t="shared" si="3"/>
        <v>-4.9795172831008077E-5</v>
      </c>
      <c r="E77">
        <v>6.8800385651881325E-5</v>
      </c>
      <c r="F77" s="25">
        <f t="shared" si="4"/>
        <v>-6.8800385651881325E-5</v>
      </c>
      <c r="G77">
        <v>1.4262613485456344E-4</v>
      </c>
      <c r="H77" s="25">
        <f t="shared" si="5"/>
        <v>-1.4262613485456344E-4</v>
      </c>
      <c r="K77">
        <v>-6.2881913462797092</v>
      </c>
      <c r="L77">
        <v>75</v>
      </c>
      <c r="M77" s="25"/>
      <c r="O77" s="25"/>
      <c r="Q77" s="25"/>
    </row>
    <row r="78" spans="1:17" x14ac:dyDescent="0.25">
      <c r="A78" s="5">
        <f>+'Net Hash Rate'!B77</f>
        <v>39897</v>
      </c>
      <c r="B78">
        <f>+'Net Hash Rate'!G77</f>
        <v>0</v>
      </c>
      <c r="C78">
        <v>4.4688089547320279E-5</v>
      </c>
      <c r="D78" s="25">
        <f t="shared" si="3"/>
        <v>-4.4688089547320279E-5</v>
      </c>
      <c r="E78">
        <v>6.1744093254494659E-5</v>
      </c>
      <c r="F78" s="25">
        <f t="shared" si="4"/>
        <v>-6.1744093254494659E-5</v>
      </c>
      <c r="G78">
        <v>1.2799813965501356E-4</v>
      </c>
      <c r="H78" s="25">
        <f t="shared" si="5"/>
        <v>-1.2799813965501356E-4</v>
      </c>
      <c r="K78">
        <v>-6.2881913462797092</v>
      </c>
      <c r="L78">
        <v>76</v>
      </c>
      <c r="M78" s="25"/>
      <c r="O78" s="25"/>
      <c r="Q78" s="25"/>
    </row>
    <row r="79" spans="1:17" x14ac:dyDescent="0.25">
      <c r="A79" s="5">
        <f>+'Net Hash Rate'!B78</f>
        <v>39898</v>
      </c>
      <c r="B79">
        <f>+'Net Hash Rate'!G78</f>
        <v>0</v>
      </c>
      <c r="C79">
        <v>4.8112260262252358E-5</v>
      </c>
      <c r="D79" s="25">
        <f t="shared" si="3"/>
        <v>-4.8112260262252358E-5</v>
      </c>
      <c r="E79">
        <v>6.6475159587464679E-5</v>
      </c>
      <c r="F79" s="25">
        <f t="shared" si="4"/>
        <v>-6.6475159587464679E-5</v>
      </c>
      <c r="G79">
        <v>1.378058420162519E-4</v>
      </c>
      <c r="H79" s="25">
        <f t="shared" si="5"/>
        <v>-1.378058420162519E-4</v>
      </c>
      <c r="K79">
        <v>-6.2881913462797092</v>
      </c>
      <c r="L79">
        <v>77</v>
      </c>
      <c r="M79" s="25"/>
      <c r="O79" s="25"/>
      <c r="Q79" s="25"/>
    </row>
    <row r="80" spans="1:17" x14ac:dyDescent="0.25">
      <c r="A80" s="5">
        <f>+'Net Hash Rate'!B79</f>
        <v>39899</v>
      </c>
      <c r="B80">
        <f>+'Net Hash Rate'!G79</f>
        <v>0</v>
      </c>
      <c r="C80">
        <v>5.3105311512296516E-5</v>
      </c>
      <c r="D80" s="25">
        <f t="shared" si="3"/>
        <v>-5.3105311512296516E-5</v>
      </c>
      <c r="E80">
        <v>7.337389759864655E-5</v>
      </c>
      <c r="F80" s="25">
        <f t="shared" si="4"/>
        <v>-7.337389759864655E-5</v>
      </c>
      <c r="G80">
        <v>1.5210722025107322E-4</v>
      </c>
      <c r="H80" s="25">
        <f t="shared" si="5"/>
        <v>-1.5210722025107322E-4</v>
      </c>
      <c r="K80">
        <v>-6.2881913462797092</v>
      </c>
      <c r="L80">
        <v>78</v>
      </c>
      <c r="M80" s="25"/>
      <c r="O80" s="25"/>
      <c r="Q80" s="25"/>
    </row>
    <row r="81" spans="1:17" x14ac:dyDescent="0.25">
      <c r="A81" s="5">
        <f>+'Net Hash Rate'!B80</f>
        <v>39900</v>
      </c>
      <c r="B81">
        <f>+'Net Hash Rate'!G80</f>
        <v>0</v>
      </c>
      <c r="C81">
        <v>4.9828862740691074E-5</v>
      </c>
      <c r="D81" s="25">
        <f t="shared" si="3"/>
        <v>-4.9828862740691074E-5</v>
      </c>
      <c r="E81">
        <v>6.884693391443347E-5</v>
      </c>
      <c r="F81" s="25">
        <f t="shared" si="4"/>
        <v>-6.884693391443347E-5</v>
      </c>
      <c r="G81">
        <v>1.4272263138883577E-4</v>
      </c>
      <c r="H81" s="25">
        <f t="shared" si="5"/>
        <v>-1.4272263138883577E-4</v>
      </c>
      <c r="K81">
        <v>-6.2881913462797092</v>
      </c>
      <c r="L81">
        <v>79</v>
      </c>
      <c r="M81" s="25"/>
      <c r="O81" s="25"/>
      <c r="Q81" s="25"/>
    </row>
    <row r="82" spans="1:17" x14ac:dyDescent="0.25">
      <c r="A82" s="5">
        <f>+'Net Hash Rate'!B81</f>
        <v>39901</v>
      </c>
      <c r="B82">
        <f>+'Net Hash Rate'!G81</f>
        <v>0</v>
      </c>
      <c r="C82">
        <v>5.1117649836982008E-5</v>
      </c>
      <c r="D82" s="25">
        <f t="shared" si="3"/>
        <v>-5.1117649836982008E-5</v>
      </c>
      <c r="E82">
        <v>7.0627609514233153E-5</v>
      </c>
      <c r="F82" s="25">
        <f t="shared" si="4"/>
        <v>-7.0627609514233153E-5</v>
      </c>
      <c r="G82">
        <v>1.4641404788051524E-4</v>
      </c>
      <c r="H82" s="25">
        <f t="shared" si="5"/>
        <v>-1.4641404788051524E-4</v>
      </c>
      <c r="K82">
        <v>-6.2881913462797092</v>
      </c>
      <c r="L82">
        <v>80</v>
      </c>
      <c r="M82" s="25"/>
      <c r="O82" s="25"/>
      <c r="Q82" s="25"/>
    </row>
    <row r="83" spans="1:17" x14ac:dyDescent="0.25">
      <c r="A83" s="5">
        <f>+'Net Hash Rate'!B82</f>
        <v>39902</v>
      </c>
      <c r="B83">
        <f>+'Net Hash Rate'!G82</f>
        <v>0</v>
      </c>
      <c r="C83">
        <v>5.1834325433558931E-5</v>
      </c>
      <c r="D83" s="25">
        <f t="shared" si="3"/>
        <v>-5.1834325433558931E-5</v>
      </c>
      <c r="E83">
        <v>7.1617817091162785E-5</v>
      </c>
      <c r="F83" s="25">
        <f t="shared" si="4"/>
        <v>-7.1617817091162785E-5</v>
      </c>
      <c r="G83">
        <v>1.4846679043512494E-4</v>
      </c>
      <c r="H83" s="25">
        <f t="shared" si="5"/>
        <v>-1.4846679043512494E-4</v>
      </c>
      <c r="K83">
        <v>-6.2881913462797092</v>
      </c>
      <c r="L83">
        <v>81</v>
      </c>
      <c r="M83" s="25"/>
      <c r="O83" s="25"/>
      <c r="Q83" s="25"/>
    </row>
    <row r="84" spans="1:17" x14ac:dyDescent="0.25">
      <c r="A84" s="5">
        <f>+'Net Hash Rate'!B83</f>
        <v>39903</v>
      </c>
      <c r="B84">
        <f>+'Net Hash Rate'!G83</f>
        <v>0</v>
      </c>
      <c r="C84">
        <v>5.6546580481475018E-5</v>
      </c>
      <c r="D84" s="25">
        <f t="shared" si="3"/>
        <v>-5.6546580481475018E-5</v>
      </c>
      <c r="E84">
        <v>7.8128588038517844E-5</v>
      </c>
      <c r="F84" s="25">
        <f t="shared" si="4"/>
        <v>-7.8128588038517844E-5</v>
      </c>
      <c r="G84">
        <v>1.6196389639385069E-4</v>
      </c>
      <c r="H84" s="25">
        <f t="shared" si="5"/>
        <v>-1.6196389639385069E-4</v>
      </c>
      <c r="K84">
        <v>-6.2881913462797092</v>
      </c>
      <c r="L84">
        <v>82</v>
      </c>
      <c r="M84" s="25"/>
      <c r="O84" s="25"/>
      <c r="Q84" s="25"/>
    </row>
    <row r="85" spans="1:17" x14ac:dyDescent="0.25">
      <c r="A85" s="5">
        <f>+'Net Hash Rate'!B84</f>
        <v>39904</v>
      </c>
      <c r="B85">
        <f>+'Net Hash Rate'!G84</f>
        <v>0</v>
      </c>
      <c r="C85">
        <v>4.6742666412912051E-5</v>
      </c>
      <c r="D85" s="25">
        <f t="shared" si="3"/>
        <v>-4.6742666412912051E-5</v>
      </c>
      <c r="E85">
        <v>6.4582835900973113E-5</v>
      </c>
      <c r="F85" s="25">
        <f t="shared" si="4"/>
        <v>-6.4582835900973113E-5</v>
      </c>
      <c r="G85">
        <v>1.3388297427734629E-4</v>
      </c>
      <c r="H85" s="25">
        <f t="shared" si="5"/>
        <v>-1.3388297427734629E-4</v>
      </c>
      <c r="K85">
        <v>-6.2881913462797092</v>
      </c>
      <c r="L85">
        <v>83</v>
      </c>
      <c r="M85" s="25"/>
      <c r="O85" s="25"/>
      <c r="Q85" s="25"/>
    </row>
    <row r="86" spans="1:17" x14ac:dyDescent="0.25">
      <c r="A86" s="5">
        <f>+'Net Hash Rate'!B85</f>
        <v>39905</v>
      </c>
      <c r="B86">
        <f>+'Net Hash Rate'!G85</f>
        <v>0</v>
      </c>
      <c r="C86">
        <v>4.6336144513740721E-5</v>
      </c>
      <c r="D86" s="25">
        <f t="shared" si="3"/>
        <v>-4.6336144513740721E-5</v>
      </c>
      <c r="E86">
        <v>6.4021157693050366E-5</v>
      </c>
      <c r="F86" s="25">
        <f t="shared" si="4"/>
        <v>-6.4021157693050366E-5</v>
      </c>
      <c r="G86">
        <v>1.3271859138807879E-4</v>
      </c>
      <c r="H86" s="25">
        <f t="shared" si="5"/>
        <v>-1.3271859138807879E-4</v>
      </c>
      <c r="K86">
        <v>-6.2881913462797092</v>
      </c>
      <c r="L86">
        <v>84</v>
      </c>
      <c r="M86" s="25"/>
      <c r="O86" s="25"/>
      <c r="Q86" s="25"/>
    </row>
    <row r="87" spans="1:17" x14ac:dyDescent="0.25">
      <c r="A87" s="5">
        <f>+'Net Hash Rate'!B86</f>
        <v>39906</v>
      </c>
      <c r="B87">
        <f>+'Net Hash Rate'!G86</f>
        <v>0</v>
      </c>
      <c r="C87">
        <v>4.8527169825282571E-5</v>
      </c>
      <c r="D87" s="25">
        <f t="shared" si="3"/>
        <v>-4.8527169825282571E-5</v>
      </c>
      <c r="E87">
        <v>6.704842676024887E-5</v>
      </c>
      <c r="F87" s="25">
        <f t="shared" si="4"/>
        <v>-6.704842676024887E-5</v>
      </c>
      <c r="G87">
        <v>1.3899424932412542E-4</v>
      </c>
      <c r="H87" s="25">
        <f t="shared" si="5"/>
        <v>-1.3899424932412542E-4</v>
      </c>
      <c r="K87">
        <v>-6.2881913462797092</v>
      </c>
      <c r="L87">
        <v>85</v>
      </c>
      <c r="M87" s="25"/>
      <c r="O87" s="25"/>
      <c r="Q87" s="25"/>
    </row>
    <row r="88" spans="1:17" x14ac:dyDescent="0.25">
      <c r="A88" s="5">
        <f>+'Net Hash Rate'!B87</f>
        <v>39907</v>
      </c>
      <c r="B88">
        <f>+'Net Hash Rate'!G87</f>
        <v>0</v>
      </c>
      <c r="C88">
        <v>4.9815480409400158E-5</v>
      </c>
      <c r="D88" s="25">
        <f t="shared" si="3"/>
        <v>-4.9815480409400158E-5</v>
      </c>
      <c r="E88">
        <v>6.882844397853422E-5</v>
      </c>
      <c r="F88" s="25">
        <f t="shared" si="4"/>
        <v>-6.882844397853422E-5</v>
      </c>
      <c r="G88">
        <v>1.4268430096283559E-4</v>
      </c>
      <c r="H88" s="25">
        <f t="shared" si="5"/>
        <v>-1.4268430096283559E-4</v>
      </c>
      <c r="K88">
        <v>-6.2881913462797092</v>
      </c>
      <c r="L88">
        <v>86</v>
      </c>
      <c r="M88" s="25"/>
      <c r="O88" s="25"/>
      <c r="Q88" s="25"/>
    </row>
    <row r="89" spans="1:17" x14ac:dyDescent="0.25">
      <c r="A89" s="5">
        <f>+'Net Hash Rate'!B88</f>
        <v>39908</v>
      </c>
      <c r="B89">
        <f>+'Net Hash Rate'!G88</f>
        <v>0</v>
      </c>
      <c r="C89">
        <v>4.9388086342537153E-5</v>
      </c>
      <c r="D89" s="25">
        <f t="shared" si="3"/>
        <v>-4.9388086342537153E-5</v>
      </c>
      <c r="E89">
        <v>6.8237927369117239E-5</v>
      </c>
      <c r="F89" s="25">
        <f t="shared" si="4"/>
        <v>-6.8237927369117239E-5</v>
      </c>
      <c r="G89">
        <v>1.4146013483686757E-4</v>
      </c>
      <c r="H89" s="25">
        <f t="shared" si="5"/>
        <v>-1.4146013483686757E-4</v>
      </c>
      <c r="K89">
        <v>-6.2881913462797092</v>
      </c>
      <c r="L89">
        <v>87</v>
      </c>
      <c r="M89" s="25"/>
      <c r="O89" s="25"/>
      <c r="Q89" s="25"/>
    </row>
    <row r="90" spans="1:17" x14ac:dyDescent="0.25">
      <c r="A90" s="5">
        <f>+'Net Hash Rate'!B89</f>
        <v>39909</v>
      </c>
      <c r="B90">
        <f>+'Net Hash Rate'!G89</f>
        <v>0</v>
      </c>
      <c r="C90">
        <v>5.8903191351026592E-5</v>
      </c>
      <c r="D90" s="25">
        <f t="shared" si="3"/>
        <v>-5.8903191351026592E-5</v>
      </c>
      <c r="E90">
        <v>8.1384641335226156E-5</v>
      </c>
      <c r="F90" s="25">
        <f t="shared" si="4"/>
        <v>-8.1384641335226156E-5</v>
      </c>
      <c r="G90">
        <v>1.6871383379884932E-4</v>
      </c>
      <c r="H90" s="25">
        <f t="shared" si="5"/>
        <v>-1.6871383379884932E-4</v>
      </c>
      <c r="K90">
        <v>-6.2881913462797092</v>
      </c>
      <c r="L90">
        <v>88</v>
      </c>
      <c r="M90" s="25"/>
      <c r="O90" s="25"/>
      <c r="Q90" s="25"/>
    </row>
    <row r="91" spans="1:17" x14ac:dyDescent="0.25">
      <c r="A91" s="5">
        <f>+'Net Hash Rate'!B90</f>
        <v>39910</v>
      </c>
      <c r="B91">
        <f>+'Net Hash Rate'!G90</f>
        <v>0</v>
      </c>
      <c r="C91">
        <v>4.9280199038421659E-5</v>
      </c>
      <c r="D91" s="25">
        <f t="shared" si="3"/>
        <v>-4.9280199038421659E-5</v>
      </c>
      <c r="E91">
        <v>6.8088862957687665E-5</v>
      </c>
      <c r="F91" s="25">
        <f t="shared" si="4"/>
        <v>-6.8088862957687665E-5</v>
      </c>
      <c r="G91">
        <v>1.4115111795207647E-4</v>
      </c>
      <c r="H91" s="25">
        <f t="shared" si="5"/>
        <v>-1.4115111795207647E-4</v>
      </c>
      <c r="K91">
        <v>-6.2881913462797092</v>
      </c>
      <c r="L91">
        <v>89</v>
      </c>
      <c r="M91" s="25"/>
      <c r="O91" s="25"/>
      <c r="Q91" s="25"/>
    </row>
    <row r="92" spans="1:17" x14ac:dyDescent="0.25">
      <c r="A92" s="5">
        <f>+'Net Hash Rate'!B91</f>
        <v>39911</v>
      </c>
      <c r="B92">
        <f>+'Net Hash Rate'!G91</f>
        <v>0</v>
      </c>
      <c r="C92">
        <v>4.6933654844374207E-5</v>
      </c>
      <c r="D92" s="25">
        <f t="shared" si="3"/>
        <v>-4.6933654844374207E-5</v>
      </c>
      <c r="E92">
        <v>6.484671846212494E-5</v>
      </c>
      <c r="F92" s="25">
        <f t="shared" si="4"/>
        <v>-6.484671846212494E-5</v>
      </c>
      <c r="G92">
        <v>1.3443001408527765E-4</v>
      </c>
      <c r="H92" s="25">
        <f t="shared" si="5"/>
        <v>-1.3443001408527765E-4</v>
      </c>
      <c r="K92">
        <v>-6.2881913462797092</v>
      </c>
      <c r="L92">
        <v>90</v>
      </c>
      <c r="M92" s="25"/>
      <c r="O92" s="25"/>
      <c r="Q92" s="25"/>
    </row>
    <row r="93" spans="1:17" x14ac:dyDescent="0.25">
      <c r="A93" s="5">
        <f>+'Net Hash Rate'!B92</f>
        <v>39912</v>
      </c>
      <c r="B93">
        <f>+'Net Hash Rate'!G92</f>
        <v>0</v>
      </c>
      <c r="C93">
        <v>4.9777850188635701E-5</v>
      </c>
      <c r="D93" s="25">
        <f t="shared" si="3"/>
        <v>-4.9777850188635701E-5</v>
      </c>
      <c r="E93">
        <v>6.8776451515137311E-5</v>
      </c>
      <c r="F93" s="25">
        <f t="shared" si="4"/>
        <v>-6.8776451515137311E-5</v>
      </c>
      <c r="G93">
        <v>1.425765183679328E-4</v>
      </c>
      <c r="H93" s="25">
        <f t="shared" si="5"/>
        <v>-1.425765183679328E-4</v>
      </c>
      <c r="K93">
        <v>-6.2881913462797092</v>
      </c>
      <c r="L93">
        <v>91</v>
      </c>
      <c r="M93" s="25"/>
      <c r="O93" s="25"/>
      <c r="Q93" s="25"/>
    </row>
    <row r="94" spans="1:17" x14ac:dyDescent="0.25">
      <c r="A94" s="5">
        <f>+'Net Hash Rate'!B93</f>
        <v>39913</v>
      </c>
      <c r="B94">
        <f>+'Net Hash Rate'!G93</f>
        <v>0</v>
      </c>
      <c r="C94">
        <v>4.5629847183558433E-5</v>
      </c>
      <c r="D94" s="25">
        <f t="shared" si="3"/>
        <v>-4.5629847183558433E-5</v>
      </c>
      <c r="E94">
        <v>6.3045289432358753E-5</v>
      </c>
      <c r="F94" s="25">
        <f t="shared" si="4"/>
        <v>-6.3045289432358753E-5</v>
      </c>
      <c r="G94">
        <v>1.3069557484782357E-4</v>
      </c>
      <c r="H94" s="25">
        <f t="shared" si="5"/>
        <v>-1.3069557484782357E-4</v>
      </c>
      <c r="K94">
        <v>-6.2881913462797092</v>
      </c>
      <c r="L94">
        <v>92</v>
      </c>
      <c r="M94" s="25"/>
      <c r="O94" s="25"/>
      <c r="Q94" s="25"/>
    </row>
    <row r="95" spans="1:17" x14ac:dyDescent="0.25">
      <c r="A95" s="5">
        <f>+'Net Hash Rate'!B94</f>
        <v>39914</v>
      </c>
      <c r="B95">
        <f>+'Net Hash Rate'!G94</f>
        <v>0</v>
      </c>
      <c r="C95">
        <v>5.0582311329609436E-5</v>
      </c>
      <c r="D95" s="25">
        <f t="shared" si="3"/>
        <v>-5.0582311329609436E-5</v>
      </c>
      <c r="E95">
        <v>6.9887949549872112E-5</v>
      </c>
      <c r="F95" s="25">
        <f t="shared" si="4"/>
        <v>-6.9887949549872112E-5</v>
      </c>
      <c r="G95">
        <v>1.4488070121648248E-4</v>
      </c>
      <c r="H95" s="25">
        <f t="shared" si="5"/>
        <v>-1.4488070121648248E-4</v>
      </c>
      <c r="K95">
        <v>-6.2881913462797092</v>
      </c>
      <c r="L95">
        <v>93</v>
      </c>
      <c r="M95" s="25"/>
      <c r="O95" s="25"/>
      <c r="Q95" s="25"/>
    </row>
    <row r="96" spans="1:17" x14ac:dyDescent="0.25">
      <c r="A96" s="5">
        <f>+'Net Hash Rate'!B95</f>
        <v>39915</v>
      </c>
      <c r="B96">
        <f>+'Net Hash Rate'!G95</f>
        <v>0</v>
      </c>
      <c r="C96">
        <v>5.1439654669536952E-5</v>
      </c>
      <c r="D96" s="25">
        <f t="shared" si="3"/>
        <v>-5.1439654669536952E-5</v>
      </c>
      <c r="E96">
        <v>7.1072513214773264E-5</v>
      </c>
      <c r="F96" s="25">
        <f t="shared" si="4"/>
        <v>-7.1072513214773264E-5</v>
      </c>
      <c r="G96">
        <v>1.4733635223374369E-4</v>
      </c>
      <c r="H96" s="25">
        <f t="shared" si="5"/>
        <v>-1.4733635223374369E-4</v>
      </c>
      <c r="K96">
        <v>-6.2881913462797092</v>
      </c>
      <c r="L96">
        <v>94</v>
      </c>
      <c r="M96" s="25"/>
      <c r="O96" s="25"/>
      <c r="Q96" s="25"/>
    </row>
    <row r="97" spans="1:17" x14ac:dyDescent="0.25">
      <c r="A97" s="5">
        <f>+'Net Hash Rate'!B96</f>
        <v>39916</v>
      </c>
      <c r="B97">
        <f>+'Net Hash Rate'!G96</f>
        <v>0</v>
      </c>
      <c r="C97">
        <v>4.9820435990197749E-5</v>
      </c>
      <c r="D97" s="25">
        <f t="shared" si="3"/>
        <v>-4.9820435990197749E-5</v>
      </c>
      <c r="E97">
        <v>6.883529094482875E-5</v>
      </c>
      <c r="F97" s="25">
        <f t="shared" si="4"/>
        <v>-6.883529094482875E-5</v>
      </c>
      <c r="G97">
        <v>1.4269849501609286E-4</v>
      </c>
      <c r="H97" s="25">
        <f t="shared" si="5"/>
        <v>-1.4269849501609286E-4</v>
      </c>
      <c r="K97">
        <v>-6.2881913462797092</v>
      </c>
      <c r="L97">
        <v>95</v>
      </c>
      <c r="M97" s="25"/>
      <c r="O97" s="25"/>
      <c r="Q97" s="25"/>
    </row>
    <row r="98" spans="1:17" x14ac:dyDescent="0.25">
      <c r="A98" s="5">
        <f>+'Net Hash Rate'!B97</f>
        <v>39917</v>
      </c>
      <c r="B98">
        <f>+'Net Hash Rate'!G97</f>
        <v>0</v>
      </c>
      <c r="C98">
        <v>4.6204051105973112E-5</v>
      </c>
      <c r="D98" s="25">
        <f t="shared" si="3"/>
        <v>-4.6204051105973112E-5</v>
      </c>
      <c r="E98">
        <v>6.3838648488246034E-5</v>
      </c>
      <c r="F98" s="25">
        <f t="shared" si="4"/>
        <v>-6.3838648488246034E-5</v>
      </c>
      <c r="G98">
        <v>1.3234024201968521E-4</v>
      </c>
      <c r="H98" s="25">
        <f t="shared" si="5"/>
        <v>-1.3234024201968521E-4</v>
      </c>
      <c r="K98">
        <v>-6.2881913462797092</v>
      </c>
      <c r="L98">
        <v>96</v>
      </c>
      <c r="M98" s="25"/>
      <c r="O98" s="25"/>
      <c r="Q98" s="25"/>
    </row>
    <row r="99" spans="1:17" x14ac:dyDescent="0.25">
      <c r="A99" s="5">
        <f>+'Net Hash Rate'!B98</f>
        <v>39918</v>
      </c>
      <c r="B99">
        <f>+'Net Hash Rate'!G98</f>
        <v>0</v>
      </c>
      <c r="C99">
        <v>4.9372505890203034E-5</v>
      </c>
      <c r="D99" s="25">
        <f t="shared" si="3"/>
        <v>-4.9372505890203034E-5</v>
      </c>
      <c r="E99">
        <v>6.8216400360207035E-5</v>
      </c>
      <c r="F99" s="25">
        <f t="shared" si="4"/>
        <v>-6.8216400360207035E-5</v>
      </c>
      <c r="G99">
        <v>1.4141550842893756E-4</v>
      </c>
      <c r="H99" s="25">
        <f t="shared" si="5"/>
        <v>-1.4141550842893756E-4</v>
      </c>
      <c r="K99">
        <v>-6.2881913462797092</v>
      </c>
      <c r="L99">
        <v>97</v>
      </c>
      <c r="M99" s="25"/>
      <c r="O99" s="25"/>
      <c r="Q99" s="25"/>
    </row>
    <row r="100" spans="1:17" x14ac:dyDescent="0.25">
      <c r="A100" s="5">
        <f>+'Net Hash Rate'!B99</f>
        <v>39919</v>
      </c>
      <c r="B100">
        <f>+'Net Hash Rate'!G99</f>
        <v>0</v>
      </c>
      <c r="C100">
        <v>4.5358331967056737E-5</v>
      </c>
      <c r="D100" s="25">
        <f t="shared" si="3"/>
        <v>-4.5358331967056737E-5</v>
      </c>
      <c r="E100">
        <v>6.2670145607292263E-5</v>
      </c>
      <c r="F100" s="25">
        <f t="shared" si="4"/>
        <v>-6.2670145607292263E-5</v>
      </c>
      <c r="G100">
        <v>1.2991788569278719E-4</v>
      </c>
      <c r="H100" s="25">
        <f t="shared" si="5"/>
        <v>-1.2991788569278719E-4</v>
      </c>
      <c r="K100">
        <v>-6.2881913462797092</v>
      </c>
      <c r="L100">
        <v>98</v>
      </c>
      <c r="M100" s="25"/>
      <c r="O100" s="25"/>
      <c r="Q100" s="25"/>
    </row>
    <row r="101" spans="1:17" x14ac:dyDescent="0.25">
      <c r="A101" s="5">
        <f>+'Net Hash Rate'!B100</f>
        <v>39920</v>
      </c>
      <c r="B101">
        <f>+'Net Hash Rate'!G100</f>
        <v>0</v>
      </c>
      <c r="C101">
        <v>5.1154668056655248E-5</v>
      </c>
      <c r="D101" s="25">
        <f t="shared" si="3"/>
        <v>-5.1154668056655248E-5</v>
      </c>
      <c r="E101">
        <v>7.0678756395444072E-5</v>
      </c>
      <c r="F101" s="25">
        <f t="shared" si="4"/>
        <v>-7.0678756395444072E-5</v>
      </c>
      <c r="G101">
        <v>1.4652007754746929E-4</v>
      </c>
      <c r="H101" s="25">
        <f t="shared" si="5"/>
        <v>-1.4652007754746929E-4</v>
      </c>
      <c r="K101">
        <v>-6.2881913462797092</v>
      </c>
      <c r="L101">
        <v>99</v>
      </c>
      <c r="M101" s="25"/>
      <c r="O101" s="25"/>
      <c r="Q101" s="25"/>
    </row>
    <row r="102" spans="1:17" x14ac:dyDescent="0.25">
      <c r="A102" s="5">
        <f>+'Net Hash Rate'!B101</f>
        <v>39921</v>
      </c>
      <c r="B102">
        <f>+'Net Hash Rate'!G101</f>
        <v>0</v>
      </c>
      <c r="C102">
        <v>4.5470760009793336E-5</v>
      </c>
      <c r="D102" s="25">
        <f t="shared" si="3"/>
        <v>-4.5470760009793336E-5</v>
      </c>
      <c r="E102">
        <v>6.2825483810949361E-5</v>
      </c>
      <c r="F102" s="25">
        <f t="shared" si="4"/>
        <v>-6.2825483810949361E-5</v>
      </c>
      <c r="G102">
        <v>1.3023990841654003E-4</v>
      </c>
      <c r="H102" s="25">
        <f t="shared" si="5"/>
        <v>-1.3023990841654003E-4</v>
      </c>
      <c r="K102">
        <v>-6.2881913462797092</v>
      </c>
      <c r="L102">
        <v>100</v>
      </c>
      <c r="M102" s="25"/>
      <c r="O102" s="25"/>
      <c r="Q102" s="25"/>
    </row>
    <row r="103" spans="1:17" x14ac:dyDescent="0.25">
      <c r="A103" s="5">
        <f>+'Net Hash Rate'!B102</f>
        <v>39922</v>
      </c>
      <c r="B103">
        <f>+'Net Hash Rate'!G102</f>
        <v>0</v>
      </c>
      <c r="C103">
        <v>4.9828862740691074E-5</v>
      </c>
      <c r="D103" s="25">
        <f t="shared" si="3"/>
        <v>-4.9828862740691074E-5</v>
      </c>
      <c r="E103">
        <v>6.884693391443347E-5</v>
      </c>
      <c r="F103" s="25">
        <f t="shared" si="4"/>
        <v>-6.884693391443347E-5</v>
      </c>
      <c r="G103">
        <v>1.4272263138883577E-4</v>
      </c>
      <c r="H103" s="25">
        <f t="shared" si="5"/>
        <v>-1.4272263138883577E-4</v>
      </c>
      <c r="K103">
        <v>-6.2881913462797092</v>
      </c>
      <c r="L103">
        <v>101</v>
      </c>
      <c r="M103" s="25"/>
      <c r="O103" s="25"/>
      <c r="Q103" s="25"/>
    </row>
    <row r="104" spans="1:17" x14ac:dyDescent="0.25">
      <c r="A104" s="5">
        <f>+'Net Hash Rate'!B103</f>
        <v>39923</v>
      </c>
      <c r="B104">
        <f>+'Net Hash Rate'!G103</f>
        <v>0</v>
      </c>
      <c r="C104">
        <v>4.9828862740691074E-5</v>
      </c>
      <c r="D104" s="25">
        <f t="shared" si="3"/>
        <v>-4.9828862740691074E-5</v>
      </c>
      <c r="E104">
        <v>6.884693391443347E-5</v>
      </c>
      <c r="F104" s="25">
        <f t="shared" si="4"/>
        <v>-6.884693391443347E-5</v>
      </c>
      <c r="G104">
        <v>1.4272263138883577E-4</v>
      </c>
      <c r="H104" s="25">
        <f t="shared" si="5"/>
        <v>-1.4272263138883577E-4</v>
      </c>
      <c r="K104">
        <v>-6.2881913462797092</v>
      </c>
      <c r="L104">
        <v>102</v>
      </c>
      <c r="M104" s="25"/>
      <c r="O104" s="25"/>
      <c r="Q104" s="25"/>
    </row>
    <row r="105" spans="1:17" x14ac:dyDescent="0.25">
      <c r="A105" s="5">
        <f>+'Net Hash Rate'!B104</f>
        <v>39924</v>
      </c>
      <c r="B105">
        <f>+'Net Hash Rate'!G104</f>
        <v>0</v>
      </c>
      <c r="C105">
        <v>4.9755595921500562E-5</v>
      </c>
      <c r="D105" s="25">
        <f t="shared" si="3"/>
        <v>-4.9755595921500562E-5</v>
      </c>
      <c r="E105">
        <v>6.8745703511380112E-5</v>
      </c>
      <c r="F105" s="25">
        <f t="shared" si="4"/>
        <v>-6.8745703511380112E-5</v>
      </c>
      <c r="G105">
        <v>1.4251277644426727E-4</v>
      </c>
      <c r="H105" s="25">
        <f t="shared" si="5"/>
        <v>-1.4251277644426727E-4</v>
      </c>
      <c r="K105">
        <v>-6.2881913462797092</v>
      </c>
      <c r="L105">
        <v>103</v>
      </c>
      <c r="M105" s="25"/>
      <c r="O105" s="25"/>
      <c r="Q105" s="25"/>
    </row>
    <row r="106" spans="1:17" x14ac:dyDescent="0.25">
      <c r="A106" s="5">
        <f>+'Net Hash Rate'!B105</f>
        <v>39925</v>
      </c>
      <c r="B106">
        <f>+'Net Hash Rate'!G105</f>
        <v>0</v>
      </c>
      <c r="C106">
        <v>5.0578172731004849E-5</v>
      </c>
      <c r="D106" s="25">
        <f t="shared" si="3"/>
        <v>-5.0578172731004849E-5</v>
      </c>
      <c r="E106">
        <v>6.9882231381546443E-5</v>
      </c>
      <c r="F106" s="25">
        <f t="shared" si="4"/>
        <v>-6.9882231381546443E-5</v>
      </c>
      <c r="G106">
        <v>1.4486884720957521E-4</v>
      </c>
      <c r="H106" s="25">
        <f t="shared" si="5"/>
        <v>-1.4486884720957521E-4</v>
      </c>
      <c r="K106">
        <v>-6.2881913462797092</v>
      </c>
      <c r="L106">
        <v>104</v>
      </c>
      <c r="M106" s="25"/>
      <c r="O106" s="25"/>
      <c r="Q106" s="25"/>
    </row>
    <row r="107" spans="1:17" x14ac:dyDescent="0.25">
      <c r="A107" s="5">
        <f>+'Net Hash Rate'!B106</f>
        <v>39926</v>
      </c>
      <c r="B107">
        <f>+'Net Hash Rate'!G106</f>
        <v>0</v>
      </c>
      <c r="C107">
        <v>5.3153162342902194E-5</v>
      </c>
      <c r="D107" s="25">
        <f t="shared" si="3"/>
        <v>-5.3153162342902194E-5</v>
      </c>
      <c r="E107">
        <v>7.3440011549302084E-5</v>
      </c>
      <c r="F107" s="25">
        <f t="shared" si="4"/>
        <v>-7.3440011549302084E-5</v>
      </c>
      <c r="G107">
        <v>1.5224427729156246E-4</v>
      </c>
      <c r="H107" s="25">
        <f t="shared" si="5"/>
        <v>-1.5224427729156246E-4</v>
      </c>
      <c r="K107">
        <v>-6.2881913462797092</v>
      </c>
      <c r="L107">
        <v>105</v>
      </c>
      <c r="M107" s="25"/>
      <c r="O107" s="25"/>
      <c r="Q107" s="25"/>
    </row>
    <row r="108" spans="1:17" x14ac:dyDescent="0.25">
      <c r="A108" s="5">
        <f>+'Net Hash Rate'!B107</f>
        <v>39927</v>
      </c>
      <c r="B108">
        <f>+'Net Hash Rate'!G107</f>
        <v>0</v>
      </c>
      <c r="C108">
        <v>3.4665191230678862E-5</v>
      </c>
      <c r="D108" s="25">
        <f t="shared" si="3"/>
        <v>-3.4665191230678862E-5</v>
      </c>
      <c r="E108">
        <v>4.7895777638144167E-5</v>
      </c>
      <c r="F108" s="25">
        <f t="shared" si="4"/>
        <v>-4.7895777638144167E-5</v>
      </c>
      <c r="G108">
        <v>9.9289990537943109E-5</v>
      </c>
      <c r="H108" s="25">
        <f t="shared" si="5"/>
        <v>-9.9289990537943109E-5</v>
      </c>
      <c r="K108">
        <v>-6.2881913462797092</v>
      </c>
      <c r="L108">
        <v>106</v>
      </c>
      <c r="M108" s="25"/>
      <c r="O108" s="25"/>
      <c r="Q108" s="25"/>
    </row>
    <row r="109" spans="1:17" x14ac:dyDescent="0.25">
      <c r="A109" s="5">
        <f>+'Net Hash Rate'!B108</f>
        <v>39928</v>
      </c>
      <c r="B109">
        <f>+'Net Hash Rate'!G108</f>
        <v>0</v>
      </c>
      <c r="C109">
        <v>5.1439654669536952E-5</v>
      </c>
      <c r="D109" s="25">
        <f t="shared" si="3"/>
        <v>-5.1439654669536952E-5</v>
      </c>
      <c r="E109">
        <v>7.1072513214773264E-5</v>
      </c>
      <c r="F109" s="25">
        <f t="shared" si="4"/>
        <v>-7.1072513214773264E-5</v>
      </c>
      <c r="G109">
        <v>1.4733635223374369E-4</v>
      </c>
      <c r="H109" s="25">
        <f t="shared" si="5"/>
        <v>-1.4733635223374369E-4</v>
      </c>
      <c r="K109">
        <v>-6.2881913462797092</v>
      </c>
      <c r="L109">
        <v>107</v>
      </c>
      <c r="M109" s="25"/>
      <c r="O109" s="25"/>
      <c r="Q109" s="25"/>
    </row>
    <row r="110" spans="1:17" x14ac:dyDescent="0.25">
      <c r="A110" s="5">
        <f>+'Net Hash Rate'!B109</f>
        <v>39929</v>
      </c>
      <c r="B110">
        <f>+'Net Hash Rate'!G109</f>
        <v>0</v>
      </c>
      <c r="C110">
        <v>5.4195354338292661E-5</v>
      </c>
      <c r="D110" s="25">
        <f t="shared" si="3"/>
        <v>-5.4195354338292661E-5</v>
      </c>
      <c r="E110">
        <v>7.4879974644711156E-5</v>
      </c>
      <c r="F110" s="25">
        <f t="shared" si="4"/>
        <v>-7.4879974644711156E-5</v>
      </c>
      <c r="G110">
        <v>1.5522938222499379E-4</v>
      </c>
      <c r="H110" s="25">
        <f t="shared" si="5"/>
        <v>-1.5522938222499379E-4</v>
      </c>
      <c r="K110">
        <v>-6.2881913462797092</v>
      </c>
      <c r="L110">
        <v>108</v>
      </c>
      <c r="M110" s="25"/>
      <c r="O110" s="25"/>
      <c r="Q110" s="25"/>
    </row>
    <row r="111" spans="1:17" x14ac:dyDescent="0.25">
      <c r="A111" s="5">
        <f>+'Net Hash Rate'!B110</f>
        <v>39930</v>
      </c>
      <c r="B111">
        <f>+'Net Hash Rate'!G110</f>
        <v>0</v>
      </c>
      <c r="C111">
        <v>5.0274095921795531E-5</v>
      </c>
      <c r="D111" s="25">
        <f t="shared" si="3"/>
        <v>-5.0274095921795531E-5</v>
      </c>
      <c r="E111">
        <v>6.9462098253132701E-5</v>
      </c>
      <c r="F111" s="25">
        <f t="shared" si="4"/>
        <v>-6.9462098253132701E-5</v>
      </c>
      <c r="G111">
        <v>1.4399789330921188E-4</v>
      </c>
      <c r="H111" s="25">
        <f t="shared" si="5"/>
        <v>-1.4399789330921188E-4</v>
      </c>
      <c r="K111">
        <v>-6.2881913462797092</v>
      </c>
      <c r="L111">
        <v>109</v>
      </c>
      <c r="M111" s="25"/>
      <c r="O111" s="25"/>
      <c r="Q111" s="25"/>
    </row>
    <row r="112" spans="1:17" x14ac:dyDescent="0.25">
      <c r="A112" s="5">
        <f>+'Net Hash Rate'!B111</f>
        <v>39931</v>
      </c>
      <c r="B112">
        <f>+'Net Hash Rate'!G111</f>
        <v>0</v>
      </c>
      <c r="C112">
        <v>4.4688089547320279E-5</v>
      </c>
      <c r="D112" s="25">
        <f t="shared" si="3"/>
        <v>-4.4688089547320279E-5</v>
      </c>
      <c r="E112">
        <v>6.1744093254494659E-5</v>
      </c>
      <c r="F112" s="25">
        <f t="shared" si="4"/>
        <v>-6.1744093254494659E-5</v>
      </c>
      <c r="G112">
        <v>1.2799813965501356E-4</v>
      </c>
      <c r="H112" s="25">
        <f t="shared" si="5"/>
        <v>-1.2799813965501356E-4</v>
      </c>
      <c r="K112">
        <v>-6.2881913462797092</v>
      </c>
      <c r="L112">
        <v>110</v>
      </c>
      <c r="M112" s="25"/>
      <c r="O112" s="25"/>
      <c r="Q112" s="25"/>
    </row>
    <row r="113" spans="1:17" x14ac:dyDescent="0.25">
      <c r="A113" s="5">
        <f>+'Net Hash Rate'!B112</f>
        <v>39932</v>
      </c>
      <c r="B113">
        <f>+'Net Hash Rate'!G112</f>
        <v>0</v>
      </c>
      <c r="C113">
        <v>4.7812322260311971E-5</v>
      </c>
      <c r="D113" s="25">
        <f t="shared" si="3"/>
        <v>-4.7812322260311971E-5</v>
      </c>
      <c r="E113">
        <v>6.6060744915681413E-5</v>
      </c>
      <c r="F113" s="25">
        <f t="shared" si="4"/>
        <v>-6.6060744915681413E-5</v>
      </c>
      <c r="G113">
        <v>1.3694674272046395E-4</v>
      </c>
      <c r="H113" s="25">
        <f t="shared" si="5"/>
        <v>-1.3694674272046395E-4</v>
      </c>
      <c r="K113">
        <v>-6.2881913462797092</v>
      </c>
      <c r="L113">
        <v>111</v>
      </c>
      <c r="M113" s="25"/>
      <c r="O113" s="25"/>
      <c r="Q113" s="25"/>
    </row>
    <row r="114" spans="1:17" x14ac:dyDescent="0.25">
      <c r="A114" s="5">
        <f>+'Net Hash Rate'!B113</f>
        <v>39933</v>
      </c>
      <c r="B114">
        <f>+'Net Hash Rate'!G113</f>
        <v>0</v>
      </c>
      <c r="C114">
        <v>4.6717376773338277E-5</v>
      </c>
      <c r="D114" s="25">
        <f t="shared" si="3"/>
        <v>-4.6717376773338277E-5</v>
      </c>
      <c r="E114">
        <v>6.4547894020932308E-5</v>
      </c>
      <c r="F114" s="25">
        <f t="shared" si="4"/>
        <v>-6.4547894020932308E-5</v>
      </c>
      <c r="G114">
        <v>1.3381053826921126E-4</v>
      </c>
      <c r="H114" s="25">
        <f t="shared" si="5"/>
        <v>-1.3381053826921126E-4</v>
      </c>
      <c r="K114">
        <v>-6.2881913462797092</v>
      </c>
      <c r="L114">
        <v>112</v>
      </c>
      <c r="M114" s="25"/>
      <c r="O114" s="25"/>
      <c r="Q114" s="25"/>
    </row>
    <row r="115" spans="1:17" x14ac:dyDescent="0.25">
      <c r="A115" s="5">
        <f>+'Net Hash Rate'!B114</f>
        <v>39934</v>
      </c>
      <c r="B115">
        <f>+'Net Hash Rate'!G114</f>
        <v>0</v>
      </c>
      <c r="C115">
        <v>5.0578172731004849E-5</v>
      </c>
      <c r="D115" s="25">
        <f t="shared" si="3"/>
        <v>-5.0578172731004849E-5</v>
      </c>
      <c r="E115">
        <v>6.9882231381546443E-5</v>
      </c>
      <c r="F115" s="25">
        <f t="shared" si="4"/>
        <v>-6.9882231381546443E-5</v>
      </c>
      <c r="G115">
        <v>1.4486884720957521E-4</v>
      </c>
      <c r="H115" s="25">
        <f t="shared" si="5"/>
        <v>-1.4486884720957521E-4</v>
      </c>
      <c r="K115">
        <v>-6.2881913462797092</v>
      </c>
      <c r="L115">
        <v>113</v>
      </c>
      <c r="M115" s="25"/>
      <c r="O115" s="25"/>
      <c r="Q115" s="25"/>
    </row>
    <row r="116" spans="1:17" x14ac:dyDescent="0.25">
      <c r="A116" s="5">
        <f>+'Net Hash Rate'!B115</f>
        <v>39935</v>
      </c>
      <c r="B116">
        <f>+'Net Hash Rate'!G115</f>
        <v>0</v>
      </c>
      <c r="C116">
        <v>4.8570938875750539E-5</v>
      </c>
      <c r="D116" s="25">
        <f t="shared" si="3"/>
        <v>-4.8570938875750539E-5</v>
      </c>
      <c r="E116">
        <v>6.7108901046823453E-5</v>
      </c>
      <c r="F116" s="25">
        <f t="shared" si="4"/>
        <v>-6.7108901046823453E-5</v>
      </c>
      <c r="G116">
        <v>1.3911961510035611E-4</v>
      </c>
      <c r="H116" s="25">
        <f t="shared" si="5"/>
        <v>-1.3911961510035611E-4</v>
      </c>
      <c r="K116">
        <v>-6.2881913462797092</v>
      </c>
      <c r="L116">
        <v>114</v>
      </c>
      <c r="M116" s="25"/>
      <c r="O116" s="25"/>
      <c r="Q116" s="25"/>
    </row>
    <row r="117" spans="1:17" x14ac:dyDescent="0.25">
      <c r="A117" s="5">
        <f>+'Net Hash Rate'!B116</f>
        <v>39936</v>
      </c>
      <c r="B117">
        <f>+'Net Hash Rate'!G116</f>
        <v>0</v>
      </c>
      <c r="C117">
        <v>5.3577766652622475E-5</v>
      </c>
      <c r="D117" s="25">
        <f t="shared" si="3"/>
        <v>-5.3577766652622475E-5</v>
      </c>
      <c r="E117">
        <v>7.4026673641174864E-5</v>
      </c>
      <c r="F117" s="25">
        <f t="shared" si="4"/>
        <v>-7.4026673641174864E-5</v>
      </c>
      <c r="G117">
        <v>1.5346045283820664E-4</v>
      </c>
      <c r="H117" s="25">
        <f t="shared" si="5"/>
        <v>-1.5346045283820664E-4</v>
      </c>
      <c r="K117">
        <v>-6.2881913462797092</v>
      </c>
      <c r="L117">
        <v>115</v>
      </c>
      <c r="M117" s="25"/>
      <c r="O117" s="25"/>
      <c r="Q117" s="25"/>
    </row>
    <row r="118" spans="1:17" x14ac:dyDescent="0.25">
      <c r="A118" s="5">
        <f>+'Net Hash Rate'!B117</f>
        <v>39937</v>
      </c>
      <c r="B118">
        <f>+'Net Hash Rate'!G117</f>
        <v>0</v>
      </c>
      <c r="C118">
        <v>4.4368987884639075E-5</v>
      </c>
      <c r="D118" s="25">
        <f t="shared" si="3"/>
        <v>-4.4368987884639075E-5</v>
      </c>
      <c r="E118">
        <v>6.1303200770214492E-5</v>
      </c>
      <c r="F118" s="25">
        <f t="shared" si="4"/>
        <v>-6.1303200770214492E-5</v>
      </c>
      <c r="G118">
        <v>1.2708415072423221E-4</v>
      </c>
      <c r="H118" s="25">
        <f t="shared" si="5"/>
        <v>-1.2708415072423221E-4</v>
      </c>
      <c r="K118">
        <v>-6.2881913462797092</v>
      </c>
      <c r="L118">
        <v>116</v>
      </c>
      <c r="M118" s="25"/>
      <c r="O118" s="25"/>
      <c r="Q118" s="25"/>
    </row>
    <row r="119" spans="1:17" x14ac:dyDescent="0.25">
      <c r="A119" s="5">
        <f>+'Net Hash Rate'!B118</f>
        <v>39938</v>
      </c>
      <c r="B119">
        <f>+'Net Hash Rate'!G118</f>
        <v>0</v>
      </c>
      <c r="C119">
        <v>4.8671955250725372E-5</v>
      </c>
      <c r="D119" s="25">
        <f t="shared" si="3"/>
        <v>-4.8671955250725372E-5</v>
      </c>
      <c r="E119">
        <v>6.7248472116874963E-5</v>
      </c>
      <c r="F119" s="25">
        <f t="shared" si="4"/>
        <v>-6.7248472116874963E-5</v>
      </c>
      <c r="G119">
        <v>1.3940895188343296E-4</v>
      </c>
      <c r="H119" s="25">
        <f t="shared" si="5"/>
        <v>-1.3940895188343296E-4</v>
      </c>
      <c r="K119">
        <v>-6.2881913462797092</v>
      </c>
      <c r="L119">
        <v>117</v>
      </c>
      <c r="M119" s="25"/>
      <c r="O119" s="25"/>
      <c r="Q119" s="25"/>
    </row>
    <row r="120" spans="1:17" x14ac:dyDescent="0.25">
      <c r="A120" s="5">
        <f>+'Net Hash Rate'!B119</f>
        <v>39939</v>
      </c>
      <c r="B120">
        <f>+'Net Hash Rate'!G119</f>
        <v>0</v>
      </c>
      <c r="C120">
        <v>4.8671955250725372E-5</v>
      </c>
      <c r="D120" s="25">
        <f t="shared" si="3"/>
        <v>-4.8671955250725372E-5</v>
      </c>
      <c r="E120">
        <v>6.7248472116874963E-5</v>
      </c>
      <c r="F120" s="25">
        <f t="shared" si="4"/>
        <v>-6.7248472116874963E-5</v>
      </c>
      <c r="G120">
        <v>1.3940895188343296E-4</v>
      </c>
      <c r="H120" s="25">
        <f t="shared" si="5"/>
        <v>-1.3940895188343296E-4</v>
      </c>
      <c r="K120">
        <v>-6.2881913462797092</v>
      </c>
      <c r="L120">
        <v>118</v>
      </c>
      <c r="M120" s="25"/>
      <c r="O120" s="25"/>
      <c r="Q120" s="25"/>
    </row>
    <row r="121" spans="1:17" x14ac:dyDescent="0.25">
      <c r="A121" s="5">
        <f>+'Net Hash Rate'!B120</f>
        <v>39940</v>
      </c>
      <c r="B121">
        <f>+'Net Hash Rate'!G120</f>
        <v>0</v>
      </c>
      <c r="C121">
        <v>4.9342346720907196E-5</v>
      </c>
      <c r="D121" s="25">
        <f t="shared" si="3"/>
        <v>-4.9342346720907196E-5</v>
      </c>
      <c r="E121">
        <v>6.8174730407869768E-5</v>
      </c>
      <c r="F121" s="25">
        <f t="shared" si="4"/>
        <v>-6.8174730407869768E-5</v>
      </c>
      <c r="G121">
        <v>1.4132912483987587E-4</v>
      </c>
      <c r="H121" s="25">
        <f t="shared" si="5"/>
        <v>-1.4132912483987587E-4</v>
      </c>
      <c r="K121">
        <v>-6.2881913462797092</v>
      </c>
      <c r="L121">
        <v>119</v>
      </c>
      <c r="M121" s="25"/>
      <c r="O121" s="25"/>
      <c r="Q121" s="25"/>
    </row>
    <row r="122" spans="1:17" x14ac:dyDescent="0.25">
      <c r="A122" s="5">
        <f>+'Net Hash Rate'!B121</f>
        <v>39941</v>
      </c>
      <c r="B122">
        <f>+'Net Hash Rate'!G121</f>
        <v>0</v>
      </c>
      <c r="C122">
        <v>5.6259776734564015E-5</v>
      </c>
      <c r="D122" s="25">
        <f t="shared" si="3"/>
        <v>-5.6259776734564015E-5</v>
      </c>
      <c r="E122">
        <v>7.7732320543657488E-5</v>
      </c>
      <c r="F122" s="25">
        <f t="shared" si="4"/>
        <v>-7.7732320543657488E-5</v>
      </c>
      <c r="G122">
        <v>1.611424169700811E-4</v>
      </c>
      <c r="H122" s="25">
        <f t="shared" si="5"/>
        <v>-1.611424169700811E-4</v>
      </c>
      <c r="K122">
        <v>-6.2881913462797092</v>
      </c>
      <c r="L122">
        <v>120</v>
      </c>
      <c r="M122" s="25"/>
      <c r="O122" s="25"/>
      <c r="Q122" s="25"/>
    </row>
    <row r="123" spans="1:17" x14ac:dyDescent="0.25">
      <c r="A123" s="5">
        <f>+'Net Hash Rate'!B122</f>
        <v>39942</v>
      </c>
      <c r="B123">
        <f>+'Net Hash Rate'!G122</f>
        <v>0</v>
      </c>
      <c r="C123">
        <v>5.804315702354308E-5</v>
      </c>
      <c r="D123" s="25">
        <f t="shared" si="3"/>
        <v>-5.804315702354308E-5</v>
      </c>
      <c r="E123">
        <v>8.0196359619535908E-5</v>
      </c>
      <c r="F123" s="25">
        <f t="shared" si="4"/>
        <v>-8.0196359619535908E-5</v>
      </c>
      <c r="G123">
        <v>1.6625047510367006E-4</v>
      </c>
      <c r="H123" s="25">
        <f t="shared" si="5"/>
        <v>-1.6625047510367006E-4</v>
      </c>
      <c r="K123">
        <v>-6.2881913462797092</v>
      </c>
      <c r="L123">
        <v>121</v>
      </c>
      <c r="M123" s="25"/>
      <c r="O123" s="25"/>
      <c r="Q123" s="25"/>
    </row>
    <row r="124" spans="1:17" x14ac:dyDescent="0.25">
      <c r="A124" s="5">
        <f>+'Net Hash Rate'!B123</f>
        <v>39943</v>
      </c>
      <c r="B124">
        <f>+'Net Hash Rate'!G123</f>
        <v>0</v>
      </c>
      <c r="C124">
        <v>5.3263170568708132E-5</v>
      </c>
      <c r="D124" s="25">
        <f t="shared" si="3"/>
        <v>-5.3263170568708132E-5</v>
      </c>
      <c r="E124">
        <v>7.3592006369884678E-5</v>
      </c>
      <c r="F124" s="25">
        <f t="shared" si="4"/>
        <v>-7.3592006369884678E-5</v>
      </c>
      <c r="G124">
        <v>1.5255936903955494E-4</v>
      </c>
      <c r="H124" s="25">
        <f t="shared" si="5"/>
        <v>-1.5255936903955494E-4</v>
      </c>
      <c r="K124">
        <v>-6.2881913462797092</v>
      </c>
      <c r="L124">
        <v>122</v>
      </c>
      <c r="M124" s="25"/>
      <c r="O124" s="25"/>
      <c r="Q124" s="25"/>
    </row>
    <row r="125" spans="1:17" x14ac:dyDescent="0.25">
      <c r="A125" s="5">
        <f>+'Net Hash Rate'!B124</f>
        <v>39944</v>
      </c>
      <c r="B125">
        <f>+'Net Hash Rate'!G124</f>
        <v>0</v>
      </c>
      <c r="C125">
        <v>4.9412938023330736E-5</v>
      </c>
      <c r="D125" s="25">
        <f t="shared" si="3"/>
        <v>-4.9412938023330736E-5</v>
      </c>
      <c r="E125">
        <v>6.8272264135624668E-5</v>
      </c>
      <c r="F125" s="25">
        <f t="shared" si="4"/>
        <v>-6.8272264135624668E-5</v>
      </c>
      <c r="G125">
        <v>1.4153131641883048E-4</v>
      </c>
      <c r="H125" s="25">
        <f t="shared" si="5"/>
        <v>-1.4153131641883048E-4</v>
      </c>
      <c r="K125">
        <v>-6.2881913462797092</v>
      </c>
      <c r="L125">
        <v>123</v>
      </c>
      <c r="M125" s="25"/>
      <c r="O125" s="25"/>
      <c r="Q125" s="25"/>
    </row>
    <row r="126" spans="1:17" x14ac:dyDescent="0.25">
      <c r="A126" s="5">
        <f>+'Net Hash Rate'!B125</f>
        <v>39945</v>
      </c>
      <c r="B126">
        <f>+'Net Hash Rate'!G125</f>
        <v>0</v>
      </c>
      <c r="C126">
        <v>4.5612808250486243E-5</v>
      </c>
      <c r="D126" s="25">
        <f t="shared" si="3"/>
        <v>-4.5612808250486243E-5</v>
      </c>
      <c r="E126">
        <v>6.3021747287612275E-5</v>
      </c>
      <c r="F126" s="25">
        <f t="shared" si="4"/>
        <v>-6.3021747287612275E-5</v>
      </c>
      <c r="G126">
        <v>1.3064677097732833E-4</v>
      </c>
      <c r="H126" s="25">
        <f t="shared" si="5"/>
        <v>-1.3064677097732833E-4</v>
      </c>
      <c r="K126">
        <v>-6.2881913462797092</v>
      </c>
      <c r="L126">
        <v>124</v>
      </c>
      <c r="M126" s="25"/>
      <c r="O126" s="25"/>
      <c r="Q126" s="25"/>
    </row>
    <row r="127" spans="1:17" x14ac:dyDescent="0.25">
      <c r="A127" s="5">
        <f>+'Net Hash Rate'!B126</f>
        <v>39946</v>
      </c>
      <c r="B127">
        <f>+'Net Hash Rate'!G126</f>
        <v>0</v>
      </c>
      <c r="C127">
        <v>5.161550797170545E-5</v>
      </c>
      <c r="D127" s="25">
        <f t="shared" si="3"/>
        <v>-5.161550797170545E-5</v>
      </c>
      <c r="E127">
        <v>7.131548405550937E-5</v>
      </c>
      <c r="F127" s="25">
        <f t="shared" si="4"/>
        <v>-7.131548405550937E-5</v>
      </c>
      <c r="G127">
        <v>1.4784004115304567E-4</v>
      </c>
      <c r="H127" s="25">
        <f t="shared" si="5"/>
        <v>-1.4784004115304567E-4</v>
      </c>
      <c r="K127">
        <v>-6.2881913462797092</v>
      </c>
      <c r="L127">
        <v>125</v>
      </c>
      <c r="M127" s="25"/>
      <c r="O127" s="25"/>
      <c r="Q127" s="25"/>
    </row>
    <row r="128" spans="1:17" x14ac:dyDescent="0.25">
      <c r="A128" s="5">
        <f>+'Net Hash Rate'!B127</f>
        <v>39947</v>
      </c>
      <c r="B128">
        <f>+'Net Hash Rate'!G127</f>
        <v>0</v>
      </c>
      <c r="C128">
        <v>4.1217980539559495E-5</v>
      </c>
      <c r="D128" s="25">
        <f t="shared" si="3"/>
        <v>-4.1217980539559495E-5</v>
      </c>
      <c r="E128">
        <v>5.6949555462684061E-5</v>
      </c>
      <c r="F128" s="25">
        <f t="shared" si="4"/>
        <v>-5.6949555462684061E-5</v>
      </c>
      <c r="G128">
        <v>1.180588582515614E-4</v>
      </c>
      <c r="H128" s="25">
        <f t="shared" si="5"/>
        <v>-1.180588582515614E-4</v>
      </c>
      <c r="K128">
        <v>-6.2881913462797092</v>
      </c>
      <c r="L128">
        <v>126</v>
      </c>
      <c r="M128" s="25"/>
      <c r="O128" s="25"/>
      <c r="Q128" s="25"/>
    </row>
    <row r="129" spans="1:17" x14ac:dyDescent="0.25">
      <c r="A129" s="5">
        <f>+'Net Hash Rate'!B128</f>
        <v>39948</v>
      </c>
      <c r="B129">
        <f>+'Net Hash Rate'!G128</f>
        <v>0</v>
      </c>
      <c r="C129">
        <v>5.2364646860759986E-5</v>
      </c>
      <c r="D129" s="25">
        <f t="shared" si="3"/>
        <v>-5.2364646860759986E-5</v>
      </c>
      <c r="E129">
        <v>7.2350545117526175E-5</v>
      </c>
      <c r="F129" s="25">
        <f t="shared" si="4"/>
        <v>-7.2350545117526175E-5</v>
      </c>
      <c r="G129">
        <v>1.4998576689593445E-4</v>
      </c>
      <c r="H129" s="25">
        <f t="shared" si="5"/>
        <v>-1.4998576689593445E-4</v>
      </c>
      <c r="K129">
        <v>-6.2881913462797092</v>
      </c>
      <c r="L129">
        <v>127</v>
      </c>
      <c r="M129" s="25"/>
      <c r="O129" s="25"/>
      <c r="Q129" s="25"/>
    </row>
    <row r="130" spans="1:17" x14ac:dyDescent="0.25">
      <c r="A130" s="5">
        <f>+'Net Hash Rate'!B129</f>
        <v>39949</v>
      </c>
      <c r="B130">
        <f>+'Net Hash Rate'!G129</f>
        <v>0</v>
      </c>
      <c r="C130">
        <v>5.9845247146784233E-5</v>
      </c>
      <c r="D130" s="25">
        <f t="shared" si="3"/>
        <v>-5.9845247146784233E-5</v>
      </c>
      <c r="E130">
        <v>8.2686249470490111E-5</v>
      </c>
      <c r="F130" s="25">
        <f t="shared" si="4"/>
        <v>-8.2686249470490111E-5</v>
      </c>
      <c r="G130">
        <v>1.7141212299692562E-4</v>
      </c>
      <c r="H130" s="25">
        <f t="shared" si="5"/>
        <v>-1.7141212299692562E-4</v>
      </c>
      <c r="K130">
        <v>-6.2881913462797092</v>
      </c>
      <c r="L130">
        <v>128</v>
      </c>
      <c r="M130" s="25"/>
      <c r="O130" s="25"/>
      <c r="Q130" s="25"/>
    </row>
    <row r="131" spans="1:17" x14ac:dyDescent="0.25">
      <c r="A131" s="5">
        <f>+'Net Hash Rate'!B130</f>
        <v>39950</v>
      </c>
      <c r="B131">
        <f>+'Net Hash Rate'!G130</f>
        <v>0</v>
      </c>
      <c r="C131">
        <v>4.8977541294019179E-5</v>
      </c>
      <c r="D131" s="25">
        <f t="shared" si="3"/>
        <v>-4.8977541294019179E-5</v>
      </c>
      <c r="E131">
        <v>6.7670690505388186E-5</v>
      </c>
      <c r="F131" s="25">
        <f t="shared" si="4"/>
        <v>-6.7670690505388186E-5</v>
      </c>
      <c r="G131">
        <v>1.4028422861695109E-4</v>
      </c>
      <c r="H131" s="25">
        <f t="shared" si="5"/>
        <v>-1.4028422861695109E-4</v>
      </c>
      <c r="K131">
        <v>-6.2881913462797092</v>
      </c>
      <c r="L131">
        <v>129</v>
      </c>
      <c r="M131" s="25"/>
      <c r="O131" s="25"/>
      <c r="Q131" s="25"/>
    </row>
    <row r="132" spans="1:17" x14ac:dyDescent="0.25">
      <c r="A132" s="5">
        <f>+'Net Hash Rate'!B131</f>
        <v>39951</v>
      </c>
      <c r="B132">
        <f>+'Net Hash Rate'!G131</f>
        <v>0</v>
      </c>
      <c r="C132">
        <v>5.2712867904050067E-5</v>
      </c>
      <c r="D132" s="25">
        <f t="shared" ref="D132:D195" si="6">+B132-C132</f>
        <v>-5.2712867904050067E-5</v>
      </c>
      <c r="E132">
        <v>7.2831670911622002E-5</v>
      </c>
      <c r="F132" s="25">
        <f t="shared" ref="F132:F195" si="7">+B132-E132</f>
        <v>-7.2831670911622002E-5</v>
      </c>
      <c r="G132">
        <v>1.5098316119453522E-4</v>
      </c>
      <c r="H132" s="25">
        <f t="shared" ref="H132:H195" si="8">+B132-G132</f>
        <v>-1.5098316119453522E-4</v>
      </c>
      <c r="K132">
        <v>-6.2881913462797092</v>
      </c>
      <c r="L132">
        <v>130</v>
      </c>
      <c r="M132" s="25"/>
      <c r="O132" s="25"/>
      <c r="Q132" s="25"/>
    </row>
    <row r="133" spans="1:17" x14ac:dyDescent="0.25">
      <c r="A133" s="5">
        <f>+'Net Hash Rate'!B132</f>
        <v>39952</v>
      </c>
      <c r="B133">
        <f>+'Net Hash Rate'!G132</f>
        <v>0</v>
      </c>
      <c r="C133">
        <v>5.7884899600590869E-5</v>
      </c>
      <c r="D133" s="25">
        <f t="shared" si="6"/>
        <v>-5.7884899600590869E-5</v>
      </c>
      <c r="E133">
        <v>7.9977700438086001E-5</v>
      </c>
      <c r="F133" s="25">
        <f t="shared" si="7"/>
        <v>-7.9977700438086001E-5</v>
      </c>
      <c r="G133">
        <v>1.6579718529133582E-4</v>
      </c>
      <c r="H133" s="25">
        <f t="shared" si="8"/>
        <v>-1.6579718529133582E-4</v>
      </c>
      <c r="K133">
        <v>-6.2881913462797092</v>
      </c>
      <c r="L133">
        <v>131</v>
      </c>
      <c r="M133" s="25"/>
      <c r="O133" s="25"/>
      <c r="Q133" s="25"/>
    </row>
    <row r="134" spans="1:17" x14ac:dyDescent="0.25">
      <c r="A134" s="5">
        <f>+'Net Hash Rate'!B133</f>
        <v>39953</v>
      </c>
      <c r="B134">
        <f>+'Net Hash Rate'!G133</f>
        <v>0</v>
      </c>
      <c r="C134">
        <v>4.1484290675247982E-5</v>
      </c>
      <c r="D134" s="25">
        <f t="shared" si="6"/>
        <v>-4.1484290675247982E-5</v>
      </c>
      <c r="E134">
        <v>5.7317507595324585E-5</v>
      </c>
      <c r="F134" s="25">
        <f t="shared" si="7"/>
        <v>-5.7317507595324585E-5</v>
      </c>
      <c r="G134">
        <v>1.188216387213621E-4</v>
      </c>
      <c r="H134" s="25">
        <f t="shared" si="8"/>
        <v>-1.188216387213621E-4</v>
      </c>
      <c r="K134">
        <v>-6.2881913462797092</v>
      </c>
      <c r="L134">
        <v>132</v>
      </c>
      <c r="M134" s="25"/>
      <c r="O134" s="25"/>
      <c r="Q134" s="25"/>
    </row>
    <row r="135" spans="1:17" x14ac:dyDescent="0.25">
      <c r="A135" s="5">
        <f>+'Net Hash Rate'!B134</f>
        <v>39954</v>
      </c>
      <c r="B135">
        <f>+'Net Hash Rate'!G134</f>
        <v>0</v>
      </c>
      <c r="C135">
        <v>5.399028181007597E-5</v>
      </c>
      <c r="D135" s="25">
        <f t="shared" si="6"/>
        <v>-5.399028181007597E-5</v>
      </c>
      <c r="E135">
        <v>7.4596632540933398E-5</v>
      </c>
      <c r="F135" s="25">
        <f t="shared" si="7"/>
        <v>-7.4596632540933398E-5</v>
      </c>
      <c r="G135">
        <v>1.5464200195494906E-4</v>
      </c>
      <c r="H135" s="25">
        <f t="shared" si="8"/>
        <v>-1.5464200195494906E-4</v>
      </c>
      <c r="K135">
        <v>-6.2881913462797092</v>
      </c>
      <c r="L135">
        <v>133</v>
      </c>
      <c r="M135" s="25"/>
      <c r="O135" s="25"/>
      <c r="Q135" s="25"/>
    </row>
    <row r="136" spans="1:17" x14ac:dyDescent="0.25">
      <c r="A136" s="5">
        <f>+'Net Hash Rate'!B135</f>
        <v>39955</v>
      </c>
      <c r="B136">
        <f>+'Net Hash Rate'!G135</f>
        <v>0</v>
      </c>
      <c r="C136">
        <v>7.2577143628004516E-5</v>
      </c>
      <c r="D136" s="25">
        <f t="shared" si="6"/>
        <v>-7.2577143628004516E-5</v>
      </c>
      <c r="E136">
        <v>1.0027750055341266E-4</v>
      </c>
      <c r="F136" s="25">
        <f t="shared" si="7"/>
        <v>-1.0027750055341266E-4</v>
      </c>
      <c r="G136">
        <v>2.0787953703016061E-4</v>
      </c>
      <c r="H136" s="25">
        <f t="shared" si="8"/>
        <v>-2.0787953703016061E-4</v>
      </c>
      <c r="K136">
        <v>-6.2881913462797092</v>
      </c>
      <c r="L136">
        <v>134</v>
      </c>
      <c r="M136" s="25"/>
      <c r="O136" s="25"/>
      <c r="Q136" s="25"/>
    </row>
    <row r="137" spans="1:17" x14ac:dyDescent="0.25">
      <c r="A137" s="5">
        <f>+'Net Hash Rate'!B136</f>
        <v>39956</v>
      </c>
      <c r="B137">
        <f>+'Net Hash Rate'!G136</f>
        <v>0</v>
      </c>
      <c r="C137">
        <v>1.0955323624070882E-5</v>
      </c>
      <c r="D137" s="25">
        <f t="shared" si="6"/>
        <v>-1.0955323624070882E-5</v>
      </c>
      <c r="E137">
        <v>1.5136617616233784E-5</v>
      </c>
      <c r="F137" s="25">
        <f t="shared" si="7"/>
        <v>-1.5136617616233784E-5</v>
      </c>
      <c r="G137">
        <v>3.137885412879058E-5</v>
      </c>
      <c r="H137" s="25">
        <f t="shared" si="8"/>
        <v>-3.137885412879058E-5</v>
      </c>
      <c r="K137">
        <v>-6.2881913462797092</v>
      </c>
      <c r="L137">
        <v>135</v>
      </c>
      <c r="M137" s="25"/>
      <c r="O137" s="25"/>
      <c r="Q137" s="25"/>
    </row>
    <row r="138" spans="1:17" x14ac:dyDescent="0.25">
      <c r="A138" s="5">
        <f>+'Net Hash Rate'!B137</f>
        <v>39957</v>
      </c>
      <c r="B138">
        <f>+'Net Hash Rate'!G137</f>
        <v>0</v>
      </c>
      <c r="C138">
        <v>3.5057081609432082E-6</v>
      </c>
      <c r="D138" s="25">
        <f t="shared" si="6"/>
        <v>-3.5057081609432082E-6</v>
      </c>
      <c r="E138">
        <v>4.8437239945805711E-6</v>
      </c>
      <c r="F138" s="25">
        <f t="shared" si="7"/>
        <v>-4.8437239945805711E-6</v>
      </c>
      <c r="G138">
        <v>1.0041246500344905E-5</v>
      </c>
      <c r="H138" s="25">
        <f t="shared" si="8"/>
        <v>-1.0041246500344905E-5</v>
      </c>
      <c r="K138">
        <v>-6.2881913462797092</v>
      </c>
      <c r="L138">
        <v>136</v>
      </c>
      <c r="M138" s="25"/>
      <c r="O138" s="25"/>
      <c r="Q138" s="25"/>
    </row>
    <row r="139" spans="1:17" x14ac:dyDescent="0.25">
      <c r="A139" s="5">
        <f>+'Net Hash Rate'!B138</f>
        <v>39958</v>
      </c>
      <c r="B139">
        <f>+'Net Hash Rate'!G138</f>
        <v>0</v>
      </c>
      <c r="C139">
        <v>5.1184206826912134E-5</v>
      </c>
      <c r="D139" s="25">
        <f t="shared" si="6"/>
        <v>-5.1184206826912134E-5</v>
      </c>
      <c r="E139">
        <v>7.0719569162421591E-5</v>
      </c>
      <c r="F139" s="25">
        <f t="shared" si="7"/>
        <v>-7.0719569162421591E-5</v>
      </c>
      <c r="G139">
        <v>1.4660468415470801E-4</v>
      </c>
      <c r="H139" s="25">
        <f t="shared" si="8"/>
        <v>-1.4660468415470801E-4</v>
      </c>
      <c r="K139">
        <v>-6.2881913462797092</v>
      </c>
      <c r="L139">
        <v>137</v>
      </c>
      <c r="M139" s="25"/>
      <c r="O139" s="25"/>
      <c r="Q139" s="25"/>
    </row>
    <row r="140" spans="1:17" x14ac:dyDescent="0.25">
      <c r="A140" s="5">
        <f>+'Net Hash Rate'!B139</f>
        <v>39959</v>
      </c>
      <c r="B140">
        <f>+'Net Hash Rate'!G139</f>
        <v>0</v>
      </c>
      <c r="C140">
        <v>4.4632731244462432E-5</v>
      </c>
      <c r="D140" s="25">
        <f t="shared" si="6"/>
        <v>-4.4632731244462432E-5</v>
      </c>
      <c r="E140">
        <v>6.1667606471356483E-5</v>
      </c>
      <c r="F140" s="25">
        <f t="shared" si="7"/>
        <v>-6.1667606471356483E-5</v>
      </c>
      <c r="G140">
        <v>1.2783957929022642E-4</v>
      </c>
      <c r="H140" s="25">
        <f t="shared" si="8"/>
        <v>-1.2783957929022642E-4</v>
      </c>
      <c r="K140">
        <v>-6.2881913462797092</v>
      </c>
      <c r="L140">
        <v>138</v>
      </c>
      <c r="M140" s="25"/>
      <c r="O140" s="25"/>
      <c r="Q140" s="25"/>
    </row>
    <row r="141" spans="1:17" x14ac:dyDescent="0.25">
      <c r="A141" s="5">
        <f>+'Net Hash Rate'!B140</f>
        <v>39960</v>
      </c>
      <c r="B141">
        <f>+'Net Hash Rate'!G140</f>
        <v>0</v>
      </c>
      <c r="C141">
        <v>5.2269930908633711E-5</v>
      </c>
      <c r="D141" s="25">
        <f t="shared" si="6"/>
        <v>-5.2269930908633711E-5</v>
      </c>
      <c r="E141">
        <v>7.2219679138693492E-5</v>
      </c>
      <c r="F141" s="25">
        <f t="shared" si="7"/>
        <v>-7.2219679138693492E-5</v>
      </c>
      <c r="G141">
        <v>1.4971447613836068E-4</v>
      </c>
      <c r="H141" s="25">
        <f t="shared" si="8"/>
        <v>-1.4971447613836068E-4</v>
      </c>
      <c r="K141">
        <v>-6.2881913462797092</v>
      </c>
      <c r="L141">
        <v>139</v>
      </c>
      <c r="M141" s="25"/>
      <c r="O141" s="25"/>
      <c r="Q141" s="25"/>
    </row>
    <row r="142" spans="1:17" x14ac:dyDescent="0.25">
      <c r="A142" s="5">
        <f>+'Net Hash Rate'!B141</f>
        <v>39961</v>
      </c>
      <c r="B142">
        <f>+'Net Hash Rate'!G141</f>
        <v>0</v>
      </c>
      <c r="C142">
        <v>6.5474993397507338E-5</v>
      </c>
      <c r="D142" s="25">
        <f t="shared" si="6"/>
        <v>-6.5474993397507338E-5</v>
      </c>
      <c r="E142">
        <v>9.0464688446622918E-5</v>
      </c>
      <c r="F142" s="25">
        <f t="shared" si="7"/>
        <v>-9.0464688446622918E-5</v>
      </c>
      <c r="G142">
        <v>1.875371588649124E-4</v>
      </c>
      <c r="H142" s="25">
        <f t="shared" si="8"/>
        <v>-1.875371588649124E-4</v>
      </c>
      <c r="K142">
        <v>-6.2881913462797092</v>
      </c>
      <c r="L142">
        <v>140</v>
      </c>
      <c r="M142" s="25"/>
      <c r="O142" s="25"/>
      <c r="Q142" s="25"/>
    </row>
    <row r="143" spans="1:17" x14ac:dyDescent="0.25">
      <c r="A143" s="5">
        <f>+'Net Hash Rate'!B142</f>
        <v>39962</v>
      </c>
      <c r="B143">
        <f>+'Net Hash Rate'!G142</f>
        <v>0</v>
      </c>
      <c r="C143">
        <v>5.0270460952029108E-5</v>
      </c>
      <c r="D143" s="25">
        <f t="shared" si="6"/>
        <v>-5.0270460952029108E-5</v>
      </c>
      <c r="E143">
        <v>6.9457075932543262E-5</v>
      </c>
      <c r="F143" s="25">
        <f t="shared" si="7"/>
        <v>-6.9457075932543262E-5</v>
      </c>
      <c r="G143">
        <v>1.4398748182435053E-4</v>
      </c>
      <c r="H143" s="25">
        <f t="shared" si="8"/>
        <v>-1.4398748182435053E-4</v>
      </c>
      <c r="K143">
        <v>-6.2881913462797092</v>
      </c>
      <c r="L143">
        <v>141</v>
      </c>
      <c r="M143" s="25"/>
      <c r="O143" s="25"/>
      <c r="Q143" s="25"/>
    </row>
    <row r="144" spans="1:17" x14ac:dyDescent="0.25">
      <c r="A144" s="5">
        <f>+'Net Hash Rate'!B143</f>
        <v>39963</v>
      </c>
      <c r="B144">
        <f>+'Net Hash Rate'!G143</f>
        <v>0</v>
      </c>
      <c r="C144">
        <v>4.8886704028333887E-5</v>
      </c>
      <c r="D144" s="25">
        <f t="shared" si="6"/>
        <v>-4.8886704028333887E-5</v>
      </c>
      <c r="E144">
        <v>6.7545183582620397E-5</v>
      </c>
      <c r="F144" s="25">
        <f t="shared" si="7"/>
        <v>-6.7545183582620397E-5</v>
      </c>
      <c r="G144">
        <v>1.400240474112463E-4</v>
      </c>
      <c r="H144" s="25">
        <f t="shared" si="8"/>
        <v>-1.400240474112463E-4</v>
      </c>
      <c r="K144">
        <v>-6.2881913462797092</v>
      </c>
      <c r="L144">
        <v>142</v>
      </c>
      <c r="M144" s="25"/>
      <c r="O144" s="25"/>
      <c r="Q144" s="25"/>
    </row>
    <row r="145" spans="1:17" x14ac:dyDescent="0.25">
      <c r="A145" s="5">
        <f>+'Net Hash Rate'!B144</f>
        <v>39964</v>
      </c>
      <c r="B145">
        <f>+'Net Hash Rate'!G144</f>
        <v>0</v>
      </c>
      <c r="C145">
        <v>6.1245508116945397E-5</v>
      </c>
      <c r="D145" s="25">
        <f t="shared" si="6"/>
        <v>-6.1245508116945397E-5</v>
      </c>
      <c r="E145">
        <v>8.4620944929572346E-5</v>
      </c>
      <c r="F145" s="25">
        <f t="shared" si="7"/>
        <v>-8.4620944929572346E-5</v>
      </c>
      <c r="G145">
        <v>1.7542282922822165E-4</v>
      </c>
      <c r="H145" s="25">
        <f t="shared" si="8"/>
        <v>-1.7542282922822165E-4</v>
      </c>
      <c r="K145">
        <v>-6.2881913462797092</v>
      </c>
      <c r="L145">
        <v>143</v>
      </c>
      <c r="M145" s="25"/>
      <c r="O145" s="25"/>
      <c r="Q145" s="25"/>
    </row>
    <row r="146" spans="1:17" x14ac:dyDescent="0.25">
      <c r="A146" s="5">
        <f>+'Net Hash Rate'!B145</f>
        <v>39965</v>
      </c>
      <c r="B146">
        <f>+'Net Hash Rate'!G145</f>
        <v>0</v>
      </c>
      <c r="C146">
        <v>8.28108124986133E-5</v>
      </c>
      <c r="D146" s="25">
        <f t="shared" si="6"/>
        <v>-8.28108124986133E-5</v>
      </c>
      <c r="E146">
        <v>1.1441703105210185E-4</v>
      </c>
      <c r="F146" s="25">
        <f t="shared" si="7"/>
        <v>-1.1441703105210185E-4</v>
      </c>
      <c r="G146">
        <v>2.3719138702312805E-4</v>
      </c>
      <c r="H146" s="25">
        <f t="shared" si="8"/>
        <v>-2.3719138702312805E-4</v>
      </c>
      <c r="K146">
        <v>-6.2881913462797092</v>
      </c>
      <c r="L146">
        <v>144</v>
      </c>
      <c r="M146" s="25"/>
      <c r="O146" s="25"/>
      <c r="Q146" s="25"/>
    </row>
    <row r="147" spans="1:17" x14ac:dyDescent="0.25">
      <c r="A147" s="5">
        <f>+'Net Hash Rate'!B146</f>
        <v>39966</v>
      </c>
      <c r="B147">
        <f>+'Net Hash Rate'!G146</f>
        <v>0</v>
      </c>
      <c r="C147">
        <v>3.9884598597380159E-5</v>
      </c>
      <c r="D147" s="25">
        <f t="shared" si="6"/>
        <v>-3.9884598597380159E-5</v>
      </c>
      <c r="E147">
        <v>5.510726460138863E-5</v>
      </c>
      <c r="F147" s="25">
        <f t="shared" si="7"/>
        <v>-5.510726460138863E-5</v>
      </c>
      <c r="G147">
        <v>1.1423971069395948E-4</v>
      </c>
      <c r="H147" s="25">
        <f t="shared" si="8"/>
        <v>-1.1423971069395948E-4</v>
      </c>
      <c r="K147">
        <v>-6.2881913462797092</v>
      </c>
      <c r="L147">
        <v>145</v>
      </c>
      <c r="M147" s="25"/>
      <c r="O147" s="25"/>
      <c r="Q147" s="25"/>
    </row>
    <row r="148" spans="1:17" x14ac:dyDescent="0.25">
      <c r="A148" s="5">
        <f>+'Net Hash Rate'!B147</f>
        <v>39967</v>
      </c>
      <c r="B148">
        <f>+'Net Hash Rate'!G147</f>
        <v>0</v>
      </c>
      <c r="C148">
        <v>6.2355018478338958E-5</v>
      </c>
      <c r="D148" s="25">
        <f t="shared" si="6"/>
        <v>-6.2355018478338958E-5</v>
      </c>
      <c r="E148">
        <v>8.6153919641954494E-5</v>
      </c>
      <c r="F148" s="25">
        <f t="shared" si="7"/>
        <v>-8.6153919641954494E-5</v>
      </c>
      <c r="G148">
        <v>1.7860075121201911E-4</v>
      </c>
      <c r="H148" s="25">
        <f t="shared" si="8"/>
        <v>-1.7860075121201911E-4</v>
      </c>
      <c r="K148">
        <v>-6.2881913462797092</v>
      </c>
      <c r="L148">
        <v>146</v>
      </c>
      <c r="M148" s="25"/>
      <c r="O148" s="25"/>
      <c r="Q148" s="25"/>
    </row>
    <row r="149" spans="1:17" x14ac:dyDescent="0.25">
      <c r="A149" s="5">
        <f>+'Net Hash Rate'!B148</f>
        <v>39968</v>
      </c>
      <c r="B149">
        <f>+'Net Hash Rate'!G148</f>
        <v>0</v>
      </c>
      <c r="C149">
        <v>2.9441864678921805E-5</v>
      </c>
      <c r="D149" s="25">
        <f t="shared" si="6"/>
        <v>-2.9441864678921805E-5</v>
      </c>
      <c r="E149">
        <v>4.0678875663203839E-5</v>
      </c>
      <c r="F149" s="25">
        <f t="shared" si="7"/>
        <v>-4.0678875663203839E-5</v>
      </c>
      <c r="G149">
        <v>8.4329044831647372E-5</v>
      </c>
      <c r="H149" s="25">
        <f t="shared" si="8"/>
        <v>-8.4329044831647372E-5</v>
      </c>
      <c r="K149">
        <v>-6.2881913462797092</v>
      </c>
      <c r="L149">
        <v>147</v>
      </c>
      <c r="M149" s="25"/>
      <c r="O149" s="25"/>
      <c r="Q149" s="25"/>
    </row>
    <row r="150" spans="1:17" x14ac:dyDescent="0.25">
      <c r="A150" s="5">
        <f>+'Net Hash Rate'!B149</f>
        <v>39969</v>
      </c>
      <c r="B150">
        <f>+'Net Hash Rate'!G149</f>
        <v>0</v>
      </c>
      <c r="C150">
        <v>6.4772055290926239E-5</v>
      </c>
      <c r="D150" s="25">
        <f t="shared" si="6"/>
        <v>-6.4772055290926239E-5</v>
      </c>
      <c r="E150">
        <v>8.9493461516930133E-5</v>
      </c>
      <c r="F150" s="25">
        <f t="shared" si="7"/>
        <v>-8.9493461516930133E-5</v>
      </c>
      <c r="G150">
        <v>1.8552376400184217E-4</v>
      </c>
      <c r="H150" s="25">
        <f t="shared" si="8"/>
        <v>-1.8552376400184217E-4</v>
      </c>
      <c r="K150">
        <v>-6.2881913462797092</v>
      </c>
      <c r="L150">
        <v>148</v>
      </c>
      <c r="M150" s="25"/>
      <c r="O150" s="25"/>
      <c r="Q150" s="25"/>
    </row>
    <row r="151" spans="1:17" x14ac:dyDescent="0.25">
      <c r="A151" s="5">
        <f>+'Net Hash Rate'!B150</f>
        <v>39970</v>
      </c>
      <c r="B151">
        <f>+'Net Hash Rate'!G150</f>
        <v>0</v>
      </c>
      <c r="C151">
        <v>4.256929209821447E-5</v>
      </c>
      <c r="D151" s="25">
        <f t="shared" si="6"/>
        <v>-4.256929209821447E-5</v>
      </c>
      <c r="E151">
        <v>5.881661909728225E-5</v>
      </c>
      <c r="F151" s="25">
        <f t="shared" si="7"/>
        <v>-5.881661909728225E-5</v>
      </c>
      <c r="G151">
        <v>1.2192936082516101E-4</v>
      </c>
      <c r="H151" s="25">
        <f t="shared" si="8"/>
        <v>-1.2192936082516101E-4</v>
      </c>
      <c r="K151">
        <v>-6.2881913462797092</v>
      </c>
      <c r="L151">
        <v>149</v>
      </c>
      <c r="M151" s="25"/>
      <c r="O151" s="25"/>
      <c r="Q151" s="25"/>
    </row>
    <row r="152" spans="1:17" x14ac:dyDescent="0.25">
      <c r="A152" s="5">
        <f>+'Net Hash Rate'!B151</f>
        <v>39971</v>
      </c>
      <c r="B152">
        <f>+'Net Hash Rate'!G151</f>
        <v>0</v>
      </c>
      <c r="C152">
        <v>7.4496215411970121E-5</v>
      </c>
      <c r="D152" s="25">
        <f t="shared" si="6"/>
        <v>-7.4496215411970121E-5</v>
      </c>
      <c r="E152">
        <v>1.0292902019525752E-4</v>
      </c>
      <c r="F152" s="25">
        <f t="shared" si="7"/>
        <v>-1.0292902019525752E-4</v>
      </c>
      <c r="G152">
        <v>2.1337625037593742E-4</v>
      </c>
      <c r="H152" s="25">
        <f t="shared" si="8"/>
        <v>-2.1337625037593742E-4</v>
      </c>
      <c r="K152">
        <v>-6.2881913462797092</v>
      </c>
      <c r="L152">
        <v>150</v>
      </c>
      <c r="M152" s="25"/>
      <c r="O152" s="25"/>
      <c r="Q152" s="25"/>
    </row>
    <row r="153" spans="1:17" x14ac:dyDescent="0.25">
      <c r="A153" s="5">
        <f>+'Net Hash Rate'!B152</f>
        <v>39972</v>
      </c>
      <c r="B153">
        <f>+'Net Hash Rate'!G152</f>
        <v>0</v>
      </c>
      <c r="C153">
        <v>4.3729749028409847E-5</v>
      </c>
      <c r="D153" s="25">
        <f t="shared" si="6"/>
        <v>-4.3729749028409847E-5</v>
      </c>
      <c r="E153">
        <v>6.0419985042025451E-5</v>
      </c>
      <c r="F153" s="25">
        <f t="shared" si="7"/>
        <v>-6.0419985042025451E-5</v>
      </c>
      <c r="G153">
        <v>1.2525320683691525E-4</v>
      </c>
      <c r="H153" s="25">
        <f t="shared" si="8"/>
        <v>-1.2525320683691525E-4</v>
      </c>
      <c r="K153">
        <v>-6.2881913462797092</v>
      </c>
      <c r="L153">
        <v>151</v>
      </c>
      <c r="M153" s="25"/>
      <c r="O153" s="25"/>
      <c r="Q153" s="25"/>
    </row>
    <row r="154" spans="1:17" x14ac:dyDescent="0.25">
      <c r="A154" s="5">
        <f>+'Net Hash Rate'!B153</f>
        <v>39973</v>
      </c>
      <c r="B154">
        <f>+'Net Hash Rate'!G153</f>
        <v>0</v>
      </c>
      <c r="C154">
        <v>3.9404772079772116E-5</v>
      </c>
      <c r="D154" s="25">
        <f t="shared" si="6"/>
        <v>-3.9404772079772116E-5</v>
      </c>
      <c r="E154">
        <v>5.4444303764412166E-5</v>
      </c>
      <c r="F154" s="25">
        <f t="shared" si="7"/>
        <v>-5.4444303764412166E-5</v>
      </c>
      <c r="G154">
        <v>1.1286536459339641E-4</v>
      </c>
      <c r="H154" s="25">
        <f t="shared" si="8"/>
        <v>-1.1286536459339641E-4</v>
      </c>
      <c r="K154">
        <v>-6.2881913462797092</v>
      </c>
      <c r="L154">
        <v>152</v>
      </c>
      <c r="M154" s="25"/>
      <c r="O154" s="25"/>
      <c r="Q154" s="25"/>
    </row>
    <row r="155" spans="1:17" x14ac:dyDescent="0.25">
      <c r="A155" s="5">
        <f>+'Net Hash Rate'!B154</f>
        <v>39974</v>
      </c>
      <c r="B155">
        <f>+'Net Hash Rate'!G154</f>
        <v>0</v>
      </c>
      <c r="C155">
        <v>5.0447948182132182E-5</v>
      </c>
      <c r="D155" s="25">
        <f t="shared" si="6"/>
        <v>-5.0447948182132182E-5</v>
      </c>
      <c r="E155">
        <v>6.970230431885327E-5</v>
      </c>
      <c r="F155" s="25">
        <f t="shared" si="7"/>
        <v>-6.970230431885327E-5</v>
      </c>
      <c r="G155">
        <v>1.4449585073194633E-4</v>
      </c>
      <c r="H155" s="25">
        <f t="shared" si="8"/>
        <v>-1.4449585073194633E-4</v>
      </c>
      <c r="K155">
        <v>-6.2881913462797092</v>
      </c>
      <c r="L155">
        <v>153</v>
      </c>
      <c r="M155" s="25"/>
      <c r="O155" s="25"/>
      <c r="Q155" s="25"/>
    </row>
    <row r="156" spans="1:17" x14ac:dyDescent="0.25">
      <c r="A156" s="5">
        <f>+'Net Hash Rate'!B155</f>
        <v>39975</v>
      </c>
      <c r="B156">
        <f>+'Net Hash Rate'!G155</f>
        <v>0</v>
      </c>
      <c r="C156">
        <v>4.6480208518753346E-5</v>
      </c>
      <c r="D156" s="25">
        <f t="shared" si="6"/>
        <v>-4.6480208518753346E-5</v>
      </c>
      <c r="E156">
        <v>6.4220206286315861E-5</v>
      </c>
      <c r="F156" s="25">
        <f t="shared" si="7"/>
        <v>-6.4220206286315861E-5</v>
      </c>
      <c r="G156">
        <v>1.3313122761441244E-4</v>
      </c>
      <c r="H156" s="25">
        <f t="shared" si="8"/>
        <v>-1.3313122761441244E-4</v>
      </c>
      <c r="K156">
        <v>-6.2881913462797092</v>
      </c>
      <c r="L156">
        <v>154</v>
      </c>
      <c r="M156" s="25"/>
      <c r="O156" s="25"/>
      <c r="Q156" s="25"/>
    </row>
    <row r="157" spans="1:17" x14ac:dyDescent="0.25">
      <c r="A157" s="5">
        <f>+'Net Hash Rate'!B156</f>
        <v>39976</v>
      </c>
      <c r="B157">
        <f>+'Net Hash Rate'!G156</f>
        <v>0</v>
      </c>
      <c r="C157">
        <v>5.2643826391626446E-5</v>
      </c>
      <c r="D157" s="25">
        <f t="shared" si="6"/>
        <v>-5.2643826391626446E-5</v>
      </c>
      <c r="E157">
        <v>7.273627847876803E-5</v>
      </c>
      <c r="F157" s="25">
        <f t="shared" si="7"/>
        <v>-7.273627847876803E-5</v>
      </c>
      <c r="G157">
        <v>1.5078540861126951E-4</v>
      </c>
      <c r="H157" s="25">
        <f t="shared" si="8"/>
        <v>-1.5078540861126951E-4</v>
      </c>
      <c r="K157">
        <v>-6.2881913462797092</v>
      </c>
      <c r="L157">
        <v>155</v>
      </c>
      <c r="M157" s="25"/>
      <c r="O157" s="25"/>
      <c r="Q157" s="25"/>
    </row>
    <row r="158" spans="1:17" x14ac:dyDescent="0.25">
      <c r="A158" s="5">
        <f>+'Net Hash Rate'!B157</f>
        <v>39977</v>
      </c>
      <c r="B158">
        <f>+'Net Hash Rate'!G157</f>
        <v>0</v>
      </c>
      <c r="C158">
        <v>5.804315702354308E-5</v>
      </c>
      <c r="D158" s="25">
        <f t="shared" si="6"/>
        <v>-5.804315702354308E-5</v>
      </c>
      <c r="E158">
        <v>8.0196359619535908E-5</v>
      </c>
      <c r="F158" s="25">
        <f t="shared" si="7"/>
        <v>-8.0196359619535908E-5</v>
      </c>
      <c r="G158">
        <v>1.6625047510367006E-4</v>
      </c>
      <c r="H158" s="25">
        <f t="shared" si="8"/>
        <v>-1.6625047510367006E-4</v>
      </c>
      <c r="K158">
        <v>-6.2881913462797092</v>
      </c>
      <c r="L158">
        <v>156</v>
      </c>
      <c r="M158" s="25"/>
      <c r="O158" s="25"/>
      <c r="Q158" s="25"/>
    </row>
    <row r="159" spans="1:17" x14ac:dyDescent="0.25">
      <c r="A159" s="5">
        <f>+'Net Hash Rate'!B158</f>
        <v>39978</v>
      </c>
      <c r="B159">
        <f>+'Net Hash Rate'!G158</f>
        <v>0</v>
      </c>
      <c r="C159">
        <v>4.8412241004936158E-5</v>
      </c>
      <c r="D159" s="25">
        <f t="shared" si="6"/>
        <v>-4.8412241004936158E-5</v>
      </c>
      <c r="E159">
        <v>6.6889633312755797E-5</v>
      </c>
      <c r="F159" s="25">
        <f t="shared" si="7"/>
        <v>-6.6889633312755797E-5</v>
      </c>
      <c r="G159">
        <v>1.3866506373248118E-4</v>
      </c>
      <c r="H159" s="25">
        <f t="shared" si="8"/>
        <v>-1.3866506373248118E-4</v>
      </c>
      <c r="K159">
        <v>-6.2881913462797092</v>
      </c>
      <c r="L159">
        <v>157</v>
      </c>
      <c r="M159" s="25"/>
      <c r="O159" s="25"/>
      <c r="Q159" s="25"/>
    </row>
    <row r="160" spans="1:17" x14ac:dyDescent="0.25">
      <c r="A160" s="5">
        <f>+'Net Hash Rate'!B159</f>
        <v>39979</v>
      </c>
      <c r="B160">
        <f>+'Net Hash Rate'!G159</f>
        <v>0</v>
      </c>
      <c r="C160">
        <v>4.1495977359173385E-5</v>
      </c>
      <c r="D160" s="25">
        <f t="shared" si="6"/>
        <v>-4.1495977359173385E-5</v>
      </c>
      <c r="E160">
        <v>5.7333654709901082E-5</v>
      </c>
      <c r="F160" s="25">
        <f t="shared" si="7"/>
        <v>-5.7333654709901082E-5</v>
      </c>
      <c r="G160">
        <v>1.1885511237880282E-4</v>
      </c>
      <c r="H160" s="25">
        <f t="shared" si="8"/>
        <v>-1.1885511237880282E-4</v>
      </c>
      <c r="K160">
        <v>-6.2881913462797092</v>
      </c>
      <c r="L160">
        <v>158</v>
      </c>
      <c r="M160" s="25"/>
      <c r="O160" s="25"/>
      <c r="Q160" s="25"/>
    </row>
    <row r="161" spans="1:17" x14ac:dyDescent="0.25">
      <c r="A161" s="5">
        <f>+'Net Hash Rate'!B160</f>
        <v>39980</v>
      </c>
      <c r="B161">
        <f>+'Net Hash Rate'!G160</f>
        <v>0</v>
      </c>
      <c r="C161">
        <v>2.5605083579485034E-5</v>
      </c>
      <c r="D161" s="25">
        <f t="shared" si="6"/>
        <v>-2.5605083579485034E-5</v>
      </c>
      <c r="E161">
        <v>3.5377718858327353E-5</v>
      </c>
      <c r="F161" s="25">
        <f t="shared" si="7"/>
        <v>-3.5377718858327353E-5</v>
      </c>
      <c r="G161">
        <v>7.3339520598990319E-5</v>
      </c>
      <c r="H161" s="25">
        <f t="shared" si="8"/>
        <v>-7.3339520598990319E-5</v>
      </c>
      <c r="K161">
        <v>-6.2881913462797092</v>
      </c>
      <c r="L161">
        <v>159</v>
      </c>
      <c r="M161" s="25"/>
      <c r="O161" s="25"/>
      <c r="Q161" s="25"/>
    </row>
    <row r="162" spans="1:17" x14ac:dyDescent="0.25">
      <c r="A162" s="5">
        <f>+'Net Hash Rate'!B161</f>
        <v>39981</v>
      </c>
      <c r="B162">
        <f>+'Net Hash Rate'!G161</f>
        <v>0</v>
      </c>
      <c r="C162">
        <v>2.3012114576869269E-5</v>
      </c>
      <c r="D162" s="25">
        <f t="shared" si="6"/>
        <v>-2.3012114576869269E-5</v>
      </c>
      <c r="E162">
        <v>3.1795097145801667E-5</v>
      </c>
      <c r="F162" s="25">
        <f t="shared" si="7"/>
        <v>-3.1795097145801667E-5</v>
      </c>
      <c r="G162">
        <v>6.5912592934819545E-5</v>
      </c>
      <c r="H162" s="25">
        <f t="shared" si="8"/>
        <v>-6.5912592934819545E-5</v>
      </c>
      <c r="K162">
        <v>-6.2881913462797092</v>
      </c>
      <c r="L162">
        <v>160</v>
      </c>
      <c r="M162" s="25"/>
      <c r="O162" s="25"/>
      <c r="Q162" s="25"/>
    </row>
    <row r="163" spans="1:17" x14ac:dyDescent="0.25">
      <c r="A163" s="5">
        <f>+'Net Hash Rate'!B162</f>
        <v>39982</v>
      </c>
      <c r="B163">
        <f>+'Net Hash Rate'!G162</f>
        <v>0</v>
      </c>
      <c r="C163">
        <v>2.5228574272854594E-5</v>
      </c>
      <c r="D163" s="25">
        <f t="shared" si="6"/>
        <v>-2.5228574272854594E-5</v>
      </c>
      <c r="E163">
        <v>3.4857508082363029E-5</v>
      </c>
      <c r="F163" s="25">
        <f t="shared" si="7"/>
        <v>-3.4857508082363029E-5</v>
      </c>
      <c r="G163">
        <v>7.2261101465398493E-5</v>
      </c>
      <c r="H163" s="25">
        <f t="shared" si="8"/>
        <v>-7.2261101465398493E-5</v>
      </c>
      <c r="K163">
        <v>-6.2881913462797092</v>
      </c>
      <c r="L163">
        <v>161</v>
      </c>
      <c r="M163" s="25"/>
      <c r="O163" s="25"/>
      <c r="Q163" s="25"/>
    </row>
    <row r="164" spans="1:17" x14ac:dyDescent="0.25">
      <c r="A164" s="5">
        <f>+'Net Hash Rate'!B163</f>
        <v>39983</v>
      </c>
      <c r="B164">
        <f>+'Net Hash Rate'!G163</f>
        <v>0</v>
      </c>
      <c r="C164">
        <v>2.3198658091627502E-5</v>
      </c>
      <c r="D164" s="25">
        <f t="shared" si="6"/>
        <v>-2.3198658091627502E-5</v>
      </c>
      <c r="E164">
        <v>3.2052838308781053E-5</v>
      </c>
      <c r="F164" s="25">
        <f t="shared" si="7"/>
        <v>-3.2052838308781053E-5</v>
      </c>
      <c r="G164">
        <v>6.6446901362314032E-5</v>
      </c>
      <c r="H164" s="25">
        <f t="shared" si="8"/>
        <v>-6.6446901362314032E-5</v>
      </c>
      <c r="K164">
        <v>-6.2881913462797092</v>
      </c>
      <c r="L164">
        <v>162</v>
      </c>
      <c r="M164" s="25"/>
      <c r="O164" s="25"/>
      <c r="Q164" s="25"/>
    </row>
    <row r="165" spans="1:17" x14ac:dyDescent="0.25">
      <c r="A165" s="5">
        <f>+'Net Hash Rate'!B164</f>
        <v>39984</v>
      </c>
      <c r="B165">
        <f>+'Net Hash Rate'!G164</f>
        <v>0</v>
      </c>
      <c r="C165">
        <v>2.683852621596993E-5</v>
      </c>
      <c r="D165" s="25">
        <f t="shared" si="6"/>
        <v>-2.683852621596993E-5</v>
      </c>
      <c r="E165">
        <v>3.708192680148745E-5</v>
      </c>
      <c r="F165" s="25">
        <f t="shared" si="7"/>
        <v>-3.708192680148745E-5</v>
      </c>
      <c r="G165">
        <v>7.6872416375930268E-5</v>
      </c>
      <c r="H165" s="25">
        <f t="shared" si="8"/>
        <v>-7.6872416375930268E-5</v>
      </c>
      <c r="K165">
        <v>-6.2881913462797092</v>
      </c>
      <c r="L165">
        <v>163</v>
      </c>
      <c r="M165" s="25"/>
      <c r="O165" s="25"/>
      <c r="Q165" s="25"/>
    </row>
    <row r="166" spans="1:17" x14ac:dyDescent="0.25">
      <c r="A166" s="5">
        <f>+'Net Hash Rate'!B165</f>
        <v>39985</v>
      </c>
      <c r="B166">
        <f>+'Net Hash Rate'!G165</f>
        <v>0</v>
      </c>
      <c r="C166">
        <v>2.5844511856118466E-5</v>
      </c>
      <c r="D166" s="25">
        <f t="shared" si="6"/>
        <v>-2.5844511856118466E-5</v>
      </c>
      <c r="E166">
        <v>3.5708529192579024E-5</v>
      </c>
      <c r="F166" s="25">
        <f t="shared" si="7"/>
        <v>-3.5708529192579024E-5</v>
      </c>
      <c r="G166">
        <v>7.4025304536060036E-5</v>
      </c>
      <c r="H166" s="25">
        <f t="shared" si="8"/>
        <v>-7.4025304536060036E-5</v>
      </c>
      <c r="K166">
        <v>-6.2881913462797092</v>
      </c>
      <c r="L166">
        <v>164</v>
      </c>
      <c r="M166" s="25"/>
      <c r="O166" s="25"/>
      <c r="Q166" s="25"/>
    </row>
    <row r="167" spans="1:17" x14ac:dyDescent="0.25">
      <c r="A167" s="5">
        <f>+'Net Hash Rate'!B166</f>
        <v>39986</v>
      </c>
      <c r="B167">
        <f>+'Net Hash Rate'!G166</f>
        <v>0</v>
      </c>
      <c r="C167">
        <v>2.622685715209677E-5</v>
      </c>
      <c r="D167" s="25">
        <f t="shared" si="6"/>
        <v>-2.622685715209677E-5</v>
      </c>
      <c r="E167">
        <v>3.6236803366960626E-5</v>
      </c>
      <c r="F167" s="25">
        <f t="shared" si="7"/>
        <v>-3.6236803366960626E-5</v>
      </c>
      <c r="G167">
        <v>7.5120439438599264E-5</v>
      </c>
      <c r="H167" s="25">
        <f t="shared" si="8"/>
        <v>-7.5120439438599264E-5</v>
      </c>
      <c r="K167">
        <v>-6.2881913462797092</v>
      </c>
      <c r="L167">
        <v>165</v>
      </c>
      <c r="M167" s="25"/>
      <c r="O167" s="25"/>
      <c r="Q167" s="25"/>
    </row>
    <row r="168" spans="1:17" x14ac:dyDescent="0.25">
      <c r="A168" s="5">
        <f>+'Net Hash Rate'!B167</f>
        <v>39987</v>
      </c>
      <c r="B168">
        <f>+'Net Hash Rate'!G167</f>
        <v>0</v>
      </c>
      <c r="C168">
        <v>2.622685715209677E-5</v>
      </c>
      <c r="D168" s="25">
        <f t="shared" si="6"/>
        <v>-2.622685715209677E-5</v>
      </c>
      <c r="E168">
        <v>3.6236803366960626E-5</v>
      </c>
      <c r="F168" s="25">
        <f t="shared" si="7"/>
        <v>-3.6236803366960626E-5</v>
      </c>
      <c r="G168">
        <v>7.5120439438599264E-5</v>
      </c>
      <c r="H168" s="25">
        <f t="shared" si="8"/>
        <v>-7.5120439438599264E-5</v>
      </c>
      <c r="K168">
        <v>-6.2881913462797092</v>
      </c>
      <c r="L168">
        <v>166</v>
      </c>
      <c r="M168" s="25"/>
      <c r="O168" s="25"/>
      <c r="Q168" s="25"/>
    </row>
    <row r="169" spans="1:17" x14ac:dyDescent="0.25">
      <c r="A169" s="5">
        <f>+'Net Hash Rate'!B168</f>
        <v>39988</v>
      </c>
      <c r="B169">
        <f>+'Net Hash Rate'!G168</f>
        <v>0</v>
      </c>
      <c r="C169">
        <v>2.2299473286307417E-5</v>
      </c>
      <c r="D169" s="25">
        <f t="shared" si="6"/>
        <v>-2.2299473286307417E-5</v>
      </c>
      <c r="E169">
        <v>3.0810463639487613E-5</v>
      </c>
      <c r="F169" s="25">
        <f t="shared" si="7"/>
        <v>-3.0810463639487613E-5</v>
      </c>
      <c r="G169">
        <v>6.3871405666416067E-5</v>
      </c>
      <c r="H169" s="25">
        <f t="shared" si="8"/>
        <v>-6.3871405666416067E-5</v>
      </c>
      <c r="K169">
        <v>-6.2881913462797092</v>
      </c>
      <c r="L169">
        <v>167</v>
      </c>
      <c r="M169" s="25"/>
      <c r="O169" s="25"/>
      <c r="Q169" s="25"/>
    </row>
    <row r="170" spans="1:17" x14ac:dyDescent="0.25">
      <c r="A170" s="5">
        <f>+'Net Hash Rate'!B169</f>
        <v>39989</v>
      </c>
      <c r="B170">
        <f>+'Net Hash Rate'!G169</f>
        <v>0</v>
      </c>
      <c r="C170">
        <v>3.1153733033159812E-5</v>
      </c>
      <c r="D170" s="25">
        <f t="shared" si="6"/>
        <v>-3.1153733033159812E-5</v>
      </c>
      <c r="E170">
        <v>4.304410900332159E-5</v>
      </c>
      <c r="F170" s="25">
        <f t="shared" si="7"/>
        <v>-4.304410900332159E-5</v>
      </c>
      <c r="G170">
        <v>8.9232274459415009E-5</v>
      </c>
      <c r="H170" s="25">
        <f t="shared" si="8"/>
        <v>-8.9232274459415009E-5</v>
      </c>
      <c r="K170">
        <v>-6.2881913462797092</v>
      </c>
      <c r="L170">
        <v>168</v>
      </c>
      <c r="M170" s="25"/>
      <c r="O170" s="25"/>
      <c r="Q170" s="25"/>
    </row>
    <row r="171" spans="1:17" x14ac:dyDescent="0.25">
      <c r="A171" s="5">
        <f>+'Net Hash Rate'!B170</f>
        <v>39990</v>
      </c>
      <c r="B171">
        <f>+'Net Hash Rate'!G170</f>
        <v>0</v>
      </c>
      <c r="C171">
        <v>2.4595567760920537E-5</v>
      </c>
      <c r="D171" s="25">
        <f t="shared" si="6"/>
        <v>-2.4595567760920537E-5</v>
      </c>
      <c r="E171">
        <v>3.3982903383449401E-5</v>
      </c>
      <c r="F171" s="25">
        <f t="shared" si="7"/>
        <v>-3.3982903383449401E-5</v>
      </c>
      <c r="G171">
        <v>7.0448008609162781E-5</v>
      </c>
      <c r="H171" s="25">
        <f t="shared" si="8"/>
        <v>-7.0448008609162781E-5</v>
      </c>
      <c r="K171">
        <v>-6.2881913462797092</v>
      </c>
      <c r="L171">
        <v>169</v>
      </c>
      <c r="M171" s="25"/>
      <c r="O171" s="25"/>
      <c r="Q171" s="25"/>
    </row>
    <row r="172" spans="1:17" x14ac:dyDescent="0.25">
      <c r="A172" s="5">
        <f>+'Net Hash Rate'!B171</f>
        <v>39991</v>
      </c>
      <c r="B172">
        <f>+'Net Hash Rate'!G171</f>
        <v>0</v>
      </c>
      <c r="C172">
        <v>2.6352440250880783E-5</v>
      </c>
      <c r="D172" s="25">
        <f t="shared" si="6"/>
        <v>-2.6352440250880783E-5</v>
      </c>
      <c r="E172">
        <v>3.6410317487636962E-5</v>
      </c>
      <c r="F172" s="25">
        <f t="shared" si="7"/>
        <v>-3.6410317487636962E-5</v>
      </c>
      <c r="G172">
        <v>7.5480141613816311E-5</v>
      </c>
      <c r="H172" s="25">
        <f t="shared" si="8"/>
        <v>-7.5480141613816311E-5</v>
      </c>
      <c r="K172">
        <v>-6.2881913462797092</v>
      </c>
      <c r="L172">
        <v>170</v>
      </c>
      <c r="M172" s="25"/>
      <c r="O172" s="25"/>
      <c r="Q172" s="25"/>
    </row>
    <row r="173" spans="1:17" x14ac:dyDescent="0.25">
      <c r="A173" s="5">
        <f>+'Net Hash Rate'!B172</f>
        <v>39992</v>
      </c>
      <c r="B173">
        <f>+'Net Hash Rate'!G172</f>
        <v>0</v>
      </c>
      <c r="C173">
        <v>2.7653750414013309E-5</v>
      </c>
      <c r="D173" s="25">
        <f t="shared" si="6"/>
        <v>-2.7653750414013309E-5</v>
      </c>
      <c r="E173">
        <v>3.8208295805336027E-5</v>
      </c>
      <c r="F173" s="25">
        <f t="shared" si="7"/>
        <v>-3.8208295805336027E-5</v>
      </c>
      <c r="G173">
        <v>7.9207427377929124E-5</v>
      </c>
      <c r="H173" s="25">
        <f t="shared" si="8"/>
        <v>-7.9207427377929124E-5</v>
      </c>
      <c r="K173">
        <v>-6.2881913462797092</v>
      </c>
      <c r="L173">
        <v>171</v>
      </c>
      <c r="M173" s="25"/>
      <c r="O173" s="25"/>
      <c r="Q173" s="25"/>
    </row>
    <row r="174" spans="1:17" x14ac:dyDescent="0.25">
      <c r="A174" s="5">
        <f>+'Net Hash Rate'!B173</f>
        <v>39993</v>
      </c>
      <c r="B174">
        <f>+'Net Hash Rate'!G173</f>
        <v>0</v>
      </c>
      <c r="C174">
        <v>1.5326128026509731E-5</v>
      </c>
      <c r="D174" s="25">
        <f t="shared" si="6"/>
        <v>-1.5326128026509731E-5</v>
      </c>
      <c r="E174">
        <v>2.1175617209975044E-5</v>
      </c>
      <c r="F174" s="25">
        <f t="shared" si="7"/>
        <v>-2.1175617209975044E-5</v>
      </c>
      <c r="G174">
        <v>4.3897957943146041E-5</v>
      </c>
      <c r="H174" s="25">
        <f t="shared" si="8"/>
        <v>-4.3897957943146041E-5</v>
      </c>
      <c r="K174">
        <v>-6.2881913462797092</v>
      </c>
      <c r="L174">
        <v>172</v>
      </c>
      <c r="M174" s="25"/>
      <c r="O174" s="25"/>
      <c r="Q174" s="25"/>
    </row>
    <row r="175" spans="1:17" x14ac:dyDescent="0.25">
      <c r="A175" s="5">
        <f>+'Net Hash Rate'!B174</f>
        <v>39994</v>
      </c>
      <c r="B175">
        <f>+'Net Hash Rate'!G174</f>
        <v>0</v>
      </c>
      <c r="C175">
        <v>2.5453216917541951E-5</v>
      </c>
      <c r="D175" s="25">
        <f t="shared" si="6"/>
        <v>-2.5453216917541951E-5</v>
      </c>
      <c r="E175">
        <v>3.5167889585421566E-5</v>
      </c>
      <c r="F175" s="25">
        <f t="shared" si="7"/>
        <v>-3.5167889585421566E-5</v>
      </c>
      <c r="G175">
        <v>7.2904535563799965E-5</v>
      </c>
      <c r="H175" s="25">
        <f t="shared" si="8"/>
        <v>-7.2904535563799965E-5</v>
      </c>
      <c r="K175">
        <v>-6.2881913462797092</v>
      </c>
      <c r="L175">
        <v>173</v>
      </c>
      <c r="M175" s="25"/>
      <c r="O175" s="25"/>
      <c r="Q175" s="25"/>
    </row>
    <row r="176" spans="1:17" x14ac:dyDescent="0.25">
      <c r="A176" s="5">
        <f>+'Net Hash Rate'!B175</f>
        <v>39995</v>
      </c>
      <c r="B176">
        <f>+'Net Hash Rate'!G175</f>
        <v>0</v>
      </c>
      <c r="C176">
        <v>2.9236815264096283E-5</v>
      </c>
      <c r="D176" s="25">
        <f t="shared" si="6"/>
        <v>-2.9236815264096283E-5</v>
      </c>
      <c r="E176">
        <v>4.039556549445383E-5</v>
      </c>
      <c r="F176" s="25">
        <f t="shared" si="7"/>
        <v>-4.039556549445383E-5</v>
      </c>
      <c r="G176">
        <v>8.3741730764277713E-5</v>
      </c>
      <c r="H176" s="25">
        <f t="shared" si="8"/>
        <v>-8.3741730764277713E-5</v>
      </c>
      <c r="K176">
        <v>-6.2881913462797092</v>
      </c>
      <c r="L176">
        <v>174</v>
      </c>
      <c r="M176" s="25"/>
      <c r="O176" s="25"/>
      <c r="Q176" s="25"/>
    </row>
    <row r="177" spans="1:17" x14ac:dyDescent="0.25">
      <c r="A177" s="5">
        <f>+'Net Hash Rate'!B176</f>
        <v>39996</v>
      </c>
      <c r="B177">
        <f>+'Net Hash Rate'!G176</f>
        <v>0</v>
      </c>
      <c r="C177">
        <v>2.1601376388772779E-5</v>
      </c>
      <c r="D177" s="25">
        <f t="shared" si="6"/>
        <v>-2.1601376388772779E-5</v>
      </c>
      <c r="E177">
        <v>2.9845925652326405E-5</v>
      </c>
      <c r="F177" s="25">
        <f t="shared" si="7"/>
        <v>-2.9845925652326405E-5</v>
      </c>
      <c r="G177">
        <v>6.1871877266600446E-5</v>
      </c>
      <c r="H177" s="25">
        <f t="shared" si="8"/>
        <v>-6.1871877266600446E-5</v>
      </c>
      <c r="K177">
        <v>-6.2881913462797092</v>
      </c>
      <c r="L177">
        <v>175</v>
      </c>
      <c r="M177" s="25"/>
      <c r="O177" s="25"/>
      <c r="Q177" s="25"/>
    </row>
    <row r="178" spans="1:17" x14ac:dyDescent="0.25">
      <c r="A178" s="5">
        <f>+'Net Hash Rate'!B177</f>
        <v>39997</v>
      </c>
      <c r="B178">
        <f>+'Net Hash Rate'!G177</f>
        <v>0</v>
      </c>
      <c r="C178">
        <v>1.4576583009469947E-5</v>
      </c>
      <c r="D178" s="25">
        <f t="shared" si="6"/>
        <v>-1.4576583009469947E-5</v>
      </c>
      <c r="E178">
        <v>2.0139995014008478E-5</v>
      </c>
      <c r="F178" s="25">
        <f t="shared" si="7"/>
        <v>-2.0139995014008478E-5</v>
      </c>
      <c r="G178">
        <v>4.1751068945638411E-5</v>
      </c>
      <c r="H178" s="25">
        <f t="shared" si="8"/>
        <v>-4.1751068945638411E-5</v>
      </c>
      <c r="K178">
        <v>-6.2881913462797092</v>
      </c>
      <c r="L178">
        <v>176</v>
      </c>
      <c r="M178" s="25"/>
      <c r="O178" s="25"/>
      <c r="Q178" s="25"/>
    </row>
    <row r="179" spans="1:17" x14ac:dyDescent="0.25">
      <c r="A179" s="5">
        <f>+'Net Hash Rate'!B178</f>
        <v>39998</v>
      </c>
      <c r="B179">
        <f>+'Net Hash Rate'!G178</f>
        <v>0</v>
      </c>
      <c r="C179">
        <v>1.6581299936029602E-5</v>
      </c>
      <c r="D179" s="25">
        <f t="shared" si="6"/>
        <v>-1.6581299936029602E-5</v>
      </c>
      <c r="E179">
        <v>2.2909847789462063E-5</v>
      </c>
      <c r="F179" s="25">
        <f t="shared" si="7"/>
        <v>-2.2909847789462063E-5</v>
      </c>
      <c r="G179">
        <v>4.7493091926120451E-5</v>
      </c>
      <c r="H179" s="25">
        <f t="shared" si="8"/>
        <v>-4.7493091926120451E-5</v>
      </c>
      <c r="K179">
        <v>-6.2881913462797092</v>
      </c>
      <c r="L179">
        <v>177</v>
      </c>
      <c r="M179" s="25"/>
      <c r="O179" s="25"/>
      <c r="Q179" s="25"/>
    </row>
    <row r="180" spans="1:17" x14ac:dyDescent="0.25">
      <c r="A180" s="5">
        <f>+'Net Hash Rate'!B179</f>
        <v>39999</v>
      </c>
      <c r="B180">
        <f>+'Net Hash Rate'!G179</f>
        <v>0</v>
      </c>
      <c r="C180">
        <v>1.8680154820882643E-5</v>
      </c>
      <c r="D180" s="25">
        <f t="shared" si="6"/>
        <v>-1.8680154820882643E-5</v>
      </c>
      <c r="E180">
        <v>2.580976794829528E-5</v>
      </c>
      <c r="F180" s="25">
        <f t="shared" si="7"/>
        <v>-2.580976794829528E-5</v>
      </c>
      <c r="G180">
        <v>5.3504750141729638E-5</v>
      </c>
      <c r="H180" s="25">
        <f t="shared" si="8"/>
        <v>-5.3504750141729638E-5</v>
      </c>
      <c r="K180">
        <v>-6.2881913462797092</v>
      </c>
      <c r="L180">
        <v>178</v>
      </c>
      <c r="M180" s="25"/>
      <c r="O180" s="25"/>
      <c r="Q180" s="25"/>
    </row>
    <row r="181" spans="1:17" x14ac:dyDescent="0.25">
      <c r="A181" s="5">
        <f>+'Net Hash Rate'!B180</f>
        <v>40000</v>
      </c>
      <c r="B181">
        <f>+'Net Hash Rate'!G180</f>
        <v>0</v>
      </c>
      <c r="C181">
        <v>1.7965746670009928E-5</v>
      </c>
      <c r="D181" s="25">
        <f t="shared" si="6"/>
        <v>-1.7965746670009928E-5</v>
      </c>
      <c r="E181">
        <v>2.4822693228026748E-5</v>
      </c>
      <c r="F181" s="25">
        <f t="shared" si="7"/>
        <v>-2.4822693228026748E-5</v>
      </c>
      <c r="G181">
        <v>5.1458502132643077E-5</v>
      </c>
      <c r="H181" s="25">
        <f t="shared" si="8"/>
        <v>-5.1458502132643077E-5</v>
      </c>
      <c r="K181">
        <v>-6.2881913462797092</v>
      </c>
      <c r="L181">
        <v>179</v>
      </c>
      <c r="M181" s="25"/>
      <c r="O181" s="25"/>
      <c r="Q181" s="25"/>
    </row>
    <row r="182" spans="1:17" x14ac:dyDescent="0.25">
      <c r="A182" s="5">
        <f>+'Net Hash Rate'!B181</f>
        <v>40001</v>
      </c>
      <c r="B182">
        <f>+'Net Hash Rate'!G181</f>
        <v>0</v>
      </c>
      <c r="C182">
        <v>2.1871367651075787E-5</v>
      </c>
      <c r="D182" s="25">
        <f t="shared" si="6"/>
        <v>-2.1871367651075787E-5</v>
      </c>
      <c r="E182">
        <v>3.0218963878985953E-5</v>
      </c>
      <c r="F182" s="25">
        <f t="shared" si="7"/>
        <v>-3.0218963878985953E-5</v>
      </c>
      <c r="G182">
        <v>6.2645201426302999E-5</v>
      </c>
      <c r="H182" s="25">
        <f t="shared" si="8"/>
        <v>-6.2645201426302999E-5</v>
      </c>
      <c r="K182">
        <v>-6.2881913462797092</v>
      </c>
      <c r="L182">
        <v>180</v>
      </c>
      <c r="M182" s="25"/>
      <c r="O182" s="25"/>
      <c r="Q182" s="25"/>
    </row>
    <row r="183" spans="1:17" x14ac:dyDescent="0.25">
      <c r="A183" s="5">
        <f>+'Net Hash Rate'!B182</f>
        <v>40002</v>
      </c>
      <c r="B183">
        <f>+'Net Hash Rate'!G182</f>
        <v>0</v>
      </c>
      <c r="C183">
        <v>1.7731540549699013E-5</v>
      </c>
      <c r="D183" s="25">
        <f t="shared" si="6"/>
        <v>-1.7731540549699013E-5</v>
      </c>
      <c r="E183">
        <v>2.449909817888199E-5</v>
      </c>
      <c r="F183" s="25">
        <f t="shared" si="7"/>
        <v>-2.449909817888199E-5</v>
      </c>
      <c r="G183">
        <v>5.0787675789443252E-5</v>
      </c>
      <c r="H183" s="25">
        <f t="shared" si="8"/>
        <v>-5.0787675789443252E-5</v>
      </c>
      <c r="K183">
        <v>-6.2881913462797092</v>
      </c>
      <c r="L183">
        <v>181</v>
      </c>
      <c r="M183" s="25"/>
      <c r="O183" s="25"/>
      <c r="Q183" s="25"/>
    </row>
    <row r="184" spans="1:17" x14ac:dyDescent="0.25">
      <c r="A184" s="5">
        <f>+'Net Hash Rate'!B183</f>
        <v>40003</v>
      </c>
      <c r="B184">
        <f>+'Net Hash Rate'!G183</f>
        <v>0</v>
      </c>
      <c r="C184">
        <v>1.5257398482466206E-5</v>
      </c>
      <c r="D184" s="25">
        <f t="shared" si="6"/>
        <v>-1.5257398482466206E-5</v>
      </c>
      <c r="E184">
        <v>2.1080655813778664E-5</v>
      </c>
      <c r="F184" s="25">
        <f t="shared" si="7"/>
        <v>-2.1080655813778664E-5</v>
      </c>
      <c r="G184">
        <v>4.3701098917261908E-5</v>
      </c>
      <c r="H184" s="25">
        <f t="shared" si="8"/>
        <v>-4.3701098917261908E-5</v>
      </c>
      <c r="K184">
        <v>-6.2881913462797092</v>
      </c>
      <c r="L184">
        <v>182</v>
      </c>
      <c r="M184" s="25"/>
      <c r="O184" s="25"/>
      <c r="Q184" s="25"/>
    </row>
    <row r="185" spans="1:17" x14ac:dyDescent="0.25">
      <c r="A185" s="5">
        <f>+'Net Hash Rate'!B184</f>
        <v>40004</v>
      </c>
      <c r="B185">
        <f>+'Net Hash Rate'!G184</f>
        <v>0</v>
      </c>
      <c r="C185">
        <v>1.6817496348074961E-5</v>
      </c>
      <c r="D185" s="25">
        <f t="shared" si="6"/>
        <v>-1.6817496348074961E-5</v>
      </c>
      <c r="E185">
        <v>2.3236192760559185E-5</v>
      </c>
      <c r="F185" s="25">
        <f t="shared" si="7"/>
        <v>-2.3236192760559185E-5</v>
      </c>
      <c r="G185">
        <v>4.8169618974854132E-5</v>
      </c>
      <c r="H185" s="25">
        <f t="shared" si="8"/>
        <v>-4.8169618974854132E-5</v>
      </c>
      <c r="K185">
        <v>-6.2881913462797092</v>
      </c>
      <c r="L185">
        <v>183</v>
      </c>
      <c r="M185" s="25"/>
      <c r="O185" s="25"/>
      <c r="Q185" s="25"/>
    </row>
    <row r="186" spans="1:17" x14ac:dyDescent="0.25">
      <c r="A186" s="5">
        <f>+'Net Hash Rate'!B185</f>
        <v>40005</v>
      </c>
      <c r="B186">
        <f>+'Net Hash Rate'!G185</f>
        <v>0</v>
      </c>
      <c r="C186">
        <v>1.641225215217137E-5</v>
      </c>
      <c r="D186" s="25">
        <f t="shared" si="6"/>
        <v>-1.641225215217137E-5</v>
      </c>
      <c r="E186">
        <v>2.2676279914067525E-5</v>
      </c>
      <c r="F186" s="25">
        <f t="shared" si="7"/>
        <v>-2.2676279914067525E-5</v>
      </c>
      <c r="G186">
        <v>4.7008895755153145E-5</v>
      </c>
      <c r="H186" s="25">
        <f t="shared" si="8"/>
        <v>-4.7008895755153145E-5</v>
      </c>
      <c r="K186">
        <v>-6.2881913462797092</v>
      </c>
      <c r="L186">
        <v>184</v>
      </c>
      <c r="M186" s="25"/>
      <c r="O186" s="25"/>
      <c r="Q186" s="25"/>
    </row>
    <row r="187" spans="1:17" x14ac:dyDescent="0.25">
      <c r="A187" s="5">
        <f>+'Net Hash Rate'!B186</f>
        <v>40006</v>
      </c>
      <c r="B187">
        <f>+'Net Hash Rate'!G186</f>
        <v>0</v>
      </c>
      <c r="C187">
        <v>1.6390283638608434E-5</v>
      </c>
      <c r="D187" s="25">
        <f t="shared" si="6"/>
        <v>-1.6390283638608434E-5</v>
      </c>
      <c r="E187">
        <v>2.264592672681265E-5</v>
      </c>
      <c r="F187" s="25">
        <f t="shared" si="7"/>
        <v>-2.264592672681265E-5</v>
      </c>
      <c r="G187">
        <v>4.6945972302941921E-5</v>
      </c>
      <c r="H187" s="25">
        <f t="shared" si="8"/>
        <v>-4.6945972302941921E-5</v>
      </c>
      <c r="K187">
        <v>-6.2881913462797092</v>
      </c>
      <c r="L187">
        <v>185</v>
      </c>
      <c r="M187" s="25"/>
      <c r="O187" s="25"/>
      <c r="Q187" s="25"/>
    </row>
    <row r="188" spans="1:17" x14ac:dyDescent="0.25">
      <c r="A188" s="5">
        <f>+'Net Hash Rate'!B187</f>
        <v>40007</v>
      </c>
      <c r="B188">
        <f>+'Net Hash Rate'!G187</f>
        <v>0</v>
      </c>
      <c r="C188">
        <v>1.6180165374829219E-5</v>
      </c>
      <c r="D188" s="25">
        <f t="shared" si="6"/>
        <v>-1.6180165374829219E-5</v>
      </c>
      <c r="E188">
        <v>2.2355613092806912E-5</v>
      </c>
      <c r="F188" s="25">
        <f t="shared" si="7"/>
        <v>-2.2355613092806912E-5</v>
      </c>
      <c r="G188">
        <v>4.6344139753291258E-5</v>
      </c>
      <c r="H188" s="25">
        <f t="shared" si="8"/>
        <v>-4.6344139753291258E-5</v>
      </c>
      <c r="K188">
        <v>-6.2881913462797092</v>
      </c>
      <c r="L188">
        <v>186</v>
      </c>
      <c r="M188" s="25"/>
      <c r="O188" s="25"/>
      <c r="Q188" s="25"/>
    </row>
    <row r="189" spans="1:17" x14ac:dyDescent="0.25">
      <c r="A189" s="5">
        <f>+'Net Hash Rate'!B188</f>
        <v>40008</v>
      </c>
      <c r="B189">
        <f>+'Net Hash Rate'!G188</f>
        <v>0</v>
      </c>
      <c r="C189">
        <v>1.7322883328186331E-5</v>
      </c>
      <c r="D189" s="25">
        <f t="shared" si="6"/>
        <v>-1.7322883328186331E-5</v>
      </c>
      <c r="E189">
        <v>2.3934469664890951E-5</v>
      </c>
      <c r="F189" s="25">
        <f t="shared" si="7"/>
        <v>-2.3934469664890951E-5</v>
      </c>
      <c r="G189">
        <v>4.961717678982005E-5</v>
      </c>
      <c r="H189" s="25">
        <f t="shared" si="8"/>
        <v>-4.961717678982005E-5</v>
      </c>
      <c r="K189">
        <v>-6.2881913462797092</v>
      </c>
      <c r="L189">
        <v>187</v>
      </c>
      <c r="M189" s="25"/>
      <c r="O189" s="25"/>
      <c r="Q189" s="25"/>
    </row>
    <row r="190" spans="1:17" x14ac:dyDescent="0.25">
      <c r="A190" s="5">
        <f>+'Net Hash Rate'!B189</f>
        <v>40009</v>
      </c>
      <c r="B190">
        <f>+'Net Hash Rate'!G189</f>
        <v>0</v>
      </c>
      <c r="C190">
        <v>2.6561809561958749E-5</v>
      </c>
      <c r="D190" s="25">
        <f t="shared" si="6"/>
        <v>-2.6561809561958749E-5</v>
      </c>
      <c r="E190">
        <v>3.6699596317830376E-5</v>
      </c>
      <c r="F190" s="25">
        <f t="shared" si="7"/>
        <v>-3.6699596317830376E-5</v>
      </c>
      <c r="G190">
        <v>7.6079828971013674E-5</v>
      </c>
      <c r="H190" s="25">
        <f t="shared" si="8"/>
        <v>-7.6079828971013674E-5</v>
      </c>
      <c r="K190">
        <v>-6.2881913462797092</v>
      </c>
      <c r="L190">
        <v>188</v>
      </c>
      <c r="M190" s="25"/>
      <c r="O190" s="25"/>
      <c r="Q190" s="25"/>
    </row>
    <row r="191" spans="1:17" x14ac:dyDescent="0.25">
      <c r="A191" s="5">
        <f>+'Net Hash Rate'!B190</f>
        <v>40010</v>
      </c>
      <c r="B191">
        <f>+'Net Hash Rate'!G190</f>
        <v>0</v>
      </c>
      <c r="C191">
        <v>1.6129513769834836E-5</v>
      </c>
      <c r="D191" s="25">
        <f t="shared" si="6"/>
        <v>-1.6129513769834836E-5</v>
      </c>
      <c r="E191">
        <v>2.2285629402433412E-5</v>
      </c>
      <c r="F191" s="25">
        <f t="shared" si="7"/>
        <v>-2.2285629402433412E-5</v>
      </c>
      <c r="G191">
        <v>4.6199060577262562E-5</v>
      </c>
      <c r="H191" s="25">
        <f t="shared" si="8"/>
        <v>-4.6199060577262562E-5</v>
      </c>
      <c r="K191">
        <v>-6.2881913462797092</v>
      </c>
      <c r="L191">
        <v>189</v>
      </c>
      <c r="M191" s="25"/>
      <c r="O191" s="25"/>
      <c r="Q191" s="25"/>
    </row>
    <row r="192" spans="1:17" x14ac:dyDescent="0.25">
      <c r="A192" s="5">
        <f>+'Net Hash Rate'!B191</f>
        <v>40011</v>
      </c>
      <c r="B192">
        <f>+'Net Hash Rate'!G191</f>
        <v>0</v>
      </c>
      <c r="C192">
        <v>2.4365933022339488E-5</v>
      </c>
      <c r="D192" s="25">
        <f t="shared" si="6"/>
        <v>-2.4365933022339488E-5</v>
      </c>
      <c r="E192">
        <v>3.3665624465128096E-5</v>
      </c>
      <c r="F192" s="25">
        <f t="shared" si="7"/>
        <v>-3.3665624465128096E-5</v>
      </c>
      <c r="G192">
        <v>6.97902758746404E-5</v>
      </c>
      <c r="H192" s="25">
        <f t="shared" si="8"/>
        <v>-6.97902758746404E-5</v>
      </c>
      <c r="K192">
        <v>-6.2881913462797092</v>
      </c>
      <c r="L192">
        <v>190</v>
      </c>
      <c r="M192" s="25"/>
      <c r="O192" s="25"/>
      <c r="Q192" s="25"/>
    </row>
    <row r="193" spans="1:17" x14ac:dyDescent="0.25">
      <c r="A193" s="5">
        <f>+'Net Hash Rate'!B192</f>
        <v>40012</v>
      </c>
      <c r="B193">
        <f>+'Net Hash Rate'!G192</f>
        <v>0</v>
      </c>
      <c r="C193">
        <v>1.2520373768696597E-5</v>
      </c>
      <c r="D193" s="25">
        <f t="shared" si="6"/>
        <v>-1.2520373768696597E-5</v>
      </c>
      <c r="E193">
        <v>1.7298996967344915E-5</v>
      </c>
      <c r="F193" s="25">
        <f t="shared" si="7"/>
        <v>-1.7298996967344915E-5</v>
      </c>
      <c r="G193">
        <v>3.5861558782494303E-5</v>
      </c>
      <c r="H193" s="25">
        <f t="shared" si="8"/>
        <v>-3.5861558782494303E-5</v>
      </c>
      <c r="K193">
        <v>-6.2881913462797092</v>
      </c>
      <c r="L193">
        <v>191</v>
      </c>
      <c r="M193" s="25"/>
      <c r="O193" s="25"/>
      <c r="Q193" s="25"/>
    </row>
    <row r="194" spans="1:17" x14ac:dyDescent="0.25">
      <c r="A194" s="5">
        <f>+'Net Hash Rate'!B193</f>
        <v>40013</v>
      </c>
      <c r="B194">
        <f>+'Net Hash Rate'!G193</f>
        <v>0</v>
      </c>
      <c r="C194">
        <v>7.1544992963980551E-7</v>
      </c>
      <c r="D194" s="25">
        <f t="shared" si="6"/>
        <v>-7.1544992963980551E-7</v>
      </c>
      <c r="E194">
        <v>9.8851411241970958E-7</v>
      </c>
      <c r="F194" s="25">
        <f t="shared" si="7"/>
        <v>-9.8851411241970958E-7</v>
      </c>
      <c r="G194">
        <v>2.0492319304282461E-6</v>
      </c>
      <c r="H194" s="25">
        <f t="shared" si="8"/>
        <v>-2.0492319304282461E-6</v>
      </c>
      <c r="K194">
        <v>-6.2881913462797092</v>
      </c>
      <c r="L194">
        <v>192</v>
      </c>
      <c r="M194" s="25"/>
      <c r="O194" s="25"/>
      <c r="Q194" s="25"/>
    </row>
    <row r="195" spans="1:17" x14ac:dyDescent="0.25">
      <c r="A195" s="5">
        <f>+'Net Hash Rate'!B194</f>
        <v>40014</v>
      </c>
      <c r="B195">
        <f>+'Net Hash Rate'!G194</f>
        <v>0</v>
      </c>
      <c r="C195">
        <v>1.3342612248511097E-5</v>
      </c>
      <c r="D195" s="25">
        <f t="shared" si="6"/>
        <v>-1.3342612248511097E-5</v>
      </c>
      <c r="E195">
        <v>1.8435057378281514E-5</v>
      </c>
      <c r="F195" s="25">
        <f t="shared" si="7"/>
        <v>-1.8435057378281514E-5</v>
      </c>
      <c r="G195">
        <v>3.8216660484874721E-5</v>
      </c>
      <c r="H195" s="25">
        <f t="shared" si="8"/>
        <v>-3.8216660484874721E-5</v>
      </c>
      <c r="K195">
        <v>-6.2881913462797092</v>
      </c>
      <c r="L195">
        <v>193</v>
      </c>
      <c r="M195" s="25"/>
      <c r="O195" s="25"/>
      <c r="Q195" s="25"/>
    </row>
    <row r="196" spans="1:17" x14ac:dyDescent="0.25">
      <c r="A196" s="5">
        <f>+'Net Hash Rate'!B195</f>
        <v>40015</v>
      </c>
      <c r="B196">
        <f>+'Net Hash Rate'!G195</f>
        <v>0</v>
      </c>
      <c r="C196">
        <v>1.1390493741962608E-5</v>
      </c>
      <c r="D196" s="25">
        <f t="shared" ref="D196:D259" si="9">+B196-C196</f>
        <v>-1.1390493741962608E-5</v>
      </c>
      <c r="E196">
        <v>1.5737878144774045E-5</v>
      </c>
      <c r="F196" s="25">
        <f t="shared" ref="F196:F259" si="10">+B196-E196</f>
        <v>-1.5737878144774045E-5</v>
      </c>
      <c r="G196">
        <v>3.2625292857495057E-5</v>
      </c>
      <c r="H196" s="25">
        <f t="shared" ref="H196:H259" si="11">+B196-G196</f>
        <v>-3.2625292857495057E-5</v>
      </c>
      <c r="K196">
        <v>-6.2881913462797092</v>
      </c>
      <c r="L196">
        <v>194</v>
      </c>
      <c r="M196" s="25"/>
      <c r="O196" s="25"/>
      <c r="Q196" s="25"/>
    </row>
    <row r="197" spans="1:17" x14ac:dyDescent="0.25">
      <c r="A197" s="5">
        <f>+'Net Hash Rate'!B196</f>
        <v>40016</v>
      </c>
      <c r="B197">
        <f>+'Net Hash Rate'!G196</f>
        <v>0</v>
      </c>
      <c r="C197">
        <v>1.4314969980273586E-5</v>
      </c>
      <c r="D197" s="25">
        <f t="shared" si="9"/>
        <v>-1.4314969980273586E-5</v>
      </c>
      <c r="E197">
        <v>1.9778532722043944E-5</v>
      </c>
      <c r="F197" s="25">
        <f t="shared" si="10"/>
        <v>-1.9778532722043944E-5</v>
      </c>
      <c r="G197">
        <v>4.1001742192450879E-5</v>
      </c>
      <c r="H197" s="25">
        <f t="shared" si="11"/>
        <v>-4.1001742192450879E-5</v>
      </c>
      <c r="K197">
        <v>-6.2881913462797092</v>
      </c>
      <c r="L197">
        <v>195</v>
      </c>
      <c r="M197" s="25"/>
      <c r="O197" s="25"/>
      <c r="Q197" s="25"/>
    </row>
    <row r="198" spans="1:17" x14ac:dyDescent="0.25">
      <c r="A198" s="5">
        <f>+'Net Hash Rate'!B197</f>
        <v>40017</v>
      </c>
      <c r="B198">
        <f>+'Net Hash Rate'!G197</f>
        <v>0</v>
      </c>
      <c r="C198">
        <v>1.1301276788345764E-5</v>
      </c>
      <c r="D198" s="25">
        <f t="shared" si="9"/>
        <v>-1.1301276788345764E-5</v>
      </c>
      <c r="E198">
        <v>1.5614609954976687E-5</v>
      </c>
      <c r="F198" s="25">
        <f t="shared" si="10"/>
        <v>-1.5614609954976687E-5</v>
      </c>
      <c r="G198">
        <v>3.2369752640754504E-5</v>
      </c>
      <c r="H198" s="25">
        <f t="shared" si="11"/>
        <v>-3.2369752640754504E-5</v>
      </c>
      <c r="K198">
        <v>-6.2881913462797092</v>
      </c>
      <c r="L198">
        <v>196</v>
      </c>
      <c r="M198" s="25"/>
      <c r="O198" s="25"/>
      <c r="Q198" s="25"/>
    </row>
    <row r="199" spans="1:17" x14ac:dyDescent="0.25">
      <c r="A199" s="5">
        <f>+'Net Hash Rate'!B198</f>
        <v>40018</v>
      </c>
      <c r="B199">
        <f>+'Net Hash Rate'!G198</f>
        <v>0</v>
      </c>
      <c r="C199">
        <v>1.2794790027818218E-5</v>
      </c>
      <c r="D199" s="25">
        <f t="shared" si="9"/>
        <v>-1.2794790027818218E-5</v>
      </c>
      <c r="E199">
        <v>1.767814906951329E-5</v>
      </c>
      <c r="F199" s="25">
        <f t="shared" si="10"/>
        <v>-1.767814906951329E-5</v>
      </c>
      <c r="G199">
        <v>3.6647557266977779E-5</v>
      </c>
      <c r="H199" s="25">
        <f t="shared" si="11"/>
        <v>-3.6647557266977779E-5</v>
      </c>
      <c r="K199">
        <v>-6.2881913462797092</v>
      </c>
      <c r="L199">
        <v>197</v>
      </c>
      <c r="M199" s="25"/>
      <c r="O199" s="25"/>
      <c r="Q199" s="25"/>
    </row>
    <row r="200" spans="1:17" x14ac:dyDescent="0.25">
      <c r="A200" s="5">
        <f>+'Net Hash Rate'!B199</f>
        <v>40019</v>
      </c>
      <c r="B200">
        <f>+'Net Hash Rate'!G199</f>
        <v>0</v>
      </c>
      <c r="C200">
        <v>2.9188082126788571E-5</v>
      </c>
      <c r="D200" s="25">
        <f t="shared" si="9"/>
        <v>-2.9188082126788571E-5</v>
      </c>
      <c r="E200">
        <v>4.032823248906041E-5</v>
      </c>
      <c r="F200" s="25">
        <f t="shared" si="10"/>
        <v>-4.032823248906041E-5</v>
      </c>
      <c r="G200">
        <v>8.3602146571305349E-5</v>
      </c>
      <c r="H200" s="25">
        <f t="shared" si="11"/>
        <v>-8.3602146571305349E-5</v>
      </c>
      <c r="K200">
        <v>-6.2881913462797092</v>
      </c>
      <c r="L200">
        <v>198</v>
      </c>
      <c r="M200" s="25"/>
      <c r="O200" s="25"/>
      <c r="Q200" s="25"/>
    </row>
    <row r="201" spans="1:17" x14ac:dyDescent="0.25">
      <c r="A201" s="5">
        <f>+'Net Hash Rate'!B200</f>
        <v>40020</v>
      </c>
      <c r="B201">
        <f>+'Net Hash Rate'!G200</f>
        <v>0</v>
      </c>
      <c r="C201">
        <v>7.750705725691763E-6</v>
      </c>
      <c r="D201" s="25">
        <f t="shared" si="9"/>
        <v>-7.750705725691763E-6</v>
      </c>
      <c r="E201">
        <v>1.070890033480867E-5</v>
      </c>
      <c r="F201" s="25">
        <f t="shared" si="10"/>
        <v>-1.070890033480867E-5</v>
      </c>
      <c r="G201">
        <v>2.2200007293923296E-5</v>
      </c>
      <c r="H201" s="25">
        <f t="shared" si="11"/>
        <v>-2.2200007293923296E-5</v>
      </c>
      <c r="K201">
        <v>-6.2881913462797092</v>
      </c>
      <c r="L201">
        <v>199</v>
      </c>
      <c r="M201" s="25"/>
      <c r="O201" s="25"/>
      <c r="Q201" s="25"/>
    </row>
    <row r="202" spans="1:17" x14ac:dyDescent="0.25">
      <c r="A202" s="5">
        <f>+'Net Hash Rate'!B201</f>
        <v>40021</v>
      </c>
      <c r="B202">
        <f>+'Net Hash Rate'!G201</f>
        <v>0</v>
      </c>
      <c r="C202">
        <v>2.1995280938630415E-6</v>
      </c>
      <c r="D202" s="25">
        <f t="shared" si="9"/>
        <v>-2.1995280938630415E-6</v>
      </c>
      <c r="E202">
        <v>3.0390170875296288E-6</v>
      </c>
      <c r="F202" s="25">
        <f t="shared" si="10"/>
        <v>-3.0390170875296288E-6</v>
      </c>
      <c r="G202">
        <v>6.3000120834274871E-6</v>
      </c>
      <c r="H202" s="25">
        <f t="shared" si="11"/>
        <v>-6.3000120834274871E-6</v>
      </c>
      <c r="K202">
        <v>-6.2881913462797092</v>
      </c>
      <c r="L202">
        <v>200</v>
      </c>
      <c r="M202" s="25"/>
      <c r="O202" s="25"/>
      <c r="Q202" s="25"/>
    </row>
    <row r="203" spans="1:17" x14ac:dyDescent="0.25">
      <c r="A203" s="5">
        <f>+'Net Hash Rate'!B202</f>
        <v>40022</v>
      </c>
      <c r="B203">
        <f>+'Net Hash Rate'!G202</f>
        <v>0</v>
      </c>
      <c r="C203">
        <v>1.3375431677243586E-5</v>
      </c>
      <c r="D203" s="25">
        <f t="shared" si="9"/>
        <v>-1.3375431677243586E-5</v>
      </c>
      <c r="E203">
        <v>1.8480402925355586E-5</v>
      </c>
      <c r="F203" s="25">
        <f t="shared" si="10"/>
        <v>-1.8480402925355586E-5</v>
      </c>
      <c r="G203">
        <v>3.8310663738646636E-5</v>
      </c>
      <c r="H203" s="25">
        <f t="shared" si="11"/>
        <v>-3.8310663738646636E-5</v>
      </c>
      <c r="K203">
        <v>-6.2881913462797092</v>
      </c>
      <c r="L203">
        <v>201</v>
      </c>
      <c r="M203" s="25"/>
      <c r="O203" s="25"/>
      <c r="Q203" s="25"/>
    </row>
    <row r="204" spans="1:17" x14ac:dyDescent="0.25">
      <c r="A204" s="5">
        <f>+'Net Hash Rate'!B203</f>
        <v>40023</v>
      </c>
      <c r="B204">
        <f>+'Net Hash Rate'!G203</f>
        <v>0</v>
      </c>
      <c r="C204">
        <v>2.8862753333863385E-5</v>
      </c>
      <c r="D204" s="25">
        <f t="shared" si="9"/>
        <v>-2.8862753333863385E-5</v>
      </c>
      <c r="E204">
        <v>3.9878736179591314E-5</v>
      </c>
      <c r="F204" s="25">
        <f t="shared" si="10"/>
        <v>-3.9878736179591314E-5</v>
      </c>
      <c r="G204">
        <v>8.2670321543821442E-5</v>
      </c>
      <c r="H204" s="25">
        <f t="shared" si="11"/>
        <v>-8.2670321543821442E-5</v>
      </c>
      <c r="K204">
        <v>-6.2881913462797092</v>
      </c>
      <c r="L204">
        <v>202</v>
      </c>
      <c r="M204" s="25"/>
      <c r="O204" s="25"/>
      <c r="Q204" s="25"/>
    </row>
    <row r="205" spans="1:17" x14ac:dyDescent="0.25">
      <c r="A205" s="5">
        <f>+'Net Hash Rate'!B204</f>
        <v>40024</v>
      </c>
      <c r="B205">
        <f>+'Net Hash Rate'!G204</f>
        <v>0</v>
      </c>
      <c r="C205">
        <v>1.1685693869810691E-5</v>
      </c>
      <c r="D205" s="25">
        <f t="shared" si="9"/>
        <v>-1.1685693869810691E-5</v>
      </c>
      <c r="E205">
        <v>1.6145746648601899E-5</v>
      </c>
      <c r="F205" s="25">
        <f t="shared" si="10"/>
        <v>-1.6145746648601899E-5</v>
      </c>
      <c r="G205">
        <v>3.3470821667816343E-5</v>
      </c>
      <c r="H205" s="25">
        <f t="shared" si="11"/>
        <v>-3.3470821667816343E-5</v>
      </c>
      <c r="K205">
        <v>-6.2881913462797092</v>
      </c>
      <c r="L205">
        <v>203</v>
      </c>
      <c r="M205" s="25"/>
      <c r="O205" s="25"/>
      <c r="Q205" s="25"/>
    </row>
    <row r="206" spans="1:17" x14ac:dyDescent="0.25">
      <c r="A206" s="5">
        <f>+'Net Hash Rate'!B205</f>
        <v>40025</v>
      </c>
      <c r="B206">
        <f>+'Net Hash Rate'!G205</f>
        <v>0</v>
      </c>
      <c r="C206">
        <v>1.0310902110045496E-5</v>
      </c>
      <c r="D206" s="25">
        <f t="shared" si="9"/>
        <v>-1.0310902110045496E-5</v>
      </c>
      <c r="E206">
        <v>1.4246241176778857E-5</v>
      </c>
      <c r="F206" s="25">
        <f t="shared" si="10"/>
        <v>-1.4246241176778857E-5</v>
      </c>
      <c r="G206">
        <v>2.9533065781504586E-5</v>
      </c>
      <c r="H206" s="25">
        <f t="shared" si="11"/>
        <v>-2.9533065781504586E-5</v>
      </c>
      <c r="K206">
        <v>-6.2881913462797092</v>
      </c>
      <c r="L206">
        <v>204</v>
      </c>
      <c r="M206" s="25"/>
      <c r="O206" s="25"/>
      <c r="Q206" s="25"/>
    </row>
    <row r="207" spans="1:17" x14ac:dyDescent="0.25">
      <c r="A207" s="5">
        <f>+'Net Hash Rate'!B206</f>
        <v>40026</v>
      </c>
      <c r="B207">
        <f>+'Net Hash Rate'!G206</f>
        <v>0</v>
      </c>
      <c r="C207">
        <v>1.019516295381908E-5</v>
      </c>
      <c r="D207" s="25">
        <f t="shared" si="9"/>
        <v>-1.019516295381908E-5</v>
      </c>
      <c r="E207">
        <v>1.408632811431345E-5</v>
      </c>
      <c r="F207" s="25">
        <f t="shared" si="10"/>
        <v>-1.408632811431345E-5</v>
      </c>
      <c r="G207">
        <v>2.9201559180253818E-5</v>
      </c>
      <c r="H207" s="25">
        <f t="shared" si="11"/>
        <v>-2.9201559180253818E-5</v>
      </c>
      <c r="K207">
        <v>-6.2881913462797092</v>
      </c>
      <c r="L207">
        <v>205</v>
      </c>
      <c r="M207" s="25"/>
      <c r="O207" s="25"/>
      <c r="Q207" s="25"/>
    </row>
    <row r="208" spans="1:17" x14ac:dyDescent="0.25">
      <c r="A208" s="5">
        <f>+'Net Hash Rate'!B207</f>
        <v>40027</v>
      </c>
      <c r="B208">
        <f>+'Net Hash Rate'!G207</f>
        <v>0</v>
      </c>
      <c r="C208">
        <v>1.2411493938124399E-5</v>
      </c>
      <c r="D208" s="25">
        <f t="shared" si="9"/>
        <v>-1.2411493938124399E-5</v>
      </c>
      <c r="E208">
        <v>1.7148561214094266E-5</v>
      </c>
      <c r="F208" s="25">
        <f t="shared" si="10"/>
        <v>-1.7148561214094266E-5</v>
      </c>
      <c r="G208">
        <v>3.5549699047599233E-5</v>
      </c>
      <c r="H208" s="25">
        <f t="shared" si="11"/>
        <v>-3.5549699047599233E-5</v>
      </c>
      <c r="K208">
        <v>-6.2881913462797092</v>
      </c>
      <c r="L208">
        <v>206</v>
      </c>
      <c r="M208" s="25"/>
      <c r="O208" s="25"/>
      <c r="Q208" s="25"/>
    </row>
    <row r="209" spans="1:17" x14ac:dyDescent="0.25">
      <c r="A209" s="5">
        <f>+'Net Hash Rate'!B208</f>
        <v>40028</v>
      </c>
      <c r="B209">
        <f>+'Net Hash Rate'!G208</f>
        <v>0</v>
      </c>
      <c r="C209">
        <v>1.5650467210870745E-5</v>
      </c>
      <c r="D209" s="25">
        <f t="shared" si="9"/>
        <v>-1.5650467210870745E-5</v>
      </c>
      <c r="E209">
        <v>2.1623746209181139E-5</v>
      </c>
      <c r="F209" s="25">
        <f t="shared" si="10"/>
        <v>-2.1623746209181139E-5</v>
      </c>
      <c r="G209">
        <v>4.4826948478117871E-5</v>
      </c>
      <c r="H209" s="25">
        <f t="shared" si="11"/>
        <v>-4.4826948478117871E-5</v>
      </c>
      <c r="K209">
        <v>-6.2881913462797092</v>
      </c>
      <c r="L209">
        <v>207</v>
      </c>
      <c r="M209" s="25"/>
      <c r="O209" s="25"/>
      <c r="Q209" s="25"/>
    </row>
    <row r="210" spans="1:17" x14ac:dyDescent="0.25">
      <c r="A210" s="5">
        <f>+'Net Hash Rate'!B209</f>
        <v>40029</v>
      </c>
      <c r="B210">
        <f>+'Net Hash Rate'!G209</f>
        <v>0</v>
      </c>
      <c r="C210">
        <v>2.3185877349438136E-6</v>
      </c>
      <c r="D210" s="25">
        <f t="shared" si="9"/>
        <v>-2.3185877349438136E-6</v>
      </c>
      <c r="E210">
        <v>3.2035179569157246E-6</v>
      </c>
      <c r="F210" s="25">
        <f t="shared" si="10"/>
        <v>-3.2035179569157246E-6</v>
      </c>
      <c r="G210">
        <v>6.6410294041656102E-6</v>
      </c>
      <c r="H210" s="25">
        <f t="shared" si="11"/>
        <v>-6.6410294041656102E-6</v>
      </c>
      <c r="K210">
        <v>-6.2881913462797092</v>
      </c>
      <c r="L210">
        <v>208</v>
      </c>
      <c r="M210" s="25"/>
      <c r="O210" s="25"/>
      <c r="Q210" s="25"/>
    </row>
    <row r="211" spans="1:17" x14ac:dyDescent="0.25">
      <c r="A211" s="5">
        <f>+'Net Hash Rate'!B210</f>
        <v>40030</v>
      </c>
      <c r="B211">
        <f>+'Net Hash Rate'!G210</f>
        <v>0</v>
      </c>
      <c r="C211">
        <v>1.3009667358032189E-5</v>
      </c>
      <c r="D211" s="25">
        <f t="shared" si="9"/>
        <v>-1.3009667358032189E-5</v>
      </c>
      <c r="E211">
        <v>1.7975038152251079E-5</v>
      </c>
      <c r="F211" s="25">
        <f t="shared" si="10"/>
        <v>-1.7975038152251079E-5</v>
      </c>
      <c r="G211">
        <v>3.7263021002394355E-5</v>
      </c>
      <c r="H211" s="25">
        <f t="shared" si="11"/>
        <v>-3.7263021002394355E-5</v>
      </c>
      <c r="K211">
        <v>-6.2881913462797092</v>
      </c>
      <c r="L211">
        <v>209</v>
      </c>
      <c r="M211" s="25"/>
      <c r="O211" s="25"/>
      <c r="Q211" s="25"/>
    </row>
    <row r="212" spans="1:17" x14ac:dyDescent="0.25">
      <c r="A212" s="5">
        <f>+'Net Hash Rate'!B211</f>
        <v>40031</v>
      </c>
      <c r="B212">
        <f>+'Net Hash Rate'!G211</f>
        <v>0</v>
      </c>
      <c r="C212">
        <v>1.0060808029680584E-5</v>
      </c>
      <c r="D212" s="25">
        <f t="shared" si="9"/>
        <v>-1.0060808029680584E-5</v>
      </c>
      <c r="E212">
        <v>1.3900694245216773E-5</v>
      </c>
      <c r="F212" s="25">
        <f t="shared" si="10"/>
        <v>-1.3900694245216773E-5</v>
      </c>
      <c r="G212">
        <v>2.8816732249467085E-5</v>
      </c>
      <c r="H212" s="25">
        <f t="shared" si="11"/>
        <v>-2.8816732249467085E-5</v>
      </c>
      <c r="K212">
        <v>-6.2881913462797092</v>
      </c>
      <c r="L212">
        <v>210</v>
      </c>
      <c r="M212" s="25"/>
      <c r="O212" s="25"/>
      <c r="Q212" s="25"/>
    </row>
    <row r="213" spans="1:17" x14ac:dyDescent="0.25">
      <c r="A213" s="5">
        <f>+'Net Hash Rate'!B212</f>
        <v>40032</v>
      </c>
      <c r="B213">
        <f>+'Net Hash Rate'!G212</f>
        <v>0</v>
      </c>
      <c r="C213">
        <v>9.2146943261378851E-6</v>
      </c>
      <c r="D213" s="25">
        <f t="shared" si="9"/>
        <v>-9.2146943261378851E-6</v>
      </c>
      <c r="E213">
        <v>1.2731646207033652E-5</v>
      </c>
      <c r="F213" s="25">
        <f t="shared" si="10"/>
        <v>-1.2731646207033652E-5</v>
      </c>
      <c r="G213">
        <v>2.6393245788373262E-5</v>
      </c>
      <c r="H213" s="25">
        <f t="shared" si="11"/>
        <v>-2.6393245788373262E-5</v>
      </c>
      <c r="K213">
        <v>-6.2881913462797092</v>
      </c>
      <c r="L213">
        <v>211</v>
      </c>
      <c r="M213" s="25"/>
      <c r="O213" s="25"/>
      <c r="Q213" s="25"/>
    </row>
    <row r="214" spans="1:17" x14ac:dyDescent="0.25">
      <c r="A214" s="5">
        <f>+'Net Hash Rate'!B213</f>
        <v>40033</v>
      </c>
      <c r="B214">
        <f>+'Net Hash Rate'!G213</f>
        <v>0</v>
      </c>
      <c r="C214">
        <v>9.2149995169604602E-6</v>
      </c>
      <c r="D214" s="25">
        <f t="shared" si="9"/>
        <v>-9.2149995169604602E-6</v>
      </c>
      <c r="E214">
        <v>1.2732067879358436E-5</v>
      </c>
      <c r="F214" s="25">
        <f t="shared" si="10"/>
        <v>-1.2732067879358436E-5</v>
      </c>
      <c r="G214">
        <v>2.6394119933093366E-5</v>
      </c>
      <c r="H214" s="25">
        <f t="shared" si="11"/>
        <v>-2.6394119933093366E-5</v>
      </c>
      <c r="K214">
        <v>-6.2881913462797092</v>
      </c>
      <c r="L214">
        <v>212</v>
      </c>
      <c r="M214" s="25"/>
      <c r="O214" s="25"/>
      <c r="Q214" s="25"/>
    </row>
    <row r="215" spans="1:17" x14ac:dyDescent="0.25">
      <c r="A215" s="5">
        <f>+'Net Hash Rate'!B214</f>
        <v>40034</v>
      </c>
      <c r="B215">
        <f>+'Net Hash Rate'!G214</f>
        <v>0</v>
      </c>
      <c r="C215">
        <v>9.6592915975131901E-6</v>
      </c>
      <c r="D215" s="25">
        <f t="shared" si="9"/>
        <v>-9.6592915975131901E-6</v>
      </c>
      <c r="E215">
        <v>1.3345931929752288E-5</v>
      </c>
      <c r="F215" s="25">
        <f t="shared" si="10"/>
        <v>-1.3345931929752288E-5</v>
      </c>
      <c r="G215">
        <v>2.7666686300335056E-5</v>
      </c>
      <c r="H215" s="25">
        <f t="shared" si="11"/>
        <v>-2.7666686300335056E-5</v>
      </c>
      <c r="K215">
        <v>-6.2881913462797092</v>
      </c>
      <c r="L215">
        <v>213</v>
      </c>
      <c r="M215" s="25"/>
      <c r="O215" s="25"/>
      <c r="Q215" s="25"/>
    </row>
    <row r="216" spans="1:17" x14ac:dyDescent="0.25">
      <c r="A216" s="5">
        <f>+'Net Hash Rate'!B215</f>
        <v>40035</v>
      </c>
      <c r="B216">
        <f>+'Net Hash Rate'!G215</f>
        <v>0</v>
      </c>
      <c r="C216">
        <v>1.3007842672862102E-5</v>
      </c>
      <c r="D216" s="25">
        <f t="shared" si="9"/>
        <v>-1.3007842672862102E-5</v>
      </c>
      <c r="E216">
        <v>1.7972517043552023E-5</v>
      </c>
      <c r="F216" s="25">
        <f t="shared" si="10"/>
        <v>-1.7972517043552023E-5</v>
      </c>
      <c r="G216">
        <v>3.7257794636497017E-5</v>
      </c>
      <c r="H216" s="25">
        <f t="shared" si="11"/>
        <v>-3.7257794636497017E-5</v>
      </c>
      <c r="K216">
        <v>-6.2881913462797092</v>
      </c>
      <c r="L216">
        <v>214</v>
      </c>
      <c r="M216" s="25"/>
      <c r="O216" s="25"/>
      <c r="Q216" s="25"/>
    </row>
    <row r="217" spans="1:17" x14ac:dyDescent="0.25">
      <c r="A217" s="5">
        <f>+'Net Hash Rate'!B216</f>
        <v>40036</v>
      </c>
      <c r="B217">
        <f>+'Net Hash Rate'!G216</f>
        <v>0</v>
      </c>
      <c r="C217">
        <v>9.5297844587682377E-6</v>
      </c>
      <c r="D217" s="25">
        <f t="shared" si="9"/>
        <v>-9.5297844587682377E-6</v>
      </c>
      <c r="E217">
        <v>1.3166996089514058E-5</v>
      </c>
      <c r="F217" s="25">
        <f t="shared" si="10"/>
        <v>-1.3166996089514058E-5</v>
      </c>
      <c r="G217">
        <v>2.7295744669146183E-5</v>
      </c>
      <c r="H217" s="25">
        <f t="shared" si="11"/>
        <v>-2.7295744669146183E-5</v>
      </c>
      <c r="K217">
        <v>-6.2881913462797092</v>
      </c>
      <c r="L217">
        <v>215</v>
      </c>
      <c r="M217" s="25"/>
      <c r="O217" s="25"/>
      <c r="Q217" s="25"/>
    </row>
    <row r="218" spans="1:17" x14ac:dyDescent="0.25">
      <c r="A218" s="5">
        <f>+'Net Hash Rate'!B217</f>
        <v>40037</v>
      </c>
      <c r="B218">
        <f>+'Net Hash Rate'!G217</f>
        <v>0</v>
      </c>
      <c r="C218">
        <v>1.0588658353602926E-5</v>
      </c>
      <c r="D218" s="25">
        <f t="shared" si="9"/>
        <v>-1.0588658353602926E-5</v>
      </c>
      <c r="E218">
        <v>1.4630008027811233E-5</v>
      </c>
      <c r="F218" s="25">
        <f t="shared" si="10"/>
        <v>-1.4630008027811233E-5</v>
      </c>
      <c r="G218">
        <v>3.0328630837273405E-5</v>
      </c>
      <c r="H218" s="25">
        <f t="shared" si="11"/>
        <v>-3.0328630837273405E-5</v>
      </c>
      <c r="K218">
        <v>-6.2881913462797092</v>
      </c>
      <c r="L218">
        <v>216</v>
      </c>
      <c r="M218" s="25"/>
      <c r="O218" s="25"/>
      <c r="Q218" s="25"/>
    </row>
    <row r="219" spans="1:17" x14ac:dyDescent="0.25">
      <c r="A219" s="5">
        <f>+'Net Hash Rate'!B218</f>
        <v>40038</v>
      </c>
      <c r="B219">
        <f>+'Net Hash Rate'!G218</f>
        <v>0</v>
      </c>
      <c r="C219">
        <v>9.4978133824114348E-6</v>
      </c>
      <c r="D219" s="25">
        <f t="shared" si="9"/>
        <v>-9.4978133824114348E-6</v>
      </c>
      <c r="E219">
        <v>1.3122822683579333E-5</v>
      </c>
      <c r="F219" s="25">
        <f t="shared" si="10"/>
        <v>-1.3122822683579333E-5</v>
      </c>
      <c r="G219">
        <v>2.720417131396603E-5</v>
      </c>
      <c r="H219" s="25">
        <f t="shared" si="11"/>
        <v>-2.720417131396603E-5</v>
      </c>
      <c r="K219">
        <v>-6.2881913462797092</v>
      </c>
      <c r="L219">
        <v>217</v>
      </c>
      <c r="M219" s="25"/>
      <c r="O219" s="25"/>
      <c r="Q219" s="25"/>
    </row>
    <row r="220" spans="1:17" x14ac:dyDescent="0.25">
      <c r="A220" s="5">
        <f>+'Net Hash Rate'!B219</f>
        <v>40039</v>
      </c>
      <c r="B220">
        <f>+'Net Hash Rate'!G219</f>
        <v>0</v>
      </c>
      <c r="C220">
        <v>1.2814498546587137E-5</v>
      </c>
      <c r="D220" s="25">
        <f t="shared" si="9"/>
        <v>-1.2814498546587137E-5</v>
      </c>
      <c r="E220">
        <v>1.770537969478957E-5</v>
      </c>
      <c r="F220" s="25">
        <f t="shared" si="10"/>
        <v>-1.770537969478957E-5</v>
      </c>
      <c r="G220">
        <v>3.6704007514981922E-5</v>
      </c>
      <c r="H220" s="25">
        <f t="shared" si="11"/>
        <v>-3.6704007514981922E-5</v>
      </c>
      <c r="K220">
        <v>-6.2881913462797092</v>
      </c>
      <c r="L220">
        <v>218</v>
      </c>
      <c r="M220" s="25"/>
      <c r="O220" s="25"/>
      <c r="Q220" s="25"/>
    </row>
    <row r="221" spans="1:17" x14ac:dyDescent="0.25">
      <c r="A221" s="5">
        <f>+'Net Hash Rate'!B220</f>
        <v>40040</v>
      </c>
      <c r="B221">
        <f>+'Net Hash Rate'!G220</f>
        <v>0</v>
      </c>
      <c r="C221">
        <v>1.30212017406462E-5</v>
      </c>
      <c r="D221" s="25">
        <f t="shared" si="9"/>
        <v>-1.30212017406462E-5</v>
      </c>
      <c r="E221">
        <v>1.7990974837013547E-5</v>
      </c>
      <c r="F221" s="25">
        <f t="shared" si="10"/>
        <v>-1.7990974837013547E-5</v>
      </c>
      <c r="G221">
        <v>3.7296058429852499E-5</v>
      </c>
      <c r="H221" s="25">
        <f t="shared" si="11"/>
        <v>-3.7296058429852499E-5</v>
      </c>
      <c r="K221">
        <v>-6.2881913462797092</v>
      </c>
      <c r="L221">
        <v>219</v>
      </c>
      <c r="M221" s="25"/>
      <c r="O221" s="25"/>
      <c r="Q221" s="25"/>
    </row>
    <row r="222" spans="1:17" x14ac:dyDescent="0.25">
      <c r="A222" s="5">
        <f>+'Net Hash Rate'!B221</f>
        <v>40041</v>
      </c>
      <c r="B222">
        <f>+'Net Hash Rate'!G221</f>
        <v>0</v>
      </c>
      <c r="C222">
        <v>1.781847440086328E-5</v>
      </c>
      <c r="D222" s="25">
        <f t="shared" si="9"/>
        <v>-1.781847440086328E-5</v>
      </c>
      <c r="E222">
        <v>2.4619211879593568E-5</v>
      </c>
      <c r="F222" s="25">
        <f t="shared" si="10"/>
        <v>-2.4619211879593568E-5</v>
      </c>
      <c r="G222">
        <v>5.1036676615721341E-5</v>
      </c>
      <c r="H222" s="25">
        <f t="shared" si="11"/>
        <v>-5.1036676615721341E-5</v>
      </c>
      <c r="K222">
        <v>-6.2881913462797092</v>
      </c>
      <c r="L222">
        <v>220</v>
      </c>
      <c r="M222" s="25"/>
      <c r="O222" s="25"/>
      <c r="Q222" s="25"/>
    </row>
    <row r="223" spans="1:17" x14ac:dyDescent="0.25">
      <c r="A223" s="5">
        <f>+'Net Hash Rate'!B222</f>
        <v>40042</v>
      </c>
      <c r="B223">
        <f>+'Net Hash Rate'!G222</f>
        <v>0</v>
      </c>
      <c r="C223">
        <v>1.0016299014957274E-5</v>
      </c>
      <c r="D223" s="25">
        <f t="shared" si="9"/>
        <v>-1.0016299014957274E-5</v>
      </c>
      <c r="E223">
        <v>1.3839197573875929E-5</v>
      </c>
      <c r="F223" s="25">
        <f t="shared" si="10"/>
        <v>-1.3839197573875929E-5</v>
      </c>
      <c r="G223">
        <v>2.8689247025995433E-5</v>
      </c>
      <c r="H223" s="25">
        <f t="shared" si="11"/>
        <v>-2.8689247025995433E-5</v>
      </c>
      <c r="K223">
        <v>-6.2881913462797092</v>
      </c>
      <c r="L223">
        <v>221</v>
      </c>
      <c r="M223" s="25"/>
      <c r="O223" s="25"/>
      <c r="Q223" s="25"/>
    </row>
    <row r="224" spans="1:17" x14ac:dyDescent="0.25">
      <c r="A224" s="5">
        <f>+'Net Hash Rate'!B223</f>
        <v>40043</v>
      </c>
      <c r="B224">
        <f>+'Net Hash Rate'!G223</f>
        <v>0</v>
      </c>
      <c r="C224">
        <v>1.7027687892201898E-5</v>
      </c>
      <c r="D224" s="25">
        <f t="shared" si="9"/>
        <v>-1.7027687892201898E-5</v>
      </c>
      <c r="E224">
        <v>2.3526607643659905E-5</v>
      </c>
      <c r="F224" s="25">
        <f t="shared" si="10"/>
        <v>-2.3526607643659905E-5</v>
      </c>
      <c r="G224">
        <v>4.8771661418198536E-5</v>
      </c>
      <c r="H224" s="25">
        <f t="shared" si="11"/>
        <v>-4.8771661418198536E-5</v>
      </c>
      <c r="K224">
        <v>-6.2881913462797092</v>
      </c>
      <c r="L224">
        <v>222</v>
      </c>
      <c r="M224" s="25"/>
      <c r="O224" s="25"/>
      <c r="Q224" s="25"/>
    </row>
    <row r="225" spans="1:17" x14ac:dyDescent="0.25">
      <c r="A225" s="5">
        <f>+'Net Hash Rate'!B224</f>
        <v>40044</v>
      </c>
      <c r="B225">
        <f>+'Net Hash Rate'!G224</f>
        <v>0</v>
      </c>
      <c r="C225">
        <v>8.34691584579773E-6</v>
      </c>
      <c r="D225" s="25">
        <f t="shared" si="9"/>
        <v>-8.34691584579773E-6</v>
      </c>
      <c r="E225">
        <v>1.1532664644896607E-5</v>
      </c>
      <c r="F225" s="25">
        <f t="shared" si="10"/>
        <v>-1.1532664644896607E-5</v>
      </c>
      <c r="G225">
        <v>2.3907705854996197E-5</v>
      </c>
      <c r="H225" s="25">
        <f t="shared" si="11"/>
        <v>-2.3907705854996197E-5</v>
      </c>
      <c r="K225">
        <v>-6.2881913462797092</v>
      </c>
      <c r="L225">
        <v>223</v>
      </c>
      <c r="M225" s="25"/>
      <c r="O225" s="25"/>
      <c r="Q225" s="25"/>
    </row>
    <row r="226" spans="1:17" x14ac:dyDescent="0.25">
      <c r="A226" s="5">
        <f>+'Net Hash Rate'!B225</f>
        <v>40045</v>
      </c>
      <c r="B226">
        <f>+'Net Hash Rate'!G225</f>
        <v>0</v>
      </c>
      <c r="C226">
        <v>6.8292978871517269E-6</v>
      </c>
      <c r="D226" s="25">
        <f t="shared" si="9"/>
        <v>-6.8292978871517269E-6</v>
      </c>
      <c r="E226">
        <v>9.4358208166521388E-6</v>
      </c>
      <c r="F226" s="25">
        <f t="shared" si="10"/>
        <v>-9.4358208166521388E-6</v>
      </c>
      <c r="G226">
        <v>1.9560859136296494E-5</v>
      </c>
      <c r="H226" s="25">
        <f t="shared" si="11"/>
        <v>-1.9560859136296494E-5</v>
      </c>
      <c r="K226">
        <v>-6.2881913462797092</v>
      </c>
      <c r="L226">
        <v>224</v>
      </c>
      <c r="M226" s="25"/>
      <c r="O226" s="25"/>
      <c r="Q226" s="25"/>
    </row>
    <row r="227" spans="1:17" x14ac:dyDescent="0.25">
      <c r="A227" s="5">
        <f>+'Net Hash Rate'!B226</f>
        <v>40046</v>
      </c>
      <c r="B227">
        <f>+'Net Hash Rate'!G226</f>
        <v>0</v>
      </c>
      <c r="C227">
        <v>1.1447198874236888E-5</v>
      </c>
      <c r="D227" s="25">
        <f t="shared" si="9"/>
        <v>-1.1447198874236888E-5</v>
      </c>
      <c r="E227">
        <v>1.5816225798715353E-5</v>
      </c>
      <c r="F227" s="25">
        <f t="shared" si="10"/>
        <v>-1.5816225798715353E-5</v>
      </c>
      <c r="G227">
        <v>3.2787710886851938E-5</v>
      </c>
      <c r="H227" s="25">
        <f t="shared" si="11"/>
        <v>-3.2787710886851938E-5</v>
      </c>
      <c r="K227">
        <v>-6.2881913462797092</v>
      </c>
      <c r="L227">
        <v>225</v>
      </c>
      <c r="M227" s="25"/>
      <c r="O227" s="25"/>
      <c r="Q227" s="25"/>
    </row>
    <row r="228" spans="1:17" x14ac:dyDescent="0.25">
      <c r="A228" s="5">
        <f>+'Net Hash Rate'!B227</f>
        <v>40047</v>
      </c>
      <c r="B228">
        <f>+'Net Hash Rate'!G227</f>
        <v>0</v>
      </c>
      <c r="C228">
        <v>2.2894397748473776E-5</v>
      </c>
      <c r="D228" s="25">
        <f t="shared" si="9"/>
        <v>-2.2894397748473776E-5</v>
      </c>
      <c r="E228">
        <v>3.1632451597430707E-5</v>
      </c>
      <c r="F228" s="25">
        <f t="shared" si="10"/>
        <v>-3.1632451597430707E-5</v>
      </c>
      <c r="G228">
        <v>6.5575421773703875E-5</v>
      </c>
      <c r="H228" s="25">
        <f t="shared" si="11"/>
        <v>-6.5575421773703875E-5</v>
      </c>
      <c r="K228">
        <v>-6.2881913462797092</v>
      </c>
      <c r="L228">
        <v>226</v>
      </c>
      <c r="M228" s="25"/>
      <c r="O228" s="25"/>
      <c r="Q228" s="25"/>
    </row>
    <row r="229" spans="1:17" x14ac:dyDescent="0.25">
      <c r="A229" s="5">
        <f>+'Net Hash Rate'!B228</f>
        <v>40048</v>
      </c>
      <c r="B229">
        <f>+'Net Hash Rate'!G228</f>
        <v>0</v>
      </c>
      <c r="C229">
        <v>6.677532676638183E-6</v>
      </c>
      <c r="D229" s="25">
        <f t="shared" si="9"/>
        <v>-6.677532676638183E-6</v>
      </c>
      <c r="E229">
        <v>9.2261317159172863E-6</v>
      </c>
      <c r="F229" s="25">
        <f t="shared" si="10"/>
        <v>-9.2261317159172863E-6</v>
      </c>
      <c r="G229">
        <v>1.9126164683996955E-5</v>
      </c>
      <c r="H229" s="25">
        <f t="shared" si="11"/>
        <v>-1.9126164683996955E-5</v>
      </c>
      <c r="K229">
        <v>-6.2881913462797092</v>
      </c>
      <c r="L229">
        <v>227</v>
      </c>
      <c r="M229" s="25"/>
      <c r="O229" s="25"/>
      <c r="Q229" s="25"/>
    </row>
    <row r="230" spans="1:17" x14ac:dyDescent="0.25">
      <c r="A230" s="5">
        <f>+'Net Hash Rate'!B229</f>
        <v>40049</v>
      </c>
      <c r="B230">
        <f>+'Net Hash Rate'!G229</f>
        <v>0</v>
      </c>
      <c r="C230">
        <v>6.677532676638183E-6</v>
      </c>
      <c r="D230" s="25">
        <f t="shared" si="9"/>
        <v>-6.677532676638183E-6</v>
      </c>
      <c r="E230">
        <v>9.2261317159172863E-6</v>
      </c>
      <c r="F230" s="25">
        <f t="shared" si="10"/>
        <v>-9.2261317159172863E-6</v>
      </c>
      <c r="G230">
        <v>1.9126164683996955E-5</v>
      </c>
      <c r="H230" s="25">
        <f t="shared" si="11"/>
        <v>-1.9126164683996955E-5</v>
      </c>
      <c r="K230">
        <v>-6.2881913462797092</v>
      </c>
      <c r="L230">
        <v>228</v>
      </c>
      <c r="M230" s="25"/>
      <c r="O230" s="25"/>
      <c r="Q230" s="25"/>
    </row>
    <row r="231" spans="1:17" x14ac:dyDescent="0.25">
      <c r="A231" s="5">
        <f>+'Net Hash Rate'!B230</f>
        <v>40050</v>
      </c>
      <c r="B231">
        <f>+'Net Hash Rate'!G230</f>
        <v>0</v>
      </c>
      <c r="C231">
        <v>9.1148246294549251E-6</v>
      </c>
      <c r="D231" s="25">
        <f t="shared" si="9"/>
        <v>-9.1148246294549251E-6</v>
      </c>
      <c r="E231">
        <v>1.2593659465426333E-5</v>
      </c>
      <c r="F231" s="25">
        <f t="shared" si="10"/>
        <v>-1.2593659465426333E-5</v>
      </c>
      <c r="G231">
        <v>2.610719338575727E-5</v>
      </c>
      <c r="H231" s="25">
        <f t="shared" si="11"/>
        <v>-2.610719338575727E-5</v>
      </c>
      <c r="K231">
        <v>-6.2881913462797092</v>
      </c>
      <c r="L231">
        <v>229</v>
      </c>
      <c r="M231" s="25"/>
      <c r="O231" s="25"/>
      <c r="Q231" s="25"/>
    </row>
    <row r="232" spans="1:17" x14ac:dyDescent="0.25">
      <c r="A232" s="5">
        <f>+'Net Hash Rate'!B231</f>
        <v>40051</v>
      </c>
      <c r="B232">
        <f>+'Net Hash Rate'!G231</f>
        <v>0</v>
      </c>
      <c r="C232">
        <v>9.494626269221184E-6</v>
      </c>
      <c r="D232" s="25">
        <f t="shared" si="9"/>
        <v>-9.494626269221184E-6</v>
      </c>
      <c r="E232">
        <v>1.3118419151989041E-5</v>
      </c>
      <c r="F232" s="25">
        <f t="shared" si="10"/>
        <v>-1.3118419151989041E-5</v>
      </c>
      <c r="G232">
        <v>2.7195042605100772E-5</v>
      </c>
      <c r="H232" s="25">
        <f t="shared" si="11"/>
        <v>-2.7195042605100772E-5</v>
      </c>
      <c r="K232">
        <v>-6.2881913462797092</v>
      </c>
      <c r="L232">
        <v>230</v>
      </c>
      <c r="M232" s="25"/>
      <c r="O232" s="25"/>
      <c r="Q232" s="25"/>
    </row>
    <row r="233" spans="1:17" x14ac:dyDescent="0.25">
      <c r="A233" s="5">
        <f>+'Net Hash Rate'!B232</f>
        <v>40052</v>
      </c>
      <c r="B233">
        <f>+'Net Hash Rate'!G232</f>
        <v>0</v>
      </c>
      <c r="C233">
        <v>8.5771699737428556E-6</v>
      </c>
      <c r="D233" s="25">
        <f t="shared" si="9"/>
        <v>-8.5771699737428556E-6</v>
      </c>
      <c r="E233">
        <v>1.1850799353542454E-5</v>
      </c>
      <c r="F233" s="25">
        <f t="shared" si="10"/>
        <v>-1.1850799353542454E-5</v>
      </c>
      <c r="G233">
        <v>2.456721267937399E-5</v>
      </c>
      <c r="H233" s="25">
        <f t="shared" si="11"/>
        <v>-2.456721267937399E-5</v>
      </c>
      <c r="K233">
        <v>-6.2881913462797092</v>
      </c>
      <c r="L233">
        <v>231</v>
      </c>
      <c r="M233" s="25"/>
      <c r="O233" s="25"/>
      <c r="Q233" s="25"/>
    </row>
    <row r="234" spans="1:17" x14ac:dyDescent="0.25">
      <c r="A234" s="5">
        <f>+'Net Hash Rate'!B233</f>
        <v>40053</v>
      </c>
      <c r="B234">
        <f>+'Net Hash Rate'!G233</f>
        <v>0</v>
      </c>
      <c r="C234">
        <v>3.3165015578606532E-6</v>
      </c>
      <c r="D234" s="25">
        <f t="shared" si="9"/>
        <v>-3.3165015578606532E-6</v>
      </c>
      <c r="E234">
        <v>4.5823033282814457E-6</v>
      </c>
      <c r="F234" s="25">
        <f t="shared" si="10"/>
        <v>-4.5823033282814457E-6</v>
      </c>
      <c r="G234">
        <v>9.4993103054810142E-6</v>
      </c>
      <c r="H234" s="25">
        <f t="shared" si="11"/>
        <v>-9.4993103054810142E-6</v>
      </c>
      <c r="K234">
        <v>-6.2881913462797092</v>
      </c>
      <c r="L234">
        <v>232</v>
      </c>
      <c r="M234" s="25"/>
      <c r="O234" s="25"/>
      <c r="Q234" s="25"/>
    </row>
    <row r="235" spans="1:17" x14ac:dyDescent="0.25">
      <c r="A235" s="5">
        <f>+'Net Hash Rate'!B234</f>
        <v>40054</v>
      </c>
      <c r="B235">
        <f>+'Net Hash Rate'!G234</f>
        <v>0</v>
      </c>
      <c r="C235">
        <v>8.8391691772804758E-6</v>
      </c>
      <c r="D235" s="25">
        <f t="shared" si="9"/>
        <v>-8.8391691772804758E-6</v>
      </c>
      <c r="E235">
        <v>1.2212795210149847E-5</v>
      </c>
      <c r="F235" s="25">
        <f t="shared" si="10"/>
        <v>-1.2212795210149847E-5</v>
      </c>
      <c r="G235">
        <v>2.5317645534830921E-5</v>
      </c>
      <c r="H235" s="25">
        <f t="shared" si="11"/>
        <v>-2.5317645534830921E-5</v>
      </c>
      <c r="K235">
        <v>-6.2881913462797092</v>
      </c>
      <c r="L235">
        <v>233</v>
      </c>
      <c r="M235" s="25"/>
      <c r="O235" s="25"/>
      <c r="Q235" s="25"/>
    </row>
    <row r="236" spans="1:17" x14ac:dyDescent="0.25">
      <c r="A236" s="5">
        <f>+'Net Hash Rate'!B235</f>
        <v>40055</v>
      </c>
      <c r="B236">
        <f>+'Net Hash Rate'!G235</f>
        <v>0</v>
      </c>
      <c r="C236">
        <v>7.1077909558311632E-6</v>
      </c>
      <c r="D236" s="25">
        <f t="shared" si="9"/>
        <v>-7.1077909558311632E-6</v>
      </c>
      <c r="E236">
        <v>9.8206057152114162E-6</v>
      </c>
      <c r="F236" s="25">
        <f t="shared" si="10"/>
        <v>-9.8206057152114162E-6</v>
      </c>
      <c r="G236">
        <v>2.0358534648024011E-5</v>
      </c>
      <c r="H236" s="25">
        <f t="shared" si="11"/>
        <v>-2.0358534648024011E-5</v>
      </c>
      <c r="K236">
        <v>-6.2881913462797092</v>
      </c>
      <c r="L236">
        <v>234</v>
      </c>
      <c r="M236" s="25"/>
      <c r="O236" s="25"/>
      <c r="Q236" s="25"/>
    </row>
    <row r="237" spans="1:17" x14ac:dyDescent="0.25">
      <c r="A237" s="5">
        <f>+'Net Hash Rate'!B236</f>
        <v>40056</v>
      </c>
      <c r="B237">
        <f>+'Net Hash Rate'!G236</f>
        <v>0</v>
      </c>
      <c r="C237">
        <v>9.0651474806930382E-6</v>
      </c>
      <c r="D237" s="25">
        <f t="shared" si="9"/>
        <v>-9.0651474806930382E-6</v>
      </c>
      <c r="E237">
        <v>1.2525022149827436E-5</v>
      </c>
      <c r="F237" s="25">
        <f t="shared" si="10"/>
        <v>-1.2525022149827436E-5</v>
      </c>
      <c r="G237">
        <v>2.5964905302079996E-5</v>
      </c>
      <c r="H237" s="25">
        <f t="shared" si="11"/>
        <v>-2.5964905302079996E-5</v>
      </c>
      <c r="K237">
        <v>-6.2881913462797092</v>
      </c>
      <c r="L237">
        <v>235</v>
      </c>
      <c r="M237" s="25"/>
      <c r="O237" s="25"/>
      <c r="Q237" s="25"/>
    </row>
    <row r="238" spans="1:17" x14ac:dyDescent="0.25">
      <c r="A238" s="5">
        <f>+'Net Hash Rate'!B237</f>
        <v>40057</v>
      </c>
      <c r="B238">
        <f>+'Net Hash Rate'!G237</f>
        <v>0</v>
      </c>
      <c r="C238">
        <v>9.9948899606615342E-6</v>
      </c>
      <c r="D238" s="25">
        <f t="shared" si="9"/>
        <v>-9.9948899606615342E-6</v>
      </c>
      <c r="E238">
        <v>1.3809617373461969E-5</v>
      </c>
      <c r="F238" s="25">
        <f t="shared" si="10"/>
        <v>-1.3809617373461969E-5</v>
      </c>
      <c r="G238">
        <v>2.8627926008485249E-5</v>
      </c>
      <c r="H238" s="25">
        <f t="shared" si="11"/>
        <v>-2.8627926008485249E-5</v>
      </c>
      <c r="K238">
        <v>-6.2881913462797092</v>
      </c>
      <c r="L238">
        <v>236</v>
      </c>
      <c r="M238" s="25"/>
      <c r="O238" s="25"/>
      <c r="Q238" s="25"/>
    </row>
    <row r="239" spans="1:17" x14ac:dyDescent="0.25">
      <c r="A239" s="5">
        <f>+'Net Hash Rate'!B238</f>
        <v>40058</v>
      </c>
      <c r="B239">
        <f>+'Net Hash Rate'!G238</f>
        <v>0</v>
      </c>
      <c r="C239">
        <v>8.5492626438055374E-6</v>
      </c>
      <c r="D239" s="25">
        <f t="shared" si="9"/>
        <v>-8.5492626438055374E-6</v>
      </c>
      <c r="E239">
        <v>1.1812240695081364E-5</v>
      </c>
      <c r="F239" s="25">
        <f t="shared" si="10"/>
        <v>-1.1812240695081364E-5</v>
      </c>
      <c r="G239">
        <v>2.4487278935262306E-5</v>
      </c>
      <c r="H239" s="25">
        <f t="shared" si="11"/>
        <v>-2.4487278935262306E-5</v>
      </c>
      <c r="K239">
        <v>-6.2881913462797092</v>
      </c>
      <c r="L239">
        <v>237</v>
      </c>
      <c r="M239" s="25"/>
      <c r="O239" s="25"/>
      <c r="Q239" s="25"/>
    </row>
    <row r="240" spans="1:17" x14ac:dyDescent="0.25">
      <c r="A240" s="5">
        <f>+'Net Hash Rate'!B239</f>
        <v>40059</v>
      </c>
      <c r="B240">
        <f>+'Net Hash Rate'!G239</f>
        <v>0</v>
      </c>
      <c r="C240">
        <v>9.2500267952396225E-6</v>
      </c>
      <c r="D240" s="25">
        <f t="shared" si="9"/>
        <v>-9.2500267952396225E-6</v>
      </c>
      <c r="E240">
        <v>1.2780463941003221E-5</v>
      </c>
      <c r="F240" s="25">
        <f t="shared" si="10"/>
        <v>-1.2780463941003221E-5</v>
      </c>
      <c r="G240">
        <v>2.6494447033721906E-5</v>
      </c>
      <c r="H240" s="25">
        <f t="shared" si="11"/>
        <v>-2.6494447033721906E-5</v>
      </c>
      <c r="K240">
        <v>-6.2881913462797092</v>
      </c>
      <c r="L240">
        <v>238</v>
      </c>
      <c r="M240" s="25"/>
      <c r="O240" s="25"/>
      <c r="Q240" s="25"/>
    </row>
    <row r="241" spans="1:17" x14ac:dyDescent="0.25">
      <c r="A241" s="5">
        <f>+'Net Hash Rate'!B240</f>
        <v>40060</v>
      </c>
      <c r="B241">
        <f>+'Net Hash Rate'!G240</f>
        <v>0</v>
      </c>
      <c r="C241">
        <v>8.1643341204181124E-6</v>
      </c>
      <c r="D241" s="25">
        <f t="shared" si="9"/>
        <v>-8.1643341204181124E-6</v>
      </c>
      <c r="E241">
        <v>1.1280397358633043E-5</v>
      </c>
      <c r="F241" s="25">
        <f t="shared" si="10"/>
        <v>-1.1280397358633043E-5</v>
      </c>
      <c r="G241">
        <v>2.3384745007478941E-5</v>
      </c>
      <c r="H241" s="25">
        <f t="shared" si="11"/>
        <v>-2.3384745007478941E-5</v>
      </c>
      <c r="K241">
        <v>-6.2881913462797092</v>
      </c>
      <c r="L241">
        <v>239</v>
      </c>
      <c r="M241" s="25"/>
      <c r="O241" s="25"/>
      <c r="Q241" s="25"/>
    </row>
    <row r="242" spans="1:17" x14ac:dyDescent="0.25">
      <c r="A242" s="5">
        <f>+'Net Hash Rate'!B241</f>
        <v>40061</v>
      </c>
      <c r="B242">
        <f>+'Net Hash Rate'!G241</f>
        <v>0</v>
      </c>
      <c r="C242">
        <v>6.8752275531875722E-6</v>
      </c>
      <c r="D242" s="25">
        <f t="shared" si="9"/>
        <v>-6.8752275531875722E-6</v>
      </c>
      <c r="E242">
        <v>9.4992803561310446E-6</v>
      </c>
      <c r="F242" s="25">
        <f t="shared" si="10"/>
        <v>-9.4992803561310446E-6</v>
      </c>
      <c r="G242">
        <v>1.9692413469164967E-5</v>
      </c>
      <c r="H242" s="25">
        <f t="shared" si="11"/>
        <v>-1.9692413469164967E-5</v>
      </c>
      <c r="K242">
        <v>-6.2881913462797092</v>
      </c>
      <c r="L242">
        <v>240</v>
      </c>
      <c r="M242" s="25"/>
      <c r="O242" s="25"/>
      <c r="Q242" s="25"/>
    </row>
    <row r="243" spans="1:17" x14ac:dyDescent="0.25">
      <c r="A243" s="5">
        <f>+'Net Hash Rate'!B242</f>
        <v>40062</v>
      </c>
      <c r="B243">
        <f>+'Net Hash Rate'!G242</f>
        <v>0</v>
      </c>
      <c r="C243">
        <v>8.7888175944465021E-6</v>
      </c>
      <c r="D243" s="25">
        <f t="shared" si="9"/>
        <v>-8.7888175944465021E-6</v>
      </c>
      <c r="E243">
        <v>1.2143226050727172E-5</v>
      </c>
      <c r="F243" s="25">
        <f t="shared" si="10"/>
        <v>-1.2143226050727172E-5</v>
      </c>
      <c r="G243">
        <v>2.5173425699149438E-5</v>
      </c>
      <c r="H243" s="25">
        <f t="shared" si="11"/>
        <v>-2.5173425699149438E-5</v>
      </c>
      <c r="K243">
        <v>-6.2881913462797092</v>
      </c>
      <c r="L243">
        <v>241</v>
      </c>
      <c r="M243" s="25"/>
      <c r="O243" s="25"/>
      <c r="Q243" s="25"/>
    </row>
    <row r="244" spans="1:17" x14ac:dyDescent="0.25">
      <c r="A244" s="5">
        <f>+'Net Hash Rate'!B243</f>
        <v>40063</v>
      </c>
      <c r="B244">
        <f>+'Net Hash Rate'!G243</f>
        <v>0</v>
      </c>
      <c r="C244">
        <v>7.6620440393412135E-6</v>
      </c>
      <c r="D244" s="25">
        <f t="shared" si="9"/>
        <v>-7.6620440393412135E-6</v>
      </c>
      <c r="E244">
        <v>1.0586399339899673E-5</v>
      </c>
      <c r="F244" s="25">
        <f t="shared" si="10"/>
        <v>-1.0586399339899673E-5</v>
      </c>
      <c r="G244">
        <v>2.1946057504919005E-5</v>
      </c>
      <c r="H244" s="25">
        <f t="shared" si="11"/>
        <v>-2.1946057504919005E-5</v>
      </c>
      <c r="K244">
        <v>-6.2881913462797092</v>
      </c>
      <c r="L244">
        <v>242</v>
      </c>
      <c r="M244" s="25"/>
      <c r="O244" s="25"/>
      <c r="Q244" s="25"/>
    </row>
    <row r="245" spans="1:17" x14ac:dyDescent="0.25">
      <c r="A245" s="5">
        <f>+'Net Hash Rate'!B244</f>
        <v>40064</v>
      </c>
      <c r="B245">
        <f>+'Net Hash Rate'!G244</f>
        <v>0</v>
      </c>
      <c r="C245">
        <v>7.935613022824722E-6</v>
      </c>
      <c r="D245" s="25">
        <f t="shared" si="9"/>
        <v>-7.935613022824722E-6</v>
      </c>
      <c r="E245">
        <v>1.0964380788622309E-5</v>
      </c>
      <c r="F245" s="25">
        <f t="shared" si="10"/>
        <v>-1.0964380788622309E-5</v>
      </c>
      <c r="G245">
        <v>2.272962917486304E-5</v>
      </c>
      <c r="H245" s="25">
        <f t="shared" si="11"/>
        <v>-2.272962917486304E-5</v>
      </c>
      <c r="K245">
        <v>-6.2881913462797092</v>
      </c>
      <c r="L245">
        <v>243</v>
      </c>
      <c r="M245" s="25"/>
      <c r="O245" s="25"/>
      <c r="Q245" s="25"/>
    </row>
    <row r="246" spans="1:17" x14ac:dyDescent="0.25">
      <c r="A246" s="5">
        <f>+'Net Hash Rate'!B245</f>
        <v>40065</v>
      </c>
      <c r="B246">
        <f>+'Net Hash Rate'!G245</f>
        <v>0</v>
      </c>
      <c r="C246">
        <v>8.6913843800608077E-6</v>
      </c>
      <c r="D246" s="25">
        <f t="shared" si="9"/>
        <v>-8.6913843800608077E-6</v>
      </c>
      <c r="E246">
        <v>1.2008605718194378E-5</v>
      </c>
      <c r="F246" s="25">
        <f t="shared" si="10"/>
        <v>-1.2008605718194378E-5</v>
      </c>
      <c r="G246">
        <v>2.4894352006174239E-5</v>
      </c>
      <c r="H246" s="25">
        <f t="shared" si="11"/>
        <v>-2.4894352006174239E-5</v>
      </c>
      <c r="K246">
        <v>-6.2881913462797092</v>
      </c>
      <c r="L246">
        <v>244</v>
      </c>
      <c r="M246" s="25"/>
      <c r="O246" s="25"/>
      <c r="Q246" s="25"/>
    </row>
    <row r="247" spans="1:17" x14ac:dyDescent="0.25">
      <c r="A247" s="5">
        <f>+'Net Hash Rate'!B246</f>
        <v>40066</v>
      </c>
      <c r="B247">
        <f>+'Net Hash Rate'!G246</f>
        <v>0</v>
      </c>
      <c r="C247">
        <v>6.4710877220702164E-6</v>
      </c>
      <c r="D247" s="25">
        <f t="shared" si="9"/>
        <v>-6.4710877220702164E-6</v>
      </c>
      <c r="E247">
        <v>8.9408933748763946E-6</v>
      </c>
      <c r="F247" s="25">
        <f t="shared" si="10"/>
        <v>-8.9408933748763946E-6</v>
      </c>
      <c r="G247">
        <v>1.8534853433201986E-5</v>
      </c>
      <c r="H247" s="25">
        <f t="shared" si="11"/>
        <v>-1.8534853433201986E-5</v>
      </c>
      <c r="K247">
        <v>-6.2881913462797092</v>
      </c>
      <c r="L247">
        <v>245</v>
      </c>
      <c r="M247" s="25"/>
      <c r="O247" s="25"/>
      <c r="Q247" s="25"/>
    </row>
    <row r="248" spans="1:17" x14ac:dyDescent="0.25">
      <c r="A248" s="5">
        <f>+'Net Hash Rate'!B247</f>
        <v>40067</v>
      </c>
      <c r="B248">
        <f>+'Net Hash Rate'!G247</f>
        <v>0</v>
      </c>
      <c r="C248">
        <v>6.4710877220702164E-6</v>
      </c>
      <c r="D248" s="25">
        <f t="shared" si="9"/>
        <v>-6.4710877220702164E-6</v>
      </c>
      <c r="E248">
        <v>8.9408933748763946E-6</v>
      </c>
      <c r="F248" s="25">
        <f t="shared" si="10"/>
        <v>-8.9408933748763946E-6</v>
      </c>
      <c r="G248">
        <v>1.8534853433201986E-5</v>
      </c>
      <c r="H248" s="25">
        <f t="shared" si="11"/>
        <v>-1.8534853433201986E-5</v>
      </c>
      <c r="K248">
        <v>-6.2881913462797092</v>
      </c>
      <c r="L248">
        <v>246</v>
      </c>
      <c r="M248" s="25"/>
      <c r="O248" s="25"/>
      <c r="Q248" s="25"/>
    </row>
    <row r="249" spans="1:17" x14ac:dyDescent="0.25">
      <c r="A249" s="5">
        <f>+'Net Hash Rate'!B248</f>
        <v>40068</v>
      </c>
      <c r="B249">
        <f>+'Net Hash Rate'!G248</f>
        <v>0</v>
      </c>
      <c r="C249">
        <v>7.3204004868602726E-6</v>
      </c>
      <c r="D249" s="25">
        <f t="shared" si="9"/>
        <v>-7.3204004868602726E-6</v>
      </c>
      <c r="E249">
        <v>1.0114361452895282E-5</v>
      </c>
      <c r="F249" s="25">
        <f t="shared" si="10"/>
        <v>-1.0114361452895282E-5</v>
      </c>
      <c r="G249">
        <v>2.0967502825458277E-5</v>
      </c>
      <c r="H249" s="25">
        <f t="shared" si="11"/>
        <v>-2.0967502825458277E-5</v>
      </c>
      <c r="K249">
        <v>-6.2881913462797092</v>
      </c>
      <c r="L249">
        <v>247</v>
      </c>
      <c r="M249" s="25"/>
      <c r="O249" s="25"/>
      <c r="Q249" s="25"/>
    </row>
    <row r="250" spans="1:17" x14ac:dyDescent="0.25">
      <c r="A250" s="5">
        <f>+'Net Hash Rate'!B249</f>
        <v>40069</v>
      </c>
      <c r="B250">
        <f>+'Net Hash Rate'!G249</f>
        <v>0</v>
      </c>
      <c r="C250">
        <v>6.7347692354471705E-6</v>
      </c>
      <c r="D250" s="25">
        <f t="shared" si="9"/>
        <v>-6.7347692354471705E-6</v>
      </c>
      <c r="E250">
        <v>9.3052136247763851E-6</v>
      </c>
      <c r="F250" s="25">
        <f t="shared" si="10"/>
        <v>-9.3052136247763851E-6</v>
      </c>
      <c r="G250">
        <v>1.9290104855125721E-5</v>
      </c>
      <c r="H250" s="25">
        <f t="shared" si="11"/>
        <v>-1.9290104855125721E-5</v>
      </c>
      <c r="K250">
        <v>-6.2881913462797092</v>
      </c>
      <c r="L250">
        <v>248</v>
      </c>
      <c r="M250" s="25"/>
      <c r="O250" s="25"/>
      <c r="Q250" s="25"/>
    </row>
    <row r="251" spans="1:17" x14ac:dyDescent="0.25">
      <c r="A251" s="5">
        <f>+'Net Hash Rate'!B250</f>
        <v>40070</v>
      </c>
      <c r="B251">
        <f>+'Net Hash Rate'!G250</f>
        <v>0</v>
      </c>
      <c r="C251">
        <v>7.7926020842077544E-6</v>
      </c>
      <c r="D251" s="25">
        <f t="shared" si="9"/>
        <v>-7.7926020842077544E-6</v>
      </c>
      <c r="E251">
        <v>1.0766787183260668E-5</v>
      </c>
      <c r="F251" s="25">
        <f t="shared" si="10"/>
        <v>-1.0766787183260668E-5</v>
      </c>
      <c r="G251">
        <v>2.2320009200531714E-5</v>
      </c>
      <c r="H251" s="25">
        <f t="shared" si="11"/>
        <v>-2.2320009200531714E-5</v>
      </c>
      <c r="K251">
        <v>-6.2881913462797092</v>
      </c>
      <c r="L251">
        <v>249</v>
      </c>
      <c r="M251" s="25"/>
      <c r="O251" s="25"/>
      <c r="Q251" s="25"/>
    </row>
    <row r="252" spans="1:17" x14ac:dyDescent="0.25">
      <c r="A252" s="5">
        <f>+'Net Hash Rate'!B251</f>
        <v>40071</v>
      </c>
      <c r="B252">
        <f>+'Net Hash Rate'!G251</f>
        <v>0</v>
      </c>
      <c r="C252">
        <v>1.3105741722742906E-5</v>
      </c>
      <c r="D252" s="25">
        <f t="shared" si="9"/>
        <v>-1.3105741722742906E-5</v>
      </c>
      <c r="E252">
        <v>1.8107781005976869E-5</v>
      </c>
      <c r="F252" s="25">
        <f t="shared" si="10"/>
        <v>-1.8107781005976869E-5</v>
      </c>
      <c r="G252">
        <v>3.753820260169919E-5</v>
      </c>
      <c r="H252" s="25">
        <f t="shared" si="11"/>
        <v>-3.753820260169919E-5</v>
      </c>
      <c r="K252">
        <v>-6.2881913462797092</v>
      </c>
      <c r="L252">
        <v>250</v>
      </c>
      <c r="M252" s="25"/>
      <c r="O252" s="25"/>
      <c r="Q252" s="25"/>
    </row>
    <row r="253" spans="1:17" x14ac:dyDescent="0.25">
      <c r="A253" s="5">
        <f>+'Net Hash Rate'!B252</f>
        <v>40072</v>
      </c>
      <c r="B253">
        <f>+'Net Hash Rate'!G252</f>
        <v>0</v>
      </c>
      <c r="C253">
        <v>5.7235994371184441E-6</v>
      </c>
      <c r="D253" s="25">
        <f t="shared" si="9"/>
        <v>-5.7235994371184441E-6</v>
      </c>
      <c r="E253">
        <v>7.9081128993576766E-6</v>
      </c>
      <c r="F253" s="25">
        <f t="shared" si="10"/>
        <v>-7.9081128993576766E-6</v>
      </c>
      <c r="G253">
        <v>1.6393855443425969E-5</v>
      </c>
      <c r="H253" s="25">
        <f t="shared" si="11"/>
        <v>-1.6393855443425969E-5</v>
      </c>
      <c r="K253">
        <v>-6.2881913462797092</v>
      </c>
      <c r="L253">
        <v>251</v>
      </c>
      <c r="M253" s="25"/>
      <c r="O253" s="25"/>
      <c r="Q253" s="25"/>
    </row>
    <row r="254" spans="1:17" x14ac:dyDescent="0.25">
      <c r="A254" s="5">
        <f>+'Net Hash Rate'!B253</f>
        <v>40073</v>
      </c>
      <c r="B254">
        <f>+'Net Hash Rate'!G253</f>
        <v>0</v>
      </c>
      <c r="C254">
        <v>4.9058142227912108E-6</v>
      </c>
      <c r="D254" s="25">
        <f t="shared" si="9"/>
        <v>-4.9058142227912108E-6</v>
      </c>
      <c r="E254">
        <v>6.7782054218384125E-6</v>
      </c>
      <c r="F254" s="25">
        <f t="shared" si="10"/>
        <v>-6.7782054218384125E-6</v>
      </c>
      <c r="G254">
        <v>1.4051509034537264E-5</v>
      </c>
      <c r="H254" s="25">
        <f t="shared" si="11"/>
        <v>-1.4051509034537264E-5</v>
      </c>
      <c r="K254">
        <v>-6.2881913462797092</v>
      </c>
      <c r="L254">
        <v>252</v>
      </c>
      <c r="M254" s="25"/>
      <c r="O254" s="25"/>
      <c r="Q254" s="25"/>
    </row>
    <row r="255" spans="1:17" x14ac:dyDescent="0.25">
      <c r="A255" s="5">
        <f>+'Net Hash Rate'!B254</f>
        <v>40074</v>
      </c>
      <c r="B255">
        <f>+'Net Hash Rate'!G254</f>
        <v>0</v>
      </c>
      <c r="C255">
        <v>7.3929864787947147E-6</v>
      </c>
      <c r="D255" s="25">
        <f t="shared" si="9"/>
        <v>-7.3929864787947147E-6</v>
      </c>
      <c r="E255">
        <v>1.0214651178868564E-5</v>
      </c>
      <c r="F255" s="25">
        <f t="shared" si="10"/>
        <v>-1.0214651178868564E-5</v>
      </c>
      <c r="G255">
        <v>2.1175407706305426E-5</v>
      </c>
      <c r="H255" s="25">
        <f t="shared" si="11"/>
        <v>-2.1175407706305426E-5</v>
      </c>
      <c r="K255">
        <v>-6.2881913462797092</v>
      </c>
      <c r="L255">
        <v>253</v>
      </c>
      <c r="M255" s="25"/>
      <c r="O255" s="25"/>
      <c r="Q255" s="25"/>
    </row>
    <row r="256" spans="1:17" x14ac:dyDescent="0.25">
      <c r="A256" s="5">
        <f>+'Net Hash Rate'!B255</f>
        <v>40075</v>
      </c>
      <c r="B256">
        <f>+'Net Hash Rate'!G255</f>
        <v>0</v>
      </c>
      <c r="C256">
        <v>7.7926020842077544E-6</v>
      </c>
      <c r="D256" s="25">
        <f t="shared" si="9"/>
        <v>-7.7926020842077544E-6</v>
      </c>
      <c r="E256">
        <v>1.0766787183260668E-5</v>
      </c>
      <c r="F256" s="25">
        <f t="shared" si="10"/>
        <v>-1.0766787183260668E-5</v>
      </c>
      <c r="G256">
        <v>2.2320009200531714E-5</v>
      </c>
      <c r="H256" s="25">
        <f t="shared" si="11"/>
        <v>-2.2320009200531714E-5</v>
      </c>
      <c r="K256">
        <v>-6.2881913462797092</v>
      </c>
      <c r="L256">
        <v>254</v>
      </c>
      <c r="M256" s="25"/>
      <c r="O256" s="25"/>
      <c r="Q256" s="25"/>
    </row>
    <row r="257" spans="1:17" x14ac:dyDescent="0.25">
      <c r="A257" s="5">
        <f>+'Net Hash Rate'!B256</f>
        <v>40076</v>
      </c>
      <c r="B257">
        <f>+'Net Hash Rate'!G256</f>
        <v>0</v>
      </c>
      <c r="C257">
        <v>7.2095389768153413E-6</v>
      </c>
      <c r="D257" s="25">
        <f t="shared" si="9"/>
        <v>-7.2095389768153413E-6</v>
      </c>
      <c r="E257">
        <v>9.9611876769767546E-6</v>
      </c>
      <c r="F257" s="25">
        <f t="shared" si="10"/>
        <v>-9.9611876769767546E-6</v>
      </c>
      <c r="G257">
        <v>2.0649967052753761E-5</v>
      </c>
      <c r="H257" s="25">
        <f t="shared" si="11"/>
        <v>-2.0649967052753761E-5</v>
      </c>
      <c r="K257">
        <v>-6.2881913462797092</v>
      </c>
      <c r="L257">
        <v>255</v>
      </c>
      <c r="M257" s="25"/>
      <c r="O257" s="25"/>
      <c r="Q257" s="25"/>
    </row>
    <row r="258" spans="1:17" x14ac:dyDescent="0.25">
      <c r="A258" s="5">
        <f>+'Net Hash Rate'!B257</f>
        <v>40077</v>
      </c>
      <c r="B258">
        <f>+'Net Hash Rate'!G257</f>
        <v>0</v>
      </c>
      <c r="C258">
        <v>8.1499054643723015E-6</v>
      </c>
      <c r="D258" s="25">
        <f t="shared" si="9"/>
        <v>-8.1499054643723015E-6</v>
      </c>
      <c r="E258">
        <v>1.126046174953778E-5</v>
      </c>
      <c r="F258" s="25">
        <f t="shared" si="10"/>
        <v>-1.126046174953778E-5</v>
      </c>
      <c r="G258">
        <v>2.3343417639263074E-5</v>
      </c>
      <c r="H258" s="25">
        <f t="shared" si="11"/>
        <v>-2.3343417639263074E-5</v>
      </c>
      <c r="K258">
        <v>-6.2881913462797092</v>
      </c>
      <c r="L258">
        <v>256</v>
      </c>
      <c r="M258" s="25"/>
      <c r="O258" s="25"/>
      <c r="Q258" s="25"/>
    </row>
    <row r="259" spans="1:17" x14ac:dyDescent="0.25">
      <c r="A259" s="5">
        <f>+'Net Hash Rate'!B258</f>
        <v>40078</v>
      </c>
      <c r="B259">
        <f>+'Net Hash Rate'!G258</f>
        <v>0</v>
      </c>
      <c r="C259">
        <v>9.6728920030644805E-6</v>
      </c>
      <c r="D259" s="25">
        <f t="shared" si="9"/>
        <v>-9.6728920030644805E-6</v>
      </c>
      <c r="E259">
        <v>1.3364723171829634E-5</v>
      </c>
      <c r="F259" s="25">
        <f t="shared" si="10"/>
        <v>-1.3364723171829634E-5</v>
      </c>
      <c r="G259">
        <v>2.7705641346897868E-5</v>
      </c>
      <c r="H259" s="25">
        <f t="shared" si="11"/>
        <v>-2.7705641346897868E-5</v>
      </c>
      <c r="K259">
        <v>-6.2881913462797092</v>
      </c>
      <c r="L259">
        <v>257</v>
      </c>
      <c r="M259" s="25"/>
      <c r="O259" s="25"/>
      <c r="Q259" s="25"/>
    </row>
    <row r="260" spans="1:17" x14ac:dyDescent="0.25">
      <c r="A260" s="5">
        <f>+'Net Hash Rate'!B259</f>
        <v>40079</v>
      </c>
      <c r="B260">
        <f>+'Net Hash Rate'!G259</f>
        <v>0</v>
      </c>
      <c r="C260">
        <v>6.7172810678101049E-6</v>
      </c>
      <c r="D260" s="25">
        <f t="shared" ref="D260:D323" si="12">+B260-C260</f>
        <v>-6.7172810678101049E-6</v>
      </c>
      <c r="E260">
        <v>9.2810507871082003E-6</v>
      </c>
      <c r="F260" s="25">
        <f t="shared" ref="F260:F323" si="13">+B260-E260</f>
        <v>-9.2810507871082003E-6</v>
      </c>
      <c r="G260">
        <v>1.9240014261721651E-5</v>
      </c>
      <c r="H260" s="25">
        <f t="shared" ref="H260:H323" si="14">+B260-G260</f>
        <v>-1.9240014261721651E-5</v>
      </c>
      <c r="K260">
        <v>-6.2881913462797092</v>
      </c>
      <c r="L260">
        <v>258</v>
      </c>
      <c r="M260" s="25"/>
      <c r="O260" s="25"/>
      <c r="Q260" s="25"/>
    </row>
    <row r="261" spans="1:17" x14ac:dyDescent="0.25">
      <c r="A261" s="5">
        <f>+'Net Hash Rate'!B260</f>
        <v>40080</v>
      </c>
      <c r="B261">
        <f>+'Net Hash Rate'!G260</f>
        <v>0</v>
      </c>
      <c r="C261">
        <v>6.0186292013520352E-6</v>
      </c>
      <c r="D261" s="25">
        <f t="shared" si="12"/>
        <v>-6.0186292013520352E-6</v>
      </c>
      <c r="E261">
        <v>8.3157460172693516E-6</v>
      </c>
      <c r="F261" s="25">
        <f t="shared" si="13"/>
        <v>-8.3157460172693516E-6</v>
      </c>
      <c r="G261">
        <v>1.723889628870017E-5</v>
      </c>
      <c r="H261" s="25">
        <f t="shared" si="14"/>
        <v>-1.723889628870017E-5</v>
      </c>
      <c r="K261">
        <v>-6.2881913462797092</v>
      </c>
      <c r="L261">
        <v>259</v>
      </c>
      <c r="M261" s="25"/>
      <c r="O261" s="25"/>
      <c r="Q261" s="25"/>
    </row>
    <row r="262" spans="1:17" x14ac:dyDescent="0.25">
      <c r="A262" s="5">
        <f>+'Net Hash Rate'!B261</f>
        <v>40081</v>
      </c>
      <c r="B262">
        <f>+'Net Hash Rate'!G261</f>
        <v>0</v>
      </c>
      <c r="C262">
        <v>6.4154652001873304E-6</v>
      </c>
      <c r="D262" s="25">
        <f t="shared" si="12"/>
        <v>-6.4154652001873304E-6</v>
      </c>
      <c r="E262">
        <v>8.8640415288257699E-6</v>
      </c>
      <c r="F262" s="25">
        <f t="shared" si="13"/>
        <v>-8.8640415288257699E-6</v>
      </c>
      <c r="G262">
        <v>1.8375536277421795E-5</v>
      </c>
      <c r="H262" s="25">
        <f t="shared" si="14"/>
        <v>-1.8375536277421795E-5</v>
      </c>
      <c r="K262">
        <v>-6.2881913462797092</v>
      </c>
      <c r="L262">
        <v>260</v>
      </c>
      <c r="M262" s="25"/>
      <c r="O262" s="25"/>
      <c r="Q262" s="25"/>
    </row>
    <row r="263" spans="1:17" x14ac:dyDescent="0.25">
      <c r="A263" s="5">
        <f>+'Net Hash Rate'!B262</f>
        <v>40082</v>
      </c>
      <c r="B263">
        <f>+'Net Hash Rate'!G262</f>
        <v>0</v>
      </c>
      <c r="C263">
        <v>5.847014886184666E-6</v>
      </c>
      <c r="D263" s="25">
        <f t="shared" si="12"/>
        <v>-5.847014886184666E-6</v>
      </c>
      <c r="E263">
        <v>8.0786320482714184E-6</v>
      </c>
      <c r="F263" s="25">
        <f t="shared" si="13"/>
        <v>-8.0786320482714184E-6</v>
      </c>
      <c r="G263">
        <v>1.6747348914397399E-5</v>
      </c>
      <c r="H263" s="25">
        <f t="shared" si="14"/>
        <v>-1.6747348914397399E-5</v>
      </c>
      <c r="K263">
        <v>-6.2881913462797092</v>
      </c>
      <c r="L263">
        <v>261</v>
      </c>
      <c r="M263" s="25"/>
      <c r="O263" s="25"/>
      <c r="Q263" s="25"/>
    </row>
    <row r="264" spans="1:17" x14ac:dyDescent="0.25">
      <c r="A264" s="5">
        <f>+'Net Hash Rate'!B263</f>
        <v>40083</v>
      </c>
      <c r="B264">
        <f>+'Net Hash Rate'!G263</f>
        <v>0</v>
      </c>
      <c r="C264">
        <v>6.7207064951631108E-6</v>
      </c>
      <c r="D264" s="25">
        <f t="shared" si="12"/>
        <v>-6.7207064951631108E-6</v>
      </c>
      <c r="E264">
        <v>9.2857835896975009E-6</v>
      </c>
      <c r="F264" s="25">
        <f t="shared" si="13"/>
        <v>-9.2857835896975009E-6</v>
      </c>
      <c r="G264">
        <v>1.9249825563416343E-5</v>
      </c>
      <c r="H264" s="25">
        <f t="shared" si="14"/>
        <v>-1.9249825563416343E-5</v>
      </c>
      <c r="K264">
        <v>-6.2881913462797092</v>
      </c>
      <c r="L264">
        <v>262</v>
      </c>
      <c r="M264" s="25"/>
      <c r="O264" s="25"/>
      <c r="Q264" s="25"/>
    </row>
    <row r="265" spans="1:17" x14ac:dyDescent="0.25">
      <c r="A265" s="5">
        <f>+'Net Hash Rate'!B264</f>
        <v>40084</v>
      </c>
      <c r="B265">
        <f>+'Net Hash Rate'!G264</f>
        <v>0</v>
      </c>
      <c r="C265">
        <v>6.4369454051743876E-6</v>
      </c>
      <c r="D265" s="25">
        <f t="shared" si="12"/>
        <v>-6.4369454051743876E-6</v>
      </c>
      <c r="E265">
        <v>8.893720035857094E-6</v>
      </c>
      <c r="F265" s="25">
        <f t="shared" si="13"/>
        <v>-8.893720035857094E-6</v>
      </c>
      <c r="G265">
        <v>1.8437061088744065E-5</v>
      </c>
      <c r="H265" s="25">
        <f t="shared" si="14"/>
        <v>-1.8437061088744065E-5</v>
      </c>
      <c r="K265">
        <v>-6.2881913462797092</v>
      </c>
      <c r="L265">
        <v>263</v>
      </c>
      <c r="M265" s="25"/>
      <c r="O265" s="25"/>
      <c r="Q265" s="25"/>
    </row>
    <row r="266" spans="1:17" x14ac:dyDescent="0.25">
      <c r="A266" s="5">
        <f>+'Net Hash Rate'!B265</f>
        <v>40085</v>
      </c>
      <c r="B266">
        <f>+'Net Hash Rate'!G265</f>
        <v>0</v>
      </c>
      <c r="C266">
        <v>6.2175037213015603E-6</v>
      </c>
      <c r="D266" s="25">
        <f t="shared" si="12"/>
        <v>-6.2175037213015603E-6</v>
      </c>
      <c r="E266">
        <v>8.5905245327550899E-6</v>
      </c>
      <c r="F266" s="25">
        <f t="shared" si="13"/>
        <v>-8.5905245327550899E-6</v>
      </c>
      <c r="G266">
        <v>1.7808523874846325E-5</v>
      </c>
      <c r="H266" s="25">
        <f t="shared" si="14"/>
        <v>-1.7808523874846325E-5</v>
      </c>
      <c r="K266">
        <v>-6.2881913462797092</v>
      </c>
      <c r="L266">
        <v>264</v>
      </c>
      <c r="M266" s="25"/>
      <c r="O266" s="25"/>
      <c r="Q266" s="25"/>
    </row>
    <row r="267" spans="1:17" x14ac:dyDescent="0.25">
      <c r="A267" s="5">
        <f>+'Net Hash Rate'!B266</f>
        <v>40086</v>
      </c>
      <c r="B267">
        <f>+'Net Hash Rate'!G266</f>
        <v>0</v>
      </c>
      <c r="C267">
        <v>6.3632961442456185E-6</v>
      </c>
      <c r="D267" s="25">
        <f t="shared" si="12"/>
        <v>-6.3632961442456185E-6</v>
      </c>
      <c r="E267">
        <v>8.7919612253781808E-6</v>
      </c>
      <c r="F267" s="25">
        <f t="shared" si="13"/>
        <v>-8.7919612253781808E-6</v>
      </c>
      <c r="G267">
        <v>1.8226110733037612E-5</v>
      </c>
      <c r="H267" s="25">
        <f t="shared" si="14"/>
        <v>-1.8226110733037612E-5</v>
      </c>
      <c r="K267">
        <v>-6.2881913462797092</v>
      </c>
      <c r="L267">
        <v>265</v>
      </c>
      <c r="M267" s="25"/>
      <c r="O267" s="25"/>
      <c r="Q267" s="25"/>
    </row>
    <row r="268" spans="1:17" x14ac:dyDescent="0.25">
      <c r="A268" s="5">
        <f>+'Net Hash Rate'!B267</f>
        <v>40087</v>
      </c>
      <c r="B268">
        <f>+'Net Hash Rate'!G267</f>
        <v>0</v>
      </c>
      <c r="C268">
        <v>6.5961016036407053E-6</v>
      </c>
      <c r="D268" s="25">
        <f t="shared" si="12"/>
        <v>-6.5961016036407053E-6</v>
      </c>
      <c r="E268">
        <v>9.113621026471817E-6</v>
      </c>
      <c r="F268" s="25">
        <f t="shared" si="13"/>
        <v>-9.113621026471817E-6</v>
      </c>
      <c r="G268">
        <v>1.8892925224459267E-5</v>
      </c>
      <c r="H268" s="25">
        <f t="shared" si="14"/>
        <v>-1.8892925224459267E-5</v>
      </c>
      <c r="K268">
        <v>-6.2881913462797092</v>
      </c>
      <c r="L268">
        <v>266</v>
      </c>
      <c r="M268" s="25"/>
      <c r="O268" s="25"/>
      <c r="Q268" s="25"/>
    </row>
    <row r="269" spans="1:17" x14ac:dyDescent="0.25">
      <c r="A269" s="5">
        <f>+'Net Hash Rate'!B268</f>
        <v>40088</v>
      </c>
      <c r="B269">
        <f>+'Net Hash Rate'!G268</f>
        <v>0</v>
      </c>
      <c r="C269">
        <v>6.4862488732015544E-6</v>
      </c>
      <c r="D269" s="25">
        <f t="shared" si="12"/>
        <v>-6.4862488732015544E-6</v>
      </c>
      <c r="E269">
        <v>8.9618410488266891E-6</v>
      </c>
      <c r="F269" s="25">
        <f t="shared" si="13"/>
        <v>-8.9618410488266891E-6</v>
      </c>
      <c r="G269">
        <v>1.8578278855042516E-5</v>
      </c>
      <c r="H269" s="25">
        <f t="shared" si="14"/>
        <v>-1.8578278855042516E-5</v>
      </c>
      <c r="K269">
        <v>-6.2881913462797092</v>
      </c>
      <c r="L269">
        <v>267</v>
      </c>
      <c r="M269" s="25"/>
      <c r="O269" s="25"/>
      <c r="Q269" s="25"/>
    </row>
    <row r="270" spans="1:17" x14ac:dyDescent="0.25">
      <c r="A270" s="5">
        <f>+'Net Hash Rate'!B269</f>
        <v>40089</v>
      </c>
      <c r="B270">
        <f>+'Net Hash Rate'!G269</f>
        <v>0</v>
      </c>
      <c r="C270">
        <v>8.0518944337453013E-6</v>
      </c>
      <c r="D270" s="25">
        <f t="shared" si="12"/>
        <v>-8.0518944337453013E-6</v>
      </c>
      <c r="E270">
        <v>1.1125043066924494E-5</v>
      </c>
      <c r="F270" s="25">
        <f t="shared" si="13"/>
        <v>-1.1125043066924494E-5</v>
      </c>
      <c r="G270">
        <v>2.3062688932509064E-5</v>
      </c>
      <c r="H270" s="25">
        <f t="shared" si="14"/>
        <v>-2.3062688932509064E-5</v>
      </c>
      <c r="K270">
        <v>-6.2881913462797092</v>
      </c>
      <c r="L270">
        <v>268</v>
      </c>
      <c r="M270" s="25"/>
      <c r="O270" s="25"/>
      <c r="Q270" s="25"/>
    </row>
    <row r="271" spans="1:17" x14ac:dyDescent="0.25">
      <c r="A271" s="5">
        <f>+'Net Hash Rate'!B270</f>
        <v>40090</v>
      </c>
      <c r="B271">
        <f>+'Net Hash Rate'!G270</f>
        <v>0</v>
      </c>
      <c r="C271">
        <v>7.1578737225815541E-6</v>
      </c>
      <c r="D271" s="25">
        <f t="shared" si="12"/>
        <v>-7.1578737225815541E-6</v>
      </c>
      <c r="E271">
        <v>9.8898034601139988E-6</v>
      </c>
      <c r="F271" s="25">
        <f t="shared" si="13"/>
        <v>-9.8898034601139988E-6</v>
      </c>
      <c r="G271">
        <v>2.0501984525558781E-5</v>
      </c>
      <c r="H271" s="25">
        <f t="shared" si="14"/>
        <v>-2.0501984525558781E-5</v>
      </c>
      <c r="K271">
        <v>-6.2881913462797092</v>
      </c>
      <c r="L271">
        <v>269</v>
      </c>
      <c r="M271" s="25"/>
      <c r="O271" s="25"/>
      <c r="Q271" s="25"/>
    </row>
    <row r="272" spans="1:17" x14ac:dyDescent="0.25">
      <c r="A272" s="5">
        <f>+'Net Hash Rate'!B271</f>
        <v>40091</v>
      </c>
      <c r="B272">
        <f>+'Net Hash Rate'!G271</f>
        <v>0</v>
      </c>
      <c r="C272">
        <v>6.8975839997887782E-6</v>
      </c>
      <c r="D272" s="25">
        <f t="shared" si="12"/>
        <v>-6.8975839997887782E-6</v>
      </c>
      <c r="E272">
        <v>9.5301695379637649E-6</v>
      </c>
      <c r="F272" s="25">
        <f t="shared" si="13"/>
        <v>-9.5301695379637649E-6</v>
      </c>
      <c r="G272">
        <v>1.9756448061004496E-5</v>
      </c>
      <c r="H272" s="25">
        <f t="shared" si="14"/>
        <v>-1.9756448061004496E-5</v>
      </c>
      <c r="K272">
        <v>-6.2881913462797092</v>
      </c>
      <c r="L272">
        <v>270</v>
      </c>
      <c r="M272" s="25"/>
      <c r="O272" s="25"/>
      <c r="Q272" s="25"/>
    </row>
    <row r="273" spans="1:17" x14ac:dyDescent="0.25">
      <c r="A273" s="5">
        <f>+'Net Hash Rate'!B272</f>
        <v>40092</v>
      </c>
      <c r="B273">
        <f>+'Net Hash Rate'!G272</f>
        <v>0</v>
      </c>
      <c r="C273">
        <v>5.9399000488397923E-6</v>
      </c>
      <c r="D273" s="25">
        <f t="shared" si="12"/>
        <v>-5.9399000488397923E-6</v>
      </c>
      <c r="E273">
        <v>8.2069684842889856E-6</v>
      </c>
      <c r="F273" s="25">
        <f t="shared" si="13"/>
        <v>-8.2069684842889856E-6</v>
      </c>
      <c r="G273">
        <v>1.7013395821791374E-5</v>
      </c>
      <c r="H273" s="25">
        <f t="shared" si="14"/>
        <v>-1.7013395821791374E-5</v>
      </c>
      <c r="K273">
        <v>-6.2881913462797092</v>
      </c>
      <c r="L273">
        <v>271</v>
      </c>
      <c r="M273" s="25"/>
      <c r="O273" s="25"/>
      <c r="Q273" s="25"/>
    </row>
    <row r="274" spans="1:17" x14ac:dyDescent="0.25">
      <c r="A274" s="5">
        <f>+'Net Hash Rate'!B273</f>
        <v>40093</v>
      </c>
      <c r="B274">
        <f>+'Net Hash Rate'!G273</f>
        <v>0</v>
      </c>
      <c r="C274">
        <v>4.2569292098214469E-6</v>
      </c>
      <c r="D274" s="25">
        <f t="shared" si="12"/>
        <v>-4.2569292098214469E-6</v>
      </c>
      <c r="E274">
        <v>5.8816619097282253E-6</v>
      </c>
      <c r="F274" s="25">
        <f t="shared" si="13"/>
        <v>-5.8816619097282253E-6</v>
      </c>
      <c r="G274">
        <v>1.2192936082516101E-5</v>
      </c>
      <c r="H274" s="25">
        <f t="shared" si="14"/>
        <v>-1.2192936082516101E-5</v>
      </c>
      <c r="K274">
        <v>-6.2881913462797092</v>
      </c>
      <c r="L274">
        <v>272</v>
      </c>
      <c r="M274" s="25"/>
      <c r="O274" s="25"/>
      <c r="Q274" s="25"/>
    </row>
    <row r="275" spans="1:17" x14ac:dyDescent="0.25">
      <c r="A275" s="5">
        <f>+'Net Hash Rate'!B274</f>
        <v>40094</v>
      </c>
      <c r="B275">
        <f>+'Net Hash Rate'!G274</f>
        <v>0</v>
      </c>
      <c r="C275">
        <v>6.2244120759418243E-6</v>
      </c>
      <c r="D275" s="25">
        <f t="shared" si="12"/>
        <v>-6.2244120759418243E-6</v>
      </c>
      <c r="E275">
        <v>8.6000695837399141E-6</v>
      </c>
      <c r="F275" s="25">
        <f t="shared" si="13"/>
        <v>-8.6000695837399141E-6</v>
      </c>
      <c r="G275">
        <v>1.7828311172781592E-5</v>
      </c>
      <c r="H275" s="25">
        <f t="shared" si="14"/>
        <v>-1.7828311172781592E-5</v>
      </c>
      <c r="K275">
        <v>-6.2881913462797092</v>
      </c>
      <c r="L275">
        <v>273</v>
      </c>
      <c r="M275" s="25"/>
      <c r="O275" s="25"/>
      <c r="Q275" s="25"/>
    </row>
    <row r="276" spans="1:17" x14ac:dyDescent="0.25">
      <c r="A276" s="5">
        <f>+'Net Hash Rate'!B275</f>
        <v>40095</v>
      </c>
      <c r="B276">
        <f>+'Net Hash Rate'!G275</f>
        <v>0</v>
      </c>
      <c r="C276">
        <v>5.5153037483548619E-6</v>
      </c>
      <c r="D276" s="25">
        <f t="shared" si="12"/>
        <v>-5.5153037483548619E-6</v>
      </c>
      <c r="E276">
        <v>7.6203174585185842E-6</v>
      </c>
      <c r="F276" s="25">
        <f t="shared" si="13"/>
        <v>-7.6203174585185842E-6</v>
      </c>
      <c r="G276">
        <v>1.5797243215649563E-5</v>
      </c>
      <c r="H276" s="25">
        <f t="shared" si="14"/>
        <v>-1.5797243215649563E-5</v>
      </c>
      <c r="K276">
        <v>-6.2881913462797092</v>
      </c>
      <c r="L276">
        <v>274</v>
      </c>
      <c r="M276" s="25"/>
      <c r="O276" s="25"/>
      <c r="Q276" s="25"/>
    </row>
    <row r="277" spans="1:17" x14ac:dyDescent="0.25">
      <c r="A277" s="5">
        <f>+'Net Hash Rate'!B276</f>
        <v>40096</v>
      </c>
      <c r="B277">
        <f>+'Net Hash Rate'!G276</f>
        <v>0</v>
      </c>
      <c r="C277">
        <v>6.2276629147758801E-6</v>
      </c>
      <c r="D277" s="25">
        <f t="shared" si="12"/>
        <v>-6.2276629147758801E-6</v>
      </c>
      <c r="E277">
        <v>8.6045611629986943E-6</v>
      </c>
      <c r="F277" s="25">
        <f t="shared" si="13"/>
        <v>-8.6045611629986943E-6</v>
      </c>
      <c r="G277">
        <v>1.7837622408220218E-5</v>
      </c>
      <c r="H277" s="25">
        <f t="shared" si="14"/>
        <v>-1.7837622408220218E-5</v>
      </c>
      <c r="K277">
        <v>-6.2881913462797092</v>
      </c>
      <c r="L277">
        <v>275</v>
      </c>
      <c r="M277" s="25"/>
      <c r="O277" s="25"/>
      <c r="Q277" s="25"/>
    </row>
    <row r="278" spans="1:17" x14ac:dyDescent="0.25">
      <c r="A278" s="5">
        <f>+'Net Hash Rate'!B277</f>
        <v>40097</v>
      </c>
      <c r="B278">
        <f>+'Net Hash Rate'!G277</f>
        <v>0</v>
      </c>
      <c r="C278">
        <v>6.4801390024385689E-6</v>
      </c>
      <c r="D278" s="25">
        <f t="shared" si="12"/>
        <v>-6.4801390024385689E-6</v>
      </c>
      <c r="E278">
        <v>8.953399237283968E-6</v>
      </c>
      <c r="F278" s="25">
        <f t="shared" si="13"/>
        <v>-8.953399237283968E-6</v>
      </c>
      <c r="G278">
        <v>1.8560778619540918E-5</v>
      </c>
      <c r="H278" s="25">
        <f t="shared" si="14"/>
        <v>-1.8560778619540918E-5</v>
      </c>
      <c r="K278">
        <v>-6.2881913462797092</v>
      </c>
      <c r="L278">
        <v>276</v>
      </c>
      <c r="M278" s="25"/>
      <c r="O278" s="25"/>
      <c r="Q278" s="25"/>
    </row>
    <row r="279" spans="1:17" x14ac:dyDescent="0.25">
      <c r="A279" s="5">
        <f>+'Net Hash Rate'!B278</f>
        <v>40098</v>
      </c>
      <c r="B279">
        <f>+'Net Hash Rate'!G278</f>
        <v>0</v>
      </c>
      <c r="C279">
        <v>6.6487480301662509E-6</v>
      </c>
      <c r="D279" s="25">
        <f t="shared" si="12"/>
        <v>-6.6487480301662509E-6</v>
      </c>
      <c r="E279">
        <v>9.1863608974718327E-6</v>
      </c>
      <c r="F279" s="25">
        <f t="shared" si="13"/>
        <v>-9.1863608974718327E-6</v>
      </c>
      <c r="G279">
        <v>1.9043718080520359E-5</v>
      </c>
      <c r="H279" s="25">
        <f t="shared" si="14"/>
        <v>-1.9043718080520359E-5</v>
      </c>
      <c r="K279">
        <v>-6.2881913462797092</v>
      </c>
      <c r="L279">
        <v>277</v>
      </c>
      <c r="M279" s="25"/>
      <c r="O279" s="25"/>
      <c r="Q279" s="25"/>
    </row>
    <row r="280" spans="1:17" x14ac:dyDescent="0.25">
      <c r="A280" s="5">
        <f>+'Net Hash Rate'!B279</f>
        <v>40099</v>
      </c>
      <c r="B280">
        <f>+'Net Hash Rate'!G279</f>
        <v>0</v>
      </c>
      <c r="C280">
        <v>6.0136858993345724E-6</v>
      </c>
      <c r="D280" s="25">
        <f t="shared" si="12"/>
        <v>-6.0136858993345724E-6</v>
      </c>
      <c r="E280">
        <v>8.3089160161696588E-6</v>
      </c>
      <c r="F280" s="25">
        <f t="shared" si="13"/>
        <v>-8.3089160161696588E-6</v>
      </c>
      <c r="G280">
        <v>1.7224737405015559E-5</v>
      </c>
      <c r="H280" s="25">
        <f t="shared" si="14"/>
        <v>-1.7224737405015559E-5</v>
      </c>
      <c r="K280">
        <v>-6.2881913462797092</v>
      </c>
      <c r="L280">
        <v>278</v>
      </c>
      <c r="M280" s="25"/>
      <c r="O280" s="25"/>
      <c r="Q280" s="25"/>
    </row>
    <row r="281" spans="1:17" x14ac:dyDescent="0.25">
      <c r="A281" s="5">
        <f>+'Net Hash Rate'!B280</f>
        <v>40100</v>
      </c>
      <c r="B281">
        <f>+'Net Hash Rate'!G280</f>
        <v>0</v>
      </c>
      <c r="C281">
        <v>4.4839329108689479E-6</v>
      </c>
      <c r="D281" s="25">
        <f t="shared" si="12"/>
        <v>-4.4839329108689479E-6</v>
      </c>
      <c r="E281">
        <v>6.1953056082745825E-6</v>
      </c>
      <c r="F281" s="25">
        <f t="shared" si="13"/>
        <v>-6.1953056082745825E-6</v>
      </c>
      <c r="G281">
        <v>1.2843132851346766E-5</v>
      </c>
      <c r="H281" s="25">
        <f t="shared" si="14"/>
        <v>-1.2843132851346766E-5</v>
      </c>
      <c r="K281">
        <v>-6.2881913462797092</v>
      </c>
      <c r="L281">
        <v>279</v>
      </c>
      <c r="M281" s="25"/>
      <c r="O281" s="25"/>
      <c r="Q281" s="25"/>
    </row>
    <row r="282" spans="1:17" x14ac:dyDescent="0.25">
      <c r="A282" s="5">
        <f>+'Net Hash Rate'!B281</f>
        <v>40101</v>
      </c>
      <c r="B282">
        <f>+'Net Hash Rate'!G281</f>
        <v>0</v>
      </c>
      <c r="C282">
        <v>4.357640877313306E-6</v>
      </c>
      <c r="D282" s="25">
        <f t="shared" si="12"/>
        <v>-4.357640877313306E-6</v>
      </c>
      <c r="E282">
        <v>6.0208119752697029E-6</v>
      </c>
      <c r="F282" s="25">
        <f t="shared" si="13"/>
        <v>-6.0208119752697029E-6</v>
      </c>
      <c r="G282">
        <v>1.248140010528132E-5</v>
      </c>
      <c r="H282" s="25">
        <f t="shared" si="14"/>
        <v>-1.248140010528132E-5</v>
      </c>
      <c r="K282">
        <v>-6.2881913462797092</v>
      </c>
      <c r="L282">
        <v>280</v>
      </c>
      <c r="M282" s="25"/>
      <c r="O282" s="25"/>
      <c r="Q282" s="25"/>
    </row>
    <row r="283" spans="1:17" x14ac:dyDescent="0.25">
      <c r="A283" s="5">
        <f>+'Net Hash Rate'!B282</f>
        <v>40102</v>
      </c>
      <c r="B283">
        <f>+'Net Hash Rate'!G282</f>
        <v>0</v>
      </c>
      <c r="C283">
        <v>5.9912329482597299E-6</v>
      </c>
      <c r="D283" s="25">
        <f t="shared" si="12"/>
        <v>-5.9912329482597299E-6</v>
      </c>
      <c r="E283">
        <v>8.277893497215572E-6</v>
      </c>
      <c r="F283" s="25">
        <f t="shared" si="13"/>
        <v>-8.277893497215572E-6</v>
      </c>
      <c r="G283">
        <v>1.7160426399634546E-5</v>
      </c>
      <c r="H283" s="25">
        <f t="shared" si="14"/>
        <v>-1.7160426399634546E-5</v>
      </c>
      <c r="K283">
        <v>-6.2881913462797092</v>
      </c>
      <c r="L283">
        <v>281</v>
      </c>
      <c r="M283" s="25"/>
      <c r="O283" s="25"/>
      <c r="Q283" s="25"/>
    </row>
    <row r="284" spans="1:17" x14ac:dyDescent="0.25">
      <c r="A284" s="5">
        <f>+'Net Hash Rate'!B283</f>
        <v>40103</v>
      </c>
      <c r="B284">
        <f>+'Net Hash Rate'!G283</f>
        <v>0</v>
      </c>
      <c r="C284">
        <v>6.306555836133468E-6</v>
      </c>
      <c r="D284" s="25">
        <f t="shared" si="12"/>
        <v>-6.306555836133468E-6</v>
      </c>
      <c r="E284">
        <v>8.7135649701152292E-6</v>
      </c>
      <c r="F284" s="25">
        <f t="shared" si="13"/>
        <v>-8.7135649701152292E-6</v>
      </c>
      <c r="G284">
        <v>1.806359195106737E-5</v>
      </c>
      <c r="H284" s="25">
        <f t="shared" si="14"/>
        <v>-1.806359195106737E-5</v>
      </c>
      <c r="K284">
        <v>-6.2881913462797092</v>
      </c>
      <c r="L284">
        <v>282</v>
      </c>
      <c r="M284" s="25"/>
      <c r="O284" s="25"/>
      <c r="Q284" s="25"/>
    </row>
    <row r="285" spans="1:17" x14ac:dyDescent="0.25">
      <c r="A285" s="5">
        <f>+'Net Hash Rate'!B284</f>
        <v>40104</v>
      </c>
      <c r="B285">
        <f>+'Net Hash Rate'!G284</f>
        <v>0</v>
      </c>
      <c r="C285">
        <v>4.7825563256000818E-6</v>
      </c>
      <c r="D285" s="25">
        <f t="shared" si="12"/>
        <v>-4.7825563256000818E-6</v>
      </c>
      <c r="E285">
        <v>6.6079039572733796E-6</v>
      </c>
      <c r="F285" s="25">
        <f t="shared" si="13"/>
        <v>-6.6079039572733796E-6</v>
      </c>
      <c r="G285">
        <v>1.3698466832508302E-5</v>
      </c>
      <c r="H285" s="25">
        <f t="shared" si="14"/>
        <v>-1.3698466832508302E-5</v>
      </c>
      <c r="K285">
        <v>-6.2881913462797092</v>
      </c>
      <c r="L285">
        <v>283</v>
      </c>
      <c r="M285" s="25"/>
      <c r="O285" s="25"/>
      <c r="Q285" s="25"/>
    </row>
    <row r="286" spans="1:17" x14ac:dyDescent="0.25">
      <c r="A286" s="5">
        <f>+'Net Hash Rate'!B285</f>
        <v>40105</v>
      </c>
      <c r="B286">
        <f>+'Net Hash Rate'!G285</f>
        <v>0</v>
      </c>
      <c r="C286">
        <v>3.1598952038151308E-6</v>
      </c>
      <c r="D286" s="25">
        <f t="shared" si="12"/>
        <v>-3.1598952038151308E-6</v>
      </c>
      <c r="E286">
        <v>4.3659253755342366E-6</v>
      </c>
      <c r="F286" s="25">
        <f t="shared" si="13"/>
        <v>-4.3659253755342366E-6</v>
      </c>
      <c r="G286">
        <v>9.0507495775770998E-6</v>
      </c>
      <c r="H286" s="25">
        <f t="shared" si="14"/>
        <v>-9.0507495775770998E-6</v>
      </c>
      <c r="K286">
        <v>-6.2881913462797092</v>
      </c>
      <c r="L286">
        <v>284</v>
      </c>
      <c r="M286" s="25"/>
      <c r="O286" s="25"/>
      <c r="Q286" s="25"/>
    </row>
    <row r="287" spans="1:17" x14ac:dyDescent="0.25">
      <c r="A287" s="5">
        <f>+'Net Hash Rate'!B286</f>
        <v>40106</v>
      </c>
      <c r="B287">
        <f>+'Net Hash Rate'!G286</f>
        <v>0</v>
      </c>
      <c r="C287">
        <v>6.4665005855296206E-6</v>
      </c>
      <c r="D287" s="25">
        <f t="shared" si="12"/>
        <v>-6.4665005855296206E-6</v>
      </c>
      <c r="E287">
        <v>8.9345554761386608E-6</v>
      </c>
      <c r="F287" s="25">
        <f t="shared" si="13"/>
        <v>-8.9345554761386608E-6</v>
      </c>
      <c r="G287">
        <v>1.8521714698709476E-5</v>
      </c>
      <c r="H287" s="25">
        <f t="shared" si="14"/>
        <v>-1.8521714698709476E-5</v>
      </c>
      <c r="K287">
        <v>-6.2881913462797092</v>
      </c>
      <c r="L287">
        <v>285</v>
      </c>
      <c r="M287" s="25"/>
      <c r="O287" s="25"/>
      <c r="Q287" s="25"/>
    </row>
    <row r="288" spans="1:17" x14ac:dyDescent="0.25">
      <c r="A288" s="5">
        <f>+'Net Hash Rate'!B287</f>
        <v>40107</v>
      </c>
      <c r="B288">
        <f>+'Net Hash Rate'!G287</f>
        <v>0</v>
      </c>
      <c r="C288">
        <v>7.679161554245705E-6</v>
      </c>
      <c r="D288" s="25">
        <f t="shared" si="12"/>
        <v>-7.679161554245705E-6</v>
      </c>
      <c r="E288">
        <v>1.0610050058631539E-5</v>
      </c>
      <c r="F288" s="25">
        <f t="shared" si="13"/>
        <v>-1.0610050058631539E-5</v>
      </c>
      <c r="G288">
        <v>2.1995086453918309E-5</v>
      </c>
      <c r="H288" s="25">
        <f t="shared" si="14"/>
        <v>-2.1995086453918309E-5</v>
      </c>
      <c r="K288">
        <v>-6.2881913462797092</v>
      </c>
      <c r="L288">
        <v>286</v>
      </c>
      <c r="M288" s="25"/>
      <c r="O288" s="25"/>
      <c r="Q288" s="25"/>
    </row>
    <row r="289" spans="1:17" x14ac:dyDescent="0.25">
      <c r="A289" s="5">
        <f>+'Net Hash Rate'!B288</f>
        <v>40108</v>
      </c>
      <c r="B289">
        <f>+'Net Hash Rate'!G288</f>
        <v>0</v>
      </c>
      <c r="C289">
        <v>5.2925611590433064E-6</v>
      </c>
      <c r="D289" s="25">
        <f t="shared" si="12"/>
        <v>-5.2925611590433064E-6</v>
      </c>
      <c r="E289">
        <v>7.3125612007435204E-6</v>
      </c>
      <c r="F289" s="25">
        <f t="shared" si="13"/>
        <v>-7.3125612007435204E-6</v>
      </c>
      <c r="G289">
        <v>1.5159251362727995E-5</v>
      </c>
      <c r="H289" s="25">
        <f t="shared" si="14"/>
        <v>-1.5159251362727995E-5</v>
      </c>
      <c r="K289">
        <v>-6.2881913462797092</v>
      </c>
      <c r="L289">
        <v>287</v>
      </c>
      <c r="M289" s="25"/>
      <c r="O289" s="25"/>
      <c r="Q289" s="25"/>
    </row>
    <row r="290" spans="1:17" x14ac:dyDescent="0.25">
      <c r="A290" s="5">
        <f>+'Net Hash Rate'!B289</f>
        <v>40109</v>
      </c>
      <c r="B290">
        <f>+'Net Hash Rate'!G289</f>
        <v>0</v>
      </c>
      <c r="C290">
        <v>5.3520280112579823E-6</v>
      </c>
      <c r="D290" s="25">
        <f t="shared" si="12"/>
        <v>-5.3520280112579823E-6</v>
      </c>
      <c r="E290">
        <v>7.3947246341300864E-6</v>
      </c>
      <c r="F290" s="25">
        <f t="shared" si="13"/>
        <v>-7.3947246341300864E-6</v>
      </c>
      <c r="G290">
        <v>1.5329579665676772E-5</v>
      </c>
      <c r="H290" s="25">
        <f t="shared" si="14"/>
        <v>-1.5329579665676772E-5</v>
      </c>
      <c r="K290">
        <v>-6.2881913462797092</v>
      </c>
      <c r="L290">
        <v>288</v>
      </c>
      <c r="M290" s="25"/>
      <c r="O290" s="25"/>
      <c r="Q290" s="25"/>
    </row>
    <row r="291" spans="1:17" x14ac:dyDescent="0.25">
      <c r="A291" s="5">
        <f>+'Net Hash Rate'!B290</f>
        <v>40110</v>
      </c>
      <c r="B291">
        <f>+'Net Hash Rate'!G290</f>
        <v>0</v>
      </c>
      <c r="C291">
        <v>6.6954855051058714E-6</v>
      </c>
      <c r="D291" s="25">
        <f t="shared" si="12"/>
        <v>-6.6954855051058714E-6</v>
      </c>
      <c r="E291">
        <v>9.2509365604814538E-6</v>
      </c>
      <c r="F291" s="25">
        <f t="shared" si="13"/>
        <v>-9.2509365604814538E-6</v>
      </c>
      <c r="G291">
        <v>1.9177586185087899E-5</v>
      </c>
      <c r="H291" s="25">
        <f t="shared" si="14"/>
        <v>-1.9177586185087899E-5</v>
      </c>
      <c r="K291">
        <v>-6.2881913462797092</v>
      </c>
      <c r="L291">
        <v>289</v>
      </c>
      <c r="M291" s="25"/>
      <c r="O291" s="25"/>
      <c r="Q291" s="25"/>
    </row>
    <row r="292" spans="1:17" x14ac:dyDescent="0.25">
      <c r="A292" s="5">
        <f>+'Net Hash Rate'!B291</f>
        <v>40111</v>
      </c>
      <c r="B292">
        <f>+'Net Hash Rate'!G291</f>
        <v>0</v>
      </c>
      <c r="C292">
        <v>4.9158784686225904E-6</v>
      </c>
      <c r="D292" s="25">
        <f t="shared" si="12"/>
        <v>-4.9158784686225904E-6</v>
      </c>
      <c r="E292">
        <v>6.792110865983454E-6</v>
      </c>
      <c r="F292" s="25">
        <f t="shared" si="13"/>
        <v>-6.792110865983454E-6</v>
      </c>
      <c r="G292">
        <v>1.4080335613531724E-5</v>
      </c>
      <c r="H292" s="25">
        <f t="shared" si="14"/>
        <v>-1.4080335613531724E-5</v>
      </c>
      <c r="K292">
        <v>-6.2881913462797092</v>
      </c>
      <c r="L292">
        <v>290</v>
      </c>
      <c r="M292" s="25"/>
      <c r="O292" s="25"/>
      <c r="Q292" s="25"/>
    </row>
    <row r="293" spans="1:17" x14ac:dyDescent="0.25">
      <c r="A293" s="5">
        <f>+'Net Hash Rate'!B292</f>
        <v>40112</v>
      </c>
      <c r="B293">
        <f>+'Net Hash Rate'!G292</f>
        <v>0</v>
      </c>
      <c r="C293">
        <v>4.1424585249372526E-6</v>
      </c>
      <c r="D293" s="25">
        <f t="shared" si="12"/>
        <v>-4.1424585249372526E-6</v>
      </c>
      <c r="E293">
        <v>5.7235014532398946E-6</v>
      </c>
      <c r="F293" s="25">
        <f t="shared" si="13"/>
        <v>-5.7235014532398946E-6</v>
      </c>
      <c r="G293">
        <v>1.1865062708231503E-5</v>
      </c>
      <c r="H293" s="25">
        <f t="shared" si="14"/>
        <v>-1.1865062708231503E-5</v>
      </c>
      <c r="K293">
        <v>-6.2881913462797092</v>
      </c>
      <c r="L293">
        <v>291</v>
      </c>
      <c r="M293" s="25"/>
      <c r="O293" s="25"/>
      <c r="Q293" s="25"/>
    </row>
    <row r="294" spans="1:17" x14ac:dyDescent="0.25">
      <c r="A294" s="5">
        <f>+'Net Hash Rate'!B293</f>
        <v>40113</v>
      </c>
      <c r="B294">
        <f>+'Net Hash Rate'!G293</f>
        <v>0</v>
      </c>
      <c r="C294">
        <v>4.2125999978791592E-6</v>
      </c>
      <c r="D294" s="25">
        <f t="shared" si="12"/>
        <v>-4.2125999978791592E-6</v>
      </c>
      <c r="E294">
        <v>5.8204136660957778E-6</v>
      </c>
      <c r="F294" s="25">
        <f t="shared" si="13"/>
        <v>-5.8204136660957778E-6</v>
      </c>
      <c r="G294">
        <v>1.2065965860283231E-5</v>
      </c>
      <c r="H294" s="25">
        <f t="shared" si="14"/>
        <v>-1.2065965860283231E-5</v>
      </c>
      <c r="K294">
        <v>-6.2881913462797092</v>
      </c>
      <c r="L294">
        <v>292</v>
      </c>
      <c r="M294" s="25"/>
      <c r="O294" s="25"/>
      <c r="Q294" s="25"/>
    </row>
    <row r="295" spans="1:17" x14ac:dyDescent="0.25">
      <c r="A295" s="5">
        <f>+'Net Hash Rate'!B294</f>
        <v>40114</v>
      </c>
      <c r="B295">
        <f>+'Net Hash Rate'!G294</f>
        <v>0</v>
      </c>
      <c r="C295">
        <v>3.7123252542352727E-6</v>
      </c>
      <c r="D295" s="25">
        <f t="shared" si="12"/>
        <v>-3.7123252542352727E-6</v>
      </c>
      <c r="E295">
        <v>5.129200174149381E-6</v>
      </c>
      <c r="F295" s="25">
        <f t="shared" si="13"/>
        <v>-5.129200174149381E-6</v>
      </c>
      <c r="G295">
        <v>1.0633050800555733E-5</v>
      </c>
      <c r="H295" s="25">
        <f t="shared" si="14"/>
        <v>-1.0633050800555733E-5</v>
      </c>
      <c r="K295">
        <v>-6.2881913462797092</v>
      </c>
      <c r="L295">
        <v>293</v>
      </c>
      <c r="M295" s="25"/>
      <c r="O295" s="25"/>
      <c r="Q295" s="25"/>
    </row>
    <row r="296" spans="1:17" x14ac:dyDescent="0.25">
      <c r="A296" s="5">
        <f>+'Net Hash Rate'!B295</f>
        <v>40115</v>
      </c>
      <c r="B296">
        <f>+'Net Hash Rate'!G295</f>
        <v>0</v>
      </c>
      <c r="C296">
        <v>4.945929711705383E-6</v>
      </c>
      <c r="D296" s="25">
        <f t="shared" si="12"/>
        <v>-4.945929711705383E-6</v>
      </c>
      <c r="E296">
        <v>6.8336317001500751E-6</v>
      </c>
      <c r="F296" s="25">
        <f t="shared" si="13"/>
        <v>-6.8336317001500751E-6</v>
      </c>
      <c r="G296">
        <v>1.4166410074263481E-5</v>
      </c>
      <c r="H296" s="25">
        <f t="shared" si="14"/>
        <v>-1.4166410074263481E-5</v>
      </c>
      <c r="K296">
        <v>-6.2881913462797092</v>
      </c>
      <c r="L296">
        <v>294</v>
      </c>
      <c r="M296" s="25"/>
      <c r="O296" s="25"/>
      <c r="Q296" s="25"/>
    </row>
    <row r="297" spans="1:17" x14ac:dyDescent="0.25">
      <c r="A297" s="5">
        <f>+'Net Hash Rate'!B296</f>
        <v>40116</v>
      </c>
      <c r="B297">
        <f>+'Net Hash Rate'!G296</f>
        <v>0</v>
      </c>
      <c r="C297">
        <v>3.372150629551654E-6</v>
      </c>
      <c r="D297" s="25">
        <f t="shared" si="12"/>
        <v>-3.372150629551654E-6</v>
      </c>
      <c r="E297">
        <v>4.6591918573463736E-6</v>
      </c>
      <c r="F297" s="25">
        <f t="shared" si="13"/>
        <v>-4.6591918573463736E-6</v>
      </c>
      <c r="G297">
        <v>9.6587035067149595E-6</v>
      </c>
      <c r="H297" s="25">
        <f t="shared" si="14"/>
        <v>-9.6587035067149595E-6</v>
      </c>
      <c r="K297">
        <v>-6.2881913462797092</v>
      </c>
      <c r="L297">
        <v>295</v>
      </c>
      <c r="M297" s="25"/>
      <c r="O297" s="25"/>
      <c r="Q297" s="25"/>
    </row>
    <row r="298" spans="1:17" x14ac:dyDescent="0.25">
      <c r="A298" s="5">
        <f>+'Net Hash Rate'!B297</f>
        <v>40117</v>
      </c>
      <c r="B298">
        <f>+'Net Hash Rate'!G297</f>
        <v>0</v>
      </c>
      <c r="C298">
        <v>4.1235628128632189E-6</v>
      </c>
      <c r="D298" s="25">
        <f t="shared" si="12"/>
        <v>-4.1235628128632189E-6</v>
      </c>
      <c r="E298">
        <v>5.6973938567812494E-6</v>
      </c>
      <c r="F298" s="25">
        <f t="shared" si="13"/>
        <v>-5.6973938567812494E-6</v>
      </c>
      <c r="G298">
        <v>1.1810940546880839E-5</v>
      </c>
      <c r="H298" s="25">
        <f t="shared" si="14"/>
        <v>-1.1810940546880839E-5</v>
      </c>
      <c r="K298">
        <v>-6.2881913462797092</v>
      </c>
      <c r="L298">
        <v>296</v>
      </c>
      <c r="M298" s="25"/>
      <c r="O298" s="25"/>
      <c r="Q298" s="25"/>
    </row>
    <row r="299" spans="1:17" x14ac:dyDescent="0.25">
      <c r="A299" s="5">
        <f>+'Net Hash Rate'!B298</f>
        <v>40118</v>
      </c>
      <c r="B299">
        <f>+'Net Hash Rate'!G298</f>
        <v>0</v>
      </c>
      <c r="C299">
        <v>3.5116076677244892E-6</v>
      </c>
      <c r="D299" s="25">
        <f t="shared" si="12"/>
        <v>-3.5116076677244892E-6</v>
      </c>
      <c r="E299">
        <v>4.8518751529887464E-6</v>
      </c>
      <c r="F299" s="25">
        <f t="shared" si="13"/>
        <v>-4.8518751529887464E-6</v>
      </c>
      <c r="G299">
        <v>1.0058144199497752E-5</v>
      </c>
      <c r="H299" s="25">
        <f t="shared" si="14"/>
        <v>-1.0058144199497752E-5</v>
      </c>
      <c r="K299">
        <v>-6.2881913462797092</v>
      </c>
      <c r="L299">
        <v>297</v>
      </c>
      <c r="M299" s="25"/>
      <c r="O299" s="25"/>
      <c r="Q299" s="25"/>
    </row>
    <row r="300" spans="1:17" x14ac:dyDescent="0.25">
      <c r="A300" s="5">
        <f>+'Net Hash Rate'!B299</f>
        <v>40119</v>
      </c>
      <c r="B300">
        <f>+'Net Hash Rate'!G299</f>
        <v>0</v>
      </c>
      <c r="C300">
        <v>2.5125042053482635E-6</v>
      </c>
      <c r="D300" s="25">
        <f t="shared" si="12"/>
        <v>-2.5125042053482635E-6</v>
      </c>
      <c r="E300">
        <v>3.4714460951181051E-6</v>
      </c>
      <c r="F300" s="25">
        <f t="shared" si="13"/>
        <v>-3.4714460951181051E-6</v>
      </c>
      <c r="G300">
        <v>7.1964558659290545E-6</v>
      </c>
      <c r="H300" s="25">
        <f t="shared" si="14"/>
        <v>-7.1964558659290545E-6</v>
      </c>
      <c r="K300">
        <v>-6.2881913462797092</v>
      </c>
      <c r="L300">
        <v>298</v>
      </c>
      <c r="M300" s="25"/>
      <c r="O300" s="25"/>
      <c r="Q300" s="25"/>
    </row>
    <row r="301" spans="1:17" x14ac:dyDescent="0.25">
      <c r="A301" s="5">
        <f>+'Net Hash Rate'!B300</f>
        <v>40120</v>
      </c>
      <c r="B301">
        <f>+'Net Hash Rate'!G300</f>
        <v>0</v>
      </c>
      <c r="C301">
        <v>2.4062949581162649E-6</v>
      </c>
      <c r="D301" s="25">
        <f t="shared" si="12"/>
        <v>-2.4062949581162649E-6</v>
      </c>
      <c r="E301">
        <v>3.3247002008091053E-6</v>
      </c>
      <c r="F301" s="25">
        <f t="shared" si="13"/>
        <v>-3.3247002008091053E-6</v>
      </c>
      <c r="G301">
        <v>6.8922453660494416E-6</v>
      </c>
      <c r="H301" s="25">
        <f t="shared" si="14"/>
        <v>-6.8922453660494416E-6</v>
      </c>
      <c r="K301">
        <v>-6.2881913462797092</v>
      </c>
      <c r="L301">
        <v>299</v>
      </c>
      <c r="M301" s="25"/>
      <c r="O301" s="25"/>
      <c r="Q301" s="25"/>
    </row>
    <row r="302" spans="1:17" x14ac:dyDescent="0.25">
      <c r="A302" s="5">
        <f>+'Net Hash Rate'!B301</f>
        <v>40121</v>
      </c>
      <c r="B302">
        <f>+'Net Hash Rate'!G301</f>
        <v>0</v>
      </c>
      <c r="C302">
        <v>2.2496909496119478E-6</v>
      </c>
      <c r="D302" s="25">
        <f t="shared" si="12"/>
        <v>-2.2496909496119478E-6</v>
      </c>
      <c r="E302">
        <v>3.1083254888205937E-6</v>
      </c>
      <c r="F302" s="25">
        <f t="shared" si="13"/>
        <v>-3.1083254888205937E-6</v>
      </c>
      <c r="G302">
        <v>6.4436913563765767E-6</v>
      </c>
      <c r="H302" s="25">
        <f t="shared" si="14"/>
        <v>-6.4436913563765767E-6</v>
      </c>
      <c r="K302">
        <v>-6.2881913462797092</v>
      </c>
      <c r="L302">
        <v>300</v>
      </c>
      <c r="M302" s="25"/>
      <c r="O302" s="25"/>
      <c r="Q302" s="25"/>
    </row>
    <row r="303" spans="1:17" x14ac:dyDescent="0.25">
      <c r="A303" s="5">
        <f>+'Net Hash Rate'!B302</f>
        <v>40122</v>
      </c>
      <c r="B303">
        <f>+'Net Hash Rate'!G302</f>
        <v>0</v>
      </c>
      <c r="C303">
        <v>2.6609652658115695E-6</v>
      </c>
      <c r="D303" s="25">
        <f t="shared" si="12"/>
        <v>-2.6609652658115695E-6</v>
      </c>
      <c r="E303">
        <v>3.6765699582047348E-6</v>
      </c>
      <c r="F303" s="25">
        <f t="shared" si="13"/>
        <v>-3.6765699582047348E-6</v>
      </c>
      <c r="G303">
        <v>7.6216863858059818E-6</v>
      </c>
      <c r="H303" s="25">
        <f t="shared" si="14"/>
        <v>-7.6216863858059818E-6</v>
      </c>
      <c r="K303">
        <v>-6.2881913462797092</v>
      </c>
      <c r="L303">
        <v>301</v>
      </c>
      <c r="M303" s="25"/>
      <c r="O303" s="25"/>
      <c r="Q303" s="25"/>
    </row>
    <row r="304" spans="1:17" x14ac:dyDescent="0.25">
      <c r="A304" s="5">
        <f>+'Net Hash Rate'!B303</f>
        <v>40123</v>
      </c>
      <c r="B304">
        <f>+'Net Hash Rate'!G303</f>
        <v>0</v>
      </c>
      <c r="C304">
        <v>2.3351826673250354E-6</v>
      </c>
      <c r="D304" s="25">
        <f t="shared" si="12"/>
        <v>-2.3351826673250354E-6</v>
      </c>
      <c r="E304">
        <v>3.2264466402154029E-6</v>
      </c>
      <c r="F304" s="25">
        <f t="shared" si="13"/>
        <v>-3.2264466402154029E-6</v>
      </c>
      <c r="G304">
        <v>6.6885615429080348E-6</v>
      </c>
      <c r="H304" s="25">
        <f t="shared" si="14"/>
        <v>-6.6885615429080348E-6</v>
      </c>
      <c r="K304">
        <v>-6.2881913462797092</v>
      </c>
      <c r="L304">
        <v>302</v>
      </c>
      <c r="M304" s="25"/>
      <c r="O304" s="25"/>
      <c r="Q304" s="25"/>
    </row>
    <row r="305" spans="1:17" x14ac:dyDescent="0.25">
      <c r="A305" s="5">
        <f>+'Net Hash Rate'!B304</f>
        <v>40124</v>
      </c>
      <c r="B305">
        <f>+'Net Hash Rate'!G304</f>
        <v>0</v>
      </c>
      <c r="C305">
        <v>2.3857305879252848E-6</v>
      </c>
      <c r="D305" s="25">
        <f t="shared" si="12"/>
        <v>-2.3857305879252848E-6</v>
      </c>
      <c r="E305">
        <v>3.2962870732027595E-6</v>
      </c>
      <c r="F305" s="25">
        <f t="shared" si="13"/>
        <v>-3.2962870732027595E-6</v>
      </c>
      <c r="G305">
        <v>6.8333437402631072E-6</v>
      </c>
      <c r="H305" s="25">
        <f t="shared" si="14"/>
        <v>-6.8333437402631072E-6</v>
      </c>
      <c r="K305">
        <v>-6.2881913462797092</v>
      </c>
      <c r="L305">
        <v>303</v>
      </c>
      <c r="M305" s="25"/>
      <c r="O305" s="25"/>
      <c r="Q305" s="25"/>
    </row>
    <row r="306" spans="1:17" x14ac:dyDescent="0.25">
      <c r="A306" s="5">
        <f>+'Net Hash Rate'!B305</f>
        <v>40125</v>
      </c>
      <c r="B306">
        <f>+'Net Hash Rate'!G305</f>
        <v>0</v>
      </c>
      <c r="C306">
        <v>2.1610511109053175E-6</v>
      </c>
      <c r="D306" s="25">
        <f t="shared" si="12"/>
        <v>-2.1610511109053175E-6</v>
      </c>
      <c r="E306">
        <v>2.9858546800971598E-6</v>
      </c>
      <c r="F306" s="25">
        <f t="shared" si="13"/>
        <v>-2.9858546800971598E-6</v>
      </c>
      <c r="G306">
        <v>6.1898041446228701E-6</v>
      </c>
      <c r="H306" s="25">
        <f t="shared" si="14"/>
        <v>-6.1898041446228701E-6</v>
      </c>
      <c r="K306">
        <v>-6.2881913462797092</v>
      </c>
      <c r="L306">
        <v>304</v>
      </c>
      <c r="M306" s="25"/>
      <c r="O306" s="25"/>
      <c r="Q306" s="25"/>
    </row>
    <row r="307" spans="1:17" x14ac:dyDescent="0.25">
      <c r="A307" s="5">
        <f>+'Net Hash Rate'!B306</f>
        <v>40126</v>
      </c>
      <c r="B307">
        <f>+'Net Hash Rate'!G306</f>
        <v>0</v>
      </c>
      <c r="C307">
        <v>2.0220405152975398E-6</v>
      </c>
      <c r="D307" s="25">
        <f t="shared" si="12"/>
        <v>-2.0220405152975398E-6</v>
      </c>
      <c r="E307">
        <v>2.7937882197603209E-6</v>
      </c>
      <c r="F307" s="25">
        <f t="shared" si="13"/>
        <v>-2.7937882197603209E-6</v>
      </c>
      <c r="G307">
        <v>5.7916421777459952E-6</v>
      </c>
      <c r="H307" s="25">
        <f t="shared" si="14"/>
        <v>-5.7916421777459952E-6</v>
      </c>
      <c r="K307">
        <v>-6.2881913462797092</v>
      </c>
      <c r="L307">
        <v>305</v>
      </c>
      <c r="M307" s="25"/>
      <c r="O307" s="25"/>
      <c r="Q307" s="25"/>
    </row>
    <row r="308" spans="1:17" x14ac:dyDescent="0.25">
      <c r="A308" s="5">
        <f>+'Net Hash Rate'!B307</f>
        <v>40127</v>
      </c>
      <c r="B308">
        <f>+'Net Hash Rate'!G307</f>
        <v>0</v>
      </c>
      <c r="C308">
        <v>1.5952975508959383E-6</v>
      </c>
      <c r="D308" s="25">
        <f t="shared" si="12"/>
        <v>-1.5952975508959383E-6</v>
      </c>
      <c r="E308">
        <v>2.2041712176324694E-6</v>
      </c>
      <c r="F308" s="25">
        <f t="shared" si="13"/>
        <v>-2.2041712176324694E-6</v>
      </c>
      <c r="G308">
        <v>4.569340976070524E-6</v>
      </c>
      <c r="H308" s="25">
        <f t="shared" si="14"/>
        <v>-4.569340976070524E-6</v>
      </c>
      <c r="K308">
        <v>-6.2881913462797092</v>
      </c>
      <c r="L308">
        <v>306</v>
      </c>
      <c r="M308" s="25"/>
      <c r="O308" s="25"/>
      <c r="Q308" s="25"/>
    </row>
    <row r="309" spans="1:17" x14ac:dyDescent="0.25">
      <c r="A309" s="5">
        <f>+'Net Hash Rate'!B308</f>
        <v>40128</v>
      </c>
      <c r="B309">
        <f>+'Net Hash Rate'!G308</f>
        <v>0</v>
      </c>
      <c r="C309">
        <v>1.9881893278860788E-6</v>
      </c>
      <c r="D309" s="25">
        <f t="shared" si="12"/>
        <v>-1.9881893278860788E-6</v>
      </c>
      <c r="E309">
        <v>2.7470171249679295E-6</v>
      </c>
      <c r="F309" s="25">
        <f t="shared" si="13"/>
        <v>-2.7470171249679295E-6</v>
      </c>
      <c r="G309">
        <v>5.6946837027323763E-6</v>
      </c>
      <c r="H309" s="25">
        <f t="shared" si="14"/>
        <v>-5.6946837027323763E-6</v>
      </c>
      <c r="K309">
        <v>-6.2881913462797092</v>
      </c>
      <c r="L309">
        <v>307</v>
      </c>
      <c r="M309" s="25"/>
      <c r="O309" s="25"/>
      <c r="Q309" s="25"/>
    </row>
    <row r="310" spans="1:17" x14ac:dyDescent="0.25">
      <c r="A310" s="5">
        <f>+'Net Hash Rate'!B309</f>
        <v>40129</v>
      </c>
      <c r="B310">
        <f>+'Net Hash Rate'!G309</f>
        <v>0</v>
      </c>
      <c r="C310">
        <v>1.8590841119421192E-6</v>
      </c>
      <c r="D310" s="25">
        <f t="shared" si="12"/>
        <v>-1.8590841119421192E-6</v>
      </c>
      <c r="E310">
        <v>2.5686366085118718E-6</v>
      </c>
      <c r="F310" s="25">
        <f t="shared" si="13"/>
        <v>-2.5686366085118718E-6</v>
      </c>
      <c r="G310">
        <v>5.3248932814370768E-6</v>
      </c>
      <c r="H310" s="25">
        <f t="shared" si="14"/>
        <v>-5.3248932814370768E-6</v>
      </c>
      <c r="K310">
        <v>-6.2881913462797092</v>
      </c>
      <c r="L310">
        <v>308</v>
      </c>
      <c r="M310" s="25"/>
      <c r="O310" s="25"/>
      <c r="Q310" s="25"/>
    </row>
    <row r="311" spans="1:17" x14ac:dyDescent="0.25">
      <c r="A311" s="5">
        <f>+'Net Hash Rate'!B310</f>
        <v>40130</v>
      </c>
      <c r="B311">
        <f>+'Net Hash Rate'!G310</f>
        <v>0</v>
      </c>
      <c r="C311">
        <v>1.502446354689946E-6</v>
      </c>
      <c r="D311" s="25">
        <f t="shared" si="12"/>
        <v>-1.502446354689946E-6</v>
      </c>
      <c r="E311">
        <v>2.0758817119631016E-6</v>
      </c>
      <c r="F311" s="25">
        <f t="shared" si="13"/>
        <v>-2.0758817119631016E-6</v>
      </c>
      <c r="G311">
        <v>4.303391357290673E-6</v>
      </c>
      <c r="H311" s="25">
        <f t="shared" si="14"/>
        <v>-4.303391357290673E-6</v>
      </c>
      <c r="K311">
        <v>-6.2881913462797092</v>
      </c>
      <c r="L311">
        <v>309</v>
      </c>
      <c r="M311" s="25"/>
      <c r="O311" s="25"/>
      <c r="Q311" s="25"/>
    </row>
    <row r="312" spans="1:17" x14ac:dyDescent="0.25">
      <c r="A312" s="5">
        <f>+'Net Hash Rate'!B311</f>
        <v>40131</v>
      </c>
      <c r="B312">
        <f>+'Net Hash Rate'!G311</f>
        <v>0</v>
      </c>
      <c r="C312">
        <v>1.4707487460181538E-6</v>
      </c>
      <c r="D312" s="25">
        <f t="shared" si="12"/>
        <v>-1.4707487460181538E-6</v>
      </c>
      <c r="E312">
        <v>2.032086147516266E-6</v>
      </c>
      <c r="F312" s="25">
        <f t="shared" si="13"/>
        <v>-2.032086147516266E-6</v>
      </c>
      <c r="G312">
        <v>4.2126012836356819E-6</v>
      </c>
      <c r="H312" s="25">
        <f t="shared" si="14"/>
        <v>-4.2126012836356819E-6</v>
      </c>
      <c r="K312">
        <v>-6.2881913462797092</v>
      </c>
      <c r="L312">
        <v>310</v>
      </c>
      <c r="M312" s="25"/>
      <c r="O312" s="25"/>
      <c r="Q312" s="25"/>
    </row>
    <row r="313" spans="1:17" x14ac:dyDescent="0.25">
      <c r="A313" s="5">
        <f>+'Net Hash Rate'!B312</f>
        <v>40132</v>
      </c>
      <c r="B313">
        <f>+'Net Hash Rate'!G312</f>
        <v>0</v>
      </c>
      <c r="C313">
        <v>1.6054334051862914E-6</v>
      </c>
      <c r="D313" s="25">
        <f t="shared" si="12"/>
        <v>-1.6054334051862914E-6</v>
      </c>
      <c r="E313">
        <v>2.2181756008776924E-6</v>
      </c>
      <c r="F313" s="25">
        <f t="shared" si="13"/>
        <v>-2.2181756008776924E-6</v>
      </c>
      <c r="G313">
        <v>4.5983726600409399E-6</v>
      </c>
      <c r="H313" s="25">
        <f t="shared" si="14"/>
        <v>-4.5983726600409399E-6</v>
      </c>
      <c r="K313">
        <v>-6.2881913462797092</v>
      </c>
      <c r="L313">
        <v>311</v>
      </c>
      <c r="M313" s="25"/>
      <c r="O313" s="25"/>
      <c r="Q313" s="25"/>
    </row>
    <row r="314" spans="1:17" x14ac:dyDescent="0.25">
      <c r="A314" s="5">
        <f>+'Net Hash Rate'!B313</f>
        <v>40133</v>
      </c>
      <c r="B314">
        <f>+'Net Hash Rate'!G313</f>
        <v>0</v>
      </c>
      <c r="C314">
        <v>1.5392309322944975E-6</v>
      </c>
      <c r="D314" s="25">
        <f t="shared" si="12"/>
        <v>-1.5392309322944975E-6</v>
      </c>
      <c r="E314">
        <v>2.1267057774568303E-6</v>
      </c>
      <c r="F314" s="25">
        <f t="shared" si="13"/>
        <v>-2.1267057774568303E-6</v>
      </c>
      <c r="G314">
        <v>4.4087518134899108E-6</v>
      </c>
      <c r="H314" s="25">
        <f t="shared" si="14"/>
        <v>-4.4087518134899108E-6</v>
      </c>
      <c r="K314">
        <v>-6.2881913462797092</v>
      </c>
      <c r="L314">
        <v>312</v>
      </c>
      <c r="M314" s="25"/>
      <c r="O314" s="25"/>
      <c r="Q314" s="25"/>
    </row>
    <row r="315" spans="1:17" x14ac:dyDescent="0.25">
      <c r="A315" s="5">
        <f>+'Net Hash Rate'!B314</f>
        <v>40134</v>
      </c>
      <c r="B315">
        <f>+'Net Hash Rate'!G314</f>
        <v>0</v>
      </c>
      <c r="C315">
        <v>1.4912263563646594E-6</v>
      </c>
      <c r="D315" s="25">
        <f t="shared" si="12"/>
        <v>-1.4912263563646594E-6</v>
      </c>
      <c r="E315">
        <v>2.0603794018413361E-6</v>
      </c>
      <c r="F315" s="25">
        <f t="shared" si="13"/>
        <v>-2.0603794018413361E-6</v>
      </c>
      <c r="G315">
        <v>4.2712544069954866E-6</v>
      </c>
      <c r="H315" s="25">
        <f t="shared" si="14"/>
        <v>-4.2712544069954866E-6</v>
      </c>
      <c r="K315">
        <v>-6.2881913462797092</v>
      </c>
      <c r="L315">
        <v>313</v>
      </c>
      <c r="M315" s="25"/>
      <c r="O315" s="25"/>
      <c r="Q315" s="25"/>
    </row>
    <row r="316" spans="1:17" x14ac:dyDescent="0.25">
      <c r="A316" s="5">
        <f>+'Net Hash Rate'!B315</f>
        <v>40135</v>
      </c>
      <c r="B316">
        <f>+'Net Hash Rate'!G315</f>
        <v>0</v>
      </c>
      <c r="C316">
        <v>1.6855418974834204E-6</v>
      </c>
      <c r="D316" s="25">
        <f t="shared" si="12"/>
        <v>-1.6855418974834204E-6</v>
      </c>
      <c r="E316">
        <v>2.3288589231896329E-6</v>
      </c>
      <c r="F316" s="25">
        <f t="shared" si="13"/>
        <v>-2.3288589231896329E-6</v>
      </c>
      <c r="G316">
        <v>4.8278239095454155E-6</v>
      </c>
      <c r="H316" s="25">
        <f t="shared" si="14"/>
        <v>-4.8278239095454155E-6</v>
      </c>
      <c r="K316">
        <v>-6.2881913462797092</v>
      </c>
      <c r="L316">
        <v>314</v>
      </c>
      <c r="M316" s="25"/>
      <c r="O316" s="25"/>
      <c r="Q316" s="25"/>
    </row>
    <row r="317" spans="1:17" x14ac:dyDescent="0.25">
      <c r="A317" s="5">
        <f>+'Net Hash Rate'!B316</f>
        <v>40136</v>
      </c>
      <c r="B317">
        <f>+'Net Hash Rate'!G316</f>
        <v>0</v>
      </c>
      <c r="C317">
        <v>1.4840456542225398E-6</v>
      </c>
      <c r="D317" s="25">
        <f t="shared" si="12"/>
        <v>-1.4840456542225398E-6</v>
      </c>
      <c r="E317">
        <v>2.0504580570895918E-6</v>
      </c>
      <c r="F317" s="25">
        <f t="shared" si="13"/>
        <v>-2.0504580570895918E-6</v>
      </c>
      <c r="G317">
        <v>4.2506870360266559E-6</v>
      </c>
      <c r="H317" s="25">
        <f t="shared" si="14"/>
        <v>-4.2506870360266559E-6</v>
      </c>
      <c r="K317">
        <v>-6.2881913462797092</v>
      </c>
      <c r="L317">
        <v>315</v>
      </c>
      <c r="M317" s="25"/>
      <c r="O317" s="25"/>
      <c r="Q317" s="25"/>
    </row>
    <row r="318" spans="1:17" x14ac:dyDescent="0.25">
      <c r="A318" s="5">
        <f>+'Net Hash Rate'!B317</f>
        <v>40137</v>
      </c>
      <c r="B318">
        <f>+'Net Hash Rate'!G317</f>
        <v>0</v>
      </c>
      <c r="C318">
        <v>1.1743924218960049E-6</v>
      </c>
      <c r="D318" s="25">
        <f t="shared" si="12"/>
        <v>-1.1743924218960049E-6</v>
      </c>
      <c r="E318">
        <v>1.6226201645549411E-6</v>
      </c>
      <c r="F318" s="25">
        <f t="shared" si="13"/>
        <v>-1.6226201645549411E-6</v>
      </c>
      <c r="G318">
        <v>3.3637608309135779E-6</v>
      </c>
      <c r="H318" s="25">
        <f t="shared" si="14"/>
        <v>-3.3637608309135779E-6</v>
      </c>
      <c r="K318">
        <v>-6.2881913462797092</v>
      </c>
      <c r="L318">
        <v>316</v>
      </c>
      <c r="M318" s="25"/>
      <c r="O318" s="25"/>
      <c r="Q318" s="25"/>
    </row>
    <row r="319" spans="1:17" x14ac:dyDescent="0.25">
      <c r="A319" s="5">
        <f>+'Net Hash Rate'!B318</f>
        <v>40138</v>
      </c>
      <c r="B319">
        <f>+'Net Hash Rate'!G318</f>
        <v>0</v>
      </c>
      <c r="C319">
        <v>1.420304388541094E-6</v>
      </c>
      <c r="D319" s="25">
        <f t="shared" si="12"/>
        <v>-1.420304388541094E-6</v>
      </c>
      <c r="E319">
        <v>1.9623888043589011E-6</v>
      </c>
      <c r="F319" s="25">
        <f t="shared" si="13"/>
        <v>-1.9623888043589011E-6</v>
      </c>
      <c r="G319">
        <v>4.0681157176031707E-6</v>
      </c>
      <c r="H319" s="25">
        <f t="shared" si="14"/>
        <v>-4.0681157176031707E-6</v>
      </c>
      <c r="K319">
        <v>-6.2881913462797092</v>
      </c>
      <c r="L319">
        <v>317</v>
      </c>
      <c r="M319" s="25"/>
      <c r="O319" s="25"/>
      <c r="Q319" s="25"/>
    </row>
    <row r="320" spans="1:17" x14ac:dyDescent="0.25">
      <c r="A320" s="5">
        <f>+'Net Hash Rate'!B319</f>
        <v>40139</v>
      </c>
      <c r="B320">
        <f>+'Net Hash Rate'!G319</f>
        <v>0</v>
      </c>
      <c r="C320">
        <v>9.5239308384700519E-7</v>
      </c>
      <c r="D320" s="25">
        <f t="shared" si="12"/>
        <v>-9.5239308384700519E-7</v>
      </c>
      <c r="E320">
        <v>1.3158908330980884E-6</v>
      </c>
      <c r="F320" s="25">
        <f t="shared" si="13"/>
        <v>-1.3158908330980884E-6</v>
      </c>
      <c r="G320">
        <v>2.7278978400639196E-6</v>
      </c>
      <c r="H320" s="25">
        <f t="shared" si="14"/>
        <v>-2.7278978400639196E-6</v>
      </c>
      <c r="K320">
        <v>-6.2881913462797092</v>
      </c>
      <c r="L320">
        <v>318</v>
      </c>
      <c r="M320" s="25"/>
      <c r="O320" s="25"/>
      <c r="Q320" s="25"/>
    </row>
    <row r="321" spans="1:17" x14ac:dyDescent="0.25">
      <c r="A321" s="5">
        <f>+'Net Hash Rate'!B320</f>
        <v>40140</v>
      </c>
      <c r="B321">
        <f>+'Net Hash Rate'!G320</f>
        <v>0</v>
      </c>
      <c r="C321">
        <v>1.276114466567624E-6</v>
      </c>
      <c r="D321" s="25">
        <f t="shared" si="12"/>
        <v>-1.276114466567624E-6</v>
      </c>
      <c r="E321">
        <v>1.7631662356863024E-6</v>
      </c>
      <c r="F321" s="25">
        <f t="shared" si="13"/>
        <v>-1.7631662356863024E-6</v>
      </c>
      <c r="G321">
        <v>3.6551188328278083E-6</v>
      </c>
      <c r="H321" s="25">
        <f t="shared" si="14"/>
        <v>-3.6551188328278083E-6</v>
      </c>
      <c r="K321">
        <v>-6.2881913462797092</v>
      </c>
      <c r="L321">
        <v>319</v>
      </c>
      <c r="M321" s="25"/>
      <c r="O321" s="25"/>
      <c r="Q321" s="25"/>
    </row>
    <row r="322" spans="1:17" x14ac:dyDescent="0.25">
      <c r="A322" s="5">
        <f>+'Net Hash Rate'!B321</f>
        <v>40141</v>
      </c>
      <c r="B322">
        <f>+'Net Hash Rate'!G321</f>
        <v>0</v>
      </c>
      <c r="C322">
        <v>1.2843483710134294E-6</v>
      </c>
      <c r="D322" s="25">
        <f t="shared" si="12"/>
        <v>-1.2843483710134294E-6</v>
      </c>
      <c r="E322">
        <v>1.7745427561216204E-6</v>
      </c>
      <c r="F322" s="25">
        <f t="shared" si="13"/>
        <v>-1.7745427561216204E-6</v>
      </c>
      <c r="G322">
        <v>3.6787028450743874E-6</v>
      </c>
      <c r="H322" s="25">
        <f t="shared" si="14"/>
        <v>-3.6787028450743874E-6</v>
      </c>
      <c r="K322">
        <v>-6.2881913462797092</v>
      </c>
      <c r="L322">
        <v>320</v>
      </c>
      <c r="M322" s="25"/>
      <c r="O322" s="25"/>
      <c r="Q322" s="25"/>
    </row>
    <row r="323" spans="1:17" x14ac:dyDescent="0.25">
      <c r="A323" s="5">
        <f>+'Net Hash Rate'!B322</f>
        <v>40142</v>
      </c>
      <c r="B323">
        <f>+'Net Hash Rate'!G322</f>
        <v>0</v>
      </c>
      <c r="C323">
        <v>1.1482104471831245E-6</v>
      </c>
      <c r="D323" s="25">
        <f t="shared" si="12"/>
        <v>-1.1482104471831245E-6</v>
      </c>
      <c r="E323">
        <v>1.5864453738079097E-6</v>
      </c>
      <c r="F323" s="25">
        <f t="shared" si="13"/>
        <v>-1.5864453738079097E-6</v>
      </c>
      <c r="G323">
        <v>3.288768946281887E-6</v>
      </c>
      <c r="H323" s="25">
        <f t="shared" si="14"/>
        <v>-3.288768946281887E-6</v>
      </c>
      <c r="K323">
        <v>-6.2881913462797092</v>
      </c>
      <c r="L323">
        <v>321</v>
      </c>
      <c r="M323" s="25"/>
      <c r="O323" s="25"/>
      <c r="Q323" s="25"/>
    </row>
    <row r="324" spans="1:17" x14ac:dyDescent="0.25">
      <c r="A324" s="5">
        <f>+'Net Hash Rate'!B323</f>
        <v>40143</v>
      </c>
      <c r="B324">
        <f>+'Net Hash Rate'!G323</f>
        <v>0</v>
      </c>
      <c r="C324">
        <v>1.2009346070050759E-6</v>
      </c>
      <c r="D324" s="25">
        <f t="shared" ref="D324:D387" si="15">+B324-C324</f>
        <v>-1.2009346070050759E-6</v>
      </c>
      <c r="E324">
        <v>1.6592926463986141E-6</v>
      </c>
      <c r="F324" s="25">
        <f t="shared" ref="F324:F387" si="16">+B324-E324</f>
        <v>-1.6592926463986141E-6</v>
      </c>
      <c r="G324">
        <v>3.4397844504228128E-6</v>
      </c>
      <c r="H324" s="25">
        <f t="shared" ref="H324:H387" si="17">+B324-G324</f>
        <v>-3.4397844504228128E-6</v>
      </c>
      <c r="K324">
        <v>-6.2881913462797092</v>
      </c>
      <c r="L324">
        <v>322</v>
      </c>
      <c r="M324" s="25"/>
      <c r="O324" s="25"/>
      <c r="Q324" s="25"/>
    </row>
    <row r="325" spans="1:17" x14ac:dyDescent="0.25">
      <c r="A325" s="5">
        <f>+'Net Hash Rate'!B324</f>
        <v>40144</v>
      </c>
      <c r="B325">
        <f>+'Net Hash Rate'!G324</f>
        <v>0</v>
      </c>
      <c r="C325">
        <v>1.174128106371386E-6</v>
      </c>
      <c r="D325" s="25">
        <f t="shared" si="15"/>
        <v>-1.174128106371386E-6</v>
      </c>
      <c r="E325">
        <v>1.6222549683121393E-6</v>
      </c>
      <c r="F325" s="25">
        <f t="shared" si="16"/>
        <v>-1.6222549683121393E-6</v>
      </c>
      <c r="G325">
        <v>3.3630037635209939E-6</v>
      </c>
      <c r="H325" s="25">
        <f t="shared" si="17"/>
        <v>-3.3630037635209939E-6</v>
      </c>
      <c r="K325">
        <v>-6.2881913462797092</v>
      </c>
      <c r="L325">
        <v>323</v>
      </c>
      <c r="M325" s="25"/>
      <c r="O325" s="25"/>
      <c r="Q325" s="25"/>
    </row>
    <row r="326" spans="1:17" x14ac:dyDescent="0.25">
      <c r="A326" s="5">
        <f>+'Net Hash Rate'!B325</f>
        <v>40145</v>
      </c>
      <c r="B326">
        <f>+'Net Hash Rate'!G325</f>
        <v>0</v>
      </c>
      <c r="C326">
        <v>1.1959274507013777E-6</v>
      </c>
      <c r="D326" s="25">
        <f t="shared" si="15"/>
        <v>-1.1959274507013777E-6</v>
      </c>
      <c r="E326">
        <v>1.6523744198893337E-6</v>
      </c>
      <c r="F326" s="25">
        <f t="shared" si="16"/>
        <v>-1.6523744198893337E-6</v>
      </c>
      <c r="G326">
        <v>3.4254426716999475E-6</v>
      </c>
      <c r="H326" s="25">
        <f t="shared" si="17"/>
        <v>-3.4254426716999475E-6</v>
      </c>
      <c r="K326">
        <v>-6.2881913462797092</v>
      </c>
      <c r="L326">
        <v>324</v>
      </c>
      <c r="M326" s="25"/>
      <c r="O326" s="25"/>
      <c r="Q326" s="25"/>
    </row>
    <row r="327" spans="1:17" x14ac:dyDescent="0.25">
      <c r="A327" s="5">
        <f>+'Net Hash Rate'!B326</f>
        <v>40146</v>
      </c>
      <c r="B327">
        <f>+'Net Hash Rate'!G326</f>
        <v>0</v>
      </c>
      <c r="C327">
        <v>1.0684052282621094E-6</v>
      </c>
      <c r="D327" s="25">
        <f t="shared" si="15"/>
        <v>-1.0684052282621094E-6</v>
      </c>
      <c r="E327">
        <v>1.4761810745467658E-6</v>
      </c>
      <c r="F327" s="25">
        <f t="shared" si="16"/>
        <v>-1.4761810745467658E-6</v>
      </c>
      <c r="G327">
        <v>3.0601863494395134E-6</v>
      </c>
      <c r="H327" s="25">
        <f t="shared" si="17"/>
        <v>-3.0601863494395134E-6</v>
      </c>
      <c r="K327">
        <v>-6.2881913462797092</v>
      </c>
      <c r="L327">
        <v>325</v>
      </c>
      <c r="M327" s="25"/>
      <c r="O327" s="25"/>
      <c r="Q327" s="25"/>
    </row>
    <row r="328" spans="1:17" x14ac:dyDescent="0.25">
      <c r="A328" s="5">
        <f>+'Net Hash Rate'!B327</f>
        <v>40147</v>
      </c>
      <c r="B328">
        <f>+'Net Hash Rate'!G327</f>
        <v>0</v>
      </c>
      <c r="C328">
        <v>8.361436874503113E-7</v>
      </c>
      <c r="D328" s="25">
        <f t="shared" si="15"/>
        <v>-8.361436874503113E-7</v>
      </c>
      <c r="E328">
        <v>1.1552727882318896E-6</v>
      </c>
      <c r="F328" s="25">
        <f t="shared" si="16"/>
        <v>-1.1552727882318896E-6</v>
      </c>
      <c r="G328">
        <v>2.3949297802179307E-6</v>
      </c>
      <c r="H328" s="25">
        <f t="shared" si="17"/>
        <v>-2.3949297802179307E-6</v>
      </c>
      <c r="K328">
        <v>-6.2881913462797092</v>
      </c>
      <c r="L328">
        <v>326</v>
      </c>
      <c r="M328" s="25"/>
      <c r="O328" s="25"/>
      <c r="Q328" s="25"/>
    </row>
    <row r="329" spans="1:17" x14ac:dyDescent="0.25">
      <c r="A329" s="5">
        <f>+'Net Hash Rate'!B328</f>
        <v>40148</v>
      </c>
      <c r="B329">
        <f>+'Net Hash Rate'!G328</f>
        <v>0</v>
      </c>
      <c r="C329">
        <v>9.5748962957243811E-7</v>
      </c>
      <c r="D329" s="25">
        <f t="shared" si="15"/>
        <v>-9.5748962957243811E-7</v>
      </c>
      <c r="E329">
        <v>1.3229325660908066E-6</v>
      </c>
      <c r="F329" s="25">
        <f t="shared" si="16"/>
        <v>-1.3229325660908066E-6</v>
      </c>
      <c r="G329">
        <v>2.7424956529964092E-6</v>
      </c>
      <c r="H329" s="25">
        <f t="shared" si="17"/>
        <v>-2.7424956529964092E-6</v>
      </c>
      <c r="K329">
        <v>-6.2881913462797092</v>
      </c>
      <c r="L329">
        <v>327</v>
      </c>
      <c r="M329" s="25"/>
      <c r="O329" s="25"/>
      <c r="Q329" s="25"/>
    </row>
    <row r="330" spans="1:17" x14ac:dyDescent="0.25">
      <c r="A330" s="5">
        <f>+'Net Hash Rate'!B329</f>
        <v>40149</v>
      </c>
      <c r="B330">
        <f>+'Net Hash Rate'!G329</f>
        <v>0</v>
      </c>
      <c r="C330">
        <v>7.2813508297826245E-7</v>
      </c>
      <c r="D330" s="25">
        <f t="shared" si="15"/>
        <v>-7.2813508297826245E-7</v>
      </c>
      <c r="E330">
        <v>1.0060407800085729E-6</v>
      </c>
      <c r="F330" s="25">
        <f t="shared" si="16"/>
        <v>-1.0060407800085729E-6</v>
      </c>
      <c r="G330">
        <v>2.0855654601228135E-6</v>
      </c>
      <c r="H330" s="25">
        <f t="shared" si="17"/>
        <v>-2.0855654601228135E-6</v>
      </c>
      <c r="K330">
        <v>-6.2881913462797092</v>
      </c>
      <c r="L330">
        <v>328</v>
      </c>
      <c r="M330" s="25"/>
      <c r="O330" s="25"/>
      <c r="Q330" s="25"/>
    </row>
    <row r="331" spans="1:17" x14ac:dyDescent="0.25">
      <c r="A331" s="5">
        <f>+'Net Hash Rate'!B330</f>
        <v>40150</v>
      </c>
      <c r="B331">
        <f>+'Net Hash Rate'!G330</f>
        <v>0</v>
      </c>
      <c r="C331">
        <v>9.8258157508120325E-7</v>
      </c>
      <c r="D331" s="25">
        <f t="shared" si="15"/>
        <v>-9.8258157508120325E-7</v>
      </c>
      <c r="E331">
        <v>1.3576012986126873E-6</v>
      </c>
      <c r="F331" s="25">
        <f t="shared" si="16"/>
        <v>-1.3576012986126873E-6</v>
      </c>
      <c r="G331">
        <v>2.8143654146707364E-6</v>
      </c>
      <c r="H331" s="25">
        <f t="shared" si="17"/>
        <v>-2.8143654146707364E-6</v>
      </c>
      <c r="K331">
        <v>-6.2881913462797092</v>
      </c>
      <c r="L331">
        <v>329</v>
      </c>
      <c r="M331" s="25"/>
      <c r="O331" s="25"/>
      <c r="Q331" s="25"/>
    </row>
    <row r="332" spans="1:17" x14ac:dyDescent="0.25">
      <c r="A332" s="5">
        <f>+'Net Hash Rate'!B331</f>
        <v>40151</v>
      </c>
      <c r="B332">
        <f>+'Net Hash Rate'!G331</f>
        <v>0</v>
      </c>
      <c r="C332">
        <v>2.3538297977489993E-6</v>
      </c>
      <c r="D332" s="25">
        <f t="shared" si="15"/>
        <v>-2.3538297977489993E-6</v>
      </c>
      <c r="E332">
        <v>3.2522107794186873E-6</v>
      </c>
      <c r="F332" s="25">
        <f t="shared" si="16"/>
        <v>-3.2522107794186873E-6</v>
      </c>
      <c r="G332">
        <v>6.741971702714585E-6</v>
      </c>
      <c r="H332" s="25">
        <f t="shared" si="17"/>
        <v>-6.741971702714585E-6</v>
      </c>
      <c r="K332">
        <v>-6.2881913462797092</v>
      </c>
      <c r="L332">
        <v>330</v>
      </c>
      <c r="M332" s="25"/>
      <c r="O332" s="25"/>
      <c r="Q332" s="25"/>
    </row>
    <row r="333" spans="1:17" x14ac:dyDescent="0.25">
      <c r="A333" s="5">
        <f>+'Net Hash Rate'!B332</f>
        <v>40152</v>
      </c>
      <c r="B333">
        <f>+'Net Hash Rate'!G332</f>
        <v>0</v>
      </c>
      <c r="C333">
        <v>7.9172969237265765E-7</v>
      </c>
      <c r="D333" s="25">
        <f t="shared" si="15"/>
        <v>-7.9172969237265765E-7</v>
      </c>
      <c r="E333">
        <v>1.0939074024734431E-6</v>
      </c>
      <c r="F333" s="25">
        <f t="shared" si="16"/>
        <v>-1.0939074024734431E-6</v>
      </c>
      <c r="G333">
        <v>2.267716717359944E-6</v>
      </c>
      <c r="H333" s="25">
        <f t="shared" si="17"/>
        <v>-2.267716717359944E-6</v>
      </c>
      <c r="K333">
        <v>-6.2881913462797092</v>
      </c>
      <c r="L333">
        <v>331</v>
      </c>
      <c r="M333" s="25"/>
      <c r="O333" s="25"/>
      <c r="Q333" s="25"/>
    </row>
    <row r="334" spans="1:17" x14ac:dyDescent="0.25">
      <c r="A334" s="5">
        <f>+'Net Hash Rate'!B333</f>
        <v>40153</v>
      </c>
      <c r="B334">
        <f>+'Net Hash Rate'!G333</f>
        <v>0</v>
      </c>
      <c r="C334">
        <v>4.8248998125962334E-7</v>
      </c>
      <c r="D334" s="25">
        <f t="shared" si="15"/>
        <v>-4.8248998125962334E-7</v>
      </c>
      <c r="E334">
        <v>6.6664085887377079E-7</v>
      </c>
      <c r="F334" s="25">
        <f t="shared" si="16"/>
        <v>-6.6664085887377079E-7</v>
      </c>
      <c r="G334">
        <v>1.3819749429659261E-6</v>
      </c>
      <c r="H334" s="25">
        <f t="shared" si="17"/>
        <v>-1.3819749429659261E-6</v>
      </c>
      <c r="K334">
        <v>-6.2881913462797092</v>
      </c>
      <c r="L334">
        <v>332</v>
      </c>
      <c r="M334" s="25"/>
      <c r="O334" s="25"/>
      <c r="Q334" s="25"/>
    </row>
    <row r="335" spans="1:17" x14ac:dyDescent="0.25">
      <c r="A335" s="5">
        <f>+'Net Hash Rate'!B334</f>
        <v>40154</v>
      </c>
      <c r="B335">
        <f>+'Net Hash Rate'!G334</f>
        <v>0</v>
      </c>
      <c r="C335">
        <v>7.880073995397085E-7</v>
      </c>
      <c r="D335" s="25">
        <f t="shared" si="15"/>
        <v>-7.880073995397085E-7</v>
      </c>
      <c r="E335">
        <v>1.0887644304169899E-6</v>
      </c>
      <c r="F335" s="25">
        <f t="shared" si="16"/>
        <v>-1.0887644304169899E-6</v>
      </c>
      <c r="G335">
        <v>2.2570551168597886E-6</v>
      </c>
      <c r="H335" s="25">
        <f t="shared" si="17"/>
        <v>-2.2570551168597886E-6</v>
      </c>
      <c r="K335">
        <v>-6.2881913462797092</v>
      </c>
      <c r="L335">
        <v>333</v>
      </c>
      <c r="M335" s="25"/>
      <c r="O335" s="25"/>
      <c r="Q335" s="25"/>
    </row>
    <row r="336" spans="1:17" x14ac:dyDescent="0.25">
      <c r="A336" s="5">
        <f>+'Net Hash Rate'!B335</f>
        <v>40155</v>
      </c>
      <c r="B336">
        <f>+'Net Hash Rate'!G335</f>
        <v>0</v>
      </c>
      <c r="C336">
        <v>8.2497611585538269E-7</v>
      </c>
      <c r="D336" s="25">
        <f t="shared" si="15"/>
        <v>-8.2497611585538269E-7</v>
      </c>
      <c r="E336">
        <v>1.1398429144340094E-6</v>
      </c>
      <c r="F336" s="25">
        <f t="shared" si="16"/>
        <v>-1.1398429144340094E-6</v>
      </c>
      <c r="G336">
        <v>2.3629429935126852E-6</v>
      </c>
      <c r="H336" s="25">
        <f t="shared" si="17"/>
        <v>-2.3629429935126852E-6</v>
      </c>
      <c r="K336">
        <v>-6.2881913462797092</v>
      </c>
      <c r="L336">
        <v>334</v>
      </c>
      <c r="M336" s="25"/>
      <c r="O336" s="25"/>
      <c r="Q336" s="25"/>
    </row>
    <row r="337" spans="1:17" x14ac:dyDescent="0.25">
      <c r="A337" s="5">
        <f>+'Net Hash Rate'!B336</f>
        <v>40156</v>
      </c>
      <c r="B337">
        <f>+'Net Hash Rate'!G336</f>
        <v>0</v>
      </c>
      <c r="C337">
        <v>8.8591206726904467E-7</v>
      </c>
      <c r="D337" s="25">
        <f t="shared" si="15"/>
        <v>-8.8591206726904467E-7</v>
      </c>
      <c r="E337">
        <v>1.2240361548421154E-6</v>
      </c>
      <c r="F337" s="25">
        <f t="shared" si="16"/>
        <v>-1.2240361548421154E-6</v>
      </c>
      <c r="G337">
        <v>2.5374791730197088E-6</v>
      </c>
      <c r="H337" s="25">
        <f t="shared" si="17"/>
        <v>-2.5374791730197088E-6</v>
      </c>
      <c r="K337">
        <v>-6.2881913462797092</v>
      </c>
      <c r="L337">
        <v>335</v>
      </c>
      <c r="M337" s="25"/>
      <c r="O337" s="25"/>
      <c r="Q337" s="25"/>
    </row>
    <row r="338" spans="1:17" x14ac:dyDescent="0.25">
      <c r="A338" s="5">
        <f>+'Net Hash Rate'!B337</f>
        <v>40157</v>
      </c>
      <c r="B338">
        <f>+'Net Hash Rate'!G337</f>
        <v>0</v>
      </c>
      <c r="C338">
        <v>8.0316082903330723E-7</v>
      </c>
      <c r="D338" s="25">
        <f t="shared" si="15"/>
        <v>-8.0316082903330723E-7</v>
      </c>
      <c r="E338">
        <v>1.1097014356292493E-6</v>
      </c>
      <c r="F338" s="25">
        <f t="shared" si="16"/>
        <v>-1.1097014356292493E-6</v>
      </c>
      <c r="G338">
        <v>2.3004584219511867E-6</v>
      </c>
      <c r="H338" s="25">
        <f t="shared" si="17"/>
        <v>-2.3004584219511867E-6</v>
      </c>
      <c r="K338">
        <v>-6.2881913462797092</v>
      </c>
      <c r="L338">
        <v>336</v>
      </c>
      <c r="M338" s="25"/>
      <c r="O338" s="25"/>
      <c r="Q338" s="25"/>
    </row>
    <row r="339" spans="1:17" x14ac:dyDescent="0.25">
      <c r="A339" s="5">
        <f>+'Net Hash Rate'!B338</f>
        <v>40158</v>
      </c>
      <c r="B339">
        <f>+'Net Hash Rate'!G338</f>
        <v>0</v>
      </c>
      <c r="C339">
        <v>9.7432919738499941E-7</v>
      </c>
      <c r="D339" s="25">
        <f t="shared" si="15"/>
        <v>-9.7432919738499941E-7</v>
      </c>
      <c r="E339">
        <v>1.3461992542825939E-6</v>
      </c>
      <c r="F339" s="25">
        <f t="shared" si="16"/>
        <v>-1.3461992542825939E-6</v>
      </c>
      <c r="G339">
        <v>2.7907284903013002E-6</v>
      </c>
      <c r="H339" s="25">
        <f t="shared" si="17"/>
        <v>-2.7907284903013002E-6</v>
      </c>
      <c r="K339">
        <v>-6.2881913462797092</v>
      </c>
      <c r="L339">
        <v>337</v>
      </c>
      <c r="M339" s="25"/>
      <c r="O339" s="25"/>
      <c r="Q339" s="25"/>
    </row>
    <row r="340" spans="1:17" x14ac:dyDescent="0.25">
      <c r="A340" s="5">
        <f>+'Net Hash Rate'!B339</f>
        <v>40159</v>
      </c>
      <c r="B340">
        <f>+'Net Hash Rate'!G339</f>
        <v>0</v>
      </c>
      <c r="C340">
        <v>9.7493994554644799E-7</v>
      </c>
      <c r="D340" s="25">
        <f t="shared" si="15"/>
        <v>-9.7493994554644799E-7</v>
      </c>
      <c r="E340">
        <v>1.3470431053359169E-6</v>
      </c>
      <c r="F340" s="25">
        <f t="shared" si="16"/>
        <v>-1.3470431053359169E-6</v>
      </c>
      <c r="G340">
        <v>2.7924778295381085E-6</v>
      </c>
      <c r="H340" s="25">
        <f t="shared" si="17"/>
        <v>-2.7924778295381085E-6</v>
      </c>
      <c r="K340">
        <v>-6.2881913462797092</v>
      </c>
      <c r="L340">
        <v>338</v>
      </c>
      <c r="M340" s="25"/>
      <c r="O340" s="25"/>
      <c r="Q340" s="25"/>
    </row>
    <row r="341" spans="1:17" x14ac:dyDescent="0.25">
      <c r="A341" s="5">
        <f>+'Net Hash Rate'!B340</f>
        <v>40160</v>
      </c>
      <c r="B341">
        <f>+'Net Hash Rate'!G340</f>
        <v>0</v>
      </c>
      <c r="C341">
        <v>7.699112518491829E-7</v>
      </c>
      <c r="D341" s="25">
        <f t="shared" si="15"/>
        <v>-7.699112518491829E-7</v>
      </c>
      <c r="E341">
        <v>1.0637615663010874E-6</v>
      </c>
      <c r="F341" s="25">
        <f t="shared" si="16"/>
        <v>-1.0637615663010874E-6</v>
      </c>
      <c r="G341">
        <v>2.205223112789511E-6</v>
      </c>
      <c r="H341" s="25">
        <f t="shared" si="17"/>
        <v>-2.205223112789511E-6</v>
      </c>
      <c r="K341">
        <v>-6.2881913462797092</v>
      </c>
      <c r="L341">
        <v>339</v>
      </c>
      <c r="M341" s="25"/>
      <c r="O341" s="25"/>
      <c r="Q341" s="25"/>
    </row>
    <row r="342" spans="1:17" x14ac:dyDescent="0.25">
      <c r="A342" s="5">
        <f>+'Net Hash Rate'!B341</f>
        <v>40161</v>
      </c>
      <c r="B342">
        <f>+'Net Hash Rate'!G341</f>
        <v>0</v>
      </c>
      <c r="C342">
        <v>8.4614843438129577E-7</v>
      </c>
      <c r="D342" s="25">
        <f t="shared" si="15"/>
        <v>-8.4614843438129577E-7</v>
      </c>
      <c r="E342">
        <v>1.169096024663606E-6</v>
      </c>
      <c r="F342" s="25">
        <f t="shared" si="16"/>
        <v>-1.169096024663606E-6</v>
      </c>
      <c r="G342">
        <v>2.42358593911524E-6</v>
      </c>
      <c r="H342" s="25">
        <f t="shared" si="17"/>
        <v>-2.42358593911524E-6</v>
      </c>
      <c r="K342">
        <v>-6.2881913462797092</v>
      </c>
      <c r="L342">
        <v>340</v>
      </c>
      <c r="M342" s="25"/>
      <c r="O342" s="25"/>
      <c r="Q342" s="25"/>
    </row>
    <row r="343" spans="1:17" x14ac:dyDescent="0.25">
      <c r="A343" s="5">
        <f>+'Net Hash Rate'!B342</f>
        <v>40162</v>
      </c>
      <c r="B343">
        <f>+'Net Hash Rate'!G342</f>
        <v>0</v>
      </c>
      <c r="C343">
        <v>8.6131186323275286E-7</v>
      </c>
      <c r="D343" s="25">
        <f t="shared" si="15"/>
        <v>-8.6131186323275286E-7</v>
      </c>
      <c r="E343">
        <v>1.1900468456663892E-6</v>
      </c>
      <c r="F343" s="25">
        <f t="shared" si="16"/>
        <v>-1.1900468456663892E-6</v>
      </c>
      <c r="G343">
        <v>2.4670178849298507E-6</v>
      </c>
      <c r="H343" s="25">
        <f t="shared" si="17"/>
        <v>-2.4670178849298507E-6</v>
      </c>
      <c r="K343">
        <v>-6.2881913462797092</v>
      </c>
      <c r="L343">
        <v>341</v>
      </c>
      <c r="M343" s="25"/>
      <c r="O343" s="25"/>
      <c r="Q343" s="25"/>
    </row>
    <row r="344" spans="1:17" x14ac:dyDescent="0.25">
      <c r="A344" s="5">
        <f>+'Net Hash Rate'!B343</f>
        <v>40163</v>
      </c>
      <c r="B344">
        <f>+'Net Hash Rate'!G343</f>
        <v>0</v>
      </c>
      <c r="C344">
        <v>6.8541316636630177E-7</v>
      </c>
      <c r="D344" s="25">
        <f t="shared" si="15"/>
        <v>-6.8541316636630177E-7</v>
      </c>
      <c r="E344">
        <v>9.4701328453897036E-7</v>
      </c>
      <c r="F344" s="25">
        <f t="shared" si="16"/>
        <v>-9.4701328453897036E-7</v>
      </c>
      <c r="G344">
        <v>1.963198943580701E-6</v>
      </c>
      <c r="H344" s="25">
        <f t="shared" si="17"/>
        <v>-1.963198943580701E-6</v>
      </c>
      <c r="K344">
        <v>-6.2881913462797092</v>
      </c>
      <c r="L344">
        <v>342</v>
      </c>
      <c r="M344" s="25"/>
      <c r="O344" s="25"/>
      <c r="Q344" s="25"/>
    </row>
    <row r="345" spans="1:17" x14ac:dyDescent="0.25">
      <c r="A345" s="5">
        <f>+'Net Hash Rate'!B344</f>
        <v>40164</v>
      </c>
      <c r="B345">
        <f>+'Net Hash Rate'!G344</f>
        <v>0</v>
      </c>
      <c r="C345">
        <v>7.5260948540339404E-7</v>
      </c>
      <c r="D345" s="25">
        <f t="shared" si="15"/>
        <v>-7.5260948540339404E-7</v>
      </c>
      <c r="E345">
        <v>1.0398562731521141E-6</v>
      </c>
      <c r="F345" s="25">
        <f t="shared" si="16"/>
        <v>-1.0398562731521141E-6</v>
      </c>
      <c r="G345">
        <v>2.1556664201620159E-6</v>
      </c>
      <c r="H345" s="25">
        <f t="shared" si="17"/>
        <v>-2.1556664201620159E-6</v>
      </c>
      <c r="K345">
        <v>-6.2881913462797092</v>
      </c>
      <c r="L345">
        <v>343</v>
      </c>
      <c r="M345" s="25"/>
      <c r="O345" s="25"/>
      <c r="Q345" s="25"/>
    </row>
    <row r="346" spans="1:17" x14ac:dyDescent="0.25">
      <c r="A346" s="5">
        <f>+'Net Hash Rate'!B345</f>
        <v>40165</v>
      </c>
      <c r="B346">
        <f>+'Net Hash Rate'!G345</f>
        <v>0</v>
      </c>
      <c r="C346">
        <v>5.5646105638651507E-7</v>
      </c>
      <c r="D346" s="25">
        <f t="shared" si="15"/>
        <v>-5.5646105638651507E-7</v>
      </c>
      <c r="E346">
        <v>7.6884430965977351E-7</v>
      </c>
      <c r="F346" s="25">
        <f t="shared" si="16"/>
        <v>-7.6884430965977351E-7</v>
      </c>
      <c r="G346">
        <v>1.5938470569997459E-6</v>
      </c>
      <c r="H346" s="25">
        <f t="shared" si="17"/>
        <v>-1.5938470569997459E-6</v>
      </c>
      <c r="K346">
        <v>-6.2881913462797092</v>
      </c>
      <c r="L346">
        <v>344</v>
      </c>
      <c r="M346" s="25"/>
      <c r="O346" s="25"/>
      <c r="Q346" s="25"/>
    </row>
    <row r="347" spans="1:17" x14ac:dyDescent="0.25">
      <c r="A347" s="5">
        <f>+'Net Hash Rate'!B346</f>
        <v>40166</v>
      </c>
      <c r="B347">
        <f>+'Net Hash Rate'!G346</f>
        <v>0</v>
      </c>
      <c r="C347">
        <v>8.6698984632139938E-7</v>
      </c>
      <c r="D347" s="25">
        <f t="shared" si="15"/>
        <v>-8.6698984632139938E-7</v>
      </c>
      <c r="E347">
        <v>1.1978919319270497E-6</v>
      </c>
      <c r="F347" s="25">
        <f t="shared" si="16"/>
        <v>-1.1978919319270497E-6</v>
      </c>
      <c r="G347">
        <v>2.4832810834621976E-6</v>
      </c>
      <c r="H347" s="25">
        <f t="shared" si="17"/>
        <v>-2.4832810834621976E-6</v>
      </c>
      <c r="K347">
        <v>-6.2881913462797092</v>
      </c>
      <c r="L347">
        <v>345</v>
      </c>
      <c r="M347" s="25"/>
      <c r="O347" s="25"/>
      <c r="Q347" s="25"/>
    </row>
    <row r="348" spans="1:17" x14ac:dyDescent="0.25">
      <c r="A348" s="5">
        <f>+'Net Hash Rate'!B347</f>
        <v>40167</v>
      </c>
      <c r="B348">
        <f>+'Net Hash Rate'!G347</f>
        <v>0</v>
      </c>
      <c r="C348">
        <v>9.6607449575399725E-7</v>
      </c>
      <c r="D348" s="25">
        <f t="shared" si="15"/>
        <v>-9.6607449575399725E-7</v>
      </c>
      <c r="E348">
        <v>1.334793999046679E-6</v>
      </c>
      <c r="F348" s="25">
        <f t="shared" si="16"/>
        <v>-1.334793999046679E-6</v>
      </c>
      <c r="G348">
        <v>2.7670849095870997E-6</v>
      </c>
      <c r="H348" s="25">
        <f t="shared" si="17"/>
        <v>-2.7670849095870997E-6</v>
      </c>
      <c r="K348">
        <v>-6.2881913462797092</v>
      </c>
      <c r="L348">
        <v>346</v>
      </c>
      <c r="M348" s="25"/>
      <c r="O348" s="25"/>
      <c r="Q348" s="25"/>
    </row>
    <row r="349" spans="1:17" x14ac:dyDescent="0.25">
      <c r="A349" s="5">
        <f>+'Net Hash Rate'!B348</f>
        <v>40168</v>
      </c>
      <c r="B349">
        <f>+'Net Hash Rate'!G348</f>
        <v>0</v>
      </c>
      <c r="C349">
        <v>7.9447020627032686E-7</v>
      </c>
      <c r="D349" s="25">
        <f t="shared" si="15"/>
        <v>-7.9447020627032686E-7</v>
      </c>
      <c r="E349">
        <v>1.0976938822128322E-6</v>
      </c>
      <c r="F349" s="25">
        <f t="shared" si="16"/>
        <v>-1.0976938822128322E-6</v>
      </c>
      <c r="G349">
        <v>2.2755662514114928E-6</v>
      </c>
      <c r="H349" s="25">
        <f t="shared" si="17"/>
        <v>-2.2755662514114928E-6</v>
      </c>
      <c r="K349">
        <v>-6.2881913462797092</v>
      </c>
      <c r="L349">
        <v>347</v>
      </c>
      <c r="M349" s="25"/>
      <c r="O349" s="25"/>
      <c r="Q349" s="25"/>
    </row>
    <row r="350" spans="1:17" x14ac:dyDescent="0.25">
      <c r="A350" s="5">
        <f>+'Net Hash Rate'!B349</f>
        <v>40169</v>
      </c>
      <c r="B350">
        <f>+'Net Hash Rate'!G349</f>
        <v>0</v>
      </c>
      <c r="C350">
        <v>8.4560267779897238E-7</v>
      </c>
      <c r="D350" s="25">
        <f t="shared" si="15"/>
        <v>-8.4560267779897238E-7</v>
      </c>
      <c r="E350">
        <v>1.1683419703808077E-6</v>
      </c>
      <c r="F350" s="25">
        <f t="shared" si="16"/>
        <v>-1.1683419703808077E-6</v>
      </c>
      <c r="G350">
        <v>2.4220227524149473E-6</v>
      </c>
      <c r="H350" s="25">
        <f t="shared" si="17"/>
        <v>-2.4220227524149473E-6</v>
      </c>
      <c r="K350">
        <v>-6.2881913462797092</v>
      </c>
      <c r="L350">
        <v>348</v>
      </c>
      <c r="M350" s="25"/>
      <c r="O350" s="25"/>
      <c r="Q350" s="25"/>
    </row>
    <row r="351" spans="1:17" x14ac:dyDescent="0.25">
      <c r="A351" s="5">
        <f>+'Net Hash Rate'!B350</f>
        <v>40170</v>
      </c>
      <c r="B351">
        <f>+'Net Hash Rate'!G350</f>
        <v>0</v>
      </c>
      <c r="C351">
        <v>7.9180229367251212E-7</v>
      </c>
      <c r="D351" s="25">
        <f t="shared" si="15"/>
        <v>-7.9180229367251212E-7</v>
      </c>
      <c r="E351">
        <v>1.094007713349876E-6</v>
      </c>
      <c r="F351" s="25">
        <f t="shared" si="16"/>
        <v>-1.094007713349876E-6</v>
      </c>
      <c r="G351">
        <v>2.2679246660865962E-6</v>
      </c>
      <c r="H351" s="25">
        <f t="shared" si="17"/>
        <v>-2.2679246660865962E-6</v>
      </c>
      <c r="K351">
        <v>-6.2881913462797092</v>
      </c>
      <c r="L351">
        <v>349</v>
      </c>
      <c r="M351" s="25"/>
      <c r="O351" s="25"/>
      <c r="Q351" s="25"/>
    </row>
    <row r="352" spans="1:17" x14ac:dyDescent="0.25">
      <c r="A352" s="5">
        <f>+'Net Hash Rate'!B351</f>
        <v>40171</v>
      </c>
      <c r="B352">
        <f>+'Net Hash Rate'!G351</f>
        <v>0</v>
      </c>
      <c r="C352">
        <v>7.8049042688476062E-7</v>
      </c>
      <c r="D352" s="25">
        <f t="shared" si="15"/>
        <v>-7.8049042688476062E-7</v>
      </c>
      <c r="E352">
        <v>1.0783784715339832E-6</v>
      </c>
      <c r="F352" s="25">
        <f t="shared" si="16"/>
        <v>-1.0783784715339832E-6</v>
      </c>
      <c r="G352">
        <v>2.2355245809738878E-6</v>
      </c>
      <c r="H352" s="25">
        <f t="shared" si="17"/>
        <v>-2.2355245809738878E-6</v>
      </c>
      <c r="K352">
        <v>-6.2881913462797092</v>
      </c>
      <c r="L352">
        <v>350</v>
      </c>
      <c r="M352" s="25"/>
      <c r="O352" s="25"/>
      <c r="Q352" s="25"/>
    </row>
    <row r="353" spans="1:17" x14ac:dyDescent="0.25">
      <c r="A353" s="5">
        <f>+'Net Hash Rate'!B352</f>
        <v>40172</v>
      </c>
      <c r="B353">
        <f>+'Net Hash Rate'!G352</f>
        <v>0</v>
      </c>
      <c r="C353">
        <v>7.3851153483989841E-7</v>
      </c>
      <c r="D353" s="25">
        <f t="shared" si="15"/>
        <v>-7.3851153483989841E-7</v>
      </c>
      <c r="E353">
        <v>1.0203775891647847E-6</v>
      </c>
      <c r="F353" s="25">
        <f t="shared" si="16"/>
        <v>-1.0203775891647847E-6</v>
      </c>
      <c r="G353">
        <v>2.1152862771898044E-6</v>
      </c>
      <c r="H353" s="25">
        <f t="shared" si="17"/>
        <v>-2.1152862771898044E-6</v>
      </c>
      <c r="K353">
        <v>-6.2881913462797092</v>
      </c>
      <c r="L353">
        <v>351</v>
      </c>
      <c r="M353" s="25"/>
      <c r="O353" s="25"/>
      <c r="Q353" s="25"/>
    </row>
    <row r="354" spans="1:17" x14ac:dyDescent="0.25">
      <c r="A354" s="5">
        <f>+'Net Hash Rate'!B353</f>
        <v>40173</v>
      </c>
      <c r="B354">
        <f>+'Net Hash Rate'!G353</f>
        <v>0</v>
      </c>
      <c r="C354">
        <v>6.2362008966495578E-7</v>
      </c>
      <c r="D354" s="25">
        <f t="shared" si="15"/>
        <v>-6.2362008966495578E-7</v>
      </c>
      <c r="E354">
        <v>8.6163578174172137E-7</v>
      </c>
      <c r="F354" s="25">
        <f t="shared" si="16"/>
        <v>-8.6163578174172137E-7</v>
      </c>
      <c r="G354">
        <v>1.7862077376139169E-6</v>
      </c>
      <c r="H354" s="25">
        <f t="shared" si="17"/>
        <v>-1.7862077376139169E-6</v>
      </c>
      <c r="K354">
        <v>-6.2881913462797092</v>
      </c>
      <c r="L354">
        <v>352</v>
      </c>
      <c r="M354" s="25"/>
      <c r="O354" s="25"/>
      <c r="Q354" s="25"/>
    </row>
    <row r="355" spans="1:17" x14ac:dyDescent="0.25">
      <c r="A355" s="5">
        <f>+'Net Hash Rate'!B354</f>
        <v>40174</v>
      </c>
      <c r="B355">
        <f>+'Net Hash Rate'!G354</f>
        <v>0</v>
      </c>
      <c r="C355">
        <v>6.9015572241335597E-7</v>
      </c>
      <c r="D355" s="25">
        <f t="shared" si="15"/>
        <v>-6.9015572241335597E-7</v>
      </c>
      <c r="E355">
        <v>9.5356592140038528E-7</v>
      </c>
      <c r="F355" s="25">
        <f t="shared" si="16"/>
        <v>-9.5356592140038528E-7</v>
      </c>
      <c r="G355">
        <v>1.9767828393655002E-6</v>
      </c>
      <c r="H355" s="25">
        <f t="shared" si="17"/>
        <v>-1.9767828393655002E-6</v>
      </c>
      <c r="K355">
        <v>-6.2881913462797092</v>
      </c>
      <c r="L355">
        <v>353</v>
      </c>
      <c r="M355" s="25"/>
      <c r="O355" s="25"/>
      <c r="Q355" s="25"/>
    </row>
    <row r="356" spans="1:17" x14ac:dyDescent="0.25">
      <c r="A356" s="5">
        <f>+'Net Hash Rate'!B355</f>
        <v>40175</v>
      </c>
      <c r="B356">
        <f>+'Net Hash Rate'!G355</f>
        <v>0</v>
      </c>
      <c r="C356">
        <v>8.2991679660994369E-7</v>
      </c>
      <c r="D356" s="25">
        <f t="shared" si="15"/>
        <v>-8.2991679660994369E-7</v>
      </c>
      <c r="E356">
        <v>1.1466692938192209E-6</v>
      </c>
      <c r="F356" s="25">
        <f t="shared" si="16"/>
        <v>-1.1466692938192209E-6</v>
      </c>
      <c r="G356">
        <v>2.3770943692286573E-6</v>
      </c>
      <c r="H356" s="25">
        <f t="shared" si="17"/>
        <v>-2.3770943692286573E-6</v>
      </c>
      <c r="K356">
        <v>-6.2881913462797092</v>
      </c>
      <c r="L356">
        <v>354</v>
      </c>
      <c r="M356" s="25"/>
      <c r="O356" s="25"/>
      <c r="Q356" s="25"/>
    </row>
    <row r="357" spans="1:17" x14ac:dyDescent="0.25">
      <c r="A357" s="5">
        <f>+'Net Hash Rate'!B356</f>
        <v>40176</v>
      </c>
      <c r="B357">
        <f>+'Net Hash Rate'!G356</f>
        <v>0</v>
      </c>
      <c r="C357">
        <v>6.3651319981680931E-7</v>
      </c>
      <c r="D357" s="25">
        <f t="shared" si="15"/>
        <v>-6.3651319981680931E-7</v>
      </c>
      <c r="E357">
        <v>8.794497765582497E-7</v>
      </c>
      <c r="F357" s="25">
        <f t="shared" si="16"/>
        <v>-8.794497765582497E-7</v>
      </c>
      <c r="G357">
        <v>1.8231369089103745E-6</v>
      </c>
      <c r="H357" s="25">
        <f t="shared" si="17"/>
        <v>-1.8231369089103745E-6</v>
      </c>
      <c r="K357">
        <v>-6.2881913462797092</v>
      </c>
      <c r="L357">
        <v>355</v>
      </c>
      <c r="M357" s="25"/>
      <c r="O357" s="25"/>
      <c r="Q357" s="25"/>
    </row>
    <row r="358" spans="1:17" x14ac:dyDescent="0.25">
      <c r="A358" s="5">
        <f>+'Net Hash Rate'!B357</f>
        <v>40177</v>
      </c>
      <c r="B358">
        <f>+'Net Hash Rate'!G357</f>
        <v>0</v>
      </c>
      <c r="C358">
        <v>7.6178495542118799E-7</v>
      </c>
      <c r="D358" s="25">
        <f t="shared" si="15"/>
        <v>-7.6178495542118799E-7</v>
      </c>
      <c r="E358">
        <v>1.0525337243963117E-6</v>
      </c>
      <c r="F358" s="25">
        <f t="shared" si="16"/>
        <v>-1.0525337243963117E-6</v>
      </c>
      <c r="G358">
        <v>2.1819473174801786E-6</v>
      </c>
      <c r="H358" s="25">
        <f t="shared" si="17"/>
        <v>-2.1819473174801786E-6</v>
      </c>
      <c r="K358">
        <v>-6.2881913462797092</v>
      </c>
      <c r="L358">
        <v>356</v>
      </c>
      <c r="M358" s="25"/>
      <c r="O358" s="25"/>
      <c r="Q358" s="25"/>
    </row>
    <row r="359" spans="1:17" x14ac:dyDescent="0.25">
      <c r="A359" s="5">
        <f>+'Net Hash Rate'!B358</f>
        <v>40178</v>
      </c>
      <c r="B359">
        <f>+'Net Hash Rate'!G358</f>
        <v>0</v>
      </c>
      <c r="C359">
        <v>8.3139234263342305E-7</v>
      </c>
      <c r="D359" s="25">
        <f t="shared" si="15"/>
        <v>-8.3139234263342305E-7</v>
      </c>
      <c r="E359">
        <v>1.1487080082104131E-6</v>
      </c>
      <c r="F359" s="25">
        <f t="shared" si="16"/>
        <v>-1.1487080082104131E-6</v>
      </c>
      <c r="G359">
        <v>2.38132071114423E-6</v>
      </c>
      <c r="H359" s="25">
        <f t="shared" si="17"/>
        <v>-2.38132071114423E-6</v>
      </c>
      <c r="K359">
        <v>-6.2881913462797092</v>
      </c>
      <c r="L359">
        <v>357</v>
      </c>
      <c r="M359" s="25"/>
      <c r="O359" s="25"/>
      <c r="Q359" s="25"/>
    </row>
    <row r="360" spans="1:17" x14ac:dyDescent="0.25">
      <c r="A360" s="5">
        <f>+'Net Hash Rate'!B359</f>
        <v>40179</v>
      </c>
      <c r="B360">
        <f>+'Net Hash Rate'!G359</f>
        <v>0</v>
      </c>
      <c r="C360">
        <v>8.5804029096405681E-7</v>
      </c>
      <c r="D360" s="25">
        <f t="shared" si="15"/>
        <v>-8.5804029096405681E-7</v>
      </c>
      <c r="E360">
        <v>1.1855266196891011E-6</v>
      </c>
      <c r="F360" s="25">
        <f t="shared" si="16"/>
        <v>-1.1855266196891011E-6</v>
      </c>
      <c r="G360">
        <v>2.4576472636215354E-6</v>
      </c>
      <c r="H360" s="25">
        <f t="shared" si="17"/>
        <v>-2.4576472636215354E-6</v>
      </c>
      <c r="K360">
        <v>-6.2881913462797092</v>
      </c>
      <c r="L360">
        <v>358</v>
      </c>
      <c r="M360" s="25"/>
      <c r="O360" s="25"/>
      <c r="Q360" s="25"/>
    </row>
    <row r="361" spans="1:17" x14ac:dyDescent="0.25">
      <c r="A361" s="5">
        <f>+'Net Hash Rate'!B360</f>
        <v>40180</v>
      </c>
      <c r="B361">
        <f>+'Net Hash Rate'!G360</f>
        <v>0</v>
      </c>
      <c r="C361">
        <v>7.687813931411393E-7</v>
      </c>
      <c r="D361" s="25">
        <f t="shared" si="15"/>
        <v>-7.687813931411393E-7</v>
      </c>
      <c r="E361">
        <v>1.0622004769338642E-6</v>
      </c>
      <c r="F361" s="25">
        <f t="shared" si="16"/>
        <v>-1.0622004769338642E-6</v>
      </c>
      <c r="G361">
        <v>2.2019869079267035E-6</v>
      </c>
      <c r="H361" s="25">
        <f t="shared" si="17"/>
        <v>-2.2019869079267035E-6</v>
      </c>
      <c r="K361">
        <v>-6.2881913462797092</v>
      </c>
      <c r="L361">
        <v>359</v>
      </c>
      <c r="M361" s="25"/>
      <c r="O361" s="25"/>
      <c r="Q361" s="25"/>
    </row>
    <row r="362" spans="1:17" x14ac:dyDescent="0.25">
      <c r="A362" s="5">
        <f>+'Net Hash Rate'!B361</f>
        <v>40181</v>
      </c>
      <c r="B362">
        <f>+'Net Hash Rate'!G361</f>
        <v>0</v>
      </c>
      <c r="C362">
        <v>5.1427771271121803E-7</v>
      </c>
      <c r="D362" s="25">
        <f t="shared" si="15"/>
        <v>-5.1427771271121803E-7</v>
      </c>
      <c r="E362">
        <v>7.1056094306125405E-7</v>
      </c>
      <c r="F362" s="25">
        <f t="shared" si="16"/>
        <v>-7.1056094306125405E-7</v>
      </c>
      <c r="G362">
        <v>1.4730231513559683E-6</v>
      </c>
      <c r="H362" s="25">
        <f t="shared" si="17"/>
        <v>-1.4730231513559683E-6</v>
      </c>
      <c r="K362">
        <v>-6.2881913462797092</v>
      </c>
      <c r="L362">
        <v>360</v>
      </c>
      <c r="M362" s="25"/>
      <c r="O362" s="25"/>
      <c r="Q362" s="25"/>
    </row>
    <row r="363" spans="1:17" x14ac:dyDescent="0.25">
      <c r="A363" s="5">
        <f>+'Net Hash Rate'!B362</f>
        <v>40182</v>
      </c>
      <c r="B363">
        <f>+'Net Hash Rate'!G362</f>
        <v>0</v>
      </c>
      <c r="C363">
        <v>7.6312682299713951E-7</v>
      </c>
      <c r="D363" s="25">
        <f t="shared" si="15"/>
        <v>-7.6312682299713951E-7</v>
      </c>
      <c r="E363">
        <v>1.0543877395843404E-6</v>
      </c>
      <c r="F363" s="25">
        <f t="shared" si="16"/>
        <v>-1.0543877395843404E-6</v>
      </c>
      <c r="G363">
        <v>2.1857907700673227E-6</v>
      </c>
      <c r="H363" s="25">
        <f t="shared" si="17"/>
        <v>-2.1857907700673227E-6</v>
      </c>
      <c r="K363">
        <v>-6.2881913462797092</v>
      </c>
      <c r="L363">
        <v>361</v>
      </c>
      <c r="M363" s="25"/>
      <c r="O363" s="25"/>
      <c r="Q363" s="25"/>
    </row>
    <row r="364" spans="1:17" x14ac:dyDescent="0.25">
      <c r="A364" s="5">
        <f>+'Net Hash Rate'!B363</f>
        <v>40183</v>
      </c>
      <c r="B364">
        <f>+'Net Hash Rate'!G363</f>
        <v>0</v>
      </c>
      <c r="C364">
        <v>6.8909879183984974E-7</v>
      </c>
      <c r="D364" s="25">
        <f t="shared" si="15"/>
        <v>-6.8909879183984974E-7</v>
      </c>
      <c r="E364">
        <v>9.5210559448654411E-7</v>
      </c>
      <c r="F364" s="25">
        <f t="shared" si="16"/>
        <v>-9.5210559448654411E-7</v>
      </c>
      <c r="G364">
        <v>1.9737555193676277E-6</v>
      </c>
      <c r="H364" s="25">
        <f t="shared" si="17"/>
        <v>-1.9737555193676277E-6</v>
      </c>
      <c r="K364">
        <v>-6.2881913462797092</v>
      </c>
      <c r="L364">
        <v>362</v>
      </c>
      <c r="M364" s="25"/>
      <c r="O364" s="25"/>
      <c r="Q364" s="25"/>
    </row>
    <row r="365" spans="1:17" x14ac:dyDescent="0.25">
      <c r="A365" s="5">
        <f>+'Net Hash Rate'!B364</f>
        <v>40184</v>
      </c>
      <c r="B365">
        <f>+'Net Hash Rate'!G364</f>
        <v>0</v>
      </c>
      <c r="C365">
        <v>6.8779185406814221E-7</v>
      </c>
      <c r="D365" s="25">
        <f t="shared" si="15"/>
        <v>-6.8779185406814221E-7</v>
      </c>
      <c r="E365">
        <v>9.502998406834264E-7</v>
      </c>
      <c r="F365" s="25">
        <f t="shared" si="16"/>
        <v>-9.502998406834264E-7</v>
      </c>
      <c r="G365">
        <v>1.9700121146904982E-6</v>
      </c>
      <c r="H365" s="25">
        <f t="shared" si="17"/>
        <v>-1.9700121146904982E-6</v>
      </c>
      <c r="K365">
        <v>-6.2881913462797092</v>
      </c>
      <c r="L365">
        <v>363</v>
      </c>
      <c r="M365" s="25"/>
      <c r="O365" s="25"/>
      <c r="Q365" s="25"/>
    </row>
    <row r="366" spans="1:17" x14ac:dyDescent="0.25">
      <c r="A366" s="5">
        <f>+'Net Hash Rate'!B365</f>
        <v>40185</v>
      </c>
      <c r="B366">
        <f>+'Net Hash Rate'!G365</f>
        <v>0</v>
      </c>
      <c r="C366">
        <v>7.1932193686567635E-7</v>
      </c>
      <c r="D366" s="25">
        <f t="shared" si="15"/>
        <v>-7.1932193686567635E-7</v>
      </c>
      <c r="E366">
        <v>9.9386394002831841E-7</v>
      </c>
      <c r="F366" s="25">
        <f t="shared" si="16"/>
        <v>-9.9386394002831841E-7</v>
      </c>
      <c r="G366">
        <v>2.0603223513136011E-6</v>
      </c>
      <c r="H366" s="25">
        <f t="shared" si="17"/>
        <v>-2.0603223513136011E-6</v>
      </c>
      <c r="K366">
        <v>-6.2881913462797092</v>
      </c>
      <c r="L366">
        <v>364</v>
      </c>
      <c r="M366" s="25"/>
      <c r="O366" s="25"/>
      <c r="Q366" s="25"/>
    </row>
    <row r="367" spans="1:17" x14ac:dyDescent="0.25">
      <c r="A367" s="5">
        <f>+'Net Hash Rate'!B366</f>
        <v>40186</v>
      </c>
      <c r="B367">
        <f>+'Net Hash Rate'!G366</f>
        <v>0</v>
      </c>
      <c r="C367">
        <v>6.7930599834229295E-7</v>
      </c>
      <c r="D367" s="25">
        <f t="shared" si="15"/>
        <v>-6.7930599834229295E-7</v>
      </c>
      <c r="E367">
        <v>9.3857520728359834E-7</v>
      </c>
      <c r="F367" s="25">
        <f t="shared" si="16"/>
        <v>-9.3857520728359834E-7</v>
      </c>
      <c r="G367">
        <v>1.9457064494160989E-6</v>
      </c>
      <c r="H367" s="25">
        <f t="shared" si="17"/>
        <v>-1.9457064494160989E-6</v>
      </c>
      <c r="K367">
        <v>-6.2881913462797092</v>
      </c>
      <c r="L367">
        <v>365</v>
      </c>
      <c r="M367" s="25"/>
      <c r="O367" s="25"/>
      <c r="Q367" s="25"/>
    </row>
    <row r="368" spans="1:17" x14ac:dyDescent="0.25">
      <c r="A368" s="5">
        <f>+'Net Hash Rate'!B367</f>
        <v>40187</v>
      </c>
      <c r="B368">
        <f>+'Net Hash Rate'!G367</f>
        <v>0</v>
      </c>
      <c r="C368">
        <v>6.8029981029855108E-7</v>
      </c>
      <c r="D368" s="25">
        <f t="shared" si="15"/>
        <v>-6.8029981029855108E-7</v>
      </c>
      <c r="E368">
        <v>9.3994832523798424E-7</v>
      </c>
      <c r="F368" s="25">
        <f t="shared" si="16"/>
        <v>-9.3994832523798424E-7</v>
      </c>
      <c r="G368">
        <v>1.9485529815202124E-6</v>
      </c>
      <c r="H368" s="25">
        <f t="shared" si="17"/>
        <v>-1.9485529815202124E-6</v>
      </c>
      <c r="K368">
        <v>-6.2881913462797092</v>
      </c>
      <c r="L368">
        <v>366</v>
      </c>
      <c r="M368" s="25"/>
      <c r="O368" s="25"/>
      <c r="Q368" s="25"/>
    </row>
    <row r="369" spans="1:17" x14ac:dyDescent="0.25">
      <c r="A369" s="5">
        <f>+'Net Hash Rate'!B368</f>
        <v>40188</v>
      </c>
      <c r="B369">
        <f>+'Net Hash Rate'!G368</f>
        <v>0</v>
      </c>
      <c r="C369">
        <v>6.8047821019445476E-7</v>
      </c>
      <c r="D369" s="25">
        <f t="shared" si="15"/>
        <v>-6.8047821019445476E-7</v>
      </c>
      <c r="E369">
        <v>9.4019481462522027E-7</v>
      </c>
      <c r="F369" s="25">
        <f t="shared" si="16"/>
        <v>-9.4019481462522027E-7</v>
      </c>
      <c r="G369">
        <v>1.9490639645365291E-6</v>
      </c>
      <c r="H369" s="25">
        <f t="shared" si="17"/>
        <v>-1.9490639645365291E-6</v>
      </c>
      <c r="K369">
        <v>-6.2881913462797092</v>
      </c>
      <c r="L369">
        <v>367</v>
      </c>
      <c r="M369" s="25"/>
      <c r="O369" s="25"/>
      <c r="Q369" s="25"/>
    </row>
    <row r="370" spans="1:17" x14ac:dyDescent="0.25">
      <c r="A370" s="5">
        <f>+'Net Hash Rate'!B369</f>
        <v>40189</v>
      </c>
      <c r="B370">
        <f>+'Net Hash Rate'!G369</f>
        <v>0</v>
      </c>
      <c r="C370">
        <v>8.039098754488367E-7</v>
      </c>
      <c r="D370" s="25">
        <f t="shared" si="15"/>
        <v>-8.039098754488367E-7</v>
      </c>
      <c r="E370">
        <v>1.1107363689235766E-6</v>
      </c>
      <c r="F370" s="25">
        <f t="shared" si="16"/>
        <v>-1.1107363689235766E-6</v>
      </c>
      <c r="G370">
        <v>2.3026038828262037E-6</v>
      </c>
      <c r="H370" s="25">
        <f t="shared" si="17"/>
        <v>-2.3026038828262037E-6</v>
      </c>
      <c r="K370">
        <v>-6.2881913462797092</v>
      </c>
      <c r="L370">
        <v>368</v>
      </c>
      <c r="M370" s="25"/>
      <c r="O370" s="25"/>
      <c r="Q370" s="25"/>
    </row>
    <row r="371" spans="1:17" x14ac:dyDescent="0.25">
      <c r="A371" s="5">
        <f>+'Net Hash Rate'!B370</f>
        <v>40190</v>
      </c>
      <c r="B371">
        <f>+'Net Hash Rate'!G370</f>
        <v>0</v>
      </c>
      <c r="C371">
        <v>7.6229282365330053E-7</v>
      </c>
      <c r="D371" s="25">
        <f t="shared" si="15"/>
        <v>-7.6229282365330053E-7</v>
      </c>
      <c r="E371">
        <v>1.0532354295665748E-6</v>
      </c>
      <c r="F371" s="25">
        <f t="shared" si="16"/>
        <v>-1.0532354295665748E-6</v>
      </c>
      <c r="G371">
        <v>2.1834019822366893E-6</v>
      </c>
      <c r="H371" s="25">
        <f t="shared" si="17"/>
        <v>-2.1834019822366893E-6</v>
      </c>
      <c r="K371">
        <v>-6.2881913462797092</v>
      </c>
      <c r="L371">
        <v>369</v>
      </c>
      <c r="M371" s="25"/>
      <c r="O371" s="25"/>
      <c r="Q371" s="25"/>
    </row>
    <row r="372" spans="1:17" x14ac:dyDescent="0.25">
      <c r="A372" s="5">
        <f>+'Net Hash Rate'!B371</f>
        <v>40191</v>
      </c>
      <c r="B372">
        <f>+'Net Hash Rate'!G371</f>
        <v>0</v>
      </c>
      <c r="C372">
        <v>7.3086384819830757E-7</v>
      </c>
      <c r="D372" s="25">
        <f t="shared" si="15"/>
        <v>-7.3086384819830757E-7</v>
      </c>
      <c r="E372">
        <v>1.0098110269786896E-6</v>
      </c>
      <c r="F372" s="25">
        <f t="shared" si="16"/>
        <v>-1.0098110269786896E-6</v>
      </c>
      <c r="G372">
        <v>2.0933813429510833E-6</v>
      </c>
      <c r="H372" s="25">
        <f t="shared" si="17"/>
        <v>-2.0933813429510833E-6</v>
      </c>
      <c r="K372">
        <v>-6.2881913462797092</v>
      </c>
      <c r="L372">
        <v>370</v>
      </c>
      <c r="M372" s="25"/>
      <c r="O372" s="25"/>
      <c r="Q372" s="25"/>
    </row>
    <row r="373" spans="1:17" x14ac:dyDescent="0.25">
      <c r="A373" s="5">
        <f>+'Net Hash Rate'!B372</f>
        <v>40192</v>
      </c>
      <c r="B373">
        <f>+'Net Hash Rate'!G372</f>
        <v>0</v>
      </c>
      <c r="C373">
        <v>7.8895830169170968E-7</v>
      </c>
      <c r="D373" s="25">
        <f t="shared" si="15"/>
        <v>-7.8895830169170968E-7</v>
      </c>
      <c r="E373">
        <v>1.0900782612776019E-6</v>
      </c>
      <c r="F373" s="25">
        <f t="shared" si="16"/>
        <v>-1.0900782612776019E-6</v>
      </c>
      <c r="G373">
        <v>2.2597787442889995E-6</v>
      </c>
      <c r="H373" s="25">
        <f t="shared" si="17"/>
        <v>-2.2597787442889995E-6</v>
      </c>
      <c r="K373">
        <v>-6.2881913462797092</v>
      </c>
      <c r="L373">
        <v>371</v>
      </c>
      <c r="M373" s="25"/>
      <c r="O373" s="25"/>
      <c r="Q373" s="25"/>
    </row>
    <row r="374" spans="1:17" x14ac:dyDescent="0.25">
      <c r="A374" s="5">
        <f>+'Net Hash Rate'!B373</f>
        <v>40193</v>
      </c>
      <c r="B374">
        <f>+'Net Hash Rate'!G373</f>
        <v>0</v>
      </c>
      <c r="C374">
        <v>7.9145192760179495E-7</v>
      </c>
      <c r="D374" s="25">
        <f t="shared" si="15"/>
        <v>-7.9145192760179495E-7</v>
      </c>
      <c r="E374">
        <v>1.0935236238405079E-6</v>
      </c>
      <c r="F374" s="25">
        <f t="shared" si="16"/>
        <v>-1.0935236238405079E-6</v>
      </c>
      <c r="G374">
        <v>2.2669211278797876E-6</v>
      </c>
      <c r="H374" s="25">
        <f t="shared" si="17"/>
        <v>-2.2669211278797876E-6</v>
      </c>
      <c r="K374">
        <v>-6.2881913462797092</v>
      </c>
      <c r="L374">
        <v>372</v>
      </c>
      <c r="M374" s="25"/>
      <c r="O374" s="25"/>
      <c r="Q374" s="25"/>
    </row>
    <row r="375" spans="1:17" x14ac:dyDescent="0.25">
      <c r="A375" s="5">
        <f>+'Net Hash Rate'!B374</f>
        <v>40194</v>
      </c>
      <c r="B375">
        <f>+'Net Hash Rate'!G374</f>
        <v>0</v>
      </c>
      <c r="C375">
        <v>7.4874557575719088E-7</v>
      </c>
      <c r="D375" s="25">
        <f t="shared" si="15"/>
        <v>-7.4874557575719088E-7</v>
      </c>
      <c r="E375">
        <v>1.0345176337083873E-6</v>
      </c>
      <c r="F375" s="25">
        <f t="shared" si="16"/>
        <v>-1.0345176337083873E-6</v>
      </c>
      <c r="G375">
        <v>2.14459919281981E-6</v>
      </c>
      <c r="H375" s="25">
        <f t="shared" si="17"/>
        <v>-2.14459919281981E-6</v>
      </c>
      <c r="K375">
        <v>-6.2881913462797092</v>
      </c>
      <c r="L375">
        <v>373</v>
      </c>
      <c r="M375" s="25"/>
      <c r="O375" s="25"/>
      <c r="Q375" s="25"/>
    </row>
    <row r="376" spans="1:17" x14ac:dyDescent="0.25">
      <c r="A376" s="5">
        <f>+'Net Hash Rate'!B375</f>
        <v>40195</v>
      </c>
      <c r="B376">
        <f>+'Net Hash Rate'!G375</f>
        <v>0</v>
      </c>
      <c r="C376">
        <v>7.06850587351399E-7</v>
      </c>
      <c r="D376" s="25">
        <f t="shared" si="15"/>
        <v>-7.06850587351399E-7</v>
      </c>
      <c r="E376">
        <v>9.7663267829349867E-7</v>
      </c>
      <c r="F376" s="25">
        <f t="shared" si="16"/>
        <v>-9.7663267829349867E-7</v>
      </c>
      <c r="G376">
        <v>2.0246012105580846E-6</v>
      </c>
      <c r="H376" s="25">
        <f t="shared" si="17"/>
        <v>-2.0246012105580846E-6</v>
      </c>
      <c r="K376">
        <v>-6.2881913462797092</v>
      </c>
      <c r="L376">
        <v>374</v>
      </c>
      <c r="M376" s="25"/>
      <c r="O376" s="25"/>
      <c r="Q376" s="25"/>
    </row>
    <row r="377" spans="1:17" x14ac:dyDescent="0.25">
      <c r="A377" s="5">
        <f>+'Net Hash Rate'!B376</f>
        <v>40196</v>
      </c>
      <c r="B377">
        <f>+'Net Hash Rate'!G376</f>
        <v>0</v>
      </c>
      <c r="C377">
        <v>7.110515677989918E-7</v>
      </c>
      <c r="D377" s="25">
        <f t="shared" si="15"/>
        <v>-7.110515677989918E-7</v>
      </c>
      <c r="E377">
        <v>9.8243703760140366E-7</v>
      </c>
      <c r="F377" s="25">
        <f t="shared" si="16"/>
        <v>-9.8243703760140366E-7</v>
      </c>
      <c r="G377">
        <v>2.036633895048872E-6</v>
      </c>
      <c r="H377" s="25">
        <f t="shared" si="17"/>
        <v>-2.036633895048872E-6</v>
      </c>
      <c r="K377">
        <v>-6.2881913462797092</v>
      </c>
      <c r="L377">
        <v>375</v>
      </c>
      <c r="M377" s="25"/>
      <c r="O377" s="25"/>
      <c r="Q377" s="25"/>
    </row>
    <row r="378" spans="1:17" x14ac:dyDescent="0.25">
      <c r="A378" s="5">
        <f>+'Net Hash Rate'!B377</f>
        <v>40197</v>
      </c>
      <c r="B378">
        <f>+'Net Hash Rate'!G377</f>
        <v>0</v>
      </c>
      <c r="C378">
        <v>7.0931938353921624E-7</v>
      </c>
      <c r="D378" s="25">
        <f t="shared" si="15"/>
        <v>-7.0931938353921624E-7</v>
      </c>
      <c r="E378">
        <v>9.8004373442928453E-7</v>
      </c>
      <c r="F378" s="25">
        <f t="shared" si="16"/>
        <v>-9.8004373442928453E-7</v>
      </c>
      <c r="G378">
        <v>2.0316724754617538E-6</v>
      </c>
      <c r="H378" s="25">
        <f t="shared" si="17"/>
        <v>-2.0316724754617538E-6</v>
      </c>
      <c r="K378">
        <v>-6.2881913462797092</v>
      </c>
      <c r="L378">
        <v>376</v>
      </c>
      <c r="M378" s="25"/>
      <c r="O378" s="25"/>
      <c r="Q378" s="25"/>
    </row>
    <row r="379" spans="1:17" x14ac:dyDescent="0.25">
      <c r="A379" s="5">
        <f>+'Net Hash Rate'!B378</f>
        <v>40198</v>
      </c>
      <c r="B379">
        <f>+'Net Hash Rate'!G378</f>
        <v>0</v>
      </c>
      <c r="C379">
        <v>5.93422720193027E-7</v>
      </c>
      <c r="D379" s="25">
        <f t="shared" si="15"/>
        <v>-5.93422720193027E-7</v>
      </c>
      <c r="E379">
        <v>8.1991304945215083E-7</v>
      </c>
      <c r="F379" s="25">
        <f t="shared" si="16"/>
        <v>-8.1991304945215083E-7</v>
      </c>
      <c r="G379">
        <v>1.699714733459217E-6</v>
      </c>
      <c r="H379" s="25">
        <f t="shared" si="17"/>
        <v>-1.699714733459217E-6</v>
      </c>
      <c r="K379">
        <v>-6.2881913462797092</v>
      </c>
      <c r="L379">
        <v>377</v>
      </c>
      <c r="M379" s="25"/>
      <c r="O379" s="25"/>
      <c r="Q379" s="25"/>
    </row>
    <row r="380" spans="1:17" x14ac:dyDescent="0.25">
      <c r="A380" s="5">
        <f>+'Net Hash Rate'!B379</f>
        <v>40199</v>
      </c>
      <c r="B380">
        <f>+'Net Hash Rate'!G379</f>
        <v>0</v>
      </c>
      <c r="C380">
        <v>5.3030915502276496E-7</v>
      </c>
      <c r="D380" s="25">
        <f t="shared" si="15"/>
        <v>-5.3030915502276496E-7</v>
      </c>
      <c r="E380">
        <v>7.3271107029012235E-7</v>
      </c>
      <c r="F380" s="25">
        <f t="shared" si="16"/>
        <v>-7.3271107029012235E-7</v>
      </c>
      <c r="G380">
        <v>1.5189413101461717E-6</v>
      </c>
      <c r="H380" s="25">
        <f t="shared" si="17"/>
        <v>-1.5189413101461717E-6</v>
      </c>
      <c r="K380">
        <v>-6.2881913462797092</v>
      </c>
      <c r="L380">
        <v>378</v>
      </c>
      <c r="M380" s="25"/>
      <c r="O380" s="25"/>
      <c r="Q380" s="25"/>
    </row>
    <row r="381" spans="1:17" x14ac:dyDescent="0.25">
      <c r="A381" s="5">
        <f>+'Net Hash Rate'!B380</f>
        <v>40200</v>
      </c>
      <c r="B381">
        <f>+'Net Hash Rate'!G380</f>
        <v>0</v>
      </c>
      <c r="C381">
        <v>7.4017275711717185E-7</v>
      </c>
      <c r="D381" s="25">
        <f t="shared" si="15"/>
        <v>-7.4017275711717185E-7</v>
      </c>
      <c r="E381">
        <v>1.0226728464524295E-6</v>
      </c>
      <c r="F381" s="25">
        <f t="shared" si="16"/>
        <v>-1.0226728464524295E-6</v>
      </c>
      <c r="G381">
        <v>2.1200444434752371E-6</v>
      </c>
      <c r="H381" s="25">
        <f t="shared" si="17"/>
        <v>-2.1200444434752371E-6</v>
      </c>
      <c r="K381">
        <v>-6.2881913462797092</v>
      </c>
      <c r="L381">
        <v>379</v>
      </c>
      <c r="M381" s="25"/>
      <c r="O381" s="25"/>
      <c r="Q381" s="25"/>
    </row>
    <row r="382" spans="1:17" x14ac:dyDescent="0.25">
      <c r="A382" s="5">
        <f>+'Net Hash Rate'!B381</f>
        <v>40201</v>
      </c>
      <c r="B382">
        <f>+'Net Hash Rate'!G381</f>
        <v>0</v>
      </c>
      <c r="C382">
        <v>6.0911646784764222E-7</v>
      </c>
      <c r="D382" s="25">
        <f t="shared" si="15"/>
        <v>-6.0911646784764222E-7</v>
      </c>
      <c r="E382">
        <v>8.4159659485574198E-7</v>
      </c>
      <c r="F382" s="25">
        <f t="shared" si="16"/>
        <v>-8.4159659485574198E-7</v>
      </c>
      <c r="G382">
        <v>1.7446656482187053E-6</v>
      </c>
      <c r="H382" s="25">
        <f t="shared" si="17"/>
        <v>-1.7446656482187053E-6</v>
      </c>
      <c r="K382">
        <v>-6.2881913462797092</v>
      </c>
      <c r="L382">
        <v>380</v>
      </c>
      <c r="M382" s="25"/>
      <c r="O382" s="25"/>
      <c r="Q382" s="25"/>
    </row>
    <row r="383" spans="1:17" x14ac:dyDescent="0.25">
      <c r="A383" s="5">
        <f>+'Net Hash Rate'!B382</f>
        <v>40202</v>
      </c>
      <c r="B383">
        <f>+'Net Hash Rate'!G382</f>
        <v>0</v>
      </c>
      <c r="C383">
        <v>6.1203521388557874E-7</v>
      </c>
      <c r="D383" s="25">
        <f t="shared" si="15"/>
        <v>-6.1203521388557874E-7</v>
      </c>
      <c r="E383">
        <v>8.4562933219981009E-7</v>
      </c>
      <c r="F383" s="25">
        <f t="shared" si="16"/>
        <v>-8.4562933219981009E-7</v>
      </c>
      <c r="G383">
        <v>1.7530256847914417E-6</v>
      </c>
      <c r="H383" s="25">
        <f t="shared" si="17"/>
        <v>-1.7530256847914417E-6</v>
      </c>
      <c r="K383">
        <v>-6.2881913462797092</v>
      </c>
      <c r="L383">
        <v>381</v>
      </c>
      <c r="M383" s="25"/>
      <c r="O383" s="25"/>
      <c r="Q383" s="25"/>
    </row>
    <row r="384" spans="1:17" x14ac:dyDescent="0.25">
      <c r="A384" s="5">
        <f>+'Net Hash Rate'!B383</f>
        <v>40203</v>
      </c>
      <c r="B384">
        <f>+'Net Hash Rate'!G383</f>
        <v>0</v>
      </c>
      <c r="C384">
        <v>4.4669754336874079E-7</v>
      </c>
      <c r="D384" s="25">
        <f t="shared" si="15"/>
        <v>-4.4669754336874079E-7</v>
      </c>
      <c r="E384">
        <v>6.1718760085073047E-7</v>
      </c>
      <c r="F384" s="25">
        <f t="shared" si="16"/>
        <v>-6.1718760085073047E-7</v>
      </c>
      <c r="G384">
        <v>1.279456229139519E-6</v>
      </c>
      <c r="H384" s="25">
        <f t="shared" si="17"/>
        <v>-1.279456229139519E-6</v>
      </c>
      <c r="K384">
        <v>-6.2881913462797092</v>
      </c>
      <c r="L384">
        <v>382</v>
      </c>
      <c r="M384" s="25"/>
      <c r="O384" s="25"/>
      <c r="Q384" s="25"/>
    </row>
    <row r="385" spans="1:17" x14ac:dyDescent="0.25">
      <c r="A385" s="5">
        <f>+'Net Hash Rate'!B384</f>
        <v>40204</v>
      </c>
      <c r="B385">
        <f>+'Net Hash Rate'!G384</f>
        <v>0</v>
      </c>
      <c r="C385">
        <v>6.8657080015445156E-7</v>
      </c>
      <c r="D385" s="25">
        <f t="shared" si="15"/>
        <v>-6.8657080015445156E-7</v>
      </c>
      <c r="E385">
        <v>9.4861274983932451E-7</v>
      </c>
      <c r="F385" s="25">
        <f t="shared" si="16"/>
        <v>-9.4861274983932451E-7</v>
      </c>
      <c r="G385">
        <v>1.9665147033902147E-6</v>
      </c>
      <c r="H385" s="25">
        <f t="shared" si="17"/>
        <v>-1.9665147033902147E-6</v>
      </c>
      <c r="K385">
        <v>-6.2881913462797092</v>
      </c>
      <c r="L385">
        <v>383</v>
      </c>
      <c r="M385" s="25"/>
      <c r="O385" s="25"/>
      <c r="Q385" s="25"/>
    </row>
    <row r="386" spans="1:17" x14ac:dyDescent="0.25">
      <c r="A386" s="5">
        <f>+'Net Hash Rate'!B385</f>
        <v>40205</v>
      </c>
      <c r="B386">
        <f>+'Net Hash Rate'!G385</f>
        <v>0</v>
      </c>
      <c r="C386">
        <v>8.1634823963517052E-7</v>
      </c>
      <c r="D386" s="25">
        <f t="shared" si="15"/>
        <v>-8.1634823963517052E-7</v>
      </c>
      <c r="E386">
        <v>1.1279220558937283E-6</v>
      </c>
      <c r="F386" s="25">
        <f t="shared" si="16"/>
        <v>-1.1279220558937283E-6</v>
      </c>
      <c r="G386">
        <v>2.3382305451500964E-6</v>
      </c>
      <c r="H386" s="25">
        <f t="shared" si="17"/>
        <v>-2.3382305451500964E-6</v>
      </c>
      <c r="K386">
        <v>-6.2881913462797092</v>
      </c>
      <c r="L386">
        <v>384</v>
      </c>
      <c r="M386" s="25"/>
      <c r="O386" s="25"/>
      <c r="Q386" s="25"/>
    </row>
    <row r="387" spans="1:17" x14ac:dyDescent="0.25">
      <c r="A387" s="5">
        <f>+'Net Hash Rate'!B386</f>
        <v>40206</v>
      </c>
      <c r="B387">
        <f>+'Net Hash Rate'!G386</f>
        <v>0</v>
      </c>
      <c r="C387">
        <v>6.4769459776736182E-7</v>
      </c>
      <c r="D387" s="25">
        <f t="shared" si="15"/>
        <v>-6.4769459776736182E-7</v>
      </c>
      <c r="E387">
        <v>8.9489875378614126E-7</v>
      </c>
      <c r="F387" s="25">
        <f t="shared" si="16"/>
        <v>-8.9489875378614126E-7</v>
      </c>
      <c r="G387">
        <v>1.8551632978410895E-6</v>
      </c>
      <c r="H387" s="25">
        <f t="shared" si="17"/>
        <v>-1.8551632978410895E-6</v>
      </c>
      <c r="K387">
        <v>-6.2881913462797092</v>
      </c>
      <c r="L387">
        <v>385</v>
      </c>
      <c r="M387" s="25"/>
      <c r="O387" s="25"/>
      <c r="Q387" s="25"/>
    </row>
    <row r="388" spans="1:17" x14ac:dyDescent="0.25">
      <c r="A388" s="5">
        <f>+'Net Hash Rate'!B387</f>
        <v>40207</v>
      </c>
      <c r="B388">
        <f>+'Net Hash Rate'!G387</f>
        <v>0</v>
      </c>
      <c r="C388">
        <v>5.7623355027494989E-7</v>
      </c>
      <c r="D388" s="25">
        <f t="shared" ref="D388:D451" si="18">+B388-C388</f>
        <v>-5.7623355027494989E-7</v>
      </c>
      <c r="E388">
        <v>7.9616332729709517E-7</v>
      </c>
      <c r="F388" s="25">
        <f t="shared" ref="F388:F451" si="19">+B388-E388</f>
        <v>-7.9616332729709517E-7</v>
      </c>
      <c r="G388">
        <v>1.6504805461396176E-6</v>
      </c>
      <c r="H388" s="25">
        <f t="shared" ref="H388:H451" si="20">+B388-G388</f>
        <v>-1.6504805461396176E-6</v>
      </c>
      <c r="K388">
        <v>-6.2881913462797092</v>
      </c>
      <c r="L388">
        <v>386</v>
      </c>
      <c r="M388" s="25"/>
      <c r="O388" s="25"/>
      <c r="Q388" s="25"/>
    </row>
    <row r="389" spans="1:17" x14ac:dyDescent="0.25">
      <c r="A389" s="5">
        <f>+'Net Hash Rate'!B388</f>
        <v>40208</v>
      </c>
      <c r="B389">
        <f>+'Net Hash Rate'!G388</f>
        <v>0</v>
      </c>
      <c r="C389">
        <v>5.6254024126040268E-7</v>
      </c>
      <c r="D389" s="25">
        <f t="shared" si="18"/>
        <v>-5.6254024126040268E-7</v>
      </c>
      <c r="E389">
        <v>7.7724372349837962E-7</v>
      </c>
      <c r="F389" s="25">
        <f t="shared" si="19"/>
        <v>-7.7724372349837962E-7</v>
      </c>
      <c r="G389">
        <v>1.6112594002518009E-6</v>
      </c>
      <c r="H389" s="25">
        <f t="shared" si="20"/>
        <v>-1.6112594002518009E-6</v>
      </c>
      <c r="K389">
        <v>-6.2881913462797092</v>
      </c>
      <c r="L389">
        <v>387</v>
      </c>
      <c r="M389" s="25"/>
      <c r="O389" s="25"/>
      <c r="Q389" s="25"/>
    </row>
    <row r="390" spans="1:17" x14ac:dyDescent="0.25">
      <c r="A390" s="5">
        <f>+'Net Hash Rate'!B389</f>
        <v>40209</v>
      </c>
      <c r="B390">
        <f>+'Net Hash Rate'!G389</f>
        <v>0</v>
      </c>
      <c r="C390">
        <v>7.1596030705869453E-7</v>
      </c>
      <c r="D390" s="25">
        <f t="shared" si="18"/>
        <v>-7.1596030705869453E-7</v>
      </c>
      <c r="E390">
        <v>9.8921928445248337E-7</v>
      </c>
      <c r="F390" s="25">
        <f t="shared" si="19"/>
        <v>-9.8921928445248337E-7</v>
      </c>
      <c r="G390">
        <v>2.0506937821386561E-6</v>
      </c>
      <c r="H390" s="25">
        <f t="shared" si="20"/>
        <v>-2.0506937821386561E-6</v>
      </c>
      <c r="K390">
        <v>-6.2881913462797092</v>
      </c>
      <c r="L390">
        <v>388</v>
      </c>
      <c r="M390" s="25"/>
      <c r="O390" s="25"/>
      <c r="Q390" s="25"/>
    </row>
    <row r="391" spans="1:17" x14ac:dyDescent="0.25">
      <c r="A391" s="5">
        <f>+'Net Hash Rate'!B390</f>
        <v>40210</v>
      </c>
      <c r="B391">
        <f>+'Net Hash Rate'!G390</f>
        <v>0</v>
      </c>
      <c r="C391">
        <v>6.3209629430456801E-7</v>
      </c>
      <c r="D391" s="25">
        <f t="shared" si="18"/>
        <v>-6.3209629430456801E-7</v>
      </c>
      <c r="E391">
        <v>8.7334708054670203E-7</v>
      </c>
      <c r="F391" s="25">
        <f t="shared" si="19"/>
        <v>-8.7334708054670203E-7</v>
      </c>
      <c r="G391">
        <v>1.810485759704271E-6</v>
      </c>
      <c r="H391" s="25">
        <f t="shared" si="20"/>
        <v>-1.810485759704271E-6</v>
      </c>
      <c r="K391">
        <v>-6.2881913462797092</v>
      </c>
      <c r="L391">
        <v>389</v>
      </c>
      <c r="M391" s="25"/>
      <c r="O391" s="25"/>
      <c r="Q391" s="25"/>
    </row>
    <row r="392" spans="1:17" x14ac:dyDescent="0.25">
      <c r="A392" s="5">
        <f>+'Net Hash Rate'!B391</f>
        <v>40211</v>
      </c>
      <c r="B392">
        <f>+'Net Hash Rate'!G391</f>
        <v>0</v>
      </c>
      <c r="C392">
        <v>8.0210859654063155E-7</v>
      </c>
      <c r="D392" s="25">
        <f t="shared" si="18"/>
        <v>-8.0210859654063155E-7</v>
      </c>
      <c r="E392">
        <v>1.1082475999022961E-6</v>
      </c>
      <c r="F392" s="25">
        <f t="shared" si="19"/>
        <v>-1.1082475999022961E-6</v>
      </c>
      <c r="G392">
        <v>2.2974445584606825E-6</v>
      </c>
      <c r="H392" s="25">
        <f t="shared" si="20"/>
        <v>-2.2974445584606825E-6</v>
      </c>
      <c r="K392">
        <v>-6.2881913462797092</v>
      </c>
      <c r="L392">
        <v>390</v>
      </c>
      <c r="M392" s="25"/>
      <c r="O392" s="25"/>
      <c r="Q392" s="25"/>
    </row>
    <row r="393" spans="1:17" x14ac:dyDescent="0.25">
      <c r="A393" s="5">
        <f>+'Net Hash Rate'!B392</f>
        <v>40212</v>
      </c>
      <c r="B393">
        <f>+'Net Hash Rate'!G392</f>
        <v>0</v>
      </c>
      <c r="C393">
        <v>5.8491454960455658E-7</v>
      </c>
      <c r="D393" s="25">
        <f t="shared" si="18"/>
        <v>-5.8491454960455658E-7</v>
      </c>
      <c r="E393">
        <v>8.0815758432573513E-7</v>
      </c>
      <c r="F393" s="25">
        <f t="shared" si="19"/>
        <v>-8.0815758432573513E-7</v>
      </c>
      <c r="G393">
        <v>1.6753451527001527E-6</v>
      </c>
      <c r="H393" s="25">
        <f t="shared" si="20"/>
        <v>-1.6753451527001527E-6</v>
      </c>
      <c r="K393">
        <v>-6.2881913462797092</v>
      </c>
      <c r="L393">
        <v>391</v>
      </c>
      <c r="M393" s="25"/>
      <c r="O393" s="25"/>
      <c r="Q393" s="25"/>
    </row>
    <row r="394" spans="1:17" x14ac:dyDescent="0.25">
      <c r="A394" s="5">
        <f>+'Net Hash Rate'!B393</f>
        <v>40213</v>
      </c>
      <c r="B394">
        <f>+'Net Hash Rate'!G393</f>
        <v>0</v>
      </c>
      <c r="C394">
        <v>6.8300616125700988E-7</v>
      </c>
      <c r="D394" s="25">
        <f t="shared" si="18"/>
        <v>-6.8300616125700988E-7</v>
      </c>
      <c r="E394">
        <v>9.4368760314516651E-7</v>
      </c>
      <c r="F394" s="25">
        <f t="shared" si="19"/>
        <v>-9.4368760314516651E-7</v>
      </c>
      <c r="G394">
        <v>1.9563046641597104E-6</v>
      </c>
      <c r="H394" s="25">
        <f t="shared" si="20"/>
        <v>-1.9563046641597104E-6</v>
      </c>
      <c r="K394">
        <v>-6.2881913462797092</v>
      </c>
      <c r="L394">
        <v>392</v>
      </c>
      <c r="M394" s="25"/>
      <c r="O394" s="25"/>
      <c r="Q394" s="25"/>
    </row>
    <row r="395" spans="1:17" x14ac:dyDescent="0.25">
      <c r="A395" s="5">
        <f>+'Net Hash Rate'!B394</f>
        <v>40214</v>
      </c>
      <c r="B395">
        <f>+'Net Hash Rate'!G394</f>
        <v>0</v>
      </c>
      <c r="C395">
        <v>9.566281978141545E-7</v>
      </c>
      <c r="D395" s="25">
        <f t="shared" si="18"/>
        <v>-9.566281978141545E-7</v>
      </c>
      <c r="E395">
        <v>1.321742353590012E-6</v>
      </c>
      <c r="F395" s="25">
        <f t="shared" si="19"/>
        <v>-1.321742353590012E-6</v>
      </c>
      <c r="G395">
        <v>2.7400282917013308E-6</v>
      </c>
      <c r="H395" s="25">
        <f t="shared" si="20"/>
        <v>-2.7400282917013308E-6</v>
      </c>
      <c r="K395">
        <v>-6.2881913462797092</v>
      </c>
      <c r="L395">
        <v>393</v>
      </c>
      <c r="M395" s="25"/>
      <c r="O395" s="25"/>
      <c r="Q395" s="25"/>
    </row>
    <row r="396" spans="1:17" x14ac:dyDescent="0.25">
      <c r="A396" s="5">
        <f>+'Net Hash Rate'!B395</f>
        <v>40215</v>
      </c>
      <c r="B396">
        <f>+'Net Hash Rate'!G395</f>
        <v>0</v>
      </c>
      <c r="C396">
        <v>1.1110826537129943E-6</v>
      </c>
      <c r="D396" s="25">
        <f t="shared" si="18"/>
        <v>-1.1110826537129943E-6</v>
      </c>
      <c r="E396">
        <v>1.5351470980128371E-6</v>
      </c>
      <c r="F396" s="25">
        <f t="shared" si="19"/>
        <v>-1.5351470980128371E-6</v>
      </c>
      <c r="G396">
        <v>3.1824254318955762E-6</v>
      </c>
      <c r="H396" s="25">
        <f t="shared" si="20"/>
        <v>-3.1824254318955762E-6</v>
      </c>
      <c r="K396">
        <v>-6.2881913462797092</v>
      </c>
      <c r="L396">
        <v>394</v>
      </c>
      <c r="M396" s="25"/>
      <c r="O396" s="25"/>
      <c r="Q396" s="25"/>
    </row>
    <row r="397" spans="1:17" x14ac:dyDescent="0.25">
      <c r="A397" s="5">
        <f>+'Net Hash Rate'!B396</f>
        <v>40216</v>
      </c>
      <c r="B397">
        <f>+'Net Hash Rate'!G396</f>
        <v>0</v>
      </c>
      <c r="C397">
        <v>8.224926477919385E-7</v>
      </c>
      <c r="D397" s="25">
        <f t="shared" si="18"/>
        <v>-8.224926477919385E-7</v>
      </c>
      <c r="E397">
        <v>1.136411586640471E-6</v>
      </c>
      <c r="F397" s="25">
        <f t="shared" si="19"/>
        <v>-1.136411586640471E-6</v>
      </c>
      <c r="G397">
        <v>2.3558297045975954E-6</v>
      </c>
      <c r="H397" s="25">
        <f t="shared" si="20"/>
        <v>-2.3558297045975954E-6</v>
      </c>
      <c r="K397">
        <v>-6.2881913462797092</v>
      </c>
      <c r="L397">
        <v>395</v>
      </c>
      <c r="M397" s="25"/>
      <c r="O397" s="25"/>
      <c r="Q397" s="25"/>
    </row>
    <row r="398" spans="1:17" x14ac:dyDescent="0.25">
      <c r="A398" s="5">
        <f>+'Net Hash Rate'!B397</f>
        <v>40217</v>
      </c>
      <c r="B398">
        <f>+'Net Hash Rate'!G397</f>
        <v>0</v>
      </c>
      <c r="C398">
        <v>8.9240489658331029E-7</v>
      </c>
      <c r="D398" s="25">
        <f t="shared" si="18"/>
        <v>-8.9240489658331029E-7</v>
      </c>
      <c r="E398">
        <v>1.2330070878743058E-6</v>
      </c>
      <c r="F398" s="25">
        <f t="shared" si="19"/>
        <v>-1.2330070878743058E-6</v>
      </c>
      <c r="G398">
        <v>2.5560762999441775E-6</v>
      </c>
      <c r="H398" s="25">
        <f t="shared" si="20"/>
        <v>-2.5560762999441775E-6</v>
      </c>
      <c r="K398">
        <v>-6.2881913462797092</v>
      </c>
      <c r="L398">
        <v>396</v>
      </c>
      <c r="M398" s="25"/>
      <c r="O398" s="25"/>
      <c r="Q398" s="25"/>
    </row>
    <row r="399" spans="1:17" x14ac:dyDescent="0.25">
      <c r="A399" s="5">
        <f>+'Net Hash Rate'!B398</f>
        <v>40218</v>
      </c>
      <c r="B399">
        <f>+'Net Hash Rate'!G398</f>
        <v>0</v>
      </c>
      <c r="C399">
        <v>8.7048748059427702E-7</v>
      </c>
      <c r="D399" s="25">
        <f t="shared" si="18"/>
        <v>-8.7048748059427702E-7</v>
      </c>
      <c r="E399">
        <v>1.202724500490671E-6</v>
      </c>
      <c r="F399" s="25">
        <f t="shared" si="19"/>
        <v>-1.202724500490671E-6</v>
      </c>
      <c r="G399">
        <v>2.493299204278213E-6</v>
      </c>
      <c r="H399" s="25">
        <f t="shared" si="20"/>
        <v>-2.493299204278213E-6</v>
      </c>
      <c r="K399">
        <v>-6.2881913462797092</v>
      </c>
      <c r="L399">
        <v>397</v>
      </c>
      <c r="M399" s="25"/>
      <c r="O399" s="25"/>
      <c r="Q399" s="25"/>
    </row>
    <row r="400" spans="1:17" x14ac:dyDescent="0.25">
      <c r="A400" s="5">
        <f>+'Net Hash Rate'!B399</f>
        <v>40219</v>
      </c>
      <c r="B400">
        <f>+'Net Hash Rate'!G399</f>
        <v>0</v>
      </c>
      <c r="C400">
        <v>1.0624892879070427E-6</v>
      </c>
      <c r="D400" s="25">
        <f t="shared" si="18"/>
        <v>-1.0624892879070427E-6</v>
      </c>
      <c r="E400">
        <v>1.4680072103992622E-6</v>
      </c>
      <c r="F400" s="25">
        <f t="shared" si="19"/>
        <v>-1.4680072103992622E-6</v>
      </c>
      <c r="G400">
        <v>3.043241580320289E-6</v>
      </c>
      <c r="H400" s="25">
        <f t="shared" si="20"/>
        <v>-3.043241580320289E-6</v>
      </c>
      <c r="K400">
        <v>-6.2881913462797092</v>
      </c>
      <c r="L400">
        <v>398</v>
      </c>
      <c r="M400" s="25"/>
      <c r="O400" s="25"/>
      <c r="Q400" s="25"/>
    </row>
    <row r="401" spans="1:17" x14ac:dyDescent="0.25">
      <c r="A401" s="5">
        <f>+'Net Hash Rate'!B400</f>
        <v>40220</v>
      </c>
      <c r="B401">
        <f>+'Net Hash Rate'!G400</f>
        <v>0</v>
      </c>
      <c r="C401">
        <v>8.9964441169693891E-7</v>
      </c>
      <c r="D401" s="25">
        <f t="shared" si="18"/>
        <v>-8.9964441169693891E-7</v>
      </c>
      <c r="E401">
        <v>1.2430096926135367E-6</v>
      </c>
      <c r="F401" s="25">
        <f t="shared" si="19"/>
        <v>-1.2430096926135367E-6</v>
      </c>
      <c r="G401">
        <v>2.5768121263340611E-6</v>
      </c>
      <c r="H401" s="25">
        <f t="shared" si="20"/>
        <v>-2.5768121263340611E-6</v>
      </c>
      <c r="K401">
        <v>-6.2881913462797092</v>
      </c>
      <c r="L401">
        <v>399</v>
      </c>
      <c r="M401" s="25"/>
      <c r="O401" s="25"/>
      <c r="Q401" s="25"/>
    </row>
    <row r="402" spans="1:17" x14ac:dyDescent="0.25">
      <c r="A402" s="5">
        <f>+'Net Hash Rate'!B401</f>
        <v>40221</v>
      </c>
      <c r="B402">
        <f>+'Net Hash Rate'!G401</f>
        <v>0</v>
      </c>
      <c r="C402">
        <v>8.3081858527475052E-7</v>
      </c>
      <c r="D402" s="25">
        <f t="shared" si="18"/>
        <v>-8.3081858527475052E-7</v>
      </c>
      <c r="E402">
        <v>1.1479152661572578E-6</v>
      </c>
      <c r="F402" s="25">
        <f t="shared" si="19"/>
        <v>-1.1479152661572578E-6</v>
      </c>
      <c r="G402">
        <v>2.3796773230453568E-6</v>
      </c>
      <c r="H402" s="25">
        <f t="shared" si="20"/>
        <v>-2.3796773230453568E-6</v>
      </c>
      <c r="K402">
        <v>-6.2881913462797092</v>
      </c>
      <c r="L402">
        <v>400</v>
      </c>
      <c r="M402" s="25"/>
      <c r="O402" s="25"/>
      <c r="Q402" s="25"/>
    </row>
    <row r="403" spans="1:17" x14ac:dyDescent="0.25">
      <c r="A403" s="5">
        <f>+'Net Hash Rate'!B402</f>
        <v>40222</v>
      </c>
      <c r="B403">
        <f>+'Net Hash Rate'!G402</f>
        <v>0</v>
      </c>
      <c r="C403">
        <v>8.1707277203871099E-7</v>
      </c>
      <c r="D403" s="25">
        <f t="shared" si="18"/>
        <v>-8.1707277203871099E-7</v>
      </c>
      <c r="E403">
        <v>1.1289231189676542E-6</v>
      </c>
      <c r="F403" s="25">
        <f t="shared" si="19"/>
        <v>-1.1289231189676542E-6</v>
      </c>
      <c r="G403">
        <v>2.3403057916131335E-6</v>
      </c>
      <c r="H403" s="25">
        <f t="shared" si="20"/>
        <v>-2.3403057916131335E-6</v>
      </c>
      <c r="K403">
        <v>-6.2881913462797092</v>
      </c>
      <c r="L403">
        <v>401</v>
      </c>
      <c r="M403" s="25"/>
      <c r="O403" s="25"/>
      <c r="Q403" s="25"/>
    </row>
    <row r="404" spans="1:17" x14ac:dyDescent="0.25">
      <c r="A404" s="5">
        <f>+'Net Hash Rate'!B403</f>
        <v>40223</v>
      </c>
      <c r="B404">
        <f>+'Net Hash Rate'!G403</f>
        <v>0</v>
      </c>
      <c r="C404">
        <v>9.1134977052771177E-7</v>
      </c>
      <c r="D404" s="25">
        <f t="shared" si="18"/>
        <v>-9.1134977052771177E-7</v>
      </c>
      <c r="E404">
        <v>1.259182609704997E-6</v>
      </c>
      <c r="F404" s="25">
        <f t="shared" si="19"/>
        <v>-1.259182609704997E-6</v>
      </c>
      <c r="G404">
        <v>2.6103392734891614E-6</v>
      </c>
      <c r="H404" s="25">
        <f t="shared" si="20"/>
        <v>-2.6103392734891614E-6</v>
      </c>
      <c r="K404">
        <v>-6.2881913462797092</v>
      </c>
      <c r="L404">
        <v>402</v>
      </c>
      <c r="M404" s="25"/>
      <c r="O404" s="25"/>
      <c r="Q404" s="25"/>
    </row>
    <row r="405" spans="1:17" x14ac:dyDescent="0.25">
      <c r="A405" s="5">
        <f>+'Net Hash Rate'!B404</f>
        <v>40224</v>
      </c>
      <c r="B405">
        <f>+'Net Hash Rate'!G404</f>
        <v>0</v>
      </c>
      <c r="C405">
        <v>1.2366137123424676E-6</v>
      </c>
      <c r="D405" s="25">
        <f t="shared" si="18"/>
        <v>-1.2366137123424676E-6</v>
      </c>
      <c r="E405">
        <v>1.7085893164846363E-6</v>
      </c>
      <c r="F405" s="25">
        <f t="shared" si="19"/>
        <v>-1.7085893164846363E-6</v>
      </c>
      <c r="G405">
        <v>3.5419785507748891E-6</v>
      </c>
      <c r="H405" s="25">
        <f t="shared" si="20"/>
        <v>-3.5419785507748891E-6</v>
      </c>
      <c r="K405">
        <v>-6.2881913462797092</v>
      </c>
      <c r="L405">
        <v>403</v>
      </c>
      <c r="M405" s="25"/>
      <c r="O405" s="25"/>
      <c r="Q405" s="25"/>
    </row>
    <row r="406" spans="1:17" x14ac:dyDescent="0.25">
      <c r="A406" s="5">
        <f>+'Net Hash Rate'!B405</f>
        <v>40225</v>
      </c>
      <c r="B406">
        <f>+'Net Hash Rate'!G405</f>
        <v>0</v>
      </c>
      <c r="C406">
        <v>1.1057885479845883E-6</v>
      </c>
      <c r="D406" s="25">
        <f t="shared" si="18"/>
        <v>-1.1057885479845883E-6</v>
      </c>
      <c r="E406">
        <v>1.5278324027303787E-6</v>
      </c>
      <c r="F406" s="25">
        <f t="shared" si="19"/>
        <v>-1.5278324027303787E-6</v>
      </c>
      <c r="G406">
        <v>3.1672617564904015E-6</v>
      </c>
      <c r="H406" s="25">
        <f t="shared" si="20"/>
        <v>-3.1672617564904015E-6</v>
      </c>
      <c r="K406">
        <v>-6.2881913462797092</v>
      </c>
      <c r="L406">
        <v>404</v>
      </c>
      <c r="M406" s="25"/>
      <c r="O406" s="25"/>
      <c r="Q406" s="25"/>
    </row>
    <row r="407" spans="1:17" x14ac:dyDescent="0.25">
      <c r="A407" s="5">
        <f>+'Net Hash Rate'!B406</f>
        <v>40226</v>
      </c>
      <c r="B407">
        <f>+'Net Hash Rate'!G406</f>
        <v>0</v>
      </c>
      <c r="C407">
        <v>1.1311614629399015E-6</v>
      </c>
      <c r="D407" s="25">
        <f t="shared" si="18"/>
        <v>-1.1311614629399015E-6</v>
      </c>
      <c r="E407">
        <v>1.5628893416823188E-6</v>
      </c>
      <c r="F407" s="25">
        <f t="shared" si="19"/>
        <v>-1.5628893416823188E-6</v>
      </c>
      <c r="G407">
        <v>3.2399362866572372E-6</v>
      </c>
      <c r="H407" s="25">
        <f t="shared" si="20"/>
        <v>-3.2399362866572372E-6</v>
      </c>
      <c r="K407">
        <v>-6.2881913462797092</v>
      </c>
      <c r="L407">
        <v>405</v>
      </c>
      <c r="M407" s="25"/>
      <c r="O407" s="25"/>
      <c r="Q407" s="25"/>
    </row>
    <row r="408" spans="1:17" x14ac:dyDescent="0.25">
      <c r="A408" s="5">
        <f>+'Net Hash Rate'!B407</f>
        <v>40227</v>
      </c>
      <c r="B408">
        <f>+'Net Hash Rate'!G407</f>
        <v>0</v>
      </c>
      <c r="C408">
        <v>1.2997478718765681E-6</v>
      </c>
      <c r="D408" s="25">
        <f t="shared" si="18"/>
        <v>-1.2997478718765681E-6</v>
      </c>
      <c r="E408">
        <v>1.7958197502155272E-6</v>
      </c>
      <c r="F408" s="25">
        <f t="shared" si="19"/>
        <v>-1.7958197502155272E-6</v>
      </c>
      <c r="G408">
        <v>3.7228109616232126E-6</v>
      </c>
      <c r="H408" s="25">
        <f t="shared" si="20"/>
        <v>-3.7228109616232126E-6</v>
      </c>
      <c r="K408">
        <v>-6.2881913462797092</v>
      </c>
      <c r="L408">
        <v>406</v>
      </c>
      <c r="M408" s="25"/>
      <c r="O408" s="25"/>
      <c r="Q408" s="25"/>
    </row>
    <row r="409" spans="1:17" x14ac:dyDescent="0.25">
      <c r="A409" s="5">
        <f>+'Net Hash Rate'!B408</f>
        <v>40228</v>
      </c>
      <c r="B409">
        <f>+'Net Hash Rate'!G408</f>
        <v>0</v>
      </c>
      <c r="C409">
        <v>1.076389454681152E-6</v>
      </c>
      <c r="D409" s="25">
        <f t="shared" si="18"/>
        <v>-1.076389454681152E-6</v>
      </c>
      <c r="E409">
        <v>1.4872126228983767E-6</v>
      </c>
      <c r="F409" s="25">
        <f t="shared" si="19"/>
        <v>-1.4872126228983767E-6</v>
      </c>
      <c r="G409">
        <v>3.0830552198381845E-6</v>
      </c>
      <c r="H409" s="25">
        <f t="shared" si="20"/>
        <v>-3.0830552198381845E-6</v>
      </c>
      <c r="K409">
        <v>-6.2881913462797092</v>
      </c>
      <c r="L409">
        <v>407</v>
      </c>
      <c r="M409" s="25"/>
      <c r="O409" s="25"/>
      <c r="Q409" s="25"/>
    </row>
    <row r="410" spans="1:17" x14ac:dyDescent="0.25">
      <c r="A410" s="5">
        <f>+'Net Hash Rate'!B409</f>
        <v>40229</v>
      </c>
      <c r="B410">
        <f>+'Net Hash Rate'!G409</f>
        <v>0</v>
      </c>
      <c r="C410">
        <v>9.9358977305218947E-7</v>
      </c>
      <c r="D410" s="25">
        <f t="shared" si="18"/>
        <v>-9.9358977305218947E-7</v>
      </c>
      <c r="E410">
        <v>1.3728109710101787E-6</v>
      </c>
      <c r="F410" s="25">
        <f t="shared" si="19"/>
        <v>-1.3728109710101787E-6</v>
      </c>
      <c r="G410">
        <v>2.8458957144779884E-6</v>
      </c>
      <c r="H410" s="25">
        <f t="shared" si="20"/>
        <v>-2.8458957144779884E-6</v>
      </c>
      <c r="K410">
        <v>-6.2881913462797092</v>
      </c>
      <c r="L410">
        <v>408</v>
      </c>
      <c r="M410" s="25"/>
      <c r="O410" s="25"/>
      <c r="Q410" s="25"/>
    </row>
    <row r="411" spans="1:17" x14ac:dyDescent="0.25">
      <c r="A411" s="5">
        <f>+'Net Hash Rate'!B410</f>
        <v>40230</v>
      </c>
      <c r="B411">
        <f>+'Net Hash Rate'!G410</f>
        <v>0</v>
      </c>
      <c r="C411">
        <v>1.1080687715536257E-6</v>
      </c>
      <c r="D411" s="25">
        <f t="shared" si="18"/>
        <v>-1.1080687715536257E-6</v>
      </c>
      <c r="E411">
        <v>1.5309829141555463E-6</v>
      </c>
      <c r="F411" s="25">
        <f t="shared" si="19"/>
        <v>-1.5309829141555463E-6</v>
      </c>
      <c r="G411">
        <v>3.1737929010927069E-6</v>
      </c>
      <c r="H411" s="25">
        <f t="shared" si="20"/>
        <v>-3.1737929010927069E-6</v>
      </c>
      <c r="K411">
        <v>-6.2881913462797092</v>
      </c>
      <c r="L411">
        <v>409</v>
      </c>
      <c r="M411" s="25"/>
      <c r="O411" s="25"/>
      <c r="Q411" s="25"/>
    </row>
    <row r="412" spans="1:17" x14ac:dyDescent="0.25">
      <c r="A412" s="5">
        <f>+'Net Hash Rate'!B411</f>
        <v>40231</v>
      </c>
      <c r="B412">
        <f>+'Net Hash Rate'!G411</f>
        <v>0</v>
      </c>
      <c r="C412">
        <v>9.4174260571321263E-7</v>
      </c>
      <c r="D412" s="25">
        <f t="shared" si="18"/>
        <v>-9.4174260571321263E-7</v>
      </c>
      <c r="E412">
        <v>1.3011754106721303E-6</v>
      </c>
      <c r="F412" s="25">
        <f t="shared" si="19"/>
        <v>-1.3011754106721303E-6</v>
      </c>
      <c r="G412">
        <v>2.6973921415350461E-6</v>
      </c>
      <c r="H412" s="25">
        <f t="shared" si="20"/>
        <v>-2.6973921415350461E-6</v>
      </c>
      <c r="K412">
        <v>-6.2881913462797092</v>
      </c>
      <c r="L412">
        <v>410</v>
      </c>
      <c r="M412" s="25"/>
      <c r="O412" s="25"/>
      <c r="Q412" s="25"/>
    </row>
    <row r="413" spans="1:17" x14ac:dyDescent="0.25">
      <c r="A413" s="5">
        <f>+'Net Hash Rate'!B412</f>
        <v>40232</v>
      </c>
      <c r="B413">
        <f>+'Net Hash Rate'!G412</f>
        <v>0</v>
      </c>
      <c r="C413">
        <v>1.1487793454076893E-6</v>
      </c>
      <c r="D413" s="25">
        <f t="shared" si="18"/>
        <v>-1.1487793454076893E-6</v>
      </c>
      <c r="E413">
        <v>1.5872314021520539E-6</v>
      </c>
      <c r="F413" s="25">
        <f t="shared" si="19"/>
        <v>-1.5872314021520539E-6</v>
      </c>
      <c r="G413">
        <v>3.2903984165755378E-6</v>
      </c>
      <c r="H413" s="25">
        <f t="shared" si="20"/>
        <v>-3.2903984165755378E-6</v>
      </c>
      <c r="K413">
        <v>-6.2881913462797092</v>
      </c>
      <c r="L413">
        <v>411</v>
      </c>
      <c r="M413" s="25"/>
      <c r="O413" s="25"/>
      <c r="Q413" s="25"/>
    </row>
    <row r="414" spans="1:17" x14ac:dyDescent="0.25">
      <c r="A414" s="5">
        <f>+'Net Hash Rate'!B413</f>
        <v>40233</v>
      </c>
      <c r="B414">
        <f>+'Net Hash Rate'!G413</f>
        <v>0</v>
      </c>
      <c r="C414">
        <v>1.679499353599393E-6</v>
      </c>
      <c r="D414" s="25">
        <f t="shared" si="18"/>
        <v>-1.679499353599393E-6</v>
      </c>
      <c r="E414">
        <v>2.3205101350259612E-6</v>
      </c>
      <c r="F414" s="25">
        <f t="shared" si="19"/>
        <v>-2.3205101350259612E-6</v>
      </c>
      <c r="G414">
        <v>4.8105165154774655E-6</v>
      </c>
      <c r="H414" s="25">
        <f t="shared" si="20"/>
        <v>-4.8105165154774655E-6</v>
      </c>
      <c r="K414">
        <v>-6.2881913462797092</v>
      </c>
      <c r="L414">
        <v>412</v>
      </c>
      <c r="M414" s="25"/>
      <c r="O414" s="25"/>
      <c r="Q414" s="25"/>
    </row>
    <row r="415" spans="1:17" x14ac:dyDescent="0.25">
      <c r="A415" s="5">
        <f>+'Net Hash Rate'!B414</f>
        <v>40234</v>
      </c>
      <c r="B415">
        <f>+'Net Hash Rate'!G414</f>
        <v>0</v>
      </c>
      <c r="C415">
        <v>1.6301243412738671E-6</v>
      </c>
      <c r="D415" s="25">
        <f t="shared" si="18"/>
        <v>-1.6301243412738671E-6</v>
      </c>
      <c r="E415">
        <v>2.2522902716048383E-6</v>
      </c>
      <c r="F415" s="25">
        <f t="shared" si="19"/>
        <v>-2.2522902716048383E-6</v>
      </c>
      <c r="G415">
        <v>4.6690938279754961E-6</v>
      </c>
      <c r="H415" s="25">
        <f t="shared" si="20"/>
        <v>-4.6690938279754961E-6</v>
      </c>
      <c r="K415">
        <v>-6.2881913462797092</v>
      </c>
      <c r="L415">
        <v>413</v>
      </c>
      <c r="M415" s="25"/>
      <c r="O415" s="25"/>
      <c r="Q415" s="25"/>
    </row>
    <row r="416" spans="1:17" x14ac:dyDescent="0.25">
      <c r="A416" s="5">
        <f>+'Net Hash Rate'!B415</f>
        <v>40235</v>
      </c>
      <c r="B416">
        <f>+'Net Hash Rate'!G415</f>
        <v>0</v>
      </c>
      <c r="C416">
        <v>1.4595317011659112E-6</v>
      </c>
      <c r="D416" s="25">
        <f t="shared" si="18"/>
        <v>-1.4595317011659112E-6</v>
      </c>
      <c r="E416">
        <v>2.0165879181130301E-6</v>
      </c>
      <c r="F416" s="25">
        <f t="shared" si="19"/>
        <v>-2.0165879181130301E-6</v>
      </c>
      <c r="G416">
        <v>4.1804727928441128E-6</v>
      </c>
      <c r="H416" s="25">
        <f t="shared" si="20"/>
        <v>-4.1804727928441128E-6</v>
      </c>
      <c r="K416">
        <v>-6.2881913462797092</v>
      </c>
      <c r="L416">
        <v>414</v>
      </c>
      <c r="M416" s="25"/>
      <c r="O416" s="25"/>
      <c r="Q416" s="25"/>
    </row>
    <row r="417" spans="1:17" x14ac:dyDescent="0.25">
      <c r="A417" s="5">
        <f>+'Net Hash Rate'!B416</f>
        <v>40236</v>
      </c>
      <c r="B417">
        <f>+'Net Hash Rate'!G416</f>
        <v>0</v>
      </c>
      <c r="C417">
        <v>1.7061100310955969E-6</v>
      </c>
      <c r="D417" s="25">
        <f t="shared" si="18"/>
        <v>-1.7061100310955969E-6</v>
      </c>
      <c r="E417">
        <v>2.3572772505937698E-6</v>
      </c>
      <c r="F417" s="25">
        <f t="shared" si="19"/>
        <v>-2.3572772505937698E-6</v>
      </c>
      <c r="G417">
        <v>4.886736314734422E-6</v>
      </c>
      <c r="H417" s="25">
        <f t="shared" si="20"/>
        <v>-4.886736314734422E-6</v>
      </c>
      <c r="K417">
        <v>-6.2881913462797092</v>
      </c>
      <c r="L417">
        <v>415</v>
      </c>
      <c r="M417" s="25"/>
      <c r="O417" s="25"/>
      <c r="Q417" s="25"/>
    </row>
    <row r="418" spans="1:17" x14ac:dyDescent="0.25">
      <c r="A418" s="5">
        <f>+'Net Hash Rate'!B417</f>
        <v>40237</v>
      </c>
      <c r="B418">
        <f>+'Net Hash Rate'!G417</f>
        <v>0</v>
      </c>
      <c r="C418">
        <v>1.8642952360930768E-6</v>
      </c>
      <c r="D418" s="25">
        <f t="shared" si="18"/>
        <v>-1.8642952360930768E-6</v>
      </c>
      <c r="E418">
        <v>2.5758366508228499E-6</v>
      </c>
      <c r="F418" s="25">
        <f t="shared" si="19"/>
        <v>-2.5758366508228499E-6</v>
      </c>
      <c r="G418">
        <v>5.3398192763406539E-6</v>
      </c>
      <c r="H418" s="25">
        <f t="shared" si="20"/>
        <v>-5.3398192763406539E-6</v>
      </c>
      <c r="K418">
        <v>-6.2881913462797092</v>
      </c>
      <c r="L418">
        <v>416</v>
      </c>
      <c r="M418" s="25"/>
      <c r="O418" s="25"/>
      <c r="Q418" s="25"/>
    </row>
    <row r="419" spans="1:17" x14ac:dyDescent="0.25">
      <c r="A419" s="5">
        <f>+'Net Hash Rate'!B418</f>
        <v>40238</v>
      </c>
      <c r="B419">
        <f>+'Net Hash Rate'!G418</f>
        <v>0</v>
      </c>
      <c r="C419">
        <v>1.6033415314779681E-6</v>
      </c>
      <c r="D419" s="25">
        <f t="shared" si="18"/>
        <v>-1.6033415314779681E-6</v>
      </c>
      <c r="E419">
        <v>2.2152853263855026E-6</v>
      </c>
      <c r="F419" s="25">
        <f t="shared" si="19"/>
        <v>-2.2152853263855026E-6</v>
      </c>
      <c r="G419">
        <v>4.592380997703819E-6</v>
      </c>
      <c r="H419" s="25">
        <f t="shared" si="20"/>
        <v>-4.592380997703819E-6</v>
      </c>
      <c r="K419">
        <v>-6.2881913462797092</v>
      </c>
      <c r="L419">
        <v>417</v>
      </c>
      <c r="M419" s="25"/>
      <c r="O419" s="25"/>
      <c r="Q419" s="25"/>
    </row>
    <row r="420" spans="1:17" x14ac:dyDescent="0.25">
      <c r="A420" s="5">
        <f>+'Net Hash Rate'!B419</f>
        <v>40239</v>
      </c>
      <c r="B420">
        <f>+'Net Hash Rate'!G419</f>
        <v>0</v>
      </c>
      <c r="C420">
        <v>1.66304143781003E-6</v>
      </c>
      <c r="D420" s="25">
        <f t="shared" si="18"/>
        <v>-1.66304143781003E-6</v>
      </c>
      <c r="E420">
        <v>2.2977707631358965E-6</v>
      </c>
      <c r="F420" s="25">
        <f t="shared" si="19"/>
        <v>-2.2977707631358965E-6</v>
      </c>
      <c r="G420">
        <v>4.7633768273642232E-6</v>
      </c>
      <c r="H420" s="25">
        <f t="shared" si="20"/>
        <v>-4.7633768273642232E-6</v>
      </c>
      <c r="K420">
        <v>-6.2881913462797092</v>
      </c>
      <c r="L420">
        <v>418</v>
      </c>
      <c r="M420" s="25"/>
      <c r="O420" s="25"/>
      <c r="Q420" s="25"/>
    </row>
    <row r="421" spans="1:17" x14ac:dyDescent="0.25">
      <c r="A421" s="5">
        <f>+'Net Hash Rate'!B420</f>
        <v>40240</v>
      </c>
      <c r="B421">
        <f>+'Net Hash Rate'!G420</f>
        <v>0</v>
      </c>
      <c r="C421">
        <v>1.6223406967559457E-6</v>
      </c>
      <c r="D421" s="25">
        <f t="shared" si="18"/>
        <v>-1.6223406967559457E-6</v>
      </c>
      <c r="E421">
        <v>2.2415358608022581E-6</v>
      </c>
      <c r="F421" s="25">
        <f t="shared" si="19"/>
        <v>-2.2415358608022581E-6</v>
      </c>
      <c r="G421">
        <v>4.6467994755401589E-6</v>
      </c>
      <c r="H421" s="25">
        <f t="shared" si="20"/>
        <v>-4.6467994755401589E-6</v>
      </c>
      <c r="K421">
        <v>-6.2881913462797092</v>
      </c>
      <c r="L421">
        <v>419</v>
      </c>
      <c r="M421" s="25"/>
      <c r="O421" s="25"/>
      <c r="Q421" s="25"/>
    </row>
    <row r="422" spans="1:17" x14ac:dyDescent="0.25">
      <c r="A422" s="5">
        <f>+'Net Hash Rate'!B421</f>
        <v>40241</v>
      </c>
      <c r="B422">
        <f>+'Net Hash Rate'!G421</f>
        <v>0</v>
      </c>
      <c r="C422">
        <v>1.3329508242805495E-6</v>
      </c>
      <c r="D422" s="25">
        <f t="shared" si="18"/>
        <v>-1.3329508242805495E-6</v>
      </c>
      <c r="E422">
        <v>1.8416951995874484E-6</v>
      </c>
      <c r="F422" s="25">
        <f t="shared" si="19"/>
        <v>-1.8416951995874484E-6</v>
      </c>
      <c r="G422">
        <v>3.8179127254670961E-6</v>
      </c>
      <c r="H422" s="25">
        <f t="shared" si="20"/>
        <v>-3.8179127254670961E-6</v>
      </c>
      <c r="K422">
        <v>-6.2881913462797092</v>
      </c>
      <c r="L422">
        <v>420</v>
      </c>
      <c r="M422" s="25"/>
      <c r="O422" s="25"/>
      <c r="Q422" s="25"/>
    </row>
    <row r="423" spans="1:17" x14ac:dyDescent="0.25">
      <c r="A423" s="5">
        <f>+'Net Hash Rate'!B422</f>
        <v>40242</v>
      </c>
      <c r="B423">
        <f>+'Net Hash Rate'!G422</f>
        <v>0</v>
      </c>
      <c r="C423">
        <v>1.7048903522286272E-6</v>
      </c>
      <c r="D423" s="25">
        <f t="shared" si="18"/>
        <v>-1.7048903522286272E-6</v>
      </c>
      <c r="E423">
        <v>2.3555920596074116E-6</v>
      </c>
      <c r="F423" s="25">
        <f t="shared" si="19"/>
        <v>-2.3555920596074116E-6</v>
      </c>
      <c r="G423">
        <v>4.8832428419202987E-6</v>
      </c>
      <c r="H423" s="25">
        <f t="shared" si="20"/>
        <v>-4.8832428419202987E-6</v>
      </c>
      <c r="K423">
        <v>-6.2881913462797092</v>
      </c>
      <c r="L423">
        <v>421</v>
      </c>
      <c r="M423" s="25"/>
      <c r="O423" s="25"/>
      <c r="Q423" s="25"/>
    </row>
    <row r="424" spans="1:17" x14ac:dyDescent="0.25">
      <c r="A424" s="5">
        <f>+'Net Hash Rate'!B423</f>
        <v>40243</v>
      </c>
      <c r="B424">
        <f>+'Net Hash Rate'!G423</f>
        <v>0</v>
      </c>
      <c r="C424">
        <v>1.6326485761951554E-6</v>
      </c>
      <c r="D424" s="25">
        <f t="shared" si="18"/>
        <v>-1.6326485761951554E-6</v>
      </c>
      <c r="E424">
        <v>2.2557779256521488E-6</v>
      </c>
      <c r="F424" s="25">
        <f t="shared" si="19"/>
        <v>-2.2557779256521488E-6</v>
      </c>
      <c r="G424">
        <v>4.6763238836178393E-6</v>
      </c>
      <c r="H424" s="25">
        <f t="shared" si="20"/>
        <v>-4.6763238836178393E-6</v>
      </c>
      <c r="K424">
        <v>-6.2881913462797092</v>
      </c>
      <c r="L424">
        <v>422</v>
      </c>
      <c r="M424" s="25"/>
      <c r="O424" s="25"/>
      <c r="Q424" s="25"/>
    </row>
    <row r="425" spans="1:17" x14ac:dyDescent="0.25">
      <c r="A425" s="5">
        <f>+'Net Hash Rate'!B424</f>
        <v>40244</v>
      </c>
      <c r="B425">
        <f>+'Net Hash Rate'!G424</f>
        <v>0</v>
      </c>
      <c r="C425">
        <v>1.5962483888121365E-6</v>
      </c>
      <c r="D425" s="25">
        <f t="shared" si="18"/>
        <v>-1.5962483888121365E-6</v>
      </c>
      <c r="E425">
        <v>2.2054849597405423E-6</v>
      </c>
      <c r="F425" s="25">
        <f t="shared" si="19"/>
        <v>-2.2054849597405423E-6</v>
      </c>
      <c r="G425">
        <v>4.5720644195119345E-6</v>
      </c>
      <c r="H425" s="25">
        <f t="shared" si="20"/>
        <v>-4.5720644195119345E-6</v>
      </c>
      <c r="K425">
        <v>-6.2881913462797092</v>
      </c>
      <c r="L425">
        <v>423</v>
      </c>
      <c r="M425" s="25"/>
      <c r="O425" s="25"/>
      <c r="Q425" s="25"/>
    </row>
    <row r="426" spans="1:17" x14ac:dyDescent="0.25">
      <c r="A426" s="5">
        <f>+'Net Hash Rate'!B425</f>
        <v>40245</v>
      </c>
      <c r="B426">
        <f>+'Net Hash Rate'!G425</f>
        <v>0</v>
      </c>
      <c r="C426">
        <v>2.2858242539702402E-6</v>
      </c>
      <c r="D426" s="25">
        <f t="shared" si="18"/>
        <v>-2.2858242539702402E-6</v>
      </c>
      <c r="E426">
        <v>3.1582497110572375E-6</v>
      </c>
      <c r="F426" s="25">
        <f t="shared" si="19"/>
        <v>-3.1582497110572375E-6</v>
      </c>
      <c r="G426">
        <v>6.5471863991116763E-6</v>
      </c>
      <c r="H426" s="25">
        <f t="shared" si="20"/>
        <v>-6.5471863991116763E-6</v>
      </c>
      <c r="K426">
        <v>-6.2881913462797092</v>
      </c>
      <c r="L426">
        <v>424</v>
      </c>
      <c r="M426" s="25"/>
      <c r="O426" s="25"/>
      <c r="Q426" s="25"/>
    </row>
    <row r="427" spans="1:17" x14ac:dyDescent="0.25">
      <c r="A427" s="5">
        <f>+'Net Hash Rate'!B426</f>
        <v>40246</v>
      </c>
      <c r="B427">
        <f>+'Net Hash Rate'!G426</f>
        <v>0</v>
      </c>
      <c r="C427">
        <v>1.9889394390304357E-6</v>
      </c>
      <c r="D427" s="25">
        <f t="shared" si="18"/>
        <v>-1.9889394390304357E-6</v>
      </c>
      <c r="E427">
        <v>2.7480535293637666E-6</v>
      </c>
      <c r="F427" s="25">
        <f t="shared" si="19"/>
        <v>-2.7480535293637666E-6</v>
      </c>
      <c r="G427">
        <v>5.6968322132635891E-6</v>
      </c>
      <c r="H427" s="25">
        <f t="shared" si="20"/>
        <v>-5.6968322132635891E-6</v>
      </c>
      <c r="K427">
        <v>-6.2881913462797092</v>
      </c>
      <c r="L427">
        <v>425</v>
      </c>
      <c r="M427" s="25"/>
      <c r="O427" s="25"/>
      <c r="Q427" s="25"/>
    </row>
    <row r="428" spans="1:17" x14ac:dyDescent="0.25">
      <c r="A428" s="5">
        <f>+'Net Hash Rate'!B427</f>
        <v>40247</v>
      </c>
      <c r="B428">
        <f>+'Net Hash Rate'!G427</f>
        <v>0</v>
      </c>
      <c r="C428">
        <v>1.7925043155825233E-6</v>
      </c>
      <c r="D428" s="25">
        <f t="shared" si="18"/>
        <v>-1.7925043155825233E-6</v>
      </c>
      <c r="E428">
        <v>2.4766454494147909E-6</v>
      </c>
      <c r="F428" s="25">
        <f t="shared" si="19"/>
        <v>-2.4766454494147909E-6</v>
      </c>
      <c r="G428">
        <v>5.1341916837862341E-6</v>
      </c>
      <c r="H428" s="25">
        <f t="shared" si="20"/>
        <v>-5.1341916837862341E-6</v>
      </c>
      <c r="K428">
        <v>-6.2881913462797092</v>
      </c>
      <c r="L428">
        <v>426</v>
      </c>
      <c r="M428" s="25"/>
      <c r="O428" s="25"/>
      <c r="Q428" s="25"/>
    </row>
    <row r="429" spans="1:17" x14ac:dyDescent="0.25">
      <c r="A429" s="5">
        <f>+'Net Hash Rate'!B428</f>
        <v>40248</v>
      </c>
      <c r="B429">
        <f>+'Net Hash Rate'!G428</f>
        <v>0</v>
      </c>
      <c r="C429">
        <v>2.1538853105272455E-6</v>
      </c>
      <c r="D429" s="25">
        <f t="shared" si="18"/>
        <v>-2.1538853105272455E-6</v>
      </c>
      <c r="E429">
        <v>2.975953924632591E-6</v>
      </c>
      <c r="F429" s="25">
        <f t="shared" si="19"/>
        <v>-2.975953924632591E-6</v>
      </c>
      <c r="G429">
        <v>6.1692794561248048E-6</v>
      </c>
      <c r="H429" s="25">
        <f t="shared" si="20"/>
        <v>-6.1692794561248048E-6</v>
      </c>
      <c r="K429">
        <v>-6.2881913462797092</v>
      </c>
      <c r="L429">
        <v>427</v>
      </c>
      <c r="M429" s="25"/>
      <c r="O429" s="25"/>
      <c r="Q429" s="25"/>
    </row>
    <row r="430" spans="1:17" x14ac:dyDescent="0.25">
      <c r="A430" s="5">
        <f>+'Net Hash Rate'!B429</f>
        <v>40249</v>
      </c>
      <c r="B430">
        <f>+'Net Hash Rate'!G429</f>
        <v>0</v>
      </c>
      <c r="C430">
        <v>2.347078662035748E-6</v>
      </c>
      <c r="D430" s="25">
        <f t="shared" si="18"/>
        <v>-2.347078662035748E-6</v>
      </c>
      <c r="E430">
        <v>3.2428829527589376E-6</v>
      </c>
      <c r="F430" s="25">
        <f t="shared" si="19"/>
        <v>-3.2428829527589376E-6</v>
      </c>
      <c r="G430">
        <v>6.7226347200731654E-6</v>
      </c>
      <c r="H430" s="25">
        <f t="shared" si="20"/>
        <v>-6.7226347200731654E-6</v>
      </c>
      <c r="K430">
        <v>-6.2881913462797092</v>
      </c>
      <c r="L430">
        <v>428</v>
      </c>
      <c r="M430" s="25"/>
      <c r="O430" s="25"/>
      <c r="Q430" s="25"/>
    </row>
    <row r="431" spans="1:17" x14ac:dyDescent="0.25">
      <c r="A431" s="5">
        <f>+'Net Hash Rate'!B430</f>
        <v>40250</v>
      </c>
      <c r="B431">
        <f>+'Net Hash Rate'!G430</f>
        <v>0</v>
      </c>
      <c r="C431">
        <v>2.0085624077479096E-6</v>
      </c>
      <c r="D431" s="25">
        <f t="shared" si="18"/>
        <v>-2.0085624077479096E-6</v>
      </c>
      <c r="E431">
        <v>2.7751659528908176E-6</v>
      </c>
      <c r="F431" s="25">
        <f t="shared" si="19"/>
        <v>-2.7751659528908176E-6</v>
      </c>
      <c r="G431">
        <v>5.7530374239984432E-6</v>
      </c>
      <c r="H431" s="25">
        <f t="shared" si="20"/>
        <v>-5.7530374239984432E-6</v>
      </c>
      <c r="K431">
        <v>-6.2881913462797092</v>
      </c>
      <c r="L431">
        <v>429</v>
      </c>
      <c r="M431" s="25"/>
      <c r="O431" s="25"/>
      <c r="Q431" s="25"/>
    </row>
    <row r="432" spans="1:17" x14ac:dyDescent="0.25">
      <c r="A432" s="5">
        <f>+'Net Hash Rate'!B431</f>
        <v>40251</v>
      </c>
      <c r="B432">
        <f>+'Net Hash Rate'!G431</f>
        <v>0</v>
      </c>
      <c r="C432">
        <v>2.458482201315914E-6</v>
      </c>
      <c r="D432" s="25">
        <f t="shared" si="18"/>
        <v>-2.458482201315914E-6</v>
      </c>
      <c r="E432">
        <v>3.396805633004905E-6</v>
      </c>
      <c r="F432" s="25">
        <f t="shared" si="19"/>
        <v>-3.396805633004905E-6</v>
      </c>
      <c r="G432">
        <v>7.0417230034007884E-6</v>
      </c>
      <c r="H432" s="25">
        <f t="shared" si="20"/>
        <v>-7.0417230034007884E-6</v>
      </c>
      <c r="K432">
        <v>-6.2881913462797092</v>
      </c>
      <c r="L432">
        <v>430</v>
      </c>
      <c r="M432" s="25"/>
      <c r="O432" s="25"/>
      <c r="Q432" s="25"/>
    </row>
    <row r="433" spans="1:17" x14ac:dyDescent="0.25">
      <c r="A433" s="5">
        <f>+'Net Hash Rate'!B432</f>
        <v>40252</v>
      </c>
      <c r="B433">
        <f>+'Net Hash Rate'!G432</f>
        <v>0</v>
      </c>
      <c r="C433">
        <v>1.7711661859805621E-6</v>
      </c>
      <c r="D433" s="25">
        <f t="shared" si="18"/>
        <v>-1.7711661859805621E-6</v>
      </c>
      <c r="E433">
        <v>2.447163243364678E-6</v>
      </c>
      <c r="F433" s="25">
        <f t="shared" si="19"/>
        <v>-2.447163243364678E-6</v>
      </c>
      <c r="G433">
        <v>5.0730738127732768E-6</v>
      </c>
      <c r="H433" s="25">
        <f t="shared" si="20"/>
        <v>-5.0730738127732768E-6</v>
      </c>
      <c r="K433">
        <v>-6.2881913462797092</v>
      </c>
      <c r="L433">
        <v>431</v>
      </c>
      <c r="M433" s="25"/>
      <c r="O433" s="25"/>
      <c r="Q433" s="25"/>
    </row>
    <row r="434" spans="1:17" x14ac:dyDescent="0.25">
      <c r="A434" s="5">
        <f>+'Net Hash Rate'!B433</f>
        <v>40253</v>
      </c>
      <c r="B434">
        <f>+'Net Hash Rate'!G433</f>
        <v>0</v>
      </c>
      <c r="C434">
        <v>1.8976732626572076E-6</v>
      </c>
      <c r="D434" s="25">
        <f t="shared" si="18"/>
        <v>-1.8976732626572076E-6</v>
      </c>
      <c r="E434">
        <v>2.6219539945200878E-6</v>
      </c>
      <c r="F434" s="25">
        <f t="shared" si="19"/>
        <v>-2.6219539945200878E-6</v>
      </c>
      <c r="G434">
        <v>5.4354224974414442E-6</v>
      </c>
      <c r="H434" s="25">
        <f t="shared" si="20"/>
        <v>-5.4354224974414442E-6</v>
      </c>
      <c r="K434">
        <v>-6.2881913462797092</v>
      </c>
      <c r="L434">
        <v>432</v>
      </c>
      <c r="M434" s="25"/>
      <c r="O434" s="25"/>
      <c r="Q434" s="25"/>
    </row>
    <row r="435" spans="1:17" x14ac:dyDescent="0.25">
      <c r="A435" s="5">
        <f>+'Net Hash Rate'!B434</f>
        <v>40254</v>
      </c>
      <c r="B435">
        <f>+'Net Hash Rate'!G434</f>
        <v>0</v>
      </c>
      <c r="C435">
        <v>1.7436632224352895E-6</v>
      </c>
      <c r="D435" s="25">
        <f t="shared" si="18"/>
        <v>-1.7436632224352895E-6</v>
      </c>
      <c r="E435">
        <v>2.4091632849167763E-6</v>
      </c>
      <c r="F435" s="25">
        <f t="shared" si="19"/>
        <v>-2.4091632849167763E-6</v>
      </c>
      <c r="G435">
        <v>4.9942982776261125E-6</v>
      </c>
      <c r="H435" s="25">
        <f t="shared" si="20"/>
        <v>-4.9942982776261125E-6</v>
      </c>
      <c r="K435">
        <v>-6.2881913462797092</v>
      </c>
      <c r="L435">
        <v>433</v>
      </c>
      <c r="M435" s="25"/>
      <c r="O435" s="25"/>
      <c r="Q435" s="25"/>
    </row>
    <row r="436" spans="1:17" x14ac:dyDescent="0.25">
      <c r="A436" s="5">
        <f>+'Net Hash Rate'!B435</f>
        <v>40255</v>
      </c>
      <c r="B436">
        <f>+'Net Hash Rate'!G435</f>
        <v>0</v>
      </c>
      <c r="C436">
        <v>1.6794880891626738E-6</v>
      </c>
      <c r="D436" s="25">
        <f t="shared" si="18"/>
        <v>-1.6794880891626738E-6</v>
      </c>
      <c r="E436">
        <v>2.3204945713167424E-6</v>
      </c>
      <c r="F436" s="25">
        <f t="shared" si="19"/>
        <v>-2.3204945713167424E-6</v>
      </c>
      <c r="G436">
        <v>4.810484251244223E-6</v>
      </c>
      <c r="H436" s="25">
        <f t="shared" si="20"/>
        <v>-4.810484251244223E-6</v>
      </c>
      <c r="K436">
        <v>-6.2881913462797092</v>
      </c>
      <c r="L436">
        <v>434</v>
      </c>
      <c r="M436" s="25"/>
      <c r="O436" s="25"/>
      <c r="Q436" s="25"/>
    </row>
    <row r="437" spans="1:17" x14ac:dyDescent="0.25">
      <c r="A437" s="5">
        <f>+'Net Hash Rate'!B436</f>
        <v>40256</v>
      </c>
      <c r="B437">
        <f>+'Net Hash Rate'!G436</f>
        <v>0</v>
      </c>
      <c r="C437">
        <v>1.662169354162481E-6</v>
      </c>
      <c r="D437" s="25">
        <f t="shared" si="18"/>
        <v>-1.662169354162481E-6</v>
      </c>
      <c r="E437">
        <v>2.2965658332629603E-6</v>
      </c>
      <c r="F437" s="25">
        <f t="shared" si="19"/>
        <v>-2.2965658332629603E-6</v>
      </c>
      <c r="G437">
        <v>4.7608789563287732E-6</v>
      </c>
      <c r="H437" s="25">
        <f t="shared" si="20"/>
        <v>-4.7608789563287732E-6</v>
      </c>
      <c r="K437">
        <v>-6.2881913462797092</v>
      </c>
      <c r="L437">
        <v>435</v>
      </c>
      <c r="M437" s="25"/>
      <c r="O437" s="25"/>
      <c r="Q437" s="25"/>
    </row>
    <row r="438" spans="1:17" x14ac:dyDescent="0.25">
      <c r="A438" s="5">
        <f>+'Net Hash Rate'!B437</f>
        <v>40257</v>
      </c>
      <c r="B438">
        <f>+'Net Hash Rate'!G437</f>
        <v>0</v>
      </c>
      <c r="C438">
        <v>1.3245428526221986E-6</v>
      </c>
      <c r="D438" s="25">
        <f t="shared" si="18"/>
        <v>-1.3245428526221986E-6</v>
      </c>
      <c r="E438">
        <v>1.8300781760938693E-6</v>
      </c>
      <c r="F438" s="25">
        <f t="shared" si="19"/>
        <v>-1.8300781760938693E-6</v>
      </c>
      <c r="G438">
        <v>3.7938301401195749E-6</v>
      </c>
      <c r="H438" s="25">
        <f t="shared" si="20"/>
        <v>-3.7938301401195749E-6</v>
      </c>
      <c r="K438">
        <v>-6.2881913462797092</v>
      </c>
      <c r="L438">
        <v>436</v>
      </c>
      <c r="M438" s="25"/>
      <c r="O438" s="25"/>
      <c r="Q438" s="25"/>
    </row>
    <row r="439" spans="1:17" x14ac:dyDescent="0.25">
      <c r="A439" s="5">
        <f>+'Net Hash Rate'!B438</f>
        <v>40258</v>
      </c>
      <c r="B439">
        <f>+'Net Hash Rate'!G438</f>
        <v>0</v>
      </c>
      <c r="C439">
        <v>1.8752127739360088E-6</v>
      </c>
      <c r="D439" s="25">
        <f t="shared" si="18"/>
        <v>-1.8752127739360088E-6</v>
      </c>
      <c r="E439">
        <v>2.5909210610429307E-6</v>
      </c>
      <c r="F439" s="25">
        <f t="shared" si="19"/>
        <v>-2.5909210610429307E-6</v>
      </c>
      <c r="G439">
        <v>5.3710899023097669E-6</v>
      </c>
      <c r="H439" s="25">
        <f t="shared" si="20"/>
        <v>-5.3710899023097669E-6</v>
      </c>
      <c r="K439">
        <v>-6.2881913462797092</v>
      </c>
      <c r="L439">
        <v>437</v>
      </c>
      <c r="M439" s="25"/>
      <c r="O439" s="25"/>
      <c r="Q439" s="25"/>
    </row>
    <row r="440" spans="1:17" x14ac:dyDescent="0.25">
      <c r="A440" s="5">
        <f>+'Net Hash Rate'!B439</f>
        <v>40259</v>
      </c>
      <c r="B440">
        <f>+'Net Hash Rate'!G439</f>
        <v>0</v>
      </c>
      <c r="C440">
        <v>1.9171124384569529E-6</v>
      </c>
      <c r="D440" s="25">
        <f t="shared" si="18"/>
        <v>-1.9171124384569529E-6</v>
      </c>
      <c r="E440">
        <v>2.6488124772954373E-6</v>
      </c>
      <c r="F440" s="25">
        <f t="shared" si="19"/>
        <v>-2.6488124772954373E-6</v>
      </c>
      <c r="G440">
        <v>5.4911012781635295E-6</v>
      </c>
      <c r="H440" s="25">
        <f t="shared" si="20"/>
        <v>-5.4911012781635295E-6</v>
      </c>
      <c r="K440">
        <v>-6.2881913462797092</v>
      </c>
      <c r="L440">
        <v>438</v>
      </c>
      <c r="M440" s="25"/>
      <c r="O440" s="25"/>
      <c r="Q440" s="25"/>
    </row>
    <row r="441" spans="1:17" x14ac:dyDescent="0.25">
      <c r="A441" s="5">
        <f>+'Net Hash Rate'!B440</f>
        <v>40260</v>
      </c>
      <c r="B441">
        <f>+'Net Hash Rate'!G440</f>
        <v>0</v>
      </c>
      <c r="C441">
        <v>1.8916023022917752E-6</v>
      </c>
      <c r="D441" s="25">
        <f t="shared" si="18"/>
        <v>-1.8916023022917752E-6</v>
      </c>
      <c r="E441">
        <v>2.6135659442197792E-6</v>
      </c>
      <c r="F441" s="25">
        <f t="shared" si="19"/>
        <v>-2.6135659442197792E-6</v>
      </c>
      <c r="G441">
        <v>5.4180337112891114E-6</v>
      </c>
      <c r="H441" s="25">
        <f t="shared" si="20"/>
        <v>-5.4180337112891114E-6</v>
      </c>
      <c r="K441">
        <v>-6.2881913462797092</v>
      </c>
      <c r="L441">
        <v>439</v>
      </c>
      <c r="M441" s="25"/>
      <c r="O441" s="25"/>
      <c r="Q441" s="25"/>
    </row>
    <row r="442" spans="1:17" x14ac:dyDescent="0.25">
      <c r="A442" s="5">
        <f>+'Net Hash Rate'!B441</f>
        <v>40261</v>
      </c>
      <c r="B442">
        <f>+'Net Hash Rate'!G441</f>
        <v>0</v>
      </c>
      <c r="C442">
        <v>2.2707547075396227E-6</v>
      </c>
      <c r="D442" s="25">
        <f t="shared" si="18"/>
        <v>-2.2707547075396227E-6</v>
      </c>
      <c r="E442">
        <v>3.1374286043699681E-6</v>
      </c>
      <c r="F442" s="25">
        <f t="shared" si="19"/>
        <v>-3.1374286043699681E-6</v>
      </c>
      <c r="G442">
        <v>6.5040233566074441E-6</v>
      </c>
      <c r="H442" s="25">
        <f t="shared" si="20"/>
        <v>-6.5040233566074441E-6</v>
      </c>
      <c r="K442">
        <v>-6.2881913462797092</v>
      </c>
      <c r="L442">
        <v>440</v>
      </c>
      <c r="M442" s="25"/>
      <c r="O442" s="25"/>
      <c r="Q442" s="25"/>
    </row>
    <row r="443" spans="1:17" x14ac:dyDescent="0.25">
      <c r="A443" s="5">
        <f>+'Net Hash Rate'!B442</f>
        <v>40262</v>
      </c>
      <c r="B443">
        <f>+'Net Hash Rate'!G442</f>
        <v>0</v>
      </c>
      <c r="C443">
        <v>1.884080412423213E-6</v>
      </c>
      <c r="D443" s="25">
        <f t="shared" si="18"/>
        <v>-1.884080412423213E-6</v>
      </c>
      <c r="E443">
        <v>2.603173191381179E-6</v>
      </c>
      <c r="F443" s="25">
        <f t="shared" si="19"/>
        <v>-2.603173191381179E-6</v>
      </c>
      <c r="G443">
        <v>5.3964890912433969E-6</v>
      </c>
      <c r="H443" s="25">
        <f t="shared" si="20"/>
        <v>-5.3964890912433969E-6</v>
      </c>
      <c r="K443">
        <v>-6.2881913462797092</v>
      </c>
      <c r="L443">
        <v>441</v>
      </c>
      <c r="M443" s="25"/>
      <c r="O443" s="25"/>
      <c r="Q443" s="25"/>
    </row>
    <row r="444" spans="1:17" x14ac:dyDescent="0.25">
      <c r="A444" s="5">
        <f>+'Net Hash Rate'!B443</f>
        <v>40263</v>
      </c>
      <c r="B444">
        <f>+'Net Hash Rate'!G443</f>
        <v>0</v>
      </c>
      <c r="C444">
        <v>1.7884459795015629E-6</v>
      </c>
      <c r="D444" s="25">
        <f t="shared" si="18"/>
        <v>-1.7884459795015629E-6</v>
      </c>
      <c r="E444">
        <v>2.4710381772315492E-6</v>
      </c>
      <c r="F444" s="25">
        <f t="shared" si="19"/>
        <v>-2.4710381772315492E-6</v>
      </c>
      <c r="G444">
        <v>5.1225675693136812E-6</v>
      </c>
      <c r="H444" s="25">
        <f t="shared" si="20"/>
        <v>-5.1225675693136812E-6</v>
      </c>
      <c r="K444">
        <v>-6.2881913462797092</v>
      </c>
      <c r="L444">
        <v>442</v>
      </c>
      <c r="M444" s="25"/>
      <c r="O444" s="25"/>
      <c r="Q444" s="25"/>
    </row>
    <row r="445" spans="1:17" x14ac:dyDescent="0.25">
      <c r="A445" s="5">
        <f>+'Net Hash Rate'!B444</f>
        <v>40264</v>
      </c>
      <c r="B445">
        <f>+'Net Hash Rate'!G444</f>
        <v>0</v>
      </c>
      <c r="C445">
        <v>1.8364916676367014E-6</v>
      </c>
      <c r="D445" s="25">
        <f t="shared" si="18"/>
        <v>-1.8364916676367014E-6</v>
      </c>
      <c r="E445">
        <v>2.5374213562562669E-6</v>
      </c>
      <c r="F445" s="25">
        <f t="shared" si="19"/>
        <v>-2.5374213562562669E-6</v>
      </c>
      <c r="G445">
        <v>5.2601827316989675E-6</v>
      </c>
      <c r="H445" s="25">
        <f t="shared" si="20"/>
        <v>-5.2601827316989675E-6</v>
      </c>
      <c r="K445">
        <v>-6.2881913462797092</v>
      </c>
      <c r="L445">
        <v>443</v>
      </c>
      <c r="M445" s="25"/>
      <c r="O445" s="25"/>
      <c r="Q445" s="25"/>
    </row>
    <row r="446" spans="1:17" x14ac:dyDescent="0.25">
      <c r="A446" s="5">
        <f>+'Net Hash Rate'!B445</f>
        <v>40265</v>
      </c>
      <c r="B446">
        <f>+'Net Hash Rate'!G445</f>
        <v>0</v>
      </c>
      <c r="C446">
        <v>1.7575044418751672E-6</v>
      </c>
      <c r="D446" s="25">
        <f t="shared" si="18"/>
        <v>-1.7575044418751672E-6</v>
      </c>
      <c r="E446">
        <v>2.4282872517837597E-6</v>
      </c>
      <c r="F446" s="25">
        <f t="shared" si="19"/>
        <v>-2.4282872517837597E-6</v>
      </c>
      <c r="G446">
        <v>5.0339430768736867E-6</v>
      </c>
      <c r="H446" s="25">
        <f t="shared" si="20"/>
        <v>-5.0339430768736867E-6</v>
      </c>
      <c r="K446">
        <v>-6.2881913462797092</v>
      </c>
      <c r="L446">
        <v>444</v>
      </c>
      <c r="M446" s="25"/>
      <c r="O446" s="25"/>
      <c r="Q446" s="25"/>
    </row>
    <row r="447" spans="1:17" x14ac:dyDescent="0.25">
      <c r="A447" s="5">
        <f>+'Net Hash Rate'!B446</f>
        <v>40266</v>
      </c>
      <c r="B447">
        <f>+'Net Hash Rate'!G446</f>
        <v>0</v>
      </c>
      <c r="C447">
        <v>1.8495885849956747E-6</v>
      </c>
      <c r="D447" s="25">
        <f t="shared" si="18"/>
        <v>-1.8495885849956747E-6</v>
      </c>
      <c r="E447">
        <v>2.555516944923188E-6</v>
      </c>
      <c r="F447" s="25">
        <f t="shared" si="19"/>
        <v>-2.555516944923188E-6</v>
      </c>
      <c r="G447">
        <v>5.2976956590616129E-6</v>
      </c>
      <c r="H447" s="25">
        <f t="shared" si="20"/>
        <v>-5.2976956590616129E-6</v>
      </c>
      <c r="K447">
        <v>-6.2881913462797092</v>
      </c>
      <c r="L447">
        <v>445</v>
      </c>
      <c r="M447" s="25"/>
      <c r="O447" s="25"/>
      <c r="Q447" s="25"/>
    </row>
    <row r="448" spans="1:17" x14ac:dyDescent="0.25">
      <c r="A448" s="5">
        <f>+'Net Hash Rate'!B447</f>
        <v>40267</v>
      </c>
      <c r="B448">
        <f>+'Net Hash Rate'!G447</f>
        <v>0</v>
      </c>
      <c r="C448">
        <v>1.6637817705320873E-6</v>
      </c>
      <c r="D448" s="25">
        <f t="shared" si="18"/>
        <v>-1.6637817705320873E-6</v>
      </c>
      <c r="E448">
        <v>2.2987936570007514E-6</v>
      </c>
      <c r="F448" s="25">
        <f t="shared" si="19"/>
        <v>-2.2987936570007514E-6</v>
      </c>
      <c r="G448">
        <v>4.7654973299882769E-6</v>
      </c>
      <c r="H448" s="25">
        <f t="shared" si="20"/>
        <v>-4.7654973299882769E-6</v>
      </c>
      <c r="K448">
        <v>-6.2881913462797092</v>
      </c>
      <c r="L448">
        <v>446</v>
      </c>
      <c r="M448" s="25"/>
      <c r="O448" s="25"/>
      <c r="Q448" s="25"/>
    </row>
    <row r="449" spans="1:17" x14ac:dyDescent="0.25">
      <c r="A449" s="5">
        <f>+'Net Hash Rate'!B448</f>
        <v>40268</v>
      </c>
      <c r="B449">
        <f>+'Net Hash Rate'!G448</f>
        <v>0</v>
      </c>
      <c r="C449">
        <v>1.8454991533651863E-6</v>
      </c>
      <c r="D449" s="25">
        <f t="shared" si="18"/>
        <v>-1.8454991533651863E-6</v>
      </c>
      <c r="E449">
        <v>2.5498667090212171E-6</v>
      </c>
      <c r="F449" s="25">
        <f t="shared" si="19"/>
        <v>-2.5498667090212171E-6</v>
      </c>
      <c r="G449">
        <v>5.2859824789670686E-6</v>
      </c>
      <c r="H449" s="25">
        <f t="shared" si="20"/>
        <v>-5.2859824789670686E-6</v>
      </c>
      <c r="K449">
        <v>-6.2881913462797092</v>
      </c>
      <c r="L449">
        <v>447</v>
      </c>
      <c r="M449" s="25"/>
      <c r="O449" s="25"/>
      <c r="Q449" s="25"/>
    </row>
    <row r="450" spans="1:17" x14ac:dyDescent="0.25">
      <c r="A450" s="5">
        <f>+'Net Hash Rate'!B449</f>
        <v>40269</v>
      </c>
      <c r="B450">
        <f>+'Net Hash Rate'!G449</f>
        <v>0</v>
      </c>
      <c r="C450">
        <v>2.2958945182930926E-6</v>
      </c>
      <c r="D450" s="25">
        <f t="shared" si="18"/>
        <v>-2.2958945182930926E-6</v>
      </c>
      <c r="E450">
        <v>3.1721634707580006E-6</v>
      </c>
      <c r="F450" s="25">
        <f t="shared" si="19"/>
        <v>-3.1721634707580006E-6</v>
      </c>
      <c r="G450">
        <v>6.5760302166079347E-6</v>
      </c>
      <c r="H450" s="25">
        <f t="shared" si="20"/>
        <v>-6.5760302166079347E-6</v>
      </c>
      <c r="K450">
        <v>-6.2881913462797092</v>
      </c>
      <c r="L450">
        <v>448</v>
      </c>
      <c r="M450" s="25"/>
      <c r="O450" s="25"/>
      <c r="Q450" s="25"/>
    </row>
    <row r="451" spans="1:17" x14ac:dyDescent="0.25">
      <c r="A451" s="5">
        <f>+'Net Hash Rate'!B450</f>
        <v>40270</v>
      </c>
      <c r="B451">
        <f>+'Net Hash Rate'!G450</f>
        <v>0</v>
      </c>
      <c r="C451">
        <v>2.3370351652995348E-6</v>
      </c>
      <c r="D451" s="25">
        <f t="shared" si="18"/>
        <v>-2.3370351652995348E-6</v>
      </c>
      <c r="E451">
        <v>3.2290061769700483E-6</v>
      </c>
      <c r="F451" s="25">
        <f t="shared" si="19"/>
        <v>-3.2290061769700483E-6</v>
      </c>
      <c r="G451">
        <v>6.6938675718041568E-6</v>
      </c>
      <c r="H451" s="25">
        <f t="shared" si="20"/>
        <v>-6.6938675718041568E-6</v>
      </c>
      <c r="K451">
        <v>-6.2881913462797092</v>
      </c>
      <c r="L451">
        <v>449</v>
      </c>
      <c r="M451" s="25"/>
      <c r="O451" s="25"/>
      <c r="Q451" s="25"/>
    </row>
    <row r="452" spans="1:17" x14ac:dyDescent="0.25">
      <c r="A452" s="5">
        <f>+'Net Hash Rate'!B451</f>
        <v>40271</v>
      </c>
      <c r="B452">
        <f>+'Net Hash Rate'!G451</f>
        <v>0</v>
      </c>
      <c r="C452">
        <v>2.2644505920848956E-6</v>
      </c>
      <c r="D452" s="25">
        <f t="shared" ref="D452:D515" si="21">+B452-C452</f>
        <v>-2.2644505920848956E-6</v>
      </c>
      <c r="E452">
        <v>3.1287184111962006E-6</v>
      </c>
      <c r="F452" s="25">
        <f t="shared" ref="F452:F515" si="22">+B452-E452</f>
        <v>-3.1287184111962006E-6</v>
      </c>
      <c r="G452">
        <v>6.485966754534065E-6</v>
      </c>
      <c r="H452" s="25">
        <f t="shared" ref="H452:H515" si="23">+B452-G452</f>
        <v>-6.485966754534065E-6</v>
      </c>
      <c r="K452">
        <v>-6.2881913462797092</v>
      </c>
      <c r="L452">
        <v>450</v>
      </c>
      <c r="M452" s="25"/>
      <c r="O452" s="25"/>
      <c r="Q452" s="25"/>
    </row>
    <row r="453" spans="1:17" x14ac:dyDescent="0.25">
      <c r="A453" s="5">
        <f>+'Net Hash Rate'!B452</f>
        <v>40272</v>
      </c>
      <c r="B453">
        <f>+'Net Hash Rate'!G452</f>
        <v>0</v>
      </c>
      <c r="C453">
        <v>2.3914951209219191E-6</v>
      </c>
      <c r="D453" s="25">
        <f t="shared" si="21"/>
        <v>-2.3914951209219191E-6</v>
      </c>
      <c r="E453">
        <v>3.3042517426822168E-6</v>
      </c>
      <c r="F453" s="25">
        <f t="shared" si="22"/>
        <v>-3.3042517426822168E-6</v>
      </c>
      <c r="G453">
        <v>6.8498548399100908E-6</v>
      </c>
      <c r="H453" s="25">
        <f t="shared" si="23"/>
        <v>-6.8498548399100908E-6</v>
      </c>
      <c r="K453">
        <v>-6.2881913462797092</v>
      </c>
      <c r="L453">
        <v>451</v>
      </c>
      <c r="M453" s="25"/>
      <c r="O453" s="25"/>
      <c r="Q453" s="25"/>
    </row>
    <row r="454" spans="1:17" x14ac:dyDescent="0.25">
      <c r="A454" s="5">
        <f>+'Net Hash Rate'!B453</f>
        <v>40273</v>
      </c>
      <c r="B454">
        <f>+'Net Hash Rate'!G453</f>
        <v>0</v>
      </c>
      <c r="C454">
        <v>2.6513717090347435E-6</v>
      </c>
      <c r="D454" s="25">
        <f t="shared" si="21"/>
        <v>-2.6513717090347435E-6</v>
      </c>
      <c r="E454">
        <v>3.6633148499584213E-6</v>
      </c>
      <c r="F454" s="25">
        <f t="shared" si="22"/>
        <v>-3.6633148499584213E-6</v>
      </c>
      <c r="G454">
        <v>7.5942079808764485E-6</v>
      </c>
      <c r="H454" s="25">
        <f t="shared" si="23"/>
        <v>-7.5942079808764485E-6</v>
      </c>
      <c r="K454">
        <v>-6.2881913462797092</v>
      </c>
      <c r="L454">
        <v>452</v>
      </c>
      <c r="M454" s="25"/>
      <c r="O454" s="25"/>
      <c r="Q454" s="25"/>
    </row>
    <row r="455" spans="1:17" x14ac:dyDescent="0.25">
      <c r="A455" s="5">
        <f>+'Net Hash Rate'!B454</f>
        <v>40274</v>
      </c>
      <c r="B455">
        <f>+'Net Hash Rate'!G454</f>
        <v>0</v>
      </c>
      <c r="C455">
        <v>2.2282110808719654E-6</v>
      </c>
      <c r="D455" s="25">
        <f t="shared" si="21"/>
        <v>-2.2282110808719654E-6</v>
      </c>
      <c r="E455">
        <v>3.0786474463710186E-6</v>
      </c>
      <c r="F455" s="25">
        <f t="shared" si="22"/>
        <v>-3.0786474463710186E-6</v>
      </c>
      <c r="G455">
        <v>6.3821675081520898E-6</v>
      </c>
      <c r="H455" s="25">
        <f t="shared" si="23"/>
        <v>-6.3821675081520898E-6</v>
      </c>
      <c r="K455">
        <v>-6.2881913462797092</v>
      </c>
      <c r="L455">
        <v>453</v>
      </c>
      <c r="M455" s="25"/>
      <c r="O455" s="25"/>
      <c r="Q455" s="25"/>
    </row>
    <row r="456" spans="1:17" x14ac:dyDescent="0.25">
      <c r="A456" s="5">
        <f>+'Net Hash Rate'!B455</f>
        <v>40275</v>
      </c>
      <c r="B456">
        <f>+'Net Hash Rate'!G455</f>
        <v>0</v>
      </c>
      <c r="C456">
        <v>1.835677163391151E-6</v>
      </c>
      <c r="D456" s="25">
        <f t="shared" si="21"/>
        <v>-1.835677163391151E-6</v>
      </c>
      <c r="E456">
        <v>2.5362959819875768E-6</v>
      </c>
      <c r="F456" s="25">
        <f t="shared" si="22"/>
        <v>-2.5362959819875768E-6</v>
      </c>
      <c r="G456">
        <v>5.257849782825394E-6</v>
      </c>
      <c r="H456" s="25">
        <f t="shared" si="23"/>
        <v>-5.257849782825394E-6</v>
      </c>
      <c r="K456">
        <v>-6.2881913462797092</v>
      </c>
      <c r="L456">
        <v>454</v>
      </c>
      <c r="M456" s="25"/>
      <c r="O456" s="25"/>
      <c r="Q456" s="25"/>
    </row>
    <row r="457" spans="1:17" x14ac:dyDescent="0.25">
      <c r="A457" s="5">
        <f>+'Net Hash Rate'!B456</f>
        <v>40276</v>
      </c>
      <c r="B457">
        <f>+'Net Hash Rate'!G456</f>
        <v>0</v>
      </c>
      <c r="C457">
        <v>2.5829982657492884E-6</v>
      </c>
      <c r="D457" s="25">
        <f t="shared" si="21"/>
        <v>-2.5829982657492884E-6</v>
      </c>
      <c r="E457">
        <v>3.5688454667041271E-6</v>
      </c>
      <c r="F457" s="25">
        <f t="shared" si="22"/>
        <v>-3.5688454667041271E-6</v>
      </c>
      <c r="G457">
        <v>7.398368918813196E-6</v>
      </c>
      <c r="H457" s="25">
        <f t="shared" si="23"/>
        <v>-7.398368918813196E-6</v>
      </c>
      <c r="K457">
        <v>-6.2881913462797092</v>
      </c>
      <c r="L457">
        <v>455</v>
      </c>
      <c r="M457" s="25"/>
      <c r="O457" s="25"/>
      <c r="Q457" s="25"/>
    </row>
    <row r="458" spans="1:17" x14ac:dyDescent="0.25">
      <c r="A458" s="5">
        <f>+'Net Hash Rate'!B457</f>
        <v>40277</v>
      </c>
      <c r="B458">
        <f>+'Net Hash Rate'!G457</f>
        <v>0</v>
      </c>
      <c r="C458">
        <v>2.500998525552888E-6</v>
      </c>
      <c r="D458" s="25">
        <f t="shared" si="21"/>
        <v>-2.500998525552888E-6</v>
      </c>
      <c r="E458">
        <v>3.4555490681151989E-6</v>
      </c>
      <c r="F458" s="25">
        <f t="shared" si="22"/>
        <v>-3.4555490681151989E-6</v>
      </c>
      <c r="G458">
        <v>7.163500650698497E-6</v>
      </c>
      <c r="H458" s="25">
        <f t="shared" si="23"/>
        <v>-7.163500650698497E-6</v>
      </c>
      <c r="K458">
        <v>-6.2881913462797092</v>
      </c>
      <c r="L458">
        <v>456</v>
      </c>
      <c r="M458" s="25"/>
      <c r="O458" s="25"/>
      <c r="Q458" s="25"/>
    </row>
    <row r="459" spans="1:17" x14ac:dyDescent="0.25">
      <c r="A459" s="5">
        <f>+'Net Hash Rate'!B458</f>
        <v>40278</v>
      </c>
      <c r="B459">
        <f>+'Net Hash Rate'!G458</f>
        <v>0</v>
      </c>
      <c r="C459">
        <v>2.2374891133314431E-6</v>
      </c>
      <c r="D459" s="25">
        <f t="shared" si="21"/>
        <v>-2.2374891133314431E-6</v>
      </c>
      <c r="E459">
        <v>3.0914666048358169E-6</v>
      </c>
      <c r="F459" s="25">
        <f t="shared" si="22"/>
        <v>-3.0914666048358169E-6</v>
      </c>
      <c r="G459">
        <v>6.4087421705845582E-6</v>
      </c>
      <c r="H459" s="25">
        <f t="shared" si="23"/>
        <v>-6.4087421705845582E-6</v>
      </c>
      <c r="K459">
        <v>-6.2881913462797092</v>
      </c>
      <c r="L459">
        <v>457</v>
      </c>
      <c r="M459" s="25"/>
      <c r="O459" s="25"/>
      <c r="Q459" s="25"/>
    </row>
    <row r="460" spans="1:17" x14ac:dyDescent="0.25">
      <c r="A460" s="5">
        <f>+'Net Hash Rate'!B459</f>
        <v>40279</v>
      </c>
      <c r="B460">
        <f>+'Net Hash Rate'!G459</f>
        <v>0</v>
      </c>
      <c r="C460">
        <v>2.5880304619241382E-6</v>
      </c>
      <c r="D460" s="25">
        <f t="shared" si="21"/>
        <v>-2.5880304619241382E-6</v>
      </c>
      <c r="E460">
        <v>3.5757982899964684E-6</v>
      </c>
      <c r="F460" s="25">
        <f t="shared" si="22"/>
        <v>-3.5757982899964684E-6</v>
      </c>
      <c r="G460">
        <v>7.4127824181434331E-6</v>
      </c>
      <c r="H460" s="25">
        <f t="shared" si="23"/>
        <v>-7.4127824181434331E-6</v>
      </c>
      <c r="K460">
        <v>-6.2881913462797092</v>
      </c>
      <c r="L460">
        <v>458</v>
      </c>
      <c r="M460" s="25"/>
      <c r="O460" s="25"/>
      <c r="Q460" s="25"/>
    </row>
    <row r="461" spans="1:17" x14ac:dyDescent="0.25">
      <c r="A461" s="5">
        <f>+'Net Hash Rate'!B460</f>
        <v>40280</v>
      </c>
      <c r="B461">
        <f>+'Net Hash Rate'!G460</f>
        <v>0</v>
      </c>
      <c r="C461">
        <v>3.303136505875713E-6</v>
      </c>
      <c r="D461" s="25">
        <f t="shared" si="21"/>
        <v>-3.303136505875713E-6</v>
      </c>
      <c r="E461">
        <v>4.5638372666424598E-6</v>
      </c>
      <c r="F461" s="25">
        <f t="shared" si="22"/>
        <v>-4.5638372666424598E-6</v>
      </c>
      <c r="G461">
        <v>9.4610293718408899E-6</v>
      </c>
      <c r="H461" s="25">
        <f t="shared" si="23"/>
        <v>-9.4610293718408899E-6</v>
      </c>
      <c r="K461">
        <v>-6.2881913462797092</v>
      </c>
      <c r="L461">
        <v>459</v>
      </c>
      <c r="M461" s="25"/>
      <c r="O461" s="25"/>
      <c r="Q461" s="25"/>
    </row>
    <row r="462" spans="1:17" x14ac:dyDescent="0.25">
      <c r="A462" s="5">
        <f>+'Net Hash Rate'!B461</f>
        <v>40281</v>
      </c>
      <c r="B462">
        <f>+'Net Hash Rate'!G461</f>
        <v>0</v>
      </c>
      <c r="C462">
        <v>3.5478028842596711E-6</v>
      </c>
      <c r="D462" s="25">
        <f t="shared" si="21"/>
        <v>-3.5478028842596711E-6</v>
      </c>
      <c r="E462">
        <v>4.9018849172850789E-6</v>
      </c>
      <c r="F462" s="25">
        <f t="shared" si="22"/>
        <v>-4.9018849172850789E-6</v>
      </c>
      <c r="G462">
        <v>1.0161816574572276E-5</v>
      </c>
      <c r="H462" s="25">
        <f t="shared" si="23"/>
        <v>-1.0161816574572276E-5</v>
      </c>
      <c r="K462">
        <v>-6.2881913462797092</v>
      </c>
      <c r="L462">
        <v>460</v>
      </c>
      <c r="M462" s="25"/>
      <c r="O462" s="25"/>
      <c r="Q462" s="25"/>
    </row>
    <row r="463" spans="1:17" x14ac:dyDescent="0.25">
      <c r="A463" s="5">
        <f>+'Net Hash Rate'!B462</f>
        <v>40282</v>
      </c>
      <c r="B463">
        <f>+'Net Hash Rate'!G462</f>
        <v>0</v>
      </c>
      <c r="C463">
        <v>3.4062324490261373E-6</v>
      </c>
      <c r="D463" s="25">
        <f t="shared" si="21"/>
        <v>-3.4062324490261373E-6</v>
      </c>
      <c r="E463">
        <v>4.7062816090281281E-6</v>
      </c>
      <c r="F463" s="25">
        <f t="shared" si="22"/>
        <v>-4.7062816090281281E-6</v>
      </c>
      <c r="G463">
        <v>9.7563225710558609E-6</v>
      </c>
      <c r="H463" s="25">
        <f t="shared" si="23"/>
        <v>-9.7563225710558609E-6</v>
      </c>
      <c r="K463">
        <v>-6.2881913462797092</v>
      </c>
      <c r="L463">
        <v>461</v>
      </c>
      <c r="M463" s="25"/>
      <c r="O463" s="25"/>
      <c r="Q463" s="25"/>
    </row>
    <row r="464" spans="1:17" x14ac:dyDescent="0.25">
      <c r="A464" s="5">
        <f>+'Net Hash Rate'!B463</f>
        <v>40283</v>
      </c>
      <c r="B464">
        <f>+'Net Hash Rate'!G463</f>
        <v>0</v>
      </c>
      <c r="C464">
        <v>2.8385399115128823E-6</v>
      </c>
      <c r="D464" s="25">
        <f t="shared" si="21"/>
        <v>-2.8385399115128823E-6</v>
      </c>
      <c r="E464">
        <v>3.921919123829854E-6</v>
      </c>
      <c r="F464" s="25">
        <f t="shared" si="22"/>
        <v>-3.921919123829854E-6</v>
      </c>
      <c r="G464">
        <v>8.1303056740751326E-6</v>
      </c>
      <c r="H464" s="25">
        <f t="shared" si="23"/>
        <v>-8.1303056740751326E-6</v>
      </c>
      <c r="K464">
        <v>-6.2881913462797092</v>
      </c>
      <c r="L464">
        <v>462</v>
      </c>
      <c r="M464" s="25"/>
      <c r="O464" s="25"/>
      <c r="Q464" s="25"/>
    </row>
    <row r="465" spans="1:17" x14ac:dyDescent="0.25">
      <c r="A465" s="5">
        <f>+'Net Hash Rate'!B464</f>
        <v>40284</v>
      </c>
      <c r="B465">
        <f>+'Net Hash Rate'!G464</f>
        <v>0</v>
      </c>
      <c r="C465">
        <v>3.0657134595241414E-6</v>
      </c>
      <c r="D465" s="25">
        <f t="shared" si="21"/>
        <v>-3.0657134595241414E-6</v>
      </c>
      <c r="E465">
        <v>4.2357974944527202E-6</v>
      </c>
      <c r="F465" s="25">
        <f t="shared" si="22"/>
        <v>-4.2357974944527202E-6</v>
      </c>
      <c r="G465">
        <v>8.7809889281327842E-6</v>
      </c>
      <c r="H465" s="25">
        <f t="shared" si="23"/>
        <v>-8.7809889281327842E-6</v>
      </c>
      <c r="K465">
        <v>-6.2881913462797092</v>
      </c>
      <c r="L465">
        <v>463</v>
      </c>
      <c r="M465" s="25"/>
      <c r="O465" s="25"/>
      <c r="Q465" s="25"/>
    </row>
    <row r="466" spans="1:17" x14ac:dyDescent="0.25">
      <c r="A466" s="5">
        <f>+'Net Hash Rate'!B465</f>
        <v>40285</v>
      </c>
      <c r="B466">
        <f>+'Net Hash Rate'!G465</f>
        <v>0</v>
      </c>
      <c r="C466">
        <v>2.7802664198913219E-6</v>
      </c>
      <c r="D466" s="25">
        <f t="shared" si="21"/>
        <v>-2.7802664198913219E-6</v>
      </c>
      <c r="E466">
        <v>3.841404518318768E-6</v>
      </c>
      <c r="F466" s="25">
        <f t="shared" si="22"/>
        <v>-3.841404518318768E-6</v>
      </c>
      <c r="G466">
        <v>7.9633954616601785E-6</v>
      </c>
      <c r="H466" s="25">
        <f t="shared" si="23"/>
        <v>-7.9633954616601785E-6</v>
      </c>
      <c r="K466">
        <v>-6.2881913462797092</v>
      </c>
      <c r="L466">
        <v>464</v>
      </c>
      <c r="M466" s="25"/>
      <c r="O466" s="25"/>
      <c r="Q466" s="25"/>
    </row>
    <row r="467" spans="1:17" x14ac:dyDescent="0.25">
      <c r="A467" s="5">
        <f>+'Net Hash Rate'!B466</f>
        <v>40286</v>
      </c>
      <c r="B467">
        <f>+'Net Hash Rate'!G466</f>
        <v>0</v>
      </c>
      <c r="C467">
        <v>3.2901164825964331E-6</v>
      </c>
      <c r="D467" s="25">
        <f t="shared" si="21"/>
        <v>-3.2901164825964331E-6</v>
      </c>
      <c r="E467">
        <v>4.5458479200475405E-6</v>
      </c>
      <c r="F467" s="25">
        <f t="shared" si="22"/>
        <v>-4.5458479200475405E-6</v>
      </c>
      <c r="G467">
        <v>9.4237366888263672E-6</v>
      </c>
      <c r="H467" s="25">
        <f t="shared" si="23"/>
        <v>-9.4237366888263672E-6</v>
      </c>
      <c r="K467">
        <v>-6.2881913462797092</v>
      </c>
      <c r="L467">
        <v>465</v>
      </c>
      <c r="M467" s="25"/>
      <c r="O467" s="25"/>
      <c r="Q467" s="25"/>
    </row>
    <row r="468" spans="1:17" x14ac:dyDescent="0.25">
      <c r="A468" s="5">
        <f>+'Net Hash Rate'!B467</f>
        <v>40287</v>
      </c>
      <c r="B468">
        <f>+'Net Hash Rate'!G467</f>
        <v>0</v>
      </c>
      <c r="C468">
        <v>3.4744795078975684E-6</v>
      </c>
      <c r="D468" s="25">
        <f t="shared" si="21"/>
        <v>-3.4744795078975684E-6</v>
      </c>
      <c r="E468">
        <v>4.8005763710103018E-6</v>
      </c>
      <c r="F468" s="25">
        <f t="shared" si="22"/>
        <v>-4.8005763710103018E-6</v>
      </c>
      <c r="G468">
        <v>9.9517996357717163E-6</v>
      </c>
      <c r="H468" s="25">
        <f t="shared" si="23"/>
        <v>-9.9517996357717163E-6</v>
      </c>
      <c r="K468">
        <v>-6.2881913462797092</v>
      </c>
      <c r="L468">
        <v>466</v>
      </c>
      <c r="M468" s="25"/>
      <c r="O468" s="25"/>
      <c r="Q468" s="25"/>
    </row>
    <row r="469" spans="1:17" x14ac:dyDescent="0.25">
      <c r="A469" s="5">
        <f>+'Net Hash Rate'!B468</f>
        <v>40288</v>
      </c>
      <c r="B469">
        <f>+'Net Hash Rate'!G468</f>
        <v>0</v>
      </c>
      <c r="C469">
        <v>3.0183394249648263E-6</v>
      </c>
      <c r="D469" s="25">
        <f t="shared" si="21"/>
        <v>-3.0183394249648263E-6</v>
      </c>
      <c r="E469">
        <v>4.1703423175296918E-6</v>
      </c>
      <c r="F469" s="25">
        <f t="shared" si="22"/>
        <v>-4.1703423175296918E-6</v>
      </c>
      <c r="G469">
        <v>8.6452975536979094E-6</v>
      </c>
      <c r="H469" s="25">
        <f t="shared" si="23"/>
        <v>-8.6452975536979094E-6</v>
      </c>
      <c r="K469">
        <v>-6.2881913462797092</v>
      </c>
      <c r="L469">
        <v>467</v>
      </c>
      <c r="M469" s="25"/>
      <c r="O469" s="25"/>
      <c r="Q469" s="25"/>
    </row>
    <row r="470" spans="1:17" x14ac:dyDescent="0.25">
      <c r="A470" s="5">
        <f>+'Net Hash Rate'!B469</f>
        <v>40289</v>
      </c>
      <c r="B470">
        <f>+'Net Hash Rate'!G469</f>
        <v>0</v>
      </c>
      <c r="C470">
        <v>2.8253765782137907E-6</v>
      </c>
      <c r="D470" s="25">
        <f t="shared" si="21"/>
        <v>-2.8253765782137907E-6</v>
      </c>
      <c r="E470">
        <v>3.9037317703987249E-6</v>
      </c>
      <c r="F470" s="25">
        <f t="shared" si="22"/>
        <v>-3.9037317703987249E-6</v>
      </c>
      <c r="G470">
        <v>8.0926025144410999E-6</v>
      </c>
      <c r="H470" s="25">
        <f t="shared" si="23"/>
        <v>-8.0926025144410999E-6</v>
      </c>
      <c r="K470">
        <v>-6.2881913462797092</v>
      </c>
      <c r="L470">
        <v>468</v>
      </c>
      <c r="M470" s="25"/>
      <c r="O470" s="25"/>
      <c r="Q470" s="25"/>
    </row>
    <row r="471" spans="1:17" x14ac:dyDescent="0.25">
      <c r="A471" s="5">
        <f>+'Net Hash Rate'!B470</f>
        <v>40290</v>
      </c>
      <c r="B471">
        <f>+'Net Hash Rate'!G470</f>
        <v>0</v>
      </c>
      <c r="C471">
        <v>4.9258871913825484E-6</v>
      </c>
      <c r="D471" s="25">
        <f t="shared" si="21"/>
        <v>-4.9258871913825484E-6</v>
      </c>
      <c r="E471">
        <v>6.8059395956899423E-6</v>
      </c>
      <c r="F471" s="25">
        <f t="shared" si="22"/>
        <v>-6.8059395956899423E-6</v>
      </c>
      <c r="G471">
        <v>1.4109003160222009E-5</v>
      </c>
      <c r="H471" s="25">
        <f t="shared" si="23"/>
        <v>-1.4109003160222009E-5</v>
      </c>
      <c r="K471">
        <v>-6.2881913462797092</v>
      </c>
      <c r="L471">
        <v>469</v>
      </c>
      <c r="M471" s="25"/>
      <c r="O471" s="25"/>
      <c r="Q471" s="25"/>
    </row>
    <row r="472" spans="1:17" x14ac:dyDescent="0.25">
      <c r="A472" s="5">
        <f>+'Net Hash Rate'!B471</f>
        <v>40291</v>
      </c>
      <c r="B472">
        <f>+'Net Hash Rate'!G471</f>
        <v>0</v>
      </c>
      <c r="C472">
        <v>5.1812498848826826E-6</v>
      </c>
      <c r="D472" s="25">
        <f t="shared" si="21"/>
        <v>-5.1812498848826826E-6</v>
      </c>
      <c r="E472">
        <v>7.1587660002399817E-6</v>
      </c>
      <c r="F472" s="25">
        <f t="shared" si="22"/>
        <v>-7.1587660002399817E-6</v>
      </c>
      <c r="G472">
        <v>1.4840427350345407E-5</v>
      </c>
      <c r="H472" s="25">
        <f t="shared" si="23"/>
        <v>-1.4840427350345407E-5</v>
      </c>
      <c r="K472">
        <v>-6.2881913462797092</v>
      </c>
      <c r="L472">
        <v>470</v>
      </c>
      <c r="M472" s="25"/>
      <c r="O472" s="25"/>
      <c r="Q472" s="25"/>
    </row>
    <row r="473" spans="1:17" x14ac:dyDescent="0.25">
      <c r="A473" s="5">
        <f>+'Net Hash Rate'!B472</f>
        <v>40292</v>
      </c>
      <c r="B473">
        <f>+'Net Hash Rate'!G472</f>
        <v>0</v>
      </c>
      <c r="C473">
        <v>3.8418723255971208E-6</v>
      </c>
      <c r="D473" s="25">
        <f t="shared" si="21"/>
        <v>-3.8418723255971208E-6</v>
      </c>
      <c r="E473">
        <v>5.3081911879975496E-6</v>
      </c>
      <c r="F473" s="25">
        <f t="shared" si="22"/>
        <v>-5.3081911879975496E-6</v>
      </c>
      <c r="G473">
        <v>1.1004106808992017E-5</v>
      </c>
      <c r="H473" s="25">
        <f t="shared" si="23"/>
        <v>-1.1004106808992017E-5</v>
      </c>
      <c r="K473">
        <v>-6.2881913462797092</v>
      </c>
      <c r="L473">
        <v>471</v>
      </c>
      <c r="M473" s="25"/>
      <c r="O473" s="25"/>
      <c r="Q473" s="25"/>
    </row>
    <row r="474" spans="1:17" x14ac:dyDescent="0.25">
      <c r="A474" s="5">
        <f>+'Net Hash Rate'!B473</f>
        <v>40293</v>
      </c>
      <c r="B474">
        <f>+'Net Hash Rate'!G473</f>
        <v>0</v>
      </c>
      <c r="C474">
        <v>4.085017298388748E-6</v>
      </c>
      <c r="D474" s="25">
        <f t="shared" si="21"/>
        <v>-4.085017298388748E-6</v>
      </c>
      <c r="E474">
        <v>5.6441367615605178E-6</v>
      </c>
      <c r="F474" s="25">
        <f t="shared" si="22"/>
        <v>-5.6441367615605178E-6</v>
      </c>
      <c r="G474">
        <v>1.1700536316251256E-5</v>
      </c>
      <c r="H474" s="25">
        <f t="shared" si="23"/>
        <v>-1.1700536316251256E-5</v>
      </c>
      <c r="K474">
        <v>-6.2881913462797092</v>
      </c>
      <c r="L474">
        <v>472</v>
      </c>
      <c r="M474" s="25"/>
      <c r="O474" s="25"/>
      <c r="Q474" s="25"/>
    </row>
    <row r="475" spans="1:17" x14ac:dyDescent="0.25">
      <c r="A475" s="5">
        <f>+'Net Hash Rate'!B474</f>
        <v>40294</v>
      </c>
      <c r="B475">
        <f>+'Net Hash Rate'!G474</f>
        <v>0</v>
      </c>
      <c r="C475">
        <v>4.5167700894476297E-6</v>
      </c>
      <c r="D475" s="25">
        <f t="shared" si="21"/>
        <v>-4.5167700894476297E-6</v>
      </c>
      <c r="E475">
        <v>6.2406756797391428E-6</v>
      </c>
      <c r="F475" s="25">
        <f t="shared" si="22"/>
        <v>-6.2406756797391428E-6</v>
      </c>
      <c r="G475">
        <v>1.2937186945226525E-5</v>
      </c>
      <c r="H475" s="25">
        <f t="shared" si="23"/>
        <v>-1.2937186945226525E-5</v>
      </c>
      <c r="K475">
        <v>-6.2881913462797092</v>
      </c>
      <c r="L475">
        <v>473</v>
      </c>
      <c r="M475" s="25"/>
      <c r="O475" s="25"/>
      <c r="Q475" s="25"/>
    </row>
    <row r="476" spans="1:17" x14ac:dyDescent="0.25">
      <c r="A476" s="5">
        <f>+'Net Hash Rate'!B475</f>
        <v>40295</v>
      </c>
      <c r="B476">
        <f>+'Net Hash Rate'!G475</f>
        <v>0</v>
      </c>
      <c r="C476">
        <v>4.1152612697754555E-6</v>
      </c>
      <c r="D476" s="25">
        <f t="shared" si="21"/>
        <v>-4.1152612697754555E-6</v>
      </c>
      <c r="E476">
        <v>5.6859238822139928E-6</v>
      </c>
      <c r="F476" s="25">
        <f t="shared" si="22"/>
        <v>-5.6859238822139928E-6</v>
      </c>
      <c r="G476">
        <v>1.1787162800231487E-5</v>
      </c>
      <c r="H476" s="25">
        <f t="shared" si="23"/>
        <v>-1.1787162800231487E-5</v>
      </c>
      <c r="K476">
        <v>-6.2881913462797092</v>
      </c>
      <c r="L476">
        <v>474</v>
      </c>
      <c r="M476" s="25"/>
      <c r="O476" s="25"/>
      <c r="Q476" s="25"/>
    </row>
    <row r="477" spans="1:17" x14ac:dyDescent="0.25">
      <c r="A477" s="5">
        <f>+'Net Hash Rate'!B476</f>
        <v>40296</v>
      </c>
      <c r="B477">
        <f>+'Net Hash Rate'!G476</f>
        <v>0</v>
      </c>
      <c r="C477">
        <v>4.2363321525969915E-6</v>
      </c>
      <c r="D477" s="25">
        <f t="shared" si="21"/>
        <v>-4.2363321525969915E-6</v>
      </c>
      <c r="E477">
        <v>5.8532036195010664E-6</v>
      </c>
      <c r="F477" s="25">
        <f t="shared" si="22"/>
        <v>-5.8532036195010664E-6</v>
      </c>
      <c r="G477">
        <v>1.2133940832689939E-5</v>
      </c>
      <c r="H477" s="25">
        <f t="shared" si="23"/>
        <v>-1.2133940832689939E-5</v>
      </c>
      <c r="K477">
        <v>-6.2881913462797092</v>
      </c>
      <c r="L477">
        <v>475</v>
      </c>
      <c r="M477" s="25"/>
      <c r="O477" s="25"/>
      <c r="Q477" s="25"/>
    </row>
    <row r="478" spans="1:17" x14ac:dyDescent="0.25">
      <c r="A478" s="5">
        <f>+'Net Hash Rate'!B477</f>
        <v>40297</v>
      </c>
      <c r="B478">
        <f>+'Net Hash Rate'!G477</f>
        <v>0</v>
      </c>
      <c r="C478">
        <v>5.1480371201443205E-6</v>
      </c>
      <c r="D478" s="25">
        <f t="shared" si="21"/>
        <v>-5.1480371201443205E-6</v>
      </c>
      <c r="E478">
        <v>7.1128769934818482E-6</v>
      </c>
      <c r="F478" s="25">
        <f t="shared" si="22"/>
        <v>-7.1128769934818482E-6</v>
      </c>
      <c r="G478">
        <v>1.4745297481461475E-5</v>
      </c>
      <c r="H478" s="25">
        <f t="shared" si="23"/>
        <v>-1.4745297481461475E-5</v>
      </c>
      <c r="K478">
        <v>-6.2881913462797092</v>
      </c>
      <c r="L478">
        <v>476</v>
      </c>
      <c r="M478" s="25"/>
      <c r="O478" s="25"/>
      <c r="Q478" s="25"/>
    </row>
    <row r="479" spans="1:17" x14ac:dyDescent="0.25">
      <c r="A479" s="5">
        <f>+'Net Hash Rate'!B478</f>
        <v>40298</v>
      </c>
      <c r="B479">
        <f>+'Net Hash Rate'!G478</f>
        <v>0</v>
      </c>
      <c r="C479">
        <v>4.5945061213715564E-6</v>
      </c>
      <c r="D479" s="25">
        <f t="shared" si="21"/>
        <v>-4.5945061213715564E-6</v>
      </c>
      <c r="E479">
        <v>6.3480810500059308E-6</v>
      </c>
      <c r="F479" s="25">
        <f t="shared" si="22"/>
        <v>-6.3480810500059308E-6</v>
      </c>
      <c r="G479">
        <v>1.3159842860286154E-5</v>
      </c>
      <c r="H479" s="25">
        <f t="shared" si="23"/>
        <v>-1.3159842860286154E-5</v>
      </c>
      <c r="K479">
        <v>-6.2881913462797092</v>
      </c>
      <c r="L479">
        <v>477</v>
      </c>
      <c r="M479" s="25"/>
      <c r="O479" s="25"/>
      <c r="Q479" s="25"/>
    </row>
    <row r="480" spans="1:17" x14ac:dyDescent="0.25">
      <c r="A480" s="5">
        <f>+'Net Hash Rate'!B479</f>
        <v>40299</v>
      </c>
      <c r="B480">
        <f>+'Net Hash Rate'!G479</f>
        <v>0</v>
      </c>
      <c r="C480">
        <v>3.6153398357542948E-6</v>
      </c>
      <c r="D480" s="25">
        <f t="shared" si="21"/>
        <v>-3.6153398357542948E-6</v>
      </c>
      <c r="E480">
        <v>4.9951985467879182E-6</v>
      </c>
      <c r="F480" s="25">
        <f t="shared" si="22"/>
        <v>-4.9951985467879182E-6</v>
      </c>
      <c r="G480">
        <v>1.0355259709798026E-5</v>
      </c>
      <c r="H480" s="25">
        <f t="shared" si="23"/>
        <v>-1.0355259709798026E-5</v>
      </c>
      <c r="K480">
        <v>-6.2881913462797092</v>
      </c>
      <c r="L480">
        <v>478</v>
      </c>
      <c r="M480" s="25"/>
      <c r="O480" s="25"/>
      <c r="Q480" s="25"/>
    </row>
    <row r="481" spans="1:17" x14ac:dyDescent="0.25">
      <c r="A481" s="5">
        <f>+'Net Hash Rate'!B480</f>
        <v>40300</v>
      </c>
      <c r="B481">
        <f>+'Net Hash Rate'!G480</f>
        <v>0</v>
      </c>
      <c r="C481">
        <v>4.7071286314945601E-6</v>
      </c>
      <c r="D481" s="25">
        <f t="shared" si="21"/>
        <v>-4.7071286314945601E-6</v>
      </c>
      <c r="E481">
        <v>6.5036879429841292E-6</v>
      </c>
      <c r="F481" s="25">
        <f t="shared" si="22"/>
        <v>-6.5036879429841292E-6</v>
      </c>
      <c r="G481">
        <v>1.3482422588465357E-5</v>
      </c>
      <c r="H481" s="25">
        <f t="shared" si="23"/>
        <v>-1.3482422588465357E-5</v>
      </c>
      <c r="K481">
        <v>-6.2881913462797092</v>
      </c>
      <c r="L481">
        <v>479</v>
      </c>
      <c r="M481" s="25"/>
      <c r="O481" s="25"/>
      <c r="Q481" s="25"/>
    </row>
    <row r="482" spans="1:17" x14ac:dyDescent="0.25">
      <c r="A482" s="5">
        <f>+'Net Hash Rate'!B481</f>
        <v>40301</v>
      </c>
      <c r="B482">
        <f>+'Net Hash Rate'!G481</f>
        <v>0</v>
      </c>
      <c r="C482">
        <v>4.5887387827365223E-6</v>
      </c>
      <c r="D482" s="25">
        <f t="shared" si="21"/>
        <v>-4.5887387827365223E-6</v>
      </c>
      <c r="E482">
        <v>6.3401125040663084E-6</v>
      </c>
      <c r="F482" s="25">
        <f t="shared" si="22"/>
        <v>-6.3401125040663084E-6</v>
      </c>
      <c r="G482">
        <v>1.3143323724571857E-5</v>
      </c>
      <c r="H482" s="25">
        <f t="shared" si="23"/>
        <v>-1.3143323724571857E-5</v>
      </c>
      <c r="K482">
        <v>-6.2881913462797092</v>
      </c>
      <c r="L482">
        <v>480</v>
      </c>
      <c r="M482" s="25"/>
      <c r="O482" s="25"/>
      <c r="Q482" s="25"/>
    </row>
    <row r="483" spans="1:17" x14ac:dyDescent="0.25">
      <c r="A483" s="5">
        <f>+'Net Hash Rate'!B482</f>
        <v>40302</v>
      </c>
      <c r="B483">
        <f>+'Net Hash Rate'!G482</f>
        <v>0</v>
      </c>
      <c r="C483">
        <v>4.5983872221158914E-6</v>
      </c>
      <c r="D483" s="25">
        <f t="shared" si="21"/>
        <v>-4.5983872221158914E-6</v>
      </c>
      <c r="E483">
        <v>6.3534434418359626E-6</v>
      </c>
      <c r="F483" s="25">
        <f t="shared" si="22"/>
        <v>-6.3534434418359626E-6</v>
      </c>
      <c r="G483">
        <v>1.317095932733858E-5</v>
      </c>
      <c r="H483" s="25">
        <f t="shared" si="23"/>
        <v>-1.317095932733858E-5</v>
      </c>
      <c r="K483">
        <v>-6.2881913462797092</v>
      </c>
      <c r="L483">
        <v>481</v>
      </c>
      <c r="M483" s="25"/>
      <c r="O483" s="25"/>
      <c r="Q483" s="25"/>
    </row>
    <row r="484" spans="1:17" x14ac:dyDescent="0.25">
      <c r="A484" s="5">
        <f>+'Net Hash Rate'!B483</f>
        <v>40303</v>
      </c>
      <c r="B484">
        <f>+'Net Hash Rate'!G483</f>
        <v>0</v>
      </c>
      <c r="C484">
        <v>4.5307449157102482E-6</v>
      </c>
      <c r="D484" s="25">
        <f t="shared" si="21"/>
        <v>-4.5307449157102482E-6</v>
      </c>
      <c r="E484">
        <v>6.2599842468476293E-6</v>
      </c>
      <c r="F484" s="25">
        <f t="shared" si="22"/>
        <v>-6.2599842468476293E-6</v>
      </c>
      <c r="G484">
        <v>1.2977214428650782E-5</v>
      </c>
      <c r="H484" s="25">
        <f t="shared" si="23"/>
        <v>-1.2977214428650782E-5</v>
      </c>
      <c r="K484">
        <v>-6.2881913462797092</v>
      </c>
      <c r="L484">
        <v>482</v>
      </c>
      <c r="M484" s="25"/>
      <c r="O484" s="25"/>
      <c r="Q484" s="25"/>
    </row>
    <row r="485" spans="1:17" x14ac:dyDescent="0.25">
      <c r="A485" s="5">
        <f>+'Net Hash Rate'!B484</f>
        <v>40304</v>
      </c>
      <c r="B485">
        <f>+'Net Hash Rate'!G484</f>
        <v>0</v>
      </c>
      <c r="C485">
        <v>4.8386047954462037E-6</v>
      </c>
      <c r="D485" s="25">
        <f t="shared" si="21"/>
        <v>-4.8386047954462037E-6</v>
      </c>
      <c r="E485">
        <v>6.6853443218986371E-6</v>
      </c>
      <c r="F485" s="25">
        <f t="shared" si="22"/>
        <v>-6.6853443218986371E-6</v>
      </c>
      <c r="G485">
        <v>1.3859004012403115E-5</v>
      </c>
      <c r="H485" s="25">
        <f t="shared" si="23"/>
        <v>-1.3859004012403115E-5</v>
      </c>
      <c r="K485">
        <v>-6.2881913462797092</v>
      </c>
      <c r="L485">
        <v>483</v>
      </c>
      <c r="M485" s="25"/>
      <c r="O485" s="25"/>
      <c r="Q485" s="25"/>
    </row>
    <row r="486" spans="1:17" x14ac:dyDescent="0.25">
      <c r="A486" s="5">
        <f>+'Net Hash Rate'!B485</f>
        <v>40305</v>
      </c>
      <c r="B486">
        <f>+'Net Hash Rate'!G485</f>
        <v>0</v>
      </c>
      <c r="C486">
        <v>5.4617357369618463E-6</v>
      </c>
      <c r="D486" s="25">
        <f t="shared" si="21"/>
        <v>-5.4617357369618463E-6</v>
      </c>
      <c r="E486">
        <v>7.5463042634052459E-6</v>
      </c>
      <c r="F486" s="25">
        <f t="shared" si="22"/>
        <v>-7.5463042634052459E-6</v>
      </c>
      <c r="G486">
        <v>1.5643810704374626E-5</v>
      </c>
      <c r="H486" s="25">
        <f t="shared" si="23"/>
        <v>-1.5643810704374626E-5</v>
      </c>
      <c r="K486">
        <v>-6.2881913462797092</v>
      </c>
      <c r="L486">
        <v>484</v>
      </c>
      <c r="M486" s="25"/>
      <c r="O486" s="25"/>
      <c r="Q486" s="25"/>
    </row>
    <row r="487" spans="1:17" x14ac:dyDescent="0.25">
      <c r="A487" s="5">
        <f>+'Net Hash Rate'!B486</f>
        <v>40306</v>
      </c>
      <c r="B487">
        <f>+'Net Hash Rate'!G486</f>
        <v>0</v>
      </c>
      <c r="C487">
        <v>4.5543122879813003E-6</v>
      </c>
      <c r="D487" s="25">
        <f t="shared" si="21"/>
        <v>-4.5543122879813003E-6</v>
      </c>
      <c r="E487">
        <v>6.2925465256563112E-6</v>
      </c>
      <c r="F487" s="25">
        <f t="shared" si="22"/>
        <v>-6.2925465256563112E-6</v>
      </c>
      <c r="G487">
        <v>1.3044717421904892E-5</v>
      </c>
      <c r="H487" s="25">
        <f t="shared" si="23"/>
        <v>-1.3044717421904892E-5</v>
      </c>
      <c r="K487">
        <v>-6.2881913462797092</v>
      </c>
      <c r="L487">
        <v>485</v>
      </c>
      <c r="M487" s="25"/>
      <c r="O487" s="25"/>
      <c r="Q487" s="25"/>
    </row>
    <row r="488" spans="1:17" x14ac:dyDescent="0.25">
      <c r="A488" s="5">
        <f>+'Net Hash Rate'!B487</f>
        <v>40307</v>
      </c>
      <c r="B488">
        <f>+'Net Hash Rate'!G487</f>
        <v>0</v>
      </c>
      <c r="C488">
        <v>4.9046611570645738E-6</v>
      </c>
      <c r="D488" s="25">
        <f t="shared" si="21"/>
        <v>-4.9046611570645738E-6</v>
      </c>
      <c r="E488">
        <v>6.7766122680814453E-6</v>
      </c>
      <c r="F488" s="25">
        <f t="shared" si="22"/>
        <v>-6.7766122680814453E-6</v>
      </c>
      <c r="G488">
        <v>1.4048206358826477E-5</v>
      </c>
      <c r="H488" s="25">
        <f t="shared" si="23"/>
        <v>-1.4048206358826477E-5</v>
      </c>
      <c r="K488">
        <v>-6.2881913462797092</v>
      </c>
      <c r="L488">
        <v>486</v>
      </c>
      <c r="M488" s="25"/>
      <c r="O488" s="25"/>
      <c r="Q488" s="25"/>
    </row>
    <row r="489" spans="1:17" x14ac:dyDescent="0.25">
      <c r="A489" s="5">
        <f>+'Net Hash Rate'!B488</f>
        <v>40308</v>
      </c>
      <c r="B489">
        <f>+'Net Hash Rate'!G488</f>
        <v>0</v>
      </c>
      <c r="C489">
        <v>5.0724889574144818E-6</v>
      </c>
      <c r="D489" s="25">
        <f t="shared" si="21"/>
        <v>-5.0724889574144818E-6</v>
      </c>
      <c r="E489">
        <v>7.0084945315764801E-6</v>
      </c>
      <c r="F489" s="25">
        <f t="shared" si="22"/>
        <v>-7.0084945315764801E-6</v>
      </c>
      <c r="G489">
        <v>1.4528908184408755E-5</v>
      </c>
      <c r="H489" s="25">
        <f t="shared" si="23"/>
        <v>-1.4528908184408755E-5</v>
      </c>
      <c r="K489">
        <v>-6.2881913462797092</v>
      </c>
      <c r="L489">
        <v>487</v>
      </c>
      <c r="M489" s="25"/>
      <c r="O489" s="25"/>
      <c r="Q489" s="25"/>
    </row>
    <row r="490" spans="1:17" x14ac:dyDescent="0.25">
      <c r="A490" s="5">
        <f>+'Net Hash Rate'!B489</f>
        <v>40309</v>
      </c>
      <c r="B490">
        <f>+'Net Hash Rate'!G489</f>
        <v>0</v>
      </c>
      <c r="C490">
        <v>5.8063481936612503E-6</v>
      </c>
      <c r="D490" s="25">
        <f t="shared" si="21"/>
        <v>-5.8063481936612503E-6</v>
      </c>
      <c r="E490">
        <v>8.0224441896953918E-6</v>
      </c>
      <c r="F490" s="25">
        <f t="shared" si="22"/>
        <v>-8.0224441896953918E-6</v>
      </c>
      <c r="G490">
        <v>1.6630869086290006E-5</v>
      </c>
      <c r="H490" s="25">
        <f t="shared" si="23"/>
        <v>-1.6630869086290006E-5</v>
      </c>
      <c r="K490">
        <v>-6.2881913462797092</v>
      </c>
      <c r="L490">
        <v>488</v>
      </c>
      <c r="M490" s="25"/>
      <c r="O490" s="25"/>
      <c r="Q490" s="25"/>
    </row>
    <row r="491" spans="1:17" x14ac:dyDescent="0.25">
      <c r="A491" s="5">
        <f>+'Net Hash Rate'!B490</f>
        <v>40310</v>
      </c>
      <c r="B491">
        <f>+'Net Hash Rate'!G490</f>
        <v>0</v>
      </c>
      <c r="C491">
        <v>4.48216718797032E-6</v>
      </c>
      <c r="D491" s="25">
        <f t="shared" si="21"/>
        <v>-4.48216718797032E-6</v>
      </c>
      <c r="E491">
        <v>6.1928659658459417E-6</v>
      </c>
      <c r="F491" s="25">
        <f t="shared" si="22"/>
        <v>-6.1928659658459417E-6</v>
      </c>
      <c r="G491">
        <v>1.2838075368503796E-5</v>
      </c>
      <c r="H491" s="25">
        <f t="shared" si="23"/>
        <v>-1.2838075368503796E-5</v>
      </c>
      <c r="K491">
        <v>-6.2881913462797092</v>
      </c>
      <c r="L491">
        <v>489</v>
      </c>
      <c r="M491" s="25"/>
      <c r="O491" s="25"/>
      <c r="Q491" s="25"/>
    </row>
    <row r="492" spans="1:17" x14ac:dyDescent="0.25">
      <c r="A492" s="5">
        <f>+'Net Hash Rate'!B491</f>
        <v>40311</v>
      </c>
      <c r="B492">
        <f>+'Net Hash Rate'!G491</f>
        <v>0</v>
      </c>
      <c r="C492">
        <v>4.4471424832203855E-6</v>
      </c>
      <c r="D492" s="25">
        <f t="shared" si="21"/>
        <v>-4.4471424832203855E-6</v>
      </c>
      <c r="E492">
        <v>6.1444734599635607E-6</v>
      </c>
      <c r="F492" s="25">
        <f t="shared" si="22"/>
        <v>-6.1444734599635607E-6</v>
      </c>
      <c r="G492">
        <v>1.2737755639122422E-5</v>
      </c>
      <c r="H492" s="25">
        <f t="shared" si="23"/>
        <v>-1.2737755639122422E-5</v>
      </c>
      <c r="K492">
        <v>-6.2881913462797092</v>
      </c>
      <c r="L492">
        <v>490</v>
      </c>
      <c r="M492" s="25"/>
      <c r="O492" s="25"/>
      <c r="Q492" s="25"/>
    </row>
    <row r="493" spans="1:17" x14ac:dyDescent="0.25">
      <c r="A493" s="5">
        <f>+'Net Hash Rate'!B492</f>
        <v>40312</v>
      </c>
      <c r="B493">
        <f>+'Net Hash Rate'!G492</f>
        <v>0</v>
      </c>
      <c r="C493">
        <v>4.5511254861585924E-6</v>
      </c>
      <c r="D493" s="25">
        <f t="shared" si="21"/>
        <v>-4.5511254861585924E-6</v>
      </c>
      <c r="E493">
        <v>6.2881434242725193E-6</v>
      </c>
      <c r="F493" s="25">
        <f t="shared" si="22"/>
        <v>-6.2881434242725193E-6</v>
      </c>
      <c r="G493">
        <v>1.3035589604876064E-5</v>
      </c>
      <c r="H493" s="25">
        <f t="shared" si="23"/>
        <v>-1.3035589604876064E-5</v>
      </c>
      <c r="K493">
        <v>-6.2881913462797092</v>
      </c>
      <c r="L493">
        <v>491</v>
      </c>
      <c r="M493" s="25"/>
      <c r="O493" s="25"/>
      <c r="Q493" s="25"/>
    </row>
    <row r="494" spans="1:17" x14ac:dyDescent="0.25">
      <c r="A494" s="5">
        <f>+'Net Hash Rate'!B493</f>
        <v>40313</v>
      </c>
      <c r="B494">
        <f>+'Net Hash Rate'!G493</f>
        <v>0</v>
      </c>
      <c r="C494">
        <v>6.1546802776880297E-6</v>
      </c>
      <c r="D494" s="25">
        <f t="shared" si="21"/>
        <v>-6.1546802776880297E-6</v>
      </c>
      <c r="E494">
        <v>8.5037234051988347E-6</v>
      </c>
      <c r="F494" s="25">
        <f t="shared" si="22"/>
        <v>-8.5037234051988347E-6</v>
      </c>
      <c r="G494">
        <v>1.7628581434014553E-5</v>
      </c>
      <c r="H494" s="25">
        <f t="shared" si="23"/>
        <v>-1.7628581434014553E-5</v>
      </c>
      <c r="K494">
        <v>-6.2881913462797092</v>
      </c>
      <c r="L494">
        <v>492</v>
      </c>
      <c r="M494" s="25"/>
      <c r="O494" s="25"/>
      <c r="Q494" s="25"/>
    </row>
    <row r="495" spans="1:17" x14ac:dyDescent="0.25">
      <c r="A495" s="5">
        <f>+'Net Hash Rate'!B494</f>
        <v>40314</v>
      </c>
      <c r="B495">
        <f>+'Net Hash Rate'!G494</f>
        <v>0</v>
      </c>
      <c r="C495">
        <v>3.9674481763422892E-6</v>
      </c>
      <c r="D495" s="25">
        <f t="shared" si="21"/>
        <v>-3.9674481763422892E-6</v>
      </c>
      <c r="E495">
        <v>5.4816952942921794E-6</v>
      </c>
      <c r="F495" s="25">
        <f t="shared" si="22"/>
        <v>-5.4816952942921794E-6</v>
      </c>
      <c r="G495">
        <v>1.1363788223968527E-5</v>
      </c>
      <c r="H495" s="25">
        <f t="shared" si="23"/>
        <v>-1.1363788223968527E-5</v>
      </c>
      <c r="K495">
        <v>-6.2881913462797092</v>
      </c>
      <c r="L495">
        <v>493</v>
      </c>
      <c r="M495" s="25"/>
      <c r="O495" s="25"/>
      <c r="Q495" s="25"/>
    </row>
    <row r="496" spans="1:17" x14ac:dyDescent="0.25">
      <c r="A496" s="5">
        <f>+'Net Hash Rate'!B495</f>
        <v>40315</v>
      </c>
      <c r="B496">
        <f>+'Net Hash Rate'!G495</f>
        <v>0</v>
      </c>
      <c r="C496">
        <v>3.1123917142990719E-6</v>
      </c>
      <c r="D496" s="25">
        <f t="shared" si="21"/>
        <v>-3.1123917142990719E-6</v>
      </c>
      <c r="E496">
        <v>4.3002913348691586E-6</v>
      </c>
      <c r="F496" s="25">
        <f t="shared" si="22"/>
        <v>-4.3002913348691586E-6</v>
      </c>
      <c r="G496">
        <v>8.9146874109736595E-6</v>
      </c>
      <c r="H496" s="25">
        <f t="shared" si="23"/>
        <v>-8.9146874109736595E-6</v>
      </c>
      <c r="K496">
        <v>-6.2881913462797092</v>
      </c>
      <c r="L496">
        <v>494</v>
      </c>
      <c r="M496" s="25"/>
      <c r="O496" s="25"/>
      <c r="Q496" s="25"/>
    </row>
    <row r="497" spans="1:17" x14ac:dyDescent="0.25">
      <c r="A497" s="5">
        <f>+'Net Hash Rate'!B496</f>
        <v>40316</v>
      </c>
      <c r="B497">
        <f>+'Net Hash Rate'!G496</f>
        <v>0</v>
      </c>
      <c r="C497">
        <v>4.6361881335258582E-6</v>
      </c>
      <c r="D497" s="25">
        <f t="shared" si="21"/>
        <v>-4.6361881335258582E-6</v>
      </c>
      <c r="E497">
        <v>6.4056717429972921E-6</v>
      </c>
      <c r="F497" s="25">
        <f t="shared" si="22"/>
        <v>-6.4056717429972921E-6</v>
      </c>
      <c r="G497">
        <v>1.3279230823989074E-5</v>
      </c>
      <c r="H497" s="25">
        <f t="shared" si="23"/>
        <v>-1.3279230823989074E-5</v>
      </c>
      <c r="K497">
        <v>-6.2881913462797092</v>
      </c>
      <c r="L497">
        <v>495</v>
      </c>
      <c r="M497" s="25"/>
      <c r="O497" s="25"/>
      <c r="Q497" s="25"/>
    </row>
    <row r="498" spans="1:17" x14ac:dyDescent="0.25">
      <c r="A498" s="5">
        <f>+'Net Hash Rate'!B497</f>
        <v>40317</v>
      </c>
      <c r="B498">
        <f>+'Net Hash Rate'!G497</f>
        <v>0</v>
      </c>
      <c r="C498">
        <v>4.7492219279659358E-6</v>
      </c>
      <c r="D498" s="25">
        <f t="shared" si="21"/>
        <v>-4.7492219279659358E-6</v>
      </c>
      <c r="E498">
        <v>6.5618468942627603E-6</v>
      </c>
      <c r="F498" s="25">
        <f t="shared" si="22"/>
        <v>-6.5618468942627603E-6</v>
      </c>
      <c r="G498">
        <v>1.3602988575842775E-5</v>
      </c>
      <c r="H498" s="25">
        <f t="shared" si="23"/>
        <v>-1.3602988575842775E-5</v>
      </c>
      <c r="K498">
        <v>-6.2881913462797092</v>
      </c>
      <c r="L498">
        <v>496</v>
      </c>
      <c r="M498" s="25"/>
      <c r="O498" s="25"/>
      <c r="Q498" s="25"/>
    </row>
    <row r="499" spans="1:17" x14ac:dyDescent="0.25">
      <c r="A499" s="5">
        <f>+'Net Hash Rate'!B498</f>
        <v>40318</v>
      </c>
      <c r="B499">
        <f>+'Net Hash Rate'!G498</f>
        <v>0</v>
      </c>
      <c r="C499">
        <v>3.8252048940069783E-6</v>
      </c>
      <c r="D499" s="25">
        <f t="shared" si="21"/>
        <v>-3.8252048940069783E-6</v>
      </c>
      <c r="E499">
        <v>5.2851623348771913E-6</v>
      </c>
      <c r="F499" s="25">
        <f t="shared" si="22"/>
        <v>-5.2851623348771913E-6</v>
      </c>
      <c r="G499">
        <v>1.0956367013937533E-5</v>
      </c>
      <c r="H499" s="25">
        <f t="shared" si="23"/>
        <v>-1.0956367013937533E-5</v>
      </c>
      <c r="K499">
        <v>-6.2881913462797092</v>
      </c>
      <c r="L499">
        <v>497</v>
      </c>
      <c r="M499" s="25"/>
      <c r="O499" s="25"/>
      <c r="Q499" s="25"/>
    </row>
    <row r="500" spans="1:17" x14ac:dyDescent="0.25">
      <c r="A500" s="5">
        <f>+'Net Hash Rate'!B499</f>
        <v>40319</v>
      </c>
      <c r="B500">
        <f>+'Net Hash Rate'!G499</f>
        <v>0</v>
      </c>
      <c r="C500">
        <v>4.4120000594462582E-6</v>
      </c>
      <c r="D500" s="25">
        <f t="shared" si="21"/>
        <v>-4.4120000594462582E-6</v>
      </c>
      <c r="E500">
        <v>6.0959183054989458E-6</v>
      </c>
      <c r="F500" s="25">
        <f t="shared" si="22"/>
        <v>-6.0959183054989458E-6</v>
      </c>
      <c r="G500">
        <v>1.2637098732290607E-5</v>
      </c>
      <c r="H500" s="25">
        <f t="shared" si="23"/>
        <v>-1.2637098732290607E-5</v>
      </c>
      <c r="K500">
        <v>-6.2881913462797092</v>
      </c>
      <c r="L500">
        <v>498</v>
      </c>
      <c r="M500" s="25"/>
      <c r="O500" s="25"/>
      <c r="Q500" s="25"/>
    </row>
    <row r="501" spans="1:17" x14ac:dyDescent="0.25">
      <c r="A501" s="5">
        <f>+'Net Hash Rate'!B500</f>
        <v>40320</v>
      </c>
      <c r="B501">
        <f>+'Net Hash Rate'!G500</f>
        <v>0</v>
      </c>
      <c r="C501">
        <v>4.177565862663816E-6</v>
      </c>
      <c r="D501" s="25">
        <f t="shared" si="21"/>
        <v>-4.177565862663816E-6</v>
      </c>
      <c r="E501">
        <v>5.7720081304432375E-6</v>
      </c>
      <c r="F501" s="25">
        <f t="shared" si="22"/>
        <v>-5.7720081304432375E-6</v>
      </c>
      <c r="G501">
        <v>1.1965619119632399E-5</v>
      </c>
      <c r="H501" s="25">
        <f t="shared" si="23"/>
        <v>-1.1965619119632399E-5</v>
      </c>
      <c r="K501">
        <v>-6.2881913462797092</v>
      </c>
      <c r="L501">
        <v>499</v>
      </c>
      <c r="M501" s="25"/>
      <c r="O501" s="25"/>
      <c r="Q501" s="25"/>
    </row>
    <row r="502" spans="1:17" x14ac:dyDescent="0.25">
      <c r="A502" s="5">
        <f>+'Net Hash Rate'!B501</f>
        <v>40321</v>
      </c>
      <c r="B502">
        <f>+'Net Hash Rate'!G501</f>
        <v>0</v>
      </c>
      <c r="C502">
        <v>3.8335791819277846E-6</v>
      </c>
      <c r="D502" s="25">
        <f t="shared" si="21"/>
        <v>-3.8335791819277846E-6</v>
      </c>
      <c r="E502">
        <v>5.2967328186360623E-6</v>
      </c>
      <c r="F502" s="25">
        <f t="shared" si="22"/>
        <v>-5.2967328186360623E-6</v>
      </c>
      <c r="G502">
        <v>1.0980353120429368E-5</v>
      </c>
      <c r="H502" s="25">
        <f t="shared" si="23"/>
        <v>-1.0980353120429368E-5</v>
      </c>
      <c r="K502">
        <v>-6.2881913462797092</v>
      </c>
      <c r="L502">
        <v>500</v>
      </c>
      <c r="M502" s="25"/>
      <c r="O502" s="25"/>
      <c r="Q502" s="25"/>
    </row>
    <row r="503" spans="1:17" x14ac:dyDescent="0.25">
      <c r="A503" s="5">
        <f>+'Net Hash Rate'!B502</f>
        <v>40322</v>
      </c>
      <c r="B503">
        <f>+'Net Hash Rate'!G502</f>
        <v>0</v>
      </c>
      <c r="C503">
        <v>4.2580512068754545E-6</v>
      </c>
      <c r="D503" s="25">
        <f t="shared" si="21"/>
        <v>-4.2580512068754545E-6</v>
      </c>
      <c r="E503">
        <v>5.8832121369014089E-6</v>
      </c>
      <c r="F503" s="25">
        <f t="shared" si="22"/>
        <v>-5.8832121369014089E-6</v>
      </c>
      <c r="G503">
        <v>1.2196149769587223E-5</v>
      </c>
      <c r="H503" s="25">
        <f t="shared" si="23"/>
        <v>-1.2196149769587223E-5</v>
      </c>
      <c r="K503">
        <v>-6.2881913462797092</v>
      </c>
      <c r="L503">
        <v>501</v>
      </c>
      <c r="M503" s="25"/>
      <c r="O503" s="25"/>
      <c r="Q503" s="25"/>
    </row>
    <row r="504" spans="1:17" x14ac:dyDescent="0.25">
      <c r="A504" s="5">
        <f>+'Net Hash Rate'!B503</f>
        <v>40323</v>
      </c>
      <c r="B504">
        <f>+'Net Hash Rate'!G503</f>
        <v>0</v>
      </c>
      <c r="C504">
        <v>3.8119863200957821E-6</v>
      </c>
      <c r="D504" s="25">
        <f t="shared" si="21"/>
        <v>-3.8119863200957821E-6</v>
      </c>
      <c r="E504">
        <v>5.2668986572724439E-6</v>
      </c>
      <c r="F504" s="25">
        <f t="shared" si="22"/>
        <v>-5.2668986572724439E-6</v>
      </c>
      <c r="G504">
        <v>1.0918505631035186E-5</v>
      </c>
      <c r="H504" s="25">
        <f t="shared" si="23"/>
        <v>-1.0918505631035186E-5</v>
      </c>
      <c r="K504">
        <v>-6.2881913462797092</v>
      </c>
      <c r="L504">
        <v>502</v>
      </c>
      <c r="M504" s="25"/>
      <c r="O504" s="25"/>
      <c r="Q504" s="25"/>
    </row>
    <row r="505" spans="1:17" x14ac:dyDescent="0.25">
      <c r="A505" s="5">
        <f>+'Net Hash Rate'!B504</f>
        <v>40324</v>
      </c>
      <c r="B505">
        <f>+'Net Hash Rate'!G504</f>
        <v>0</v>
      </c>
      <c r="C505">
        <v>3.9768364983591579E-6</v>
      </c>
      <c r="D505" s="25">
        <f t="shared" si="21"/>
        <v>-3.9768364983591579E-6</v>
      </c>
      <c r="E505">
        <v>5.4946668362843461E-6</v>
      </c>
      <c r="F505" s="25">
        <f t="shared" si="22"/>
        <v>-5.4946668362843461E-6</v>
      </c>
      <c r="G505">
        <v>1.1390678783954736E-5</v>
      </c>
      <c r="H505" s="25">
        <f t="shared" si="23"/>
        <v>-1.1390678783954736E-5</v>
      </c>
      <c r="K505">
        <v>-6.2881913462797092</v>
      </c>
      <c r="L505">
        <v>503</v>
      </c>
      <c r="M505" s="25"/>
      <c r="O505" s="25"/>
      <c r="Q505" s="25"/>
    </row>
    <row r="506" spans="1:17" x14ac:dyDescent="0.25">
      <c r="A506" s="5">
        <f>+'Net Hash Rate'!B505</f>
        <v>40325</v>
      </c>
      <c r="B506">
        <f>+'Net Hash Rate'!G505</f>
        <v>0</v>
      </c>
      <c r="C506">
        <v>4.6189136538672434E-6</v>
      </c>
      <c r="D506" s="25">
        <f t="shared" si="21"/>
        <v>-4.6189136538672434E-6</v>
      </c>
      <c r="E506">
        <v>6.3818041511228409E-6</v>
      </c>
      <c r="F506" s="25">
        <f t="shared" si="22"/>
        <v>-6.3818041511228409E-6</v>
      </c>
      <c r="G506">
        <v>1.3229752287712205E-5</v>
      </c>
      <c r="H506" s="25">
        <f t="shared" si="23"/>
        <v>-1.3229752287712205E-5</v>
      </c>
      <c r="K506">
        <v>-6.2881913462797092</v>
      </c>
      <c r="L506">
        <v>504</v>
      </c>
      <c r="M506" s="25"/>
      <c r="O506" s="25"/>
      <c r="Q506" s="25"/>
    </row>
    <row r="507" spans="1:17" x14ac:dyDescent="0.25">
      <c r="A507" s="5">
        <f>+'Net Hash Rate'!B506</f>
        <v>40326</v>
      </c>
      <c r="B507">
        <f>+'Net Hash Rate'!G506</f>
        <v>0</v>
      </c>
      <c r="C507">
        <v>4.1080711241724512E-6</v>
      </c>
      <c r="D507" s="25">
        <f t="shared" si="21"/>
        <v>-4.1080711241724512E-6</v>
      </c>
      <c r="E507">
        <v>5.6759894897366593E-6</v>
      </c>
      <c r="F507" s="25">
        <f t="shared" si="22"/>
        <v>-5.6759894897366593E-6</v>
      </c>
      <c r="G507">
        <v>1.1766568380770825E-5</v>
      </c>
      <c r="H507" s="25">
        <f t="shared" si="23"/>
        <v>-1.1766568380770825E-5</v>
      </c>
      <c r="K507">
        <v>-6.2881913462797092</v>
      </c>
      <c r="L507">
        <v>505</v>
      </c>
      <c r="M507" s="25"/>
      <c r="O507" s="25"/>
      <c r="Q507" s="25"/>
    </row>
    <row r="508" spans="1:17" x14ac:dyDescent="0.25">
      <c r="A508" s="5">
        <f>+'Net Hash Rate'!B507</f>
        <v>40327</v>
      </c>
      <c r="B508">
        <f>+'Net Hash Rate'!G507</f>
        <v>0</v>
      </c>
      <c r="C508">
        <v>4.9437326707783952E-6</v>
      </c>
      <c r="D508" s="25">
        <f t="shared" si="21"/>
        <v>-4.9437326707783952E-6</v>
      </c>
      <c r="E508">
        <v>6.8305961195008678E-6</v>
      </c>
      <c r="F508" s="25">
        <f t="shared" si="22"/>
        <v>-6.8305961195008678E-6</v>
      </c>
      <c r="G508">
        <v>1.4160117186063314E-5</v>
      </c>
      <c r="H508" s="25">
        <f t="shared" si="23"/>
        <v>-1.4160117186063314E-5</v>
      </c>
      <c r="K508">
        <v>-6.2881913462797092</v>
      </c>
      <c r="L508">
        <v>506</v>
      </c>
      <c r="M508" s="25"/>
      <c r="O508" s="25"/>
      <c r="Q508" s="25"/>
    </row>
    <row r="509" spans="1:17" x14ac:dyDescent="0.25">
      <c r="A509" s="5">
        <f>+'Net Hash Rate'!B508</f>
        <v>40328</v>
      </c>
      <c r="B509">
        <f>+'Net Hash Rate'!G508</f>
        <v>0</v>
      </c>
      <c r="C509">
        <v>5.9057252545690642E-6</v>
      </c>
      <c r="D509" s="25">
        <f t="shared" si="21"/>
        <v>-5.9057252545690642E-6</v>
      </c>
      <c r="E509">
        <v>8.15975027232737E-6</v>
      </c>
      <c r="F509" s="25">
        <f t="shared" si="22"/>
        <v>-8.15975027232737E-6</v>
      </c>
      <c r="G509">
        <v>1.6915510453809507E-5</v>
      </c>
      <c r="H509" s="25">
        <f t="shared" si="23"/>
        <v>-1.6915510453809507E-5</v>
      </c>
      <c r="K509">
        <v>-6.2881913462797092</v>
      </c>
      <c r="L509">
        <v>507</v>
      </c>
      <c r="M509" s="25"/>
      <c r="O509" s="25"/>
      <c r="Q509" s="25"/>
    </row>
    <row r="510" spans="1:17" x14ac:dyDescent="0.25">
      <c r="A510" s="5">
        <f>+'Net Hash Rate'!B509</f>
        <v>40329</v>
      </c>
      <c r="B510">
        <f>+'Net Hash Rate'!G509</f>
        <v>0</v>
      </c>
      <c r="C510">
        <v>6.1968550259827561E-6</v>
      </c>
      <c r="D510" s="25">
        <f t="shared" si="21"/>
        <v>-6.1968550259827561E-6</v>
      </c>
      <c r="E510">
        <v>8.5619948958370042E-6</v>
      </c>
      <c r="F510" s="25">
        <f t="shared" si="22"/>
        <v>-8.5619948958370042E-6</v>
      </c>
      <c r="G510">
        <v>1.7749380720285836E-5</v>
      </c>
      <c r="H510" s="25">
        <f t="shared" si="23"/>
        <v>-1.7749380720285836E-5</v>
      </c>
      <c r="K510">
        <v>-6.2881913462797092</v>
      </c>
      <c r="L510">
        <v>508</v>
      </c>
      <c r="M510" s="25"/>
      <c r="O510" s="25"/>
      <c r="Q510" s="25"/>
    </row>
    <row r="511" spans="1:17" x14ac:dyDescent="0.25">
      <c r="A511" s="5">
        <f>+'Net Hash Rate'!B510</f>
        <v>40330</v>
      </c>
      <c r="B511">
        <f>+'Net Hash Rate'!G510</f>
        <v>0</v>
      </c>
      <c r="C511">
        <v>5.7010688131687982E-6</v>
      </c>
      <c r="D511" s="25">
        <f t="shared" si="21"/>
        <v>-5.7010688131687982E-6</v>
      </c>
      <c r="E511">
        <v>7.8769830622954797E-6</v>
      </c>
      <c r="F511" s="25">
        <f t="shared" si="22"/>
        <v>-7.8769830622954797E-6</v>
      </c>
      <c r="G511">
        <v>1.6329321963028072E-5</v>
      </c>
      <c r="H511" s="25">
        <f t="shared" si="23"/>
        <v>-1.6329321963028072E-5</v>
      </c>
      <c r="K511">
        <v>-6.2881913462797092</v>
      </c>
      <c r="L511">
        <v>509</v>
      </c>
      <c r="M511" s="25"/>
      <c r="O511" s="25"/>
      <c r="Q511" s="25"/>
    </row>
    <row r="512" spans="1:17" x14ac:dyDescent="0.25">
      <c r="A512" s="5">
        <f>+'Net Hash Rate'!B511</f>
        <v>40331</v>
      </c>
      <c r="B512">
        <f>+'Net Hash Rate'!G511</f>
        <v>0</v>
      </c>
      <c r="C512">
        <v>5.2356708185704364E-6</v>
      </c>
      <c r="D512" s="25">
        <f t="shared" si="21"/>
        <v>-5.2356708185704364E-6</v>
      </c>
      <c r="E512">
        <v>7.2339576506025513E-6</v>
      </c>
      <c r="F512" s="25">
        <f t="shared" si="22"/>
        <v>-7.2339576506025513E-6</v>
      </c>
      <c r="G512">
        <v>1.4996302849631302E-5</v>
      </c>
      <c r="H512" s="25">
        <f t="shared" si="23"/>
        <v>-1.4996302849631302E-5</v>
      </c>
      <c r="K512">
        <v>-6.2881913462797092</v>
      </c>
      <c r="L512">
        <v>510</v>
      </c>
      <c r="M512" s="25"/>
      <c r="O512" s="25"/>
      <c r="Q512" s="25"/>
    </row>
    <row r="513" spans="1:17" x14ac:dyDescent="0.25">
      <c r="A513" s="5">
        <f>+'Net Hash Rate'!B512</f>
        <v>40332</v>
      </c>
      <c r="B513">
        <f>+'Net Hash Rate'!G512</f>
        <v>0</v>
      </c>
      <c r="C513">
        <v>5.9767827865662857E-6</v>
      </c>
      <c r="D513" s="25">
        <f t="shared" si="21"/>
        <v>-5.9767827865662857E-6</v>
      </c>
      <c r="E513">
        <v>8.2579281744599923E-6</v>
      </c>
      <c r="F513" s="25">
        <f t="shared" si="22"/>
        <v>-8.2579281744599923E-6</v>
      </c>
      <c r="G513">
        <v>1.7119037433733095E-5</v>
      </c>
      <c r="H513" s="25">
        <f t="shared" si="23"/>
        <v>-1.7119037433733095E-5</v>
      </c>
      <c r="K513">
        <v>-6.2881913462797092</v>
      </c>
      <c r="L513">
        <v>511</v>
      </c>
      <c r="M513" s="25"/>
      <c r="O513" s="25"/>
      <c r="Q513" s="25"/>
    </row>
    <row r="514" spans="1:17" x14ac:dyDescent="0.25">
      <c r="A514" s="5">
        <f>+'Net Hash Rate'!B513</f>
        <v>40333</v>
      </c>
      <c r="B514">
        <f>+'Net Hash Rate'!G513</f>
        <v>0</v>
      </c>
      <c r="C514">
        <v>7.2173001178521073E-6</v>
      </c>
      <c r="D514" s="25">
        <f t="shared" si="21"/>
        <v>-7.2173001178521073E-6</v>
      </c>
      <c r="E514">
        <v>9.9719109954445961E-6</v>
      </c>
      <c r="F514" s="25">
        <f t="shared" si="22"/>
        <v>-9.9719109954445961E-6</v>
      </c>
      <c r="G514">
        <v>2.0672196949452621E-5</v>
      </c>
      <c r="H514" s="25">
        <f t="shared" si="23"/>
        <v>-2.0672196949452621E-5</v>
      </c>
      <c r="K514">
        <v>-6.2881913462797092</v>
      </c>
      <c r="L514">
        <v>512</v>
      </c>
      <c r="M514" s="25"/>
      <c r="O514" s="25"/>
      <c r="Q514" s="25"/>
    </row>
    <row r="515" spans="1:17" x14ac:dyDescent="0.25">
      <c r="A515" s="5">
        <f>+'Net Hash Rate'!B514</f>
        <v>40334</v>
      </c>
      <c r="B515">
        <f>+'Net Hash Rate'!G514</f>
        <v>0</v>
      </c>
      <c r="C515">
        <v>5.5084852200123608E-6</v>
      </c>
      <c r="D515" s="25">
        <f t="shared" si="21"/>
        <v>-5.5084852200123608E-6</v>
      </c>
      <c r="E515">
        <v>7.6108965176347278E-6</v>
      </c>
      <c r="F515" s="25">
        <f t="shared" si="22"/>
        <v>-7.6108965176347278E-6</v>
      </c>
      <c r="G515">
        <v>1.577771320324881E-5</v>
      </c>
      <c r="H515" s="25">
        <f t="shared" si="23"/>
        <v>-1.577771320324881E-5</v>
      </c>
      <c r="K515">
        <v>-6.2881913462797092</v>
      </c>
      <c r="L515">
        <v>513</v>
      </c>
      <c r="M515" s="25"/>
      <c r="O515" s="25"/>
      <c r="Q515" s="25"/>
    </row>
    <row r="516" spans="1:17" x14ac:dyDescent="0.25">
      <c r="A516" s="5">
        <f>+'Net Hash Rate'!B515</f>
        <v>40335</v>
      </c>
      <c r="B516">
        <f>+'Net Hash Rate'!G515</f>
        <v>0</v>
      </c>
      <c r="C516">
        <v>5.396829142307632E-6</v>
      </c>
      <c r="D516" s="25">
        <f t="shared" ref="D516:D579" si="24">+B516-C516</f>
        <v>-5.396829142307632E-6</v>
      </c>
      <c r="E516">
        <v>7.4566249131855891E-6</v>
      </c>
      <c r="F516" s="25">
        <f t="shared" ref="F516:F579" si="25">+B516-E516</f>
        <v>-7.4566249131855891E-6</v>
      </c>
      <c r="G516">
        <v>1.5457901585161008E-5</v>
      </c>
      <c r="H516" s="25">
        <f t="shared" ref="H516:H579" si="26">+B516-G516</f>
        <v>-1.5457901585161008E-5</v>
      </c>
      <c r="K516">
        <v>-6.2881913462797092</v>
      </c>
      <c r="L516">
        <v>514</v>
      </c>
      <c r="M516" s="25"/>
      <c r="O516" s="25"/>
      <c r="Q516" s="25"/>
    </row>
    <row r="517" spans="1:17" x14ac:dyDescent="0.25">
      <c r="A517" s="5">
        <f>+'Net Hash Rate'!B516</f>
        <v>40336</v>
      </c>
      <c r="B517">
        <f>+'Net Hash Rate'!G516</f>
        <v>0</v>
      </c>
      <c r="C517">
        <v>5.6705490207936238E-6</v>
      </c>
      <c r="D517" s="25">
        <f t="shared" si="24"/>
        <v>-5.6705490207936238E-6</v>
      </c>
      <c r="E517">
        <v>7.8348148486705685E-6</v>
      </c>
      <c r="F517" s="25">
        <f t="shared" si="25"/>
        <v>-7.8348148486705685E-6</v>
      </c>
      <c r="G517">
        <v>1.6241905457058556E-5</v>
      </c>
      <c r="H517" s="25">
        <f t="shared" si="26"/>
        <v>-1.6241905457058556E-5</v>
      </c>
      <c r="K517">
        <v>-6.2881913462797092</v>
      </c>
      <c r="L517">
        <v>515</v>
      </c>
      <c r="M517" s="25"/>
      <c r="O517" s="25"/>
      <c r="Q517" s="25"/>
    </row>
    <row r="518" spans="1:17" x14ac:dyDescent="0.25">
      <c r="A518" s="5">
        <f>+'Net Hash Rate'!B517</f>
        <v>40337</v>
      </c>
      <c r="B518">
        <f>+'Net Hash Rate'!G517</f>
        <v>0</v>
      </c>
      <c r="C518">
        <v>5.5642272504323438E-6</v>
      </c>
      <c r="D518" s="25">
        <f t="shared" si="24"/>
        <v>-5.5642272504323438E-6</v>
      </c>
      <c r="E518">
        <v>7.6879134847798953E-6</v>
      </c>
      <c r="F518" s="25">
        <f t="shared" si="25"/>
        <v>-7.6879134847798953E-6</v>
      </c>
      <c r="G518">
        <v>1.5937372662102959E-5</v>
      </c>
      <c r="H518" s="25">
        <f t="shared" si="26"/>
        <v>-1.5937372662102959E-5</v>
      </c>
      <c r="K518">
        <v>-6.2881913462797092</v>
      </c>
      <c r="L518">
        <v>516</v>
      </c>
      <c r="M518" s="25"/>
      <c r="O518" s="25"/>
      <c r="Q518" s="25"/>
    </row>
    <row r="519" spans="1:17" x14ac:dyDescent="0.25">
      <c r="A519" s="5">
        <f>+'Net Hash Rate'!B518</f>
        <v>40338</v>
      </c>
      <c r="B519">
        <f>+'Net Hash Rate'!G518</f>
        <v>0</v>
      </c>
      <c r="C519">
        <v>5.5027958241076758E-6</v>
      </c>
      <c r="D519" s="25">
        <f t="shared" si="24"/>
        <v>-5.5027958241076758E-6</v>
      </c>
      <c r="E519">
        <v>7.6030356626539237E-6</v>
      </c>
      <c r="F519" s="25">
        <f t="shared" si="25"/>
        <v>-7.6030356626539237E-6</v>
      </c>
      <c r="G519">
        <v>1.5761417315486824E-5</v>
      </c>
      <c r="H519" s="25">
        <f t="shared" si="26"/>
        <v>-1.5761417315486824E-5</v>
      </c>
      <c r="K519">
        <v>-6.2881913462797092</v>
      </c>
      <c r="L519">
        <v>517</v>
      </c>
      <c r="M519" s="25"/>
      <c r="O519" s="25"/>
      <c r="Q519" s="25"/>
    </row>
    <row r="520" spans="1:17" x14ac:dyDescent="0.25">
      <c r="A520" s="5">
        <f>+'Net Hash Rate'!B519</f>
        <v>40339</v>
      </c>
      <c r="B520">
        <f>+'Net Hash Rate'!G519</f>
        <v>0</v>
      </c>
      <c r="C520">
        <v>5.7383617826873889E-6</v>
      </c>
      <c r="D520" s="25">
        <f t="shared" si="24"/>
        <v>-5.7383617826873889E-6</v>
      </c>
      <c r="E520">
        <v>7.9285095565139143E-6</v>
      </c>
      <c r="F520" s="25">
        <f t="shared" si="25"/>
        <v>-7.9285095565139143E-6</v>
      </c>
      <c r="G520">
        <v>1.6436138583943051E-5</v>
      </c>
      <c r="H520" s="25">
        <f t="shared" si="26"/>
        <v>-1.6436138583943051E-5</v>
      </c>
      <c r="K520">
        <v>-6.2881913462797092</v>
      </c>
      <c r="L520">
        <v>518</v>
      </c>
      <c r="M520" s="25"/>
      <c r="O520" s="25"/>
      <c r="Q520" s="25"/>
    </row>
    <row r="521" spans="1:17" x14ac:dyDescent="0.25">
      <c r="A521" s="5">
        <f>+'Net Hash Rate'!B520</f>
        <v>40340</v>
      </c>
      <c r="B521">
        <f>+'Net Hash Rate'!G520</f>
        <v>0</v>
      </c>
      <c r="C521">
        <v>5.667654825996009E-6</v>
      </c>
      <c r="D521" s="25">
        <f t="shared" si="24"/>
        <v>-5.667654825996009E-6</v>
      </c>
      <c r="E521">
        <v>7.8308160329840881E-6</v>
      </c>
      <c r="F521" s="25">
        <f t="shared" si="25"/>
        <v>-7.8308160329840881E-6</v>
      </c>
      <c r="G521">
        <v>1.6233615741529286E-5</v>
      </c>
      <c r="H521" s="25">
        <f t="shared" si="26"/>
        <v>-1.6233615741529286E-5</v>
      </c>
      <c r="K521">
        <v>-6.2881913462797092</v>
      </c>
      <c r="L521">
        <v>519</v>
      </c>
      <c r="M521" s="25"/>
      <c r="O521" s="25"/>
      <c r="Q521" s="25"/>
    </row>
    <row r="522" spans="1:17" x14ac:dyDescent="0.25">
      <c r="A522" s="5">
        <f>+'Net Hash Rate'!B521</f>
        <v>40341</v>
      </c>
      <c r="B522">
        <f>+'Net Hash Rate'!G521</f>
        <v>0</v>
      </c>
      <c r="C522">
        <v>7.0530760626176167E-6</v>
      </c>
      <c r="D522" s="25">
        <f t="shared" si="24"/>
        <v>-7.0530760626176167E-6</v>
      </c>
      <c r="E522">
        <v>9.7450079104448998E-6</v>
      </c>
      <c r="F522" s="25">
        <f t="shared" si="25"/>
        <v>-9.7450079104448998E-6</v>
      </c>
      <c r="G522">
        <v>2.0201817173329982E-5</v>
      </c>
      <c r="H522" s="25">
        <f t="shared" si="26"/>
        <v>-2.0201817173329982E-5</v>
      </c>
      <c r="K522">
        <v>-6.2881913462797092</v>
      </c>
      <c r="L522">
        <v>520</v>
      </c>
      <c r="M522" s="25"/>
      <c r="O522" s="25"/>
      <c r="Q522" s="25"/>
    </row>
    <row r="523" spans="1:17" x14ac:dyDescent="0.25">
      <c r="A523" s="5">
        <f>+'Net Hash Rate'!B522</f>
        <v>40342</v>
      </c>
      <c r="B523">
        <f>+'Net Hash Rate'!G522</f>
        <v>0</v>
      </c>
      <c r="C523">
        <v>5.5430910526009441E-6</v>
      </c>
      <c r="D523" s="25">
        <f t="shared" si="24"/>
        <v>-5.5430910526009441E-6</v>
      </c>
      <c r="E523">
        <v>7.6587102813499207E-6</v>
      </c>
      <c r="F523" s="25">
        <f t="shared" si="25"/>
        <v>-7.6587102813499207E-6</v>
      </c>
      <c r="G523">
        <v>1.5876833175425311E-5</v>
      </c>
      <c r="H523" s="25">
        <f t="shared" si="26"/>
        <v>-1.5876833175425311E-5</v>
      </c>
      <c r="K523">
        <v>-6.2881913462797092</v>
      </c>
      <c r="L523">
        <v>521</v>
      </c>
      <c r="M523" s="25"/>
      <c r="O523" s="25"/>
      <c r="Q523" s="25"/>
    </row>
    <row r="524" spans="1:17" x14ac:dyDescent="0.25">
      <c r="A524" s="5">
        <f>+'Net Hash Rate'!B523</f>
        <v>40343</v>
      </c>
      <c r="B524">
        <f>+'Net Hash Rate'!G523</f>
        <v>0</v>
      </c>
      <c r="C524">
        <v>5.8873830699042848E-6</v>
      </c>
      <c r="D524" s="25">
        <f t="shared" si="24"/>
        <v>-5.8873830699042848E-6</v>
      </c>
      <c r="E524">
        <v>8.1344074668526786E-6</v>
      </c>
      <c r="F524" s="25">
        <f t="shared" si="25"/>
        <v>-8.1344074668526786E-6</v>
      </c>
      <c r="G524">
        <v>1.6862973736798715E-5</v>
      </c>
      <c r="H524" s="25">
        <f t="shared" si="26"/>
        <v>-1.6862973736798715E-5</v>
      </c>
      <c r="K524">
        <v>-6.2881913462797092</v>
      </c>
      <c r="L524">
        <v>522</v>
      </c>
      <c r="M524" s="25"/>
      <c r="O524" s="25"/>
      <c r="Q524" s="25"/>
    </row>
    <row r="525" spans="1:17" x14ac:dyDescent="0.25">
      <c r="A525" s="5">
        <f>+'Net Hash Rate'!B524</f>
        <v>40344</v>
      </c>
      <c r="B525">
        <f>+'Net Hash Rate'!G524</f>
        <v>0</v>
      </c>
      <c r="C525">
        <v>6.2712949154673164E-6</v>
      </c>
      <c r="D525" s="25">
        <f t="shared" si="24"/>
        <v>-6.2712949154673164E-6</v>
      </c>
      <c r="E525">
        <v>8.6648460923134635E-6</v>
      </c>
      <c r="F525" s="25">
        <f t="shared" si="25"/>
        <v>-8.6648460923134635E-6</v>
      </c>
      <c r="G525">
        <v>1.7962595638772319E-5</v>
      </c>
      <c r="H525" s="25">
        <f t="shared" si="26"/>
        <v>-1.7962595638772319E-5</v>
      </c>
      <c r="K525">
        <v>-6.2881913462797092</v>
      </c>
      <c r="L525">
        <v>523</v>
      </c>
      <c r="M525" s="25"/>
      <c r="O525" s="25"/>
      <c r="Q525" s="25"/>
    </row>
    <row r="526" spans="1:17" x14ac:dyDescent="0.25">
      <c r="A526" s="5">
        <f>+'Net Hash Rate'!B525</f>
        <v>40345</v>
      </c>
      <c r="B526">
        <f>+'Net Hash Rate'!G525</f>
        <v>0</v>
      </c>
      <c r="C526">
        <v>8.0712815798459872E-6</v>
      </c>
      <c r="D526" s="25">
        <f t="shared" si="24"/>
        <v>-8.0712815798459872E-6</v>
      </c>
      <c r="E526">
        <v>1.1151829661941308E-5</v>
      </c>
      <c r="F526" s="25">
        <f t="shared" si="25"/>
        <v>-1.1151829661941308E-5</v>
      </c>
      <c r="G526">
        <v>2.3118218686840583E-5</v>
      </c>
      <c r="H526" s="25">
        <f t="shared" si="26"/>
        <v>-2.3118218686840583E-5</v>
      </c>
      <c r="K526">
        <v>-6.2881913462797092</v>
      </c>
      <c r="L526">
        <v>524</v>
      </c>
      <c r="M526" s="25"/>
      <c r="O526" s="25"/>
      <c r="Q526" s="25"/>
    </row>
    <row r="527" spans="1:17" x14ac:dyDescent="0.25">
      <c r="A527" s="5">
        <f>+'Net Hash Rate'!B526</f>
        <v>40346</v>
      </c>
      <c r="B527">
        <f>+'Net Hash Rate'!G526</f>
        <v>0</v>
      </c>
      <c r="C527">
        <v>5.7275727361479769E-6</v>
      </c>
      <c r="D527" s="25">
        <f t="shared" si="24"/>
        <v>-5.7275727361479769E-6</v>
      </c>
      <c r="E527">
        <v>7.9136026785872781E-6</v>
      </c>
      <c r="F527" s="25">
        <f t="shared" si="25"/>
        <v>-7.9136026785872781E-6</v>
      </c>
      <c r="G527">
        <v>1.6405235989992738E-5</v>
      </c>
      <c r="H527" s="25">
        <f t="shared" si="26"/>
        <v>-1.6405235989992738E-5</v>
      </c>
      <c r="K527">
        <v>-6.2881913462797092</v>
      </c>
      <c r="L527">
        <v>525</v>
      </c>
      <c r="M527" s="25"/>
      <c r="O527" s="25"/>
      <c r="Q527" s="25"/>
    </row>
    <row r="528" spans="1:17" x14ac:dyDescent="0.25">
      <c r="A528" s="5">
        <f>+'Net Hash Rate'!B527</f>
        <v>40347</v>
      </c>
      <c r="B528">
        <f>+'Net Hash Rate'!G527</f>
        <v>0</v>
      </c>
      <c r="C528">
        <v>5.5748372931662811E-6</v>
      </c>
      <c r="D528" s="25">
        <f t="shared" si="24"/>
        <v>-5.5748372931662811E-6</v>
      </c>
      <c r="E528">
        <v>7.7025730389169043E-6</v>
      </c>
      <c r="F528" s="25">
        <f t="shared" si="25"/>
        <v>-7.7025730389169043E-6</v>
      </c>
      <c r="G528">
        <v>1.5967762543285197E-5</v>
      </c>
      <c r="H528" s="25">
        <f t="shared" si="26"/>
        <v>-1.5967762543285197E-5</v>
      </c>
      <c r="K528">
        <v>-6.2881913462797092</v>
      </c>
      <c r="L528">
        <v>526</v>
      </c>
      <c r="M528" s="25"/>
      <c r="O528" s="25"/>
      <c r="Q528" s="25"/>
    </row>
    <row r="529" spans="1:17" x14ac:dyDescent="0.25">
      <c r="A529" s="5">
        <f>+'Net Hash Rate'!B528</f>
        <v>40348</v>
      </c>
      <c r="B529">
        <f>+'Net Hash Rate'!G528</f>
        <v>0</v>
      </c>
      <c r="C529">
        <v>6.1182361576945864E-6</v>
      </c>
      <c r="D529" s="25">
        <f t="shared" si="24"/>
        <v>-6.1182361576945864E-6</v>
      </c>
      <c r="E529">
        <v>8.4533697390151312E-6</v>
      </c>
      <c r="F529" s="25">
        <f t="shared" si="25"/>
        <v>-8.4533697390151312E-6</v>
      </c>
      <c r="G529">
        <v>1.7524196135654789E-5</v>
      </c>
      <c r="H529" s="25">
        <f t="shared" si="26"/>
        <v>-1.7524196135654789E-5</v>
      </c>
      <c r="K529">
        <v>-6.2881913462797092</v>
      </c>
      <c r="L529">
        <v>527</v>
      </c>
      <c r="M529" s="25"/>
      <c r="O529" s="25"/>
      <c r="Q529" s="25"/>
    </row>
    <row r="530" spans="1:17" x14ac:dyDescent="0.25">
      <c r="A530" s="5">
        <f>+'Net Hash Rate'!B529</f>
        <v>40349</v>
      </c>
      <c r="B530">
        <f>+'Net Hash Rate'!G529</f>
        <v>0</v>
      </c>
      <c r="C530">
        <v>4.9607249767013718E-6</v>
      </c>
      <c r="D530" s="25">
        <f t="shared" si="24"/>
        <v>-4.9607249767013718E-6</v>
      </c>
      <c r="E530">
        <v>6.8540738410178322E-6</v>
      </c>
      <c r="F530" s="25">
        <f t="shared" si="25"/>
        <v>-6.8540738410178322E-6</v>
      </c>
      <c r="G530">
        <v>1.4208787504455125E-5</v>
      </c>
      <c r="H530" s="25">
        <f t="shared" si="26"/>
        <v>-1.4208787504455125E-5</v>
      </c>
      <c r="K530">
        <v>-6.2881913462797092</v>
      </c>
      <c r="L530">
        <v>528</v>
      </c>
      <c r="M530" s="25"/>
      <c r="O530" s="25"/>
      <c r="Q530" s="25"/>
    </row>
    <row r="531" spans="1:17" x14ac:dyDescent="0.25">
      <c r="A531" s="5">
        <f>+'Net Hash Rate'!B530</f>
        <v>40350</v>
      </c>
      <c r="B531">
        <f>+'Net Hash Rate'!G530</f>
        <v>0</v>
      </c>
      <c r="C531">
        <v>6.1099135603319334E-6</v>
      </c>
      <c r="D531" s="25">
        <f t="shared" si="24"/>
        <v>-6.1099135603319334E-6</v>
      </c>
      <c r="E531">
        <v>8.4418706744347335E-6</v>
      </c>
      <c r="F531" s="25">
        <f t="shared" si="25"/>
        <v>-8.4418706744347335E-6</v>
      </c>
      <c r="G531">
        <v>1.750035808416706E-5</v>
      </c>
      <c r="H531" s="25">
        <f t="shared" si="26"/>
        <v>-1.750035808416706E-5</v>
      </c>
      <c r="K531">
        <v>-6.2881913462797092</v>
      </c>
      <c r="L531">
        <v>529</v>
      </c>
      <c r="M531" s="25"/>
      <c r="O531" s="25"/>
      <c r="Q531" s="25"/>
    </row>
    <row r="532" spans="1:17" x14ac:dyDescent="0.25">
      <c r="A532" s="5">
        <f>+'Net Hash Rate'!B531</f>
        <v>40351</v>
      </c>
      <c r="B532">
        <f>+'Net Hash Rate'!G531</f>
        <v>0</v>
      </c>
      <c r="C532">
        <v>5.9913762975388458E-6</v>
      </c>
      <c r="D532" s="25">
        <f t="shared" si="24"/>
        <v>-5.9913762975388458E-6</v>
      </c>
      <c r="E532">
        <v>8.2780915582950992E-6</v>
      </c>
      <c r="F532" s="25">
        <f t="shared" si="25"/>
        <v>-8.2780915582950992E-6</v>
      </c>
      <c r="G532">
        <v>1.7160836988702764E-5</v>
      </c>
      <c r="H532" s="25">
        <f t="shared" si="26"/>
        <v>-1.7160836988702764E-5</v>
      </c>
      <c r="K532">
        <v>-6.2881913462797092</v>
      </c>
      <c r="L532">
        <v>530</v>
      </c>
      <c r="M532" s="25"/>
      <c r="O532" s="25"/>
      <c r="Q532" s="25"/>
    </row>
    <row r="533" spans="1:17" x14ac:dyDescent="0.25">
      <c r="A533" s="5">
        <f>+'Net Hash Rate'!B532</f>
        <v>40352</v>
      </c>
      <c r="B533">
        <f>+'Net Hash Rate'!G532</f>
        <v>0</v>
      </c>
      <c r="C533">
        <v>5.2759626474245555E-6</v>
      </c>
      <c r="D533" s="25">
        <f t="shared" si="24"/>
        <v>-5.2759626474245555E-6</v>
      </c>
      <c r="E533">
        <v>7.2896275721266866E-6</v>
      </c>
      <c r="F533" s="25">
        <f t="shared" si="25"/>
        <v>-7.2896275721266866E-6</v>
      </c>
      <c r="G533">
        <v>1.5111708972132117E-5</v>
      </c>
      <c r="H533" s="25">
        <f t="shared" si="26"/>
        <v>-1.5111708972132117E-5</v>
      </c>
      <c r="K533">
        <v>-6.2881913462797092</v>
      </c>
      <c r="L533">
        <v>531</v>
      </c>
      <c r="M533" s="25"/>
      <c r="O533" s="25"/>
      <c r="Q533" s="25"/>
    </row>
    <row r="534" spans="1:17" x14ac:dyDescent="0.25">
      <c r="A534" s="5">
        <f>+'Net Hash Rate'!B533</f>
        <v>40353</v>
      </c>
      <c r="B534">
        <f>+'Net Hash Rate'!G533</f>
        <v>0</v>
      </c>
      <c r="C534">
        <v>5.8379022267745615E-6</v>
      </c>
      <c r="D534" s="25">
        <f t="shared" si="24"/>
        <v>-5.8379022267745615E-6</v>
      </c>
      <c r="E534">
        <v>8.0660413804197922E-6</v>
      </c>
      <c r="F534" s="25">
        <f t="shared" si="25"/>
        <v>-8.0660413804197922E-6</v>
      </c>
      <c r="G534">
        <v>1.6721247922754695E-5</v>
      </c>
      <c r="H534" s="25">
        <f t="shared" si="26"/>
        <v>-1.6721247922754695E-5</v>
      </c>
      <c r="K534">
        <v>-6.2881913462797092</v>
      </c>
      <c r="L534">
        <v>532</v>
      </c>
      <c r="M534" s="25"/>
      <c r="O534" s="25"/>
      <c r="Q534" s="25"/>
    </row>
    <row r="535" spans="1:17" x14ac:dyDescent="0.25">
      <c r="A535" s="5">
        <f>+'Net Hash Rate'!B534</f>
        <v>40354</v>
      </c>
      <c r="B535">
        <f>+'Net Hash Rate'!G534</f>
        <v>0</v>
      </c>
      <c r="C535">
        <v>6.4838387989184929E-6</v>
      </c>
      <c r="D535" s="25">
        <f t="shared" si="24"/>
        <v>-6.4838387989184929E-6</v>
      </c>
      <c r="E535">
        <v>8.9585111268543909E-6</v>
      </c>
      <c r="F535" s="25">
        <f t="shared" si="25"/>
        <v>-8.9585111268543909E-6</v>
      </c>
      <c r="G535">
        <v>1.8571375784721383E-5</v>
      </c>
      <c r="H535" s="25">
        <f t="shared" si="26"/>
        <v>-1.8571375784721383E-5</v>
      </c>
      <c r="K535">
        <v>-6.2881913462797092</v>
      </c>
      <c r="L535">
        <v>533</v>
      </c>
      <c r="M535" s="25"/>
      <c r="O535" s="25"/>
      <c r="Q535" s="25"/>
    </row>
    <row r="536" spans="1:17" x14ac:dyDescent="0.25">
      <c r="A536" s="5">
        <f>+'Net Hash Rate'!B535</f>
        <v>40355</v>
      </c>
      <c r="B536">
        <f>+'Net Hash Rate'!G535</f>
        <v>0</v>
      </c>
      <c r="C536">
        <v>6.1168312968670954E-6</v>
      </c>
      <c r="D536" s="25">
        <f t="shared" si="24"/>
        <v>-6.1168312968670954E-6</v>
      </c>
      <c r="E536">
        <v>8.4514286880814058E-6</v>
      </c>
      <c r="F536" s="25">
        <f t="shared" si="25"/>
        <v>-8.4514286880814058E-6</v>
      </c>
      <c r="G536">
        <v>1.7520172254253401E-5</v>
      </c>
      <c r="H536" s="25">
        <f t="shared" si="26"/>
        <v>-1.7520172254253401E-5</v>
      </c>
      <c r="K536">
        <v>-6.2881913462797092</v>
      </c>
      <c r="L536">
        <v>534</v>
      </c>
      <c r="M536" s="25"/>
      <c r="O536" s="25"/>
      <c r="Q536" s="25"/>
    </row>
    <row r="537" spans="1:17" x14ac:dyDescent="0.25">
      <c r="A537" s="5">
        <f>+'Net Hash Rate'!B536</f>
        <v>40356</v>
      </c>
      <c r="B537">
        <f>+'Net Hash Rate'!G536</f>
        <v>0</v>
      </c>
      <c r="C537">
        <v>5.7154540985345869E-6</v>
      </c>
      <c r="D537" s="25">
        <f t="shared" si="24"/>
        <v>-5.7154540985345869E-6</v>
      </c>
      <c r="E537">
        <v>7.8968587475197768E-6</v>
      </c>
      <c r="F537" s="25">
        <f t="shared" si="25"/>
        <v>-7.8968587475197768E-6</v>
      </c>
      <c r="G537">
        <v>1.6370525106502748E-5</v>
      </c>
      <c r="H537" s="25">
        <f t="shared" si="26"/>
        <v>-1.6370525106502748E-5</v>
      </c>
      <c r="K537">
        <v>-6.2881913462797092</v>
      </c>
      <c r="L537">
        <v>535</v>
      </c>
      <c r="M537" s="25"/>
      <c r="O537" s="25"/>
      <c r="Q537" s="25"/>
    </row>
    <row r="538" spans="1:17" x14ac:dyDescent="0.25">
      <c r="A538" s="5">
        <f>+'Net Hash Rate'!B537</f>
        <v>40357</v>
      </c>
      <c r="B538">
        <f>+'Net Hash Rate'!G537</f>
        <v>0</v>
      </c>
      <c r="C538">
        <v>6.649065809552221E-6</v>
      </c>
      <c r="D538" s="25">
        <f t="shared" si="24"/>
        <v>-6.649065809552221E-6</v>
      </c>
      <c r="E538">
        <v>9.1867999630089902E-6</v>
      </c>
      <c r="F538" s="25">
        <f t="shared" si="25"/>
        <v>-9.1867999630089902E-6</v>
      </c>
      <c r="G538">
        <v>1.9044628282111811E-5</v>
      </c>
      <c r="H538" s="25">
        <f t="shared" si="26"/>
        <v>-1.9044628282111811E-5</v>
      </c>
      <c r="K538">
        <v>-6.2881913462797092</v>
      </c>
      <c r="L538">
        <v>536</v>
      </c>
      <c r="M538" s="25"/>
      <c r="O538" s="25"/>
      <c r="Q538" s="25"/>
    </row>
    <row r="539" spans="1:17" x14ac:dyDescent="0.25">
      <c r="A539" s="5">
        <f>+'Net Hash Rate'!B538</f>
        <v>40358</v>
      </c>
      <c r="B539">
        <f>+'Net Hash Rate'!G538</f>
        <v>0</v>
      </c>
      <c r="C539">
        <v>6.0554813377264504E-6</v>
      </c>
      <c r="D539" s="25">
        <f t="shared" si="24"/>
        <v>-6.0554813377264504E-6</v>
      </c>
      <c r="E539">
        <v>8.3666634265383224E-6</v>
      </c>
      <c r="F539" s="25">
        <f t="shared" si="25"/>
        <v>-8.3666634265383224E-6</v>
      </c>
      <c r="G539">
        <v>1.7344450250528036E-5</v>
      </c>
      <c r="H539" s="25">
        <f t="shared" si="26"/>
        <v>-1.7344450250528036E-5</v>
      </c>
      <c r="K539">
        <v>-6.2881913462797092</v>
      </c>
      <c r="L539">
        <v>537</v>
      </c>
      <c r="M539" s="25"/>
      <c r="O539" s="25"/>
      <c r="Q539" s="25"/>
    </row>
    <row r="540" spans="1:17" x14ac:dyDescent="0.25">
      <c r="A540" s="5">
        <f>+'Net Hash Rate'!B539</f>
        <v>40359</v>
      </c>
      <c r="B540">
        <f>+'Net Hash Rate'!G539</f>
        <v>0</v>
      </c>
      <c r="C540">
        <v>5.6220996562388916E-6</v>
      </c>
      <c r="D540" s="25">
        <f t="shared" si="24"/>
        <v>-5.6220996562388916E-6</v>
      </c>
      <c r="E540">
        <v>7.7678739229453665E-6</v>
      </c>
      <c r="F540" s="25">
        <f t="shared" si="25"/>
        <v>-7.7678739229453665E-6</v>
      </c>
      <c r="G540">
        <v>1.6103134061966658E-5</v>
      </c>
      <c r="H540" s="25">
        <f t="shared" si="26"/>
        <v>-1.6103134061966658E-5</v>
      </c>
      <c r="K540">
        <v>-6.2881913462797092</v>
      </c>
      <c r="L540">
        <v>538</v>
      </c>
      <c r="M540" s="25"/>
      <c r="O540" s="25"/>
      <c r="Q540" s="25"/>
    </row>
    <row r="541" spans="1:17" x14ac:dyDescent="0.25">
      <c r="A541" s="5">
        <f>+'Net Hash Rate'!B540</f>
        <v>40360</v>
      </c>
      <c r="B541">
        <f>+'Net Hash Rate'!G540</f>
        <v>0</v>
      </c>
      <c r="C541">
        <v>6.2251625634755429E-6</v>
      </c>
      <c r="D541" s="25">
        <f t="shared" si="24"/>
        <v>-6.2251625634755429E-6</v>
      </c>
      <c r="E541">
        <v>8.6011065081808043E-6</v>
      </c>
      <c r="F541" s="25">
        <f t="shared" si="25"/>
        <v>-8.6011065081808043E-6</v>
      </c>
      <c r="G541">
        <v>1.7830460761388384E-5</v>
      </c>
      <c r="H541" s="25">
        <f t="shared" si="26"/>
        <v>-1.7830460761388384E-5</v>
      </c>
      <c r="K541">
        <v>-6.2881913462797092</v>
      </c>
      <c r="L541">
        <v>539</v>
      </c>
      <c r="M541" s="25"/>
      <c r="O541" s="25"/>
      <c r="Q541" s="25"/>
    </row>
    <row r="542" spans="1:17" x14ac:dyDescent="0.25">
      <c r="A542" s="5">
        <f>+'Net Hash Rate'!B541</f>
        <v>40361</v>
      </c>
      <c r="B542">
        <f>+'Net Hash Rate'!G541</f>
        <v>0</v>
      </c>
      <c r="C542">
        <v>7.8653345219119327E-6</v>
      </c>
      <c r="D542" s="25">
        <f t="shared" si="24"/>
        <v>-7.8653345219119327E-6</v>
      </c>
      <c r="E542">
        <v>1.0867279248634781E-5</v>
      </c>
      <c r="F542" s="25">
        <f t="shared" si="25"/>
        <v>-1.0867279248634781E-5</v>
      </c>
      <c r="G542">
        <v>2.2528333539589691E-5</v>
      </c>
      <c r="H542" s="25">
        <f t="shared" si="26"/>
        <v>-2.2528333539589691E-5</v>
      </c>
      <c r="K542">
        <v>-6.2881913462797092</v>
      </c>
      <c r="L542">
        <v>540</v>
      </c>
      <c r="M542" s="25"/>
      <c r="O542" s="25"/>
      <c r="Q542" s="25"/>
    </row>
    <row r="543" spans="1:17" x14ac:dyDescent="0.25">
      <c r="A543" s="5">
        <f>+'Net Hash Rate'!B542</f>
        <v>40362</v>
      </c>
      <c r="B543">
        <f>+'Net Hash Rate'!G542</f>
        <v>0</v>
      </c>
      <c r="C543">
        <v>5.9574090177808559E-6</v>
      </c>
      <c r="D543" s="25">
        <f t="shared" si="24"/>
        <v>-5.9574090177808559E-6</v>
      </c>
      <c r="E543">
        <v>8.2311600624485838E-6</v>
      </c>
      <c r="F543" s="25">
        <f t="shared" si="25"/>
        <v>-8.2311600624485838E-6</v>
      </c>
      <c r="G543">
        <v>1.7063545995460364E-5</v>
      </c>
      <c r="H543" s="25">
        <f t="shared" si="26"/>
        <v>-1.7063545995460364E-5</v>
      </c>
      <c r="K543">
        <v>-6.2881913462797092</v>
      </c>
      <c r="L543">
        <v>541</v>
      </c>
      <c r="M543" s="25"/>
      <c r="O543" s="25"/>
      <c r="Q543" s="25"/>
    </row>
    <row r="544" spans="1:17" x14ac:dyDescent="0.25">
      <c r="A544" s="5">
        <f>+'Net Hash Rate'!B543</f>
        <v>40363</v>
      </c>
      <c r="B544">
        <f>+'Net Hash Rate'!G543</f>
        <v>0</v>
      </c>
      <c r="C544">
        <v>7.5588548367055901E-6</v>
      </c>
      <c r="D544" s="25">
        <f t="shared" si="24"/>
        <v>-7.5588548367055901E-6</v>
      </c>
      <c r="E544">
        <v>1.0443826143888591E-5</v>
      </c>
      <c r="F544" s="25">
        <f t="shared" si="25"/>
        <v>-1.0443826143888591E-5</v>
      </c>
      <c r="G544">
        <v>2.1650497186640956E-5</v>
      </c>
      <c r="H544" s="25">
        <f t="shared" si="26"/>
        <v>-2.1650497186640956E-5</v>
      </c>
      <c r="K544">
        <v>-6.2881913462797092</v>
      </c>
      <c r="L544">
        <v>542</v>
      </c>
      <c r="M544" s="25"/>
      <c r="O544" s="25"/>
      <c r="Q544" s="25"/>
    </row>
    <row r="545" spans="1:17" x14ac:dyDescent="0.25">
      <c r="A545" s="5">
        <f>+'Net Hash Rate'!B544</f>
        <v>40364</v>
      </c>
      <c r="B545">
        <f>+'Net Hash Rate'!G544</f>
        <v>0</v>
      </c>
      <c r="C545">
        <v>6.1687125875654342E-6</v>
      </c>
      <c r="D545" s="25">
        <f t="shared" si="24"/>
        <v>-6.1687125875654342E-6</v>
      </c>
      <c r="E545">
        <v>8.5231113955654636E-6</v>
      </c>
      <c r="F545" s="25">
        <f t="shared" si="25"/>
        <v>-8.5231113955654636E-6</v>
      </c>
      <c r="G545">
        <v>1.7668773565241568E-5</v>
      </c>
      <c r="H545" s="25">
        <f t="shared" si="26"/>
        <v>-1.7668773565241568E-5</v>
      </c>
      <c r="K545">
        <v>-6.2881913462797092</v>
      </c>
      <c r="L545">
        <v>543</v>
      </c>
      <c r="M545" s="25"/>
      <c r="O545" s="25"/>
      <c r="Q545" s="25"/>
    </row>
    <row r="546" spans="1:17" x14ac:dyDescent="0.25">
      <c r="A546" s="5">
        <f>+'Net Hash Rate'!B545</f>
        <v>40365</v>
      </c>
      <c r="B546">
        <f>+'Net Hash Rate'!G545</f>
        <v>0</v>
      </c>
      <c r="C546">
        <v>6.5337211189950235E-6</v>
      </c>
      <c r="D546" s="25">
        <f t="shared" si="24"/>
        <v>-6.5337211189950235E-6</v>
      </c>
      <c r="E546">
        <v>9.0274319210470919E-6</v>
      </c>
      <c r="F546" s="25">
        <f t="shared" si="25"/>
        <v>-9.0274319210470919E-6</v>
      </c>
      <c r="G546">
        <v>1.8714251531618349E-5</v>
      </c>
      <c r="H546" s="25">
        <f t="shared" si="26"/>
        <v>-1.8714251531618349E-5</v>
      </c>
      <c r="K546">
        <v>-6.2881913462797092</v>
      </c>
      <c r="L546">
        <v>544</v>
      </c>
      <c r="M546" s="25"/>
      <c r="O546" s="25"/>
      <c r="Q546" s="25"/>
    </row>
    <row r="547" spans="1:17" x14ac:dyDescent="0.25">
      <c r="A547" s="5">
        <f>+'Net Hash Rate'!B546</f>
        <v>40366</v>
      </c>
      <c r="B547">
        <f>+'Net Hash Rate'!G546</f>
        <v>0</v>
      </c>
      <c r="C547">
        <v>7.4525701633454589E-6</v>
      </c>
      <c r="D547" s="25">
        <f t="shared" si="24"/>
        <v>-7.4525701633454589E-6</v>
      </c>
      <c r="E547">
        <v>1.0296976035728957E-5</v>
      </c>
      <c r="F547" s="25">
        <f t="shared" si="25"/>
        <v>-1.0296976035728957E-5</v>
      </c>
      <c r="G547">
        <v>2.1346070647002647E-5</v>
      </c>
      <c r="H547" s="25">
        <f t="shared" si="26"/>
        <v>-2.1346070647002647E-5</v>
      </c>
      <c r="K547">
        <v>-6.2881913462797092</v>
      </c>
      <c r="L547">
        <v>545</v>
      </c>
      <c r="M547" s="25"/>
      <c r="O547" s="25"/>
      <c r="Q547" s="25"/>
    </row>
    <row r="548" spans="1:17" x14ac:dyDescent="0.25">
      <c r="A548" s="5">
        <f>+'Net Hash Rate'!B547</f>
        <v>40367</v>
      </c>
      <c r="B548">
        <f>+'Net Hash Rate'!G547</f>
        <v>0</v>
      </c>
      <c r="C548">
        <v>7.6993492452751272E-6</v>
      </c>
      <c r="D548" s="25">
        <f t="shared" si="24"/>
        <v>-7.6993492452751272E-6</v>
      </c>
      <c r="E548">
        <v>1.0637942740778842E-5</v>
      </c>
      <c r="F548" s="25">
        <f t="shared" si="25"/>
        <v>-1.0637942740778842E-5</v>
      </c>
      <c r="G548">
        <v>2.2052909174063016E-5</v>
      </c>
      <c r="H548" s="25">
        <f t="shared" si="26"/>
        <v>-2.2052909174063016E-5</v>
      </c>
      <c r="K548">
        <v>-6.2881913462797092</v>
      </c>
      <c r="L548">
        <v>546</v>
      </c>
      <c r="M548" s="25"/>
      <c r="O548" s="25"/>
      <c r="Q548" s="25"/>
    </row>
    <row r="549" spans="1:17" x14ac:dyDescent="0.25">
      <c r="A549" s="5">
        <f>+'Net Hash Rate'!B548</f>
        <v>40368</v>
      </c>
      <c r="B549">
        <f>+'Net Hash Rate'!G548</f>
        <v>0</v>
      </c>
      <c r="C549">
        <v>7.1700377925857019E-6</v>
      </c>
      <c r="D549" s="25">
        <f t="shared" si="24"/>
        <v>-7.1700377925857019E-6</v>
      </c>
      <c r="E549">
        <v>9.9066101636517511E-6</v>
      </c>
      <c r="F549" s="25">
        <f t="shared" si="25"/>
        <v>-9.9066101636517511E-6</v>
      </c>
      <c r="G549">
        <v>2.0536825539057817E-5</v>
      </c>
      <c r="H549" s="25">
        <f t="shared" si="26"/>
        <v>-2.0536825539057817E-5</v>
      </c>
      <c r="K549">
        <v>-6.2881913462797092</v>
      </c>
      <c r="L549">
        <v>547</v>
      </c>
      <c r="M549" s="25"/>
      <c r="O549" s="25"/>
      <c r="Q549" s="25"/>
    </row>
    <row r="550" spans="1:17" x14ac:dyDescent="0.25">
      <c r="A550" s="5">
        <f>+'Net Hash Rate'!B549</f>
        <v>40369</v>
      </c>
      <c r="B550">
        <f>+'Net Hash Rate'!G549</f>
        <v>0</v>
      </c>
      <c r="C550">
        <v>7.1600636887504549E-6</v>
      </c>
      <c r="D550" s="25">
        <f t="shared" si="24"/>
        <v>-7.1600636887504549E-6</v>
      </c>
      <c r="E550">
        <v>9.8928292657979416E-6</v>
      </c>
      <c r="F550" s="25">
        <f t="shared" si="25"/>
        <v>-9.8928292657979416E-6</v>
      </c>
      <c r="G550">
        <v>2.0508257149838902E-5</v>
      </c>
      <c r="H550" s="25">
        <f t="shared" si="26"/>
        <v>-2.0508257149838902E-5</v>
      </c>
      <c r="K550">
        <v>-6.2881913462797092</v>
      </c>
      <c r="L550">
        <v>548</v>
      </c>
      <c r="M550" s="25"/>
      <c r="O550" s="25"/>
      <c r="Q550" s="25"/>
    </row>
    <row r="551" spans="1:17" x14ac:dyDescent="0.25">
      <c r="A551" s="5">
        <f>+'Net Hash Rate'!B550</f>
        <v>40370</v>
      </c>
      <c r="B551">
        <f>+'Net Hash Rate'!G550</f>
        <v>0</v>
      </c>
      <c r="C551">
        <v>7.4171731868287428E-6</v>
      </c>
      <c r="D551" s="25">
        <f t="shared" si="24"/>
        <v>-7.4171731868287428E-6</v>
      </c>
      <c r="E551">
        <v>1.0248069173942865E-5</v>
      </c>
      <c r="F551" s="25">
        <f t="shared" si="25"/>
        <v>-1.0248069173942865E-5</v>
      </c>
      <c r="G551">
        <v>2.1244684635887667E-5</v>
      </c>
      <c r="H551" s="25">
        <f t="shared" si="26"/>
        <v>-2.1244684635887667E-5</v>
      </c>
      <c r="K551">
        <v>-6.2881913462797092</v>
      </c>
      <c r="L551">
        <v>549</v>
      </c>
      <c r="M551" s="25"/>
      <c r="O551" s="25"/>
      <c r="Q551" s="25"/>
    </row>
    <row r="552" spans="1:17" x14ac:dyDescent="0.25">
      <c r="A552" s="5">
        <f>+'Net Hash Rate'!B551</f>
        <v>40371</v>
      </c>
      <c r="B552">
        <f>+'Net Hash Rate'!G551</f>
        <v>0</v>
      </c>
      <c r="C552">
        <v>2.0146790035837676E-6</v>
      </c>
      <c r="D552" s="25">
        <f t="shared" si="24"/>
        <v>-2.0146790035837676E-6</v>
      </c>
      <c r="E552">
        <v>2.7836170562500102E-6</v>
      </c>
      <c r="F552" s="25">
        <f t="shared" si="25"/>
        <v>-2.7836170562500102E-6</v>
      </c>
      <c r="G552">
        <v>5.7705569218320305E-6</v>
      </c>
      <c r="H552" s="25">
        <f t="shared" si="26"/>
        <v>-5.7705569218320305E-6</v>
      </c>
      <c r="K552">
        <v>-6.2881913462797092</v>
      </c>
      <c r="L552">
        <v>550</v>
      </c>
      <c r="M552" s="25"/>
      <c r="O552" s="25"/>
      <c r="Q552" s="25"/>
    </row>
    <row r="553" spans="1:17" x14ac:dyDescent="0.25">
      <c r="A553" s="5">
        <f>+'Net Hash Rate'!B552</f>
        <v>40372</v>
      </c>
      <c r="B553">
        <f>+'Net Hash Rate'!G552</f>
        <v>0</v>
      </c>
      <c r="C553">
        <v>1.5475353909290925E-5</v>
      </c>
      <c r="D553" s="25">
        <f t="shared" si="24"/>
        <v>-1.5475353909290925E-5</v>
      </c>
      <c r="E553">
        <v>2.138179780341191E-5</v>
      </c>
      <c r="F553" s="25">
        <f t="shared" si="25"/>
        <v>-2.138179780341191E-5</v>
      </c>
      <c r="G553">
        <v>4.4325379110124871E-5</v>
      </c>
      <c r="H553" s="25">
        <f t="shared" si="26"/>
        <v>-4.4325379110124871E-5</v>
      </c>
      <c r="K553">
        <v>-6.2881913462797092</v>
      </c>
      <c r="L553">
        <v>551</v>
      </c>
      <c r="M553" s="25"/>
      <c r="O553" s="25"/>
      <c r="Q553" s="25"/>
    </row>
    <row r="554" spans="1:17" x14ac:dyDescent="0.25">
      <c r="A554" s="5">
        <f>+'Net Hash Rate'!B553</f>
        <v>40373</v>
      </c>
      <c r="B554">
        <f>+'Net Hash Rate'!G553</f>
        <v>0</v>
      </c>
      <c r="C554">
        <v>1.852763527203749E-5</v>
      </c>
      <c r="D554" s="25">
        <f t="shared" si="24"/>
        <v>-1.852763527203749E-5</v>
      </c>
      <c r="E554">
        <v>2.5599036602596185E-5</v>
      </c>
      <c r="F554" s="25">
        <f t="shared" si="25"/>
        <v>-2.5599036602596185E-5</v>
      </c>
      <c r="G554">
        <v>5.3067895071151391E-5</v>
      </c>
      <c r="H554" s="25">
        <f t="shared" si="26"/>
        <v>-5.3067895071151391E-5</v>
      </c>
      <c r="K554">
        <v>-6.2881913462797092</v>
      </c>
      <c r="L554">
        <v>552</v>
      </c>
      <c r="M554" s="25"/>
      <c r="O554" s="25"/>
      <c r="Q554" s="25"/>
    </row>
    <row r="555" spans="1:17" x14ac:dyDescent="0.25">
      <c r="A555" s="5">
        <f>+'Net Hash Rate'!B554</f>
        <v>40374</v>
      </c>
      <c r="B555">
        <f>+'Net Hash Rate'!G554</f>
        <v>0</v>
      </c>
      <c r="C555">
        <v>1.4393384952575205E-5</v>
      </c>
      <c r="D555" s="25">
        <f t="shared" si="24"/>
        <v>-1.4393384952575205E-5</v>
      </c>
      <c r="E555">
        <v>1.9886876162351739E-5</v>
      </c>
      <c r="F555" s="25">
        <f t="shared" si="25"/>
        <v>-1.9886876162351739E-5</v>
      </c>
      <c r="G555">
        <v>4.1226342766728698E-5</v>
      </c>
      <c r="H555" s="25">
        <f t="shared" si="26"/>
        <v>-4.1226342766728698E-5</v>
      </c>
      <c r="K555">
        <v>-6.2881913462797092</v>
      </c>
      <c r="L555">
        <v>553</v>
      </c>
      <c r="M555" s="25"/>
      <c r="O555" s="25"/>
      <c r="Q555" s="25"/>
    </row>
    <row r="556" spans="1:17" x14ac:dyDescent="0.25">
      <c r="A556" s="5">
        <f>+'Net Hash Rate'!B555</f>
        <v>40375</v>
      </c>
      <c r="B556">
        <f>+'Net Hash Rate'!G555</f>
        <v>0</v>
      </c>
      <c r="C556">
        <v>1.7672723866564471E-5</v>
      </c>
      <c r="D556" s="25">
        <f t="shared" si="24"/>
        <v>-1.7672723866564471E-5</v>
      </c>
      <c r="E556">
        <v>2.4417833063161752E-5</v>
      </c>
      <c r="F556" s="25">
        <f t="shared" si="25"/>
        <v>-2.4417833063161752E-5</v>
      </c>
      <c r="G556">
        <v>5.0619209737343891E-5</v>
      </c>
      <c r="H556" s="25">
        <f t="shared" si="26"/>
        <v>-5.0619209737343891E-5</v>
      </c>
      <c r="K556">
        <v>-6.2881913462797092</v>
      </c>
      <c r="L556">
        <v>554</v>
      </c>
      <c r="M556" s="25"/>
      <c r="O556" s="25"/>
      <c r="Q556" s="25"/>
    </row>
    <row r="557" spans="1:17" x14ac:dyDescent="0.25">
      <c r="A557" s="5">
        <f>+'Net Hash Rate'!B556</f>
        <v>40376</v>
      </c>
      <c r="B557">
        <f>+'Net Hash Rate'!G556</f>
        <v>0</v>
      </c>
      <c r="C557">
        <v>6.0517421893150769E-5</v>
      </c>
      <c r="D557" s="25">
        <f t="shared" si="24"/>
        <v>-6.0517421893150769E-5</v>
      </c>
      <c r="E557">
        <v>8.3614971656723305E-5</v>
      </c>
      <c r="F557" s="25">
        <f t="shared" si="25"/>
        <v>-8.3614971656723305E-5</v>
      </c>
      <c r="G557">
        <v>1.733374037133208E-4</v>
      </c>
      <c r="H557" s="25">
        <f t="shared" si="26"/>
        <v>-1.733374037133208E-4</v>
      </c>
      <c r="K557">
        <v>-6.2881913462797092</v>
      </c>
      <c r="L557">
        <v>555</v>
      </c>
      <c r="M557" s="25"/>
      <c r="O557" s="25"/>
      <c r="Q557" s="25"/>
    </row>
    <row r="558" spans="1:17" x14ac:dyDescent="0.25">
      <c r="A558" s="5">
        <f>+'Net Hash Rate'!B557</f>
        <v>40377</v>
      </c>
      <c r="B558">
        <f>+'Net Hash Rate'!G557</f>
        <v>8.5799999535083771E-2</v>
      </c>
      <c r="C558">
        <v>8.6408636294685471E-3</v>
      </c>
      <c r="D558" s="25">
        <f t="shared" si="24"/>
        <v>7.7159135905615225E-2</v>
      </c>
      <c r="E558">
        <v>8.6640933332514727E-3</v>
      </c>
      <c r="F558" s="25">
        <f t="shared" si="25"/>
        <v>7.7135906201832305E-2</v>
      </c>
      <c r="G558">
        <v>8.7543291175962278E-3</v>
      </c>
      <c r="H558" s="25">
        <f t="shared" si="26"/>
        <v>7.7045670417487541E-2</v>
      </c>
      <c r="K558">
        <v>7971.7730326646606</v>
      </c>
      <c r="L558">
        <v>556</v>
      </c>
      <c r="M558" s="25"/>
      <c r="O558" s="25"/>
      <c r="Q558" s="25"/>
    </row>
    <row r="559" spans="1:17" x14ac:dyDescent="0.25">
      <c r="A559" s="5">
        <f>+'Net Hash Rate'!B558</f>
        <v>40378</v>
      </c>
      <c r="B559">
        <f>+'Net Hash Rate'!G558</f>
        <v>8.0799996852874756E-2</v>
      </c>
      <c r="C559">
        <v>8.1335826692925089E-3</v>
      </c>
      <c r="D559" s="25">
        <f t="shared" si="24"/>
        <v>7.2666414183582245E-2</v>
      </c>
      <c r="E559">
        <v>8.1540335675763399E-3</v>
      </c>
      <c r="F559" s="25">
        <f t="shared" si="25"/>
        <v>7.2645963285298418E-2</v>
      </c>
      <c r="G559">
        <v>8.2334750819599099E-3</v>
      </c>
      <c r="H559" s="25">
        <f t="shared" si="26"/>
        <v>7.2566521770914841E-2</v>
      </c>
      <c r="K559">
        <v>8527.7131410126767</v>
      </c>
      <c r="L559">
        <v>557</v>
      </c>
      <c r="M559" s="25"/>
      <c r="O559" s="25"/>
      <c r="Q559" s="25"/>
    </row>
    <row r="560" spans="1:17" x14ac:dyDescent="0.25">
      <c r="A560" s="5">
        <f>+'Net Hash Rate'!B559</f>
        <v>40379</v>
      </c>
      <c r="B560">
        <f>+'Net Hash Rate'!G559</f>
        <v>7.4699997901916504E-2</v>
      </c>
      <c r="C560">
        <v>7.5215110321017629E-3</v>
      </c>
      <c r="D560" s="25">
        <f t="shared" si="24"/>
        <v>6.7178486869814744E-2</v>
      </c>
      <c r="E560">
        <v>7.5411712131898236E-3</v>
      </c>
      <c r="F560" s="25">
        <f t="shared" si="25"/>
        <v>6.7158826688726678E-2</v>
      </c>
      <c r="G560">
        <v>7.6175411866264081E-3</v>
      </c>
      <c r="H560" s="25">
        <f t="shared" si="26"/>
        <v>6.708245671529009E-2</v>
      </c>
      <c r="K560">
        <v>8200.7570411159741</v>
      </c>
      <c r="L560">
        <v>558</v>
      </c>
      <c r="M560" s="25"/>
      <c r="O560" s="25"/>
      <c r="Q560" s="25"/>
    </row>
    <row r="561" spans="1:17" x14ac:dyDescent="0.25">
      <c r="A561" s="5">
        <f>+'Net Hash Rate'!B560</f>
        <v>40380</v>
      </c>
      <c r="B561">
        <f>+'Net Hash Rate'!G560</f>
        <v>7.9199999570846558E-2</v>
      </c>
      <c r="C561">
        <v>7.9754774727174675E-3</v>
      </c>
      <c r="D561" s="25">
        <f t="shared" si="24"/>
        <v>7.1224522098129087E-2</v>
      </c>
      <c r="E561">
        <v>7.9966514526723723E-3</v>
      </c>
      <c r="F561" s="25">
        <f t="shared" si="25"/>
        <v>7.1203348118174192E-2</v>
      </c>
      <c r="G561">
        <v>8.0789017778072104E-3</v>
      </c>
      <c r="H561" s="25">
        <f t="shared" si="26"/>
        <v>7.1121097793039351E-2</v>
      </c>
      <c r="K561">
        <v>8073.0620034374915</v>
      </c>
      <c r="L561">
        <v>559</v>
      </c>
      <c r="M561" s="25"/>
      <c r="O561" s="25"/>
      <c r="Q561" s="25"/>
    </row>
    <row r="562" spans="1:17" x14ac:dyDescent="0.25">
      <c r="A562" s="5">
        <f>+'Net Hash Rate'!B561</f>
        <v>40381</v>
      </c>
      <c r="B562">
        <f>+'Net Hash Rate'!G561</f>
        <v>5.0500001758337021E-2</v>
      </c>
      <c r="C562">
        <v>5.1148415019789274E-3</v>
      </c>
      <c r="D562" s="25">
        <f t="shared" si="24"/>
        <v>4.5385160256358095E-2</v>
      </c>
      <c r="E562">
        <v>5.1395893466577641E-3</v>
      </c>
      <c r="F562" s="25">
        <f t="shared" si="25"/>
        <v>4.5360412411679256E-2</v>
      </c>
      <c r="G562">
        <v>5.2357223493127063E-3</v>
      </c>
      <c r="H562" s="25">
        <f t="shared" si="26"/>
        <v>4.5264279409024312E-2</v>
      </c>
      <c r="K562">
        <v>4401.3685243630835</v>
      </c>
      <c r="L562">
        <v>560</v>
      </c>
      <c r="M562" s="25"/>
      <c r="O562" s="25"/>
      <c r="Q562" s="25"/>
    </row>
    <row r="563" spans="1:17" x14ac:dyDescent="0.25">
      <c r="A563" s="5">
        <f>+'Net Hash Rate'!B562</f>
        <v>40382</v>
      </c>
      <c r="B563">
        <f>+'Net Hash Rate'!G562</f>
        <v>6.2600001692771912E-2</v>
      </c>
      <c r="C563">
        <v>6.3164957188517655E-3</v>
      </c>
      <c r="D563" s="25">
        <f t="shared" si="24"/>
        <v>5.6283505973920143E-2</v>
      </c>
      <c r="E563">
        <v>6.3380582495561107E-3</v>
      </c>
      <c r="F563" s="25">
        <f t="shared" si="25"/>
        <v>5.6261943443215799E-2</v>
      </c>
      <c r="G563">
        <v>6.4218179000771524E-3</v>
      </c>
      <c r="H563" s="25">
        <f t="shared" si="26"/>
        <v>5.6178183792694757E-2</v>
      </c>
      <c r="K563">
        <v>6264.5900052059706</v>
      </c>
      <c r="L563">
        <v>561</v>
      </c>
      <c r="M563" s="25"/>
      <c r="O563" s="25"/>
      <c r="Q563" s="25"/>
    </row>
    <row r="564" spans="1:17" x14ac:dyDescent="0.25">
      <c r="A564" s="5">
        <f>+'Net Hash Rate'!B563</f>
        <v>40383</v>
      </c>
      <c r="B564">
        <f>+'Net Hash Rate'!G563</f>
        <v>5.4499998688697815E-2</v>
      </c>
      <c r="C564">
        <v>5.5079900671917148E-3</v>
      </c>
      <c r="D564" s="25">
        <f t="shared" si="24"/>
        <v>4.89920086215061E-2</v>
      </c>
      <c r="E564">
        <v>5.5301230571578944E-3</v>
      </c>
      <c r="F564" s="25">
        <f t="shared" si="25"/>
        <v>4.8969875631539921E-2</v>
      </c>
      <c r="G564">
        <v>5.6160986566815251E-3</v>
      </c>
      <c r="H564" s="25">
        <f t="shared" si="26"/>
        <v>4.8883900032016286E-2</v>
      </c>
      <c r="K564">
        <v>5312.4688924215197</v>
      </c>
      <c r="L564">
        <v>562</v>
      </c>
      <c r="M564" s="25"/>
      <c r="O564" s="25"/>
      <c r="Q564" s="25"/>
    </row>
    <row r="565" spans="1:17" x14ac:dyDescent="0.25">
      <c r="A565" s="5">
        <f>+'Net Hash Rate'!B564</f>
        <v>40384</v>
      </c>
      <c r="B565">
        <f>+'Net Hash Rate'!G564</f>
        <v>5.0500001758337021E-2</v>
      </c>
      <c r="C565">
        <v>5.1019998874581064E-3</v>
      </c>
      <c r="D565" s="25">
        <f t="shared" si="24"/>
        <v>4.5398001870878918E-2</v>
      </c>
      <c r="E565">
        <v>5.1218465016951873E-3</v>
      </c>
      <c r="F565" s="25">
        <f t="shared" si="25"/>
        <v>4.5378155256641836E-2</v>
      </c>
      <c r="G565">
        <v>5.1989406746991316E-3</v>
      </c>
      <c r="H565" s="25">
        <f t="shared" si="26"/>
        <v>4.5301061083637892E-2</v>
      </c>
      <c r="K565">
        <v>5489.8635701063859</v>
      </c>
      <c r="L565">
        <v>563</v>
      </c>
      <c r="M565" s="25"/>
      <c r="O565" s="25"/>
      <c r="Q565" s="25"/>
    </row>
    <row r="566" spans="1:17" x14ac:dyDescent="0.25">
      <c r="A566" s="5">
        <f>+'Net Hash Rate'!B565</f>
        <v>40385</v>
      </c>
      <c r="B566">
        <f>+'Net Hash Rate'!G565</f>
        <v>5.6000001728534698E-2</v>
      </c>
      <c r="C566">
        <v>5.6494384756093988E-3</v>
      </c>
      <c r="D566" s="25">
        <f t="shared" si="24"/>
        <v>5.03505632529253E-2</v>
      </c>
      <c r="E566">
        <v>5.6683074826227526E-3</v>
      </c>
      <c r="F566" s="25">
        <f t="shared" si="25"/>
        <v>5.0331694245911947E-2</v>
      </c>
      <c r="G566">
        <v>5.7416041403661119E-3</v>
      </c>
      <c r="H566" s="25">
        <f t="shared" si="26"/>
        <v>5.0258397588168587E-2</v>
      </c>
      <c r="K566">
        <v>6404.2242244929303</v>
      </c>
      <c r="L566">
        <v>564</v>
      </c>
      <c r="M566" s="25"/>
      <c r="O566" s="25"/>
      <c r="Q566" s="25"/>
    </row>
    <row r="567" spans="1:17" x14ac:dyDescent="0.25">
      <c r="A567" s="5">
        <f>+'Net Hash Rate'!B566</f>
        <v>40386</v>
      </c>
      <c r="B567">
        <f>+'Net Hash Rate'!G566</f>
        <v>5.9999998658895493E-2</v>
      </c>
      <c r="C567">
        <v>6.0796141039760236E-3</v>
      </c>
      <c r="D567" s="25">
        <f t="shared" si="24"/>
        <v>5.3920384554919466E-2</v>
      </c>
      <c r="E567">
        <v>6.1100002930859643E-3</v>
      </c>
      <c r="F567" s="25">
        <f t="shared" si="25"/>
        <v>5.388999836580953E-2</v>
      </c>
      <c r="G567">
        <v>6.2280354446835207E-3</v>
      </c>
      <c r="H567" s="25">
        <f t="shared" si="26"/>
        <v>5.3771963214211974E-2</v>
      </c>
      <c r="K567">
        <v>4258.8072648267071</v>
      </c>
      <c r="L567">
        <v>565</v>
      </c>
      <c r="M567" s="25"/>
      <c r="O567" s="25"/>
      <c r="Q567" s="25"/>
    </row>
    <row r="568" spans="1:17" x14ac:dyDescent="0.25">
      <c r="A568" s="5">
        <f>+'Net Hash Rate'!B567</f>
        <v>40387</v>
      </c>
      <c r="B568">
        <f>+'Net Hash Rate'!G567</f>
        <v>5.8899998664855957E-2</v>
      </c>
      <c r="C568">
        <v>5.972601844000721E-3</v>
      </c>
      <c r="D568" s="25">
        <f t="shared" si="24"/>
        <v>5.2927396820855233E-2</v>
      </c>
      <c r="E568">
        <v>6.0041283569707161E-3</v>
      </c>
      <c r="F568" s="25">
        <f t="shared" si="25"/>
        <v>5.2895870307885243E-2</v>
      </c>
      <c r="G568">
        <v>6.1265930966026604E-3</v>
      </c>
      <c r="H568" s="25">
        <f t="shared" si="26"/>
        <v>5.2773405568253294E-2</v>
      </c>
      <c r="K568">
        <v>4029.1722871776951</v>
      </c>
      <c r="L568">
        <v>566</v>
      </c>
      <c r="M568" s="25"/>
      <c r="O568" s="25"/>
      <c r="Q568" s="25"/>
    </row>
    <row r="569" spans="1:17" x14ac:dyDescent="0.25">
      <c r="A569" s="5">
        <f>+'Net Hash Rate'!B568</f>
        <v>40388</v>
      </c>
      <c r="B569">
        <f>+'Net Hash Rate'!G568</f>
        <v>6.9899998605251312E-2</v>
      </c>
      <c r="C569">
        <v>7.0629674112680074E-3</v>
      </c>
      <c r="D569" s="25">
        <f t="shared" si="24"/>
        <v>6.2837031193983303E-2</v>
      </c>
      <c r="E569">
        <v>7.0908167740082965E-3</v>
      </c>
      <c r="F569" s="25">
        <f t="shared" si="25"/>
        <v>6.2809181831243011E-2</v>
      </c>
      <c r="G569">
        <v>7.1989976235729532E-3</v>
      </c>
      <c r="H569" s="25">
        <f t="shared" si="26"/>
        <v>6.2701000981678356E-2</v>
      </c>
      <c r="K569">
        <v>5415.1642991595591</v>
      </c>
      <c r="L569">
        <v>567</v>
      </c>
      <c r="M569" s="25"/>
      <c r="O569" s="25"/>
      <c r="Q569" s="25"/>
    </row>
    <row r="570" spans="1:17" x14ac:dyDescent="0.25">
      <c r="A570" s="5">
        <f>+'Net Hash Rate'!B569</f>
        <v>40389</v>
      </c>
      <c r="B570">
        <f>+'Net Hash Rate'!G569</f>
        <v>6.2700003385543823E-2</v>
      </c>
      <c r="C570">
        <v>6.3421708468456954E-3</v>
      </c>
      <c r="D570" s="25">
        <f t="shared" si="24"/>
        <v>5.6357832538698124E-2</v>
      </c>
      <c r="E570">
        <v>6.3697160041669048E-3</v>
      </c>
      <c r="F570" s="25">
        <f t="shared" si="25"/>
        <v>5.6330287381376916E-2</v>
      </c>
      <c r="G570">
        <v>6.4767151677811467E-3</v>
      </c>
      <c r="H570" s="25">
        <f t="shared" si="26"/>
        <v>5.6223288217762679E-2</v>
      </c>
      <c r="K570">
        <v>4910.4383945094887</v>
      </c>
      <c r="L570">
        <v>568</v>
      </c>
      <c r="M570" s="25"/>
      <c r="O570" s="25"/>
      <c r="Q570" s="25"/>
    </row>
    <row r="571" spans="1:17" x14ac:dyDescent="0.25">
      <c r="A571" s="5">
        <f>+'Net Hash Rate'!B570</f>
        <v>40390</v>
      </c>
      <c r="B571">
        <f>+'Net Hash Rate'!G570</f>
        <v>6.7900002002716064E-2</v>
      </c>
      <c r="C571">
        <v>6.859452688968975E-3</v>
      </c>
      <c r="D571" s="25">
        <f t="shared" si="24"/>
        <v>6.104054931374709E-2</v>
      </c>
      <c r="E571">
        <v>6.8859604657993219E-3</v>
      </c>
      <c r="F571" s="25">
        <f t="shared" si="25"/>
        <v>6.1014041536916745E-2</v>
      </c>
      <c r="G571">
        <v>6.9889299248967959E-3</v>
      </c>
      <c r="H571" s="25">
        <f t="shared" si="26"/>
        <v>6.0911072077819269E-2</v>
      </c>
      <c r="K571">
        <v>5526.5788334723829</v>
      </c>
      <c r="L571">
        <v>569</v>
      </c>
      <c r="M571" s="25"/>
      <c r="O571" s="25"/>
      <c r="Q571" s="25"/>
    </row>
    <row r="572" spans="1:17" x14ac:dyDescent="0.25">
      <c r="A572" s="5">
        <f>+'Net Hash Rate'!B571</f>
        <v>40391</v>
      </c>
      <c r="B572">
        <f>+'Net Hash Rate'!G571</f>
        <v>6.1099998652935028E-2</v>
      </c>
      <c r="C572">
        <v>6.1689911017694318E-3</v>
      </c>
      <c r="D572" s="25">
        <f t="shared" si="24"/>
        <v>5.4931007551165596E-2</v>
      </c>
      <c r="E572">
        <v>6.1915061557405544E-3</v>
      </c>
      <c r="F572" s="25">
        <f t="shared" si="25"/>
        <v>5.4908492497194476E-2</v>
      </c>
      <c r="G572">
        <v>6.278965882891379E-3</v>
      </c>
      <c r="H572" s="25">
        <f t="shared" si="26"/>
        <v>5.4821032770043646E-2</v>
      </c>
      <c r="K572">
        <v>5855.3898334816931</v>
      </c>
      <c r="L572">
        <v>570</v>
      </c>
      <c r="M572" s="25"/>
      <c r="O572" s="25"/>
      <c r="Q572" s="25"/>
    </row>
    <row r="573" spans="1:17" x14ac:dyDescent="0.25">
      <c r="A573" s="5">
        <f>+'Net Hash Rate'!B572</f>
        <v>40392</v>
      </c>
      <c r="B573">
        <f>+'Net Hash Rate'!G572</f>
        <v>5.9999998658895493E-2</v>
      </c>
      <c r="C573">
        <v>6.0782970995580596E-3</v>
      </c>
      <c r="D573" s="25">
        <f t="shared" si="24"/>
        <v>5.3921701559337433E-2</v>
      </c>
      <c r="E573">
        <v>6.1081806305221132E-3</v>
      </c>
      <c r="F573" s="25">
        <f t="shared" si="25"/>
        <v>5.3891818028373381E-2</v>
      </c>
      <c r="G573">
        <v>6.2242632065519637E-3</v>
      </c>
      <c r="H573" s="25">
        <f t="shared" si="26"/>
        <v>5.3775735452343529E-2</v>
      </c>
      <c r="K573">
        <v>4330.5486188393488</v>
      </c>
      <c r="L573">
        <v>571</v>
      </c>
      <c r="M573" s="25"/>
      <c r="O573" s="25"/>
      <c r="Q573" s="25"/>
    </row>
    <row r="574" spans="1:17" x14ac:dyDescent="0.25">
      <c r="A574" s="5">
        <f>+'Net Hash Rate'!B573</f>
        <v>40393</v>
      </c>
      <c r="B574">
        <f>+'Net Hash Rate'!G573</f>
        <v>5.9999998658895493E-2</v>
      </c>
      <c r="C574">
        <v>6.0829633629134201E-3</v>
      </c>
      <c r="D574" s="25">
        <f t="shared" si="24"/>
        <v>5.3917035295982074E-2</v>
      </c>
      <c r="E574">
        <v>6.1146278562299438E-3</v>
      </c>
      <c r="F574" s="25">
        <f t="shared" si="25"/>
        <v>5.3885370802665547E-2</v>
      </c>
      <c r="G574">
        <v>6.2376285805179725E-3</v>
      </c>
      <c r="H574" s="25">
        <f t="shared" si="26"/>
        <v>5.3762370078377517E-2</v>
      </c>
      <c r="K574">
        <v>4086.6242013364158</v>
      </c>
      <c r="L574">
        <v>572</v>
      </c>
      <c r="M574" s="25"/>
      <c r="O574" s="25"/>
      <c r="Q574" s="25"/>
    </row>
    <row r="575" spans="1:17" x14ac:dyDescent="0.25">
      <c r="A575" s="5">
        <f>+'Net Hash Rate'!B574</f>
        <v>40394</v>
      </c>
      <c r="B575">
        <f>+'Net Hash Rate'!G574</f>
        <v>5.7000000029802322E-2</v>
      </c>
      <c r="C575">
        <v>5.7695676821836062E-3</v>
      </c>
      <c r="D575" s="25">
        <f t="shared" si="24"/>
        <v>5.1230432347618718E-2</v>
      </c>
      <c r="E575">
        <v>5.7961194235180815E-3</v>
      </c>
      <c r="F575" s="25">
        <f t="shared" si="25"/>
        <v>5.1203880606284238E-2</v>
      </c>
      <c r="G575">
        <v>5.8992596627318455E-3</v>
      </c>
      <c r="H575" s="25">
        <f t="shared" si="26"/>
        <v>5.1100740367070477E-2</v>
      </c>
      <c r="K575">
        <v>4630.6958208668329</v>
      </c>
      <c r="L575">
        <v>573</v>
      </c>
      <c r="M575" s="25"/>
      <c r="O575" s="25"/>
      <c r="Q575" s="25"/>
    </row>
    <row r="576" spans="1:17" x14ac:dyDescent="0.25">
      <c r="A576" s="5">
        <f>+'Net Hash Rate'!B575</f>
        <v>40395</v>
      </c>
      <c r="B576">
        <f>+'Net Hash Rate'!G575</f>
        <v>6.1000000685453415E-2</v>
      </c>
      <c r="C576">
        <v>6.1775456483917799E-3</v>
      </c>
      <c r="D576" s="25">
        <f t="shared" si="24"/>
        <v>5.4822455037061638E-2</v>
      </c>
      <c r="E576">
        <v>6.2071422973139717E-3</v>
      </c>
      <c r="F576" s="25">
        <f t="shared" si="25"/>
        <v>5.4792858388139444E-2</v>
      </c>
      <c r="G576">
        <v>6.3221104800522459E-3</v>
      </c>
      <c r="H576" s="25">
        <f t="shared" si="26"/>
        <v>5.4677890205401168E-2</v>
      </c>
      <c r="K576">
        <v>4445.5672138702221</v>
      </c>
      <c r="L576">
        <v>574</v>
      </c>
      <c r="M576" s="25"/>
      <c r="O576" s="25"/>
      <c r="Q576" s="25"/>
    </row>
    <row r="577" spans="1:17" x14ac:dyDescent="0.25">
      <c r="A577" s="5">
        <f>+'Net Hash Rate'!B576</f>
        <v>40396</v>
      </c>
      <c r="B577">
        <f>+'Net Hash Rate'!G576</f>
        <v>6.2300000339746475E-2</v>
      </c>
      <c r="C577">
        <v>6.3463909451202099E-3</v>
      </c>
      <c r="D577" s="25">
        <f t="shared" si="24"/>
        <v>5.5953609394626264E-2</v>
      </c>
      <c r="E577">
        <v>6.3908136052090456E-3</v>
      </c>
      <c r="F577" s="25">
        <f t="shared" si="25"/>
        <v>5.590918673453743E-2</v>
      </c>
      <c r="G577">
        <v>6.5633734283241322E-3</v>
      </c>
      <c r="H577" s="25">
        <f t="shared" si="26"/>
        <v>5.5736626911422345E-2</v>
      </c>
      <c r="K577">
        <v>3022.9766132543928</v>
      </c>
      <c r="L577">
        <v>575</v>
      </c>
      <c r="M577" s="25"/>
      <c r="O577" s="25"/>
      <c r="Q577" s="25"/>
    </row>
    <row r="578" spans="1:17" x14ac:dyDescent="0.25">
      <c r="A578" s="5">
        <f>+'Net Hash Rate'!B577</f>
        <v>40397</v>
      </c>
      <c r="B578">
        <f>+'Net Hash Rate'!G577</f>
        <v>5.9000000357627869E-2</v>
      </c>
      <c r="C578">
        <v>6.0103508359342526E-3</v>
      </c>
      <c r="D578" s="25">
        <f t="shared" si="24"/>
        <v>5.2989649521693619E-2</v>
      </c>
      <c r="E578">
        <v>6.052468180306767E-3</v>
      </c>
      <c r="F578" s="25">
        <f t="shared" si="25"/>
        <v>5.2947532177321101E-2</v>
      </c>
      <c r="G578">
        <v>6.21607300452179E-3</v>
      </c>
      <c r="H578" s="25">
        <f t="shared" si="26"/>
        <v>5.278392735310608E-2</v>
      </c>
      <c r="K578">
        <v>3019.5436285641886</v>
      </c>
      <c r="L578">
        <v>576</v>
      </c>
      <c r="M578" s="25"/>
      <c r="O578" s="25"/>
      <c r="Q578" s="25"/>
    </row>
    <row r="579" spans="1:17" x14ac:dyDescent="0.25">
      <c r="A579" s="5">
        <f>+'Net Hash Rate'!B578</f>
        <v>40398</v>
      </c>
      <c r="B579">
        <f>+'Net Hash Rate'!G578</f>
        <v>6.0899998992681503E-2</v>
      </c>
      <c r="C579">
        <v>6.1925319976858257E-3</v>
      </c>
      <c r="D579" s="25">
        <f t="shared" si="24"/>
        <v>5.4707466994995679E-2</v>
      </c>
      <c r="E579">
        <v>6.2316651955564677E-3</v>
      </c>
      <c r="F579" s="25">
        <f t="shared" si="25"/>
        <v>5.4668333797125032E-2</v>
      </c>
      <c r="G579">
        <v>6.3836781026849736E-3</v>
      </c>
      <c r="H579" s="25">
        <f t="shared" si="26"/>
        <v>5.4516320889996528E-2</v>
      </c>
      <c r="K579">
        <v>3355.154394026426</v>
      </c>
      <c r="L579">
        <v>577</v>
      </c>
      <c r="M579" s="25"/>
      <c r="O579" s="25"/>
      <c r="Q579" s="25"/>
    </row>
    <row r="580" spans="1:17" x14ac:dyDescent="0.25">
      <c r="A580" s="5">
        <f>+'Net Hash Rate'!B579</f>
        <v>40399</v>
      </c>
      <c r="B580">
        <f>+'Net Hash Rate'!G579</f>
        <v>7.1000002324581146E-2</v>
      </c>
      <c r="C580">
        <v>7.2066934919129662E-3</v>
      </c>
      <c r="D580" s="25">
        <f t="shared" ref="D580:D643" si="27">+B580-C580</f>
        <v>6.3793308832668177E-2</v>
      </c>
      <c r="E580">
        <v>7.2474148708581432E-3</v>
      </c>
      <c r="F580" s="25">
        <f t="shared" ref="F580:F643" si="28">+B580-E580</f>
        <v>6.3752587453723003E-2</v>
      </c>
      <c r="G580">
        <v>7.4055970673706792E-3</v>
      </c>
      <c r="H580" s="25">
        <f t="shared" ref="H580:H643" si="29">+B580-G580</f>
        <v>6.3594405257210468E-2</v>
      </c>
      <c r="K580">
        <v>3759.792648587073</v>
      </c>
      <c r="L580">
        <v>578</v>
      </c>
      <c r="M580" s="25"/>
      <c r="O580" s="25"/>
      <c r="Q580" s="25"/>
    </row>
    <row r="581" spans="1:17" x14ac:dyDescent="0.25">
      <c r="A581" s="5">
        <f>+'Net Hash Rate'!B580</f>
        <v>40400</v>
      </c>
      <c r="B581">
        <f>+'Net Hash Rate'!G580</f>
        <v>7.0000000298023224E-2</v>
      </c>
      <c r="C581">
        <v>7.1144785601750015E-3</v>
      </c>
      <c r="D581" s="25">
        <f t="shared" si="27"/>
        <v>6.2885521737848227E-2</v>
      </c>
      <c r="E581">
        <v>7.1581713261492678E-3</v>
      </c>
      <c r="F581" s="25">
        <f t="shared" si="28"/>
        <v>6.2841828971873959E-2</v>
      </c>
      <c r="G581">
        <v>7.3278958755763172E-3</v>
      </c>
      <c r="H581" s="25">
        <f t="shared" si="29"/>
        <v>6.2672104422446903E-2</v>
      </c>
      <c r="K581">
        <v>3454.2389067269614</v>
      </c>
      <c r="L581">
        <v>579</v>
      </c>
      <c r="M581" s="25"/>
      <c r="O581" s="25"/>
      <c r="Q581" s="25"/>
    </row>
    <row r="582" spans="1:17" x14ac:dyDescent="0.25">
      <c r="A582" s="5">
        <f>+'Net Hash Rate'!B581</f>
        <v>40401</v>
      </c>
      <c r="B582">
        <f>+'Net Hash Rate'!G581</f>
        <v>6.7000001668930054E-2</v>
      </c>
      <c r="C582">
        <v>6.7938430307782271E-3</v>
      </c>
      <c r="D582" s="25">
        <f t="shared" si="27"/>
        <v>6.0206158638151826E-2</v>
      </c>
      <c r="E582">
        <v>6.829659827838285E-3</v>
      </c>
      <c r="F582" s="25">
        <f t="shared" si="28"/>
        <v>6.0170341841091768E-2</v>
      </c>
      <c r="G582">
        <v>6.9687901760180915E-3</v>
      </c>
      <c r="H582" s="25">
        <f t="shared" si="29"/>
        <v>6.0031211492911962E-2</v>
      </c>
      <c r="K582">
        <v>4034.2742118806314</v>
      </c>
      <c r="L582">
        <v>580</v>
      </c>
      <c r="M582" s="25"/>
      <c r="O582" s="25"/>
      <c r="Q582" s="25"/>
    </row>
    <row r="583" spans="1:17" x14ac:dyDescent="0.25">
      <c r="A583" s="5">
        <f>+'Net Hash Rate'!B582</f>
        <v>40402</v>
      </c>
      <c r="B583">
        <f>+'Net Hash Rate'!G582</f>
        <v>7.0000000298023224E-2</v>
      </c>
      <c r="C583">
        <v>7.1054811645050557E-3</v>
      </c>
      <c r="D583" s="25">
        <f t="shared" si="27"/>
        <v>6.2894519133518165E-2</v>
      </c>
      <c r="E583">
        <v>7.1457399144930463E-3</v>
      </c>
      <c r="F583" s="25">
        <f t="shared" si="28"/>
        <v>6.2854260383530175E-2</v>
      </c>
      <c r="G583">
        <v>7.3021250288214145E-3</v>
      </c>
      <c r="H583" s="25">
        <f t="shared" si="29"/>
        <v>6.2697875269201814E-2</v>
      </c>
      <c r="K583">
        <v>3749.4171072239892</v>
      </c>
      <c r="L583">
        <v>581</v>
      </c>
      <c r="M583" s="25"/>
      <c r="O583" s="25"/>
      <c r="Q583" s="25"/>
    </row>
    <row r="584" spans="1:17" x14ac:dyDescent="0.25">
      <c r="A584" s="5">
        <f>+'Net Hash Rate'!B583</f>
        <v>40403</v>
      </c>
      <c r="B584">
        <f>+'Net Hash Rate'!G583</f>
        <v>6.4499996602535248E-2</v>
      </c>
      <c r="C584">
        <v>6.5564620287468503E-3</v>
      </c>
      <c r="D584" s="25">
        <f t="shared" si="27"/>
        <v>5.7943534573788397E-2</v>
      </c>
      <c r="E584">
        <v>6.5970952840524706E-3</v>
      </c>
      <c r="F584" s="25">
        <f t="shared" si="28"/>
        <v>5.7902901318482775E-2</v>
      </c>
      <c r="G584">
        <v>6.7549351642871517E-3</v>
      </c>
      <c r="H584" s="25">
        <f t="shared" si="29"/>
        <v>5.7745061438248098E-2</v>
      </c>
      <c r="K584">
        <v>3422.4302712428157</v>
      </c>
      <c r="L584">
        <v>582</v>
      </c>
      <c r="M584" s="25"/>
      <c r="O584" s="25"/>
      <c r="Q584" s="25"/>
    </row>
    <row r="585" spans="1:17" x14ac:dyDescent="0.25">
      <c r="A585" s="5">
        <f>+'Net Hash Rate'!B584</f>
        <v>40404</v>
      </c>
      <c r="B585">
        <f>+'Net Hash Rate'!G584</f>
        <v>6.7000001668930054E-2</v>
      </c>
      <c r="C585">
        <v>6.797524350724107E-3</v>
      </c>
      <c r="D585" s="25">
        <f t="shared" si="27"/>
        <v>6.0202477318205945E-2</v>
      </c>
      <c r="E585">
        <v>6.8347461889770268E-3</v>
      </c>
      <c r="F585" s="25">
        <f t="shared" si="28"/>
        <v>6.016525547995303E-2</v>
      </c>
      <c r="G585">
        <v>6.9793344196705017E-3</v>
      </c>
      <c r="H585" s="25">
        <f t="shared" si="29"/>
        <v>6.002066724925955E-2</v>
      </c>
      <c r="K585">
        <v>3881.7520129423951</v>
      </c>
      <c r="L585">
        <v>583</v>
      </c>
      <c r="M585" s="25"/>
      <c r="O585" s="25"/>
      <c r="Q585" s="25"/>
    </row>
    <row r="586" spans="1:17" x14ac:dyDescent="0.25">
      <c r="A586" s="5">
        <f>+'Net Hash Rate'!B585</f>
        <v>40405</v>
      </c>
      <c r="B586">
        <f>+'Net Hash Rate'!G585</f>
        <v>6.5300002694129944E-2</v>
      </c>
      <c r="C586">
        <v>6.6616000926494256E-3</v>
      </c>
      <c r="D586" s="25">
        <f t="shared" si="27"/>
        <v>5.8638402601480517E-2</v>
      </c>
      <c r="E586">
        <v>6.7118275043763732E-3</v>
      </c>
      <c r="F586" s="25">
        <f t="shared" si="28"/>
        <v>5.8588175189753573E-2</v>
      </c>
      <c r="G586">
        <v>6.9069358852297145E-3</v>
      </c>
      <c r="H586" s="25">
        <f t="shared" si="29"/>
        <v>5.8393066808900232E-2</v>
      </c>
      <c r="K586">
        <v>2801.8996282072058</v>
      </c>
      <c r="L586">
        <v>584</v>
      </c>
      <c r="M586" s="25"/>
      <c r="O586" s="25"/>
      <c r="Q586" s="25"/>
    </row>
    <row r="587" spans="1:17" x14ac:dyDescent="0.25">
      <c r="A587" s="5">
        <f>+'Net Hash Rate'!B586</f>
        <v>40406</v>
      </c>
      <c r="B587">
        <f>+'Net Hash Rate'!G586</f>
        <v>6.549999862909317E-2</v>
      </c>
      <c r="C587">
        <v>6.6696803462883416E-3</v>
      </c>
      <c r="D587" s="25">
        <f t="shared" si="27"/>
        <v>5.8830318282804828E-2</v>
      </c>
      <c r="E587">
        <v>6.7153585300922733E-3</v>
      </c>
      <c r="F587" s="25">
        <f t="shared" si="28"/>
        <v>5.8784640099000897E-2</v>
      </c>
      <c r="G587">
        <v>6.8927954350786452E-3</v>
      </c>
      <c r="H587" s="25">
        <f t="shared" si="29"/>
        <v>5.8607203194014523E-2</v>
      </c>
      <c r="K587">
        <v>3091.0327889739392</v>
      </c>
      <c r="L587">
        <v>585</v>
      </c>
      <c r="M587" s="25"/>
      <c r="O587" s="25"/>
      <c r="Q587" s="25"/>
    </row>
    <row r="588" spans="1:17" x14ac:dyDescent="0.25">
      <c r="A588" s="5">
        <f>+'Net Hash Rate'!B587</f>
        <v>40407</v>
      </c>
      <c r="B588">
        <f>+'Net Hash Rate'!G587</f>
        <v>7.0000000298023224E-2</v>
      </c>
      <c r="C588">
        <v>7.1363927379765159E-3</v>
      </c>
      <c r="D588" s="25">
        <f t="shared" si="27"/>
        <v>6.2863607560046705E-2</v>
      </c>
      <c r="E588">
        <v>7.1884494394335629E-3</v>
      </c>
      <c r="F588" s="25">
        <f t="shared" si="28"/>
        <v>6.2811550858589665E-2</v>
      </c>
      <c r="G588">
        <v>7.3906636962434626E-3</v>
      </c>
      <c r="H588" s="25">
        <f t="shared" si="29"/>
        <v>6.2609336601779766E-2</v>
      </c>
      <c r="K588">
        <v>2898.2369977590565</v>
      </c>
      <c r="L588">
        <v>586</v>
      </c>
      <c r="M588" s="25"/>
      <c r="O588" s="25"/>
      <c r="Q588" s="25"/>
    </row>
    <row r="589" spans="1:17" x14ac:dyDescent="0.25">
      <c r="A589" s="5">
        <f>+'Net Hash Rate'!B588</f>
        <v>40408</v>
      </c>
      <c r="B589">
        <f>+'Net Hash Rate'!G588</f>
        <v>6.8000003695487976E-2</v>
      </c>
      <c r="C589">
        <v>6.9507451803332348E-3</v>
      </c>
      <c r="D589" s="25">
        <f t="shared" si="27"/>
        <v>6.104925851515474E-2</v>
      </c>
      <c r="E589">
        <v>7.0082796168603094E-3</v>
      </c>
      <c r="F589" s="25">
        <f t="shared" si="28"/>
        <v>6.0991724078627664E-2</v>
      </c>
      <c r="G589">
        <v>7.231772135549739E-3</v>
      </c>
      <c r="H589" s="25">
        <f t="shared" si="29"/>
        <v>6.0768231559938241E-2</v>
      </c>
      <c r="K589">
        <v>2546.6178045806973</v>
      </c>
      <c r="L589">
        <v>587</v>
      </c>
      <c r="M589" s="25"/>
      <c r="O589" s="25"/>
      <c r="Q589" s="25"/>
    </row>
    <row r="590" spans="1:17" x14ac:dyDescent="0.25">
      <c r="A590" s="5">
        <f>+'Net Hash Rate'!B589</f>
        <v>40409</v>
      </c>
      <c r="B590">
        <f>+'Net Hash Rate'!G589</f>
        <v>6.6699996590614319E-2</v>
      </c>
      <c r="C590">
        <v>6.8185459698242605E-3</v>
      </c>
      <c r="D590" s="25">
        <f t="shared" si="27"/>
        <v>5.9881450620790061E-2</v>
      </c>
      <c r="E590">
        <v>6.8752413097397215E-3</v>
      </c>
      <c r="F590" s="25">
        <f t="shared" si="28"/>
        <v>5.9824755280874595E-2</v>
      </c>
      <c r="G590">
        <v>7.0954743576413272E-3</v>
      </c>
      <c r="H590" s="25">
        <f t="shared" si="29"/>
        <v>5.9604522232972995E-2</v>
      </c>
      <c r="K590">
        <v>2534.8729137913847</v>
      </c>
      <c r="L590">
        <v>588</v>
      </c>
      <c r="M590" s="25"/>
      <c r="O590" s="25"/>
      <c r="Q590" s="25"/>
    </row>
    <row r="591" spans="1:17" x14ac:dyDescent="0.25">
      <c r="A591" s="5">
        <f>+'Net Hash Rate'!B590</f>
        <v>40410</v>
      </c>
      <c r="B591">
        <f>+'Net Hash Rate'!G590</f>
        <v>6.549999862909317E-2</v>
      </c>
      <c r="C591">
        <v>6.6804679895043984E-3</v>
      </c>
      <c r="D591" s="25">
        <f t="shared" si="27"/>
        <v>5.8819530639588773E-2</v>
      </c>
      <c r="E591">
        <v>6.7302634690922453E-3</v>
      </c>
      <c r="F591" s="25">
        <f t="shared" si="28"/>
        <v>5.8769735160000926E-2</v>
      </c>
      <c r="G591">
        <v>6.9236940095512619E-3</v>
      </c>
      <c r="H591" s="25">
        <f t="shared" si="29"/>
        <v>5.8576304619541907E-2</v>
      </c>
      <c r="K591">
        <v>2834.933506081717</v>
      </c>
      <c r="L591">
        <v>589</v>
      </c>
      <c r="M591" s="25"/>
      <c r="O591" s="25"/>
      <c r="Q591" s="25"/>
    </row>
    <row r="592" spans="1:17" x14ac:dyDescent="0.25">
      <c r="A592" s="5">
        <f>+'Net Hash Rate'!B591</f>
        <v>40411</v>
      </c>
      <c r="B592">
        <f>+'Net Hash Rate'!G591</f>
        <v>6.6399998962879181E-2</v>
      </c>
      <c r="C592">
        <v>6.7846947516388631E-3</v>
      </c>
      <c r="D592" s="25">
        <f t="shared" si="27"/>
        <v>5.9615304211240318E-2</v>
      </c>
      <c r="E592">
        <v>6.8399201151366999E-3</v>
      </c>
      <c r="F592" s="25">
        <f t="shared" si="28"/>
        <v>5.9560078847742483E-2</v>
      </c>
      <c r="G592">
        <v>7.0544430396440559E-3</v>
      </c>
      <c r="H592" s="25">
        <f t="shared" si="29"/>
        <v>5.9345555923235122E-2</v>
      </c>
      <c r="K592">
        <v>2590.7793275561612</v>
      </c>
      <c r="L592">
        <v>590</v>
      </c>
      <c r="M592" s="25"/>
      <c r="O592" s="25"/>
      <c r="Q592" s="25"/>
    </row>
    <row r="593" spans="1:17" x14ac:dyDescent="0.25">
      <c r="A593" s="5">
        <f>+'Net Hash Rate'!B592</f>
        <v>40412</v>
      </c>
      <c r="B593">
        <f>+'Net Hash Rate'!G592</f>
        <v>6.5999999642372131E-2</v>
      </c>
      <c r="C593">
        <v>6.7407016335484793E-3</v>
      </c>
      <c r="D593" s="25">
        <f t="shared" si="27"/>
        <v>5.9259298008823652E-2</v>
      </c>
      <c r="E593">
        <v>6.7944029266153415E-3</v>
      </c>
      <c r="F593" s="25">
        <f t="shared" si="28"/>
        <v>5.9205596715756786E-2</v>
      </c>
      <c r="G593">
        <v>7.0030055995335535E-3</v>
      </c>
      <c r="H593" s="25">
        <f t="shared" si="29"/>
        <v>5.8996994042838577E-2</v>
      </c>
      <c r="K593">
        <v>2648.3964742545304</v>
      </c>
      <c r="L593">
        <v>591</v>
      </c>
      <c r="M593" s="25"/>
      <c r="O593" s="25"/>
      <c r="Q593" s="25"/>
    </row>
    <row r="594" spans="1:17" x14ac:dyDescent="0.25">
      <c r="A594" s="5">
        <f>+'Net Hash Rate'!B593</f>
        <v>40413</v>
      </c>
      <c r="B594">
        <f>+'Net Hash Rate'!G593</f>
        <v>6.4900003373622894E-2</v>
      </c>
      <c r="C594">
        <v>6.6300414286736987E-3</v>
      </c>
      <c r="D594" s="25">
        <f t="shared" si="27"/>
        <v>5.8269961944949197E-2</v>
      </c>
      <c r="E594">
        <v>6.6834906004051287E-3</v>
      </c>
      <c r="F594" s="25">
        <f t="shared" si="28"/>
        <v>5.8216512773217766E-2</v>
      </c>
      <c r="G594">
        <v>6.891113907995859E-3</v>
      </c>
      <c r="H594" s="25">
        <f t="shared" si="29"/>
        <v>5.8008889465627038E-2</v>
      </c>
      <c r="K594">
        <v>2616.4654032542762</v>
      </c>
      <c r="L594">
        <v>592</v>
      </c>
      <c r="M594" s="25"/>
      <c r="O594" s="25"/>
      <c r="Q594" s="25"/>
    </row>
    <row r="595" spans="1:17" x14ac:dyDescent="0.25">
      <c r="A595" s="5">
        <f>+'Net Hash Rate'!B594</f>
        <v>40414</v>
      </c>
      <c r="B595">
        <f>+'Net Hash Rate'!G594</f>
        <v>6.4999997615814209E-2</v>
      </c>
      <c r="C595">
        <v>6.6420749249141526E-3</v>
      </c>
      <c r="D595" s="25">
        <f t="shared" si="27"/>
        <v>5.8357922690900059E-2</v>
      </c>
      <c r="E595">
        <v>6.6963004363881726E-3</v>
      </c>
      <c r="F595" s="25">
        <f t="shared" si="28"/>
        <v>5.8303697179426038E-2</v>
      </c>
      <c r="G595">
        <v>6.9069394357090174E-3</v>
      </c>
      <c r="H595" s="25">
        <f t="shared" si="29"/>
        <v>5.8093058180105191E-2</v>
      </c>
      <c r="K595">
        <v>2582.8989095889806</v>
      </c>
      <c r="L595">
        <v>593</v>
      </c>
      <c r="M595" s="25"/>
      <c r="O595" s="25"/>
      <c r="Q595" s="25"/>
    </row>
    <row r="596" spans="1:17" x14ac:dyDescent="0.25">
      <c r="A596" s="5">
        <f>+'Net Hash Rate'!B595</f>
        <v>40415</v>
      </c>
      <c r="B596">
        <f>+'Net Hash Rate'!G595</f>
        <v>6.4800001680850983E-2</v>
      </c>
      <c r="C596">
        <v>6.6214281697960778E-3</v>
      </c>
      <c r="D596" s="25">
        <f t="shared" si="27"/>
        <v>5.8178573511054904E-2</v>
      </c>
      <c r="E596">
        <v>6.6754066805338576E-3</v>
      </c>
      <c r="F596" s="25">
        <f t="shared" si="28"/>
        <v>5.8124595000317122E-2</v>
      </c>
      <c r="G596">
        <v>6.8850862054947466E-3</v>
      </c>
      <c r="H596" s="25">
        <f t="shared" si="29"/>
        <v>5.7914915475356238E-2</v>
      </c>
      <c r="K596">
        <v>2586.7437711432472</v>
      </c>
      <c r="L596">
        <v>594</v>
      </c>
      <c r="M596" s="25"/>
      <c r="O596" s="25"/>
      <c r="Q596" s="25"/>
    </row>
    <row r="597" spans="1:17" x14ac:dyDescent="0.25">
      <c r="A597" s="5">
        <f>+'Net Hash Rate'!B596</f>
        <v>40416</v>
      </c>
      <c r="B597">
        <f>+'Net Hash Rate'!G596</f>
        <v>6.4000003039836884E-2</v>
      </c>
      <c r="C597">
        <v>6.5475979143428415E-3</v>
      </c>
      <c r="D597" s="25">
        <f t="shared" si="27"/>
        <v>5.7452405125494044E-2</v>
      </c>
      <c r="E597">
        <v>6.6039311658860735E-3</v>
      </c>
      <c r="F597" s="25">
        <f t="shared" si="28"/>
        <v>5.7396071873950807E-2</v>
      </c>
      <c r="G597">
        <v>6.8227576815057672E-3</v>
      </c>
      <c r="H597" s="25">
        <f t="shared" si="29"/>
        <v>5.7177245358331116E-2</v>
      </c>
      <c r="K597">
        <v>2447.6799851569531</v>
      </c>
      <c r="L597">
        <v>595</v>
      </c>
      <c r="M597" s="25"/>
      <c r="O597" s="25"/>
      <c r="Q597" s="25"/>
    </row>
    <row r="598" spans="1:17" x14ac:dyDescent="0.25">
      <c r="A598" s="5">
        <f>+'Net Hash Rate'!B597</f>
        <v>40417</v>
      </c>
      <c r="B598">
        <f>+'Net Hash Rate'!G597</f>
        <v>6.4999997615814209E-2</v>
      </c>
      <c r="C598">
        <v>6.6802060732291651E-3</v>
      </c>
      <c r="D598" s="25">
        <f t="shared" si="27"/>
        <v>5.8319791542585042E-2</v>
      </c>
      <c r="E598">
        <v>6.7489850152393279E-3</v>
      </c>
      <c r="F598" s="25">
        <f t="shared" si="28"/>
        <v>5.8251012600574879E-2</v>
      </c>
      <c r="G598">
        <v>7.016156815477812E-3</v>
      </c>
      <c r="H598" s="25">
        <f t="shared" si="29"/>
        <v>5.7983840800336396E-2</v>
      </c>
      <c r="K598">
        <v>2035.034206858247</v>
      </c>
      <c r="L598">
        <v>596</v>
      </c>
      <c r="M598" s="25"/>
      <c r="O598" s="25"/>
      <c r="Q598" s="25"/>
    </row>
    <row r="599" spans="1:17" x14ac:dyDescent="0.25">
      <c r="A599" s="5">
        <f>+'Net Hash Rate'!B598</f>
        <v>40418</v>
      </c>
      <c r="B599">
        <f>+'Net Hash Rate'!G598</f>
        <v>6.4099997282028198E-2</v>
      </c>
      <c r="C599">
        <v>6.6000140189117259E-3</v>
      </c>
      <c r="D599" s="25">
        <f t="shared" si="27"/>
        <v>5.7499983263116471E-2</v>
      </c>
      <c r="E599">
        <v>6.6725363504675488E-3</v>
      </c>
      <c r="F599" s="25">
        <f t="shared" si="28"/>
        <v>5.7427460931560648E-2</v>
      </c>
      <c r="G599">
        <v>6.9542493473961501E-3</v>
      </c>
      <c r="H599" s="25">
        <f t="shared" si="29"/>
        <v>5.7145747934632049E-2</v>
      </c>
      <c r="K599">
        <v>1902.8615996060894</v>
      </c>
      <c r="L599">
        <v>597</v>
      </c>
      <c r="M599" s="25"/>
      <c r="O599" s="25"/>
      <c r="Q599" s="25"/>
    </row>
    <row r="600" spans="1:17" x14ac:dyDescent="0.25">
      <c r="A600" s="5">
        <f>+'Net Hash Rate'!B599</f>
        <v>40419</v>
      </c>
      <c r="B600">
        <f>+'Net Hash Rate'!G599</f>
        <v>6.4000003039836884E-2</v>
      </c>
      <c r="C600">
        <v>6.5993923351244724E-3</v>
      </c>
      <c r="D600" s="25">
        <f t="shared" si="27"/>
        <v>5.7400610704712411E-2</v>
      </c>
      <c r="E600">
        <v>6.6754938480055965E-3</v>
      </c>
      <c r="F600" s="25">
        <f t="shared" si="28"/>
        <v>5.732450919183129E-2</v>
      </c>
      <c r="G600">
        <v>6.9711101747923247E-3</v>
      </c>
      <c r="H600" s="25">
        <f t="shared" si="29"/>
        <v>5.7028892865044561E-2</v>
      </c>
      <c r="K600">
        <v>1810.2329438115466</v>
      </c>
      <c r="L600">
        <v>598</v>
      </c>
      <c r="M600" s="25"/>
      <c r="O600" s="25"/>
      <c r="Q600" s="25"/>
    </row>
    <row r="601" spans="1:17" x14ac:dyDescent="0.25">
      <c r="A601" s="5">
        <f>+'Net Hash Rate'!B600</f>
        <v>40420</v>
      </c>
      <c r="B601">
        <f>+'Net Hash Rate'!G600</f>
        <v>6.4999997615814209E-2</v>
      </c>
      <c r="C601">
        <v>6.6794088058355905E-3</v>
      </c>
      <c r="D601" s="25">
        <f t="shared" si="27"/>
        <v>5.8320588809978618E-2</v>
      </c>
      <c r="E601">
        <v>6.7478834565735642E-3</v>
      </c>
      <c r="F601" s="25">
        <f t="shared" si="28"/>
        <v>5.8252114159240642E-2</v>
      </c>
      <c r="G601">
        <v>7.0138732373651973E-3</v>
      </c>
      <c r="H601" s="25">
        <f t="shared" si="29"/>
        <v>5.7986124378449008E-2</v>
      </c>
      <c r="K601">
        <v>2044.1055432260623</v>
      </c>
      <c r="L601">
        <v>599</v>
      </c>
      <c r="M601" s="25"/>
      <c r="O601" s="25"/>
      <c r="Q601" s="25"/>
    </row>
    <row r="602" spans="1:17" x14ac:dyDescent="0.25">
      <c r="A602" s="5">
        <f>+'Net Hash Rate'!B601</f>
        <v>40421</v>
      </c>
      <c r="B602">
        <f>+'Net Hash Rate'!G601</f>
        <v>5.9999998658895493E-2</v>
      </c>
      <c r="C602">
        <v>6.1452857440908977E-3</v>
      </c>
      <c r="D602" s="25">
        <f t="shared" si="27"/>
        <v>5.3854712914804592E-2</v>
      </c>
      <c r="E602">
        <v>6.2007366819650297E-3</v>
      </c>
      <c r="F602" s="25">
        <f t="shared" si="28"/>
        <v>5.3799261976930461E-2</v>
      </c>
      <c r="G602">
        <v>6.4161358501371125E-3</v>
      </c>
      <c r="H602" s="25">
        <f t="shared" si="29"/>
        <v>5.3583862808758383E-2</v>
      </c>
      <c r="K602">
        <v>2330.9129827327679</v>
      </c>
      <c r="L602">
        <v>600</v>
      </c>
      <c r="M602" s="25"/>
      <c r="O602" s="25"/>
      <c r="Q602" s="25"/>
    </row>
    <row r="603" spans="1:17" x14ac:dyDescent="0.25">
      <c r="A603" s="5">
        <f>+'Net Hash Rate'!B602</f>
        <v>40422</v>
      </c>
      <c r="B603">
        <f>+'Net Hash Rate'!G602</f>
        <v>6.289999932050705E-2</v>
      </c>
      <c r="C603">
        <v>6.4911288251764884E-3</v>
      </c>
      <c r="D603" s="25">
        <f t="shared" si="27"/>
        <v>5.6408870495330561E-2</v>
      </c>
      <c r="E603">
        <v>6.5678932423069401E-3</v>
      </c>
      <c r="F603" s="25">
        <f t="shared" si="28"/>
        <v>5.6332106078200106E-2</v>
      </c>
      <c r="G603">
        <v>6.8660846206501569E-3</v>
      </c>
      <c r="H603" s="25">
        <f t="shared" si="29"/>
        <v>5.6033914699856892E-2</v>
      </c>
      <c r="K603">
        <v>1763.59430904998</v>
      </c>
      <c r="L603">
        <v>601</v>
      </c>
      <c r="M603" s="25"/>
      <c r="O603" s="25"/>
      <c r="Q603" s="25"/>
    </row>
    <row r="604" spans="1:17" x14ac:dyDescent="0.25">
      <c r="A604" s="5">
        <f>+'Net Hash Rate'!B603</f>
        <v>40423</v>
      </c>
      <c r="B604">
        <f>+'Net Hash Rate'!G603</f>
        <v>6.3400000333786011E-2</v>
      </c>
      <c r="C604">
        <v>6.5412566209942478E-3</v>
      </c>
      <c r="D604" s="25">
        <f t="shared" si="27"/>
        <v>5.6858743712791759E-2</v>
      </c>
      <c r="E604">
        <v>6.6180697749965191E-3</v>
      </c>
      <c r="F604" s="25">
        <f t="shared" si="28"/>
        <v>5.6781930558789495E-2</v>
      </c>
      <c r="G604">
        <v>6.9164504717183538E-3</v>
      </c>
      <c r="H604" s="25">
        <f t="shared" si="29"/>
        <v>5.6483549862067654E-2</v>
      </c>
      <c r="K604">
        <v>1776.5314636951377</v>
      </c>
      <c r="L604">
        <v>602</v>
      </c>
      <c r="M604" s="25"/>
      <c r="O604" s="25"/>
      <c r="Q604" s="25"/>
    </row>
    <row r="605" spans="1:17" x14ac:dyDescent="0.25">
      <c r="A605" s="5">
        <f>+'Net Hash Rate'!B604</f>
        <v>40424</v>
      </c>
      <c r="B605">
        <f>+'Net Hash Rate'!G604</f>
        <v>6.0899998992681503E-2</v>
      </c>
      <c r="C605">
        <v>6.2640353855820726E-3</v>
      </c>
      <c r="D605" s="25">
        <f t="shared" si="27"/>
        <v>5.4635963607099429E-2</v>
      </c>
      <c r="E605">
        <v>6.3304591224170783E-3</v>
      </c>
      <c r="F605" s="25">
        <f t="shared" si="28"/>
        <v>5.4569539870264423E-2</v>
      </c>
      <c r="G605">
        <v>6.5884821281526357E-3</v>
      </c>
      <c r="H605" s="25">
        <f t="shared" si="29"/>
        <v>5.4311516864528869E-2</v>
      </c>
      <c r="K605">
        <v>1974.0881634341094</v>
      </c>
      <c r="L605">
        <v>603</v>
      </c>
      <c r="M605" s="25"/>
      <c r="O605" s="25"/>
      <c r="Q605" s="25"/>
    </row>
    <row r="606" spans="1:17" x14ac:dyDescent="0.25">
      <c r="A606" s="5">
        <f>+'Net Hash Rate'!B605</f>
        <v>40425</v>
      </c>
      <c r="B606">
        <f>+'Net Hash Rate'!G605</f>
        <v>6.2399998307228088E-2</v>
      </c>
      <c r="C606">
        <v>6.3976896403066703E-3</v>
      </c>
      <c r="D606" s="25">
        <f t="shared" si="27"/>
        <v>5.6002308666921422E-2</v>
      </c>
      <c r="E606">
        <v>6.457874759073003E-3</v>
      </c>
      <c r="F606" s="25">
        <f t="shared" si="28"/>
        <v>5.5942123548155087E-2</v>
      </c>
      <c r="G606">
        <v>6.6916638529208212E-3</v>
      </c>
      <c r="H606" s="25">
        <f t="shared" si="29"/>
        <v>5.5708334454307271E-2</v>
      </c>
      <c r="K606">
        <v>2233.20221934659</v>
      </c>
      <c r="L606">
        <v>604</v>
      </c>
      <c r="M606" s="25"/>
      <c r="O606" s="25"/>
      <c r="Q606" s="25"/>
    </row>
    <row r="607" spans="1:17" x14ac:dyDescent="0.25">
      <c r="A607" s="5">
        <f>+'Net Hash Rate'!B606</f>
        <v>40426</v>
      </c>
      <c r="B607">
        <f>+'Net Hash Rate'!G606</f>
        <v>6.1599999666213989E-2</v>
      </c>
      <c r="C607">
        <v>6.334141957214906E-3</v>
      </c>
      <c r="D607" s="25">
        <f t="shared" si="27"/>
        <v>5.5265857708999083E-2</v>
      </c>
      <c r="E607">
        <v>6.4006063433013219E-3</v>
      </c>
      <c r="F607" s="25">
        <f t="shared" si="28"/>
        <v>5.5199393322912668E-2</v>
      </c>
      <c r="G607">
        <v>6.6587872510540181E-3</v>
      </c>
      <c r="H607" s="25">
        <f t="shared" si="29"/>
        <v>5.4941212415159972E-2</v>
      </c>
      <c r="K607">
        <v>1995.6260233734408</v>
      </c>
      <c r="L607">
        <v>605</v>
      </c>
      <c r="M607" s="25"/>
      <c r="O607" s="25"/>
      <c r="Q607" s="25"/>
    </row>
    <row r="608" spans="1:17" x14ac:dyDescent="0.25">
      <c r="A608" s="5">
        <f>+'Net Hash Rate'!B607</f>
        <v>40427</v>
      </c>
      <c r="B608">
        <f>+'Net Hash Rate'!G607</f>
        <v>6.1599999666213989E-2</v>
      </c>
      <c r="C608">
        <v>6.3418572461946794E-3</v>
      </c>
      <c r="D608" s="25">
        <f t="shared" si="27"/>
        <v>5.5258142420019307E-2</v>
      </c>
      <c r="E608">
        <v>6.4112663094596043E-3</v>
      </c>
      <c r="F608" s="25">
        <f t="shared" si="28"/>
        <v>5.5188733356754387E-2</v>
      </c>
      <c r="G608">
        <v>6.6808858157122019E-3</v>
      </c>
      <c r="H608" s="25">
        <f t="shared" si="29"/>
        <v>5.4919113850501786E-2</v>
      </c>
      <c r="K608">
        <v>1910.6948800311197</v>
      </c>
      <c r="L608">
        <v>606</v>
      </c>
      <c r="M608" s="25"/>
      <c r="O608" s="25"/>
      <c r="Q608" s="25"/>
    </row>
    <row r="609" spans="1:17" x14ac:dyDescent="0.25">
      <c r="A609" s="5">
        <f>+'Net Hash Rate'!B608</f>
        <v>40428</v>
      </c>
      <c r="B609">
        <f>+'Net Hash Rate'!G608</f>
        <v>6.1000000685453415E-2</v>
      </c>
      <c r="C609">
        <v>6.2673903391920393E-3</v>
      </c>
      <c r="D609" s="25">
        <f t="shared" si="27"/>
        <v>5.4732610346261375E-2</v>
      </c>
      <c r="E609">
        <v>6.3312778113488438E-3</v>
      </c>
      <c r="F609" s="25">
        <f t="shared" si="28"/>
        <v>5.4668722874104569E-2</v>
      </c>
      <c r="G609">
        <v>6.5794486969419346E-3</v>
      </c>
      <c r="H609" s="25">
        <f t="shared" si="29"/>
        <v>5.4420551988511479E-2</v>
      </c>
      <c r="K609">
        <v>2056.0879996727772</v>
      </c>
      <c r="L609">
        <v>607</v>
      </c>
      <c r="M609" s="25"/>
      <c r="O609" s="25"/>
      <c r="Q609" s="25"/>
    </row>
    <row r="610" spans="1:17" x14ac:dyDescent="0.25">
      <c r="A610" s="5">
        <f>+'Net Hash Rate'!B609</f>
        <v>40429</v>
      </c>
      <c r="B610">
        <f>+'Net Hash Rate'!G609</f>
        <v>6.1999998986721039E-2</v>
      </c>
      <c r="C610">
        <v>6.3613953534820307E-3</v>
      </c>
      <c r="D610" s="25">
        <f t="shared" si="27"/>
        <v>5.5638603633239012E-2</v>
      </c>
      <c r="E610">
        <v>6.4229947976167856E-3</v>
      </c>
      <c r="F610" s="25">
        <f t="shared" si="28"/>
        <v>5.5577004189104252E-2</v>
      </c>
      <c r="G610">
        <v>6.6622778383582529E-3</v>
      </c>
      <c r="H610" s="25">
        <f t="shared" si="29"/>
        <v>5.5337721148362787E-2</v>
      </c>
      <c r="K610">
        <v>2167.7573652718688</v>
      </c>
      <c r="L610">
        <v>608</v>
      </c>
      <c r="M610" s="25"/>
      <c r="O610" s="25"/>
      <c r="Q610" s="25"/>
    </row>
    <row r="611" spans="1:17" x14ac:dyDescent="0.25">
      <c r="A611" s="5">
        <f>+'Net Hash Rate'!B610</f>
        <v>40430</v>
      </c>
      <c r="B611">
        <f>+'Net Hash Rate'!G610</f>
        <v>6.1099998652935028E-2</v>
      </c>
      <c r="C611">
        <v>6.3355779558356409E-3</v>
      </c>
      <c r="D611" s="25">
        <f t="shared" si="27"/>
        <v>5.4764420697099386E-2</v>
      </c>
      <c r="E611">
        <v>6.4216738437448779E-3</v>
      </c>
      <c r="F611" s="25">
        <f t="shared" si="28"/>
        <v>5.4678324809190153E-2</v>
      </c>
      <c r="G611">
        <v>6.7561133203283058E-3</v>
      </c>
      <c r="H611" s="25">
        <f t="shared" si="29"/>
        <v>5.4343885332606721E-2</v>
      </c>
      <c r="K611">
        <v>1526.6072847938883</v>
      </c>
      <c r="L611">
        <v>609</v>
      </c>
      <c r="M611" s="25"/>
      <c r="O611" s="25"/>
      <c r="Q611" s="25"/>
    </row>
    <row r="612" spans="1:17" x14ac:dyDescent="0.25">
      <c r="A612" s="5">
        <f>+'Net Hash Rate'!B611</f>
        <v>40431</v>
      </c>
      <c r="B612">
        <f>+'Net Hash Rate'!G611</f>
        <v>6.1799999326467514E-2</v>
      </c>
      <c r="C612">
        <v>6.3520534014299126E-3</v>
      </c>
      <c r="D612" s="25">
        <f t="shared" si="27"/>
        <v>5.5447945925037601E-2</v>
      </c>
      <c r="E612">
        <v>6.4177206660439015E-3</v>
      </c>
      <c r="F612" s="25">
        <f t="shared" si="28"/>
        <v>5.5382278660423612E-2</v>
      </c>
      <c r="G612">
        <v>6.6728051554369641E-3</v>
      </c>
      <c r="H612" s="25">
        <f t="shared" si="29"/>
        <v>5.5127194171030548E-2</v>
      </c>
      <c r="K612">
        <v>2026.5054590340105</v>
      </c>
      <c r="L612">
        <v>610</v>
      </c>
      <c r="M612" s="25"/>
      <c r="O612" s="25"/>
      <c r="Q612" s="25"/>
    </row>
    <row r="613" spans="1:17" x14ac:dyDescent="0.25">
      <c r="A613" s="5">
        <f>+'Net Hash Rate'!B612</f>
        <v>40432</v>
      </c>
      <c r="B613">
        <f>+'Net Hash Rate'!G612</f>
        <v>6.3699997961521149E-2</v>
      </c>
      <c r="C613">
        <v>6.5730457836726758E-3</v>
      </c>
      <c r="D613" s="25">
        <f t="shared" si="27"/>
        <v>5.7126952177848474E-2</v>
      </c>
      <c r="E613">
        <v>6.6505418939552747E-3</v>
      </c>
      <c r="F613" s="25">
        <f t="shared" si="28"/>
        <v>5.7049456067565875E-2</v>
      </c>
      <c r="G613">
        <v>6.9515755343480187E-3</v>
      </c>
      <c r="H613" s="25">
        <f t="shared" si="29"/>
        <v>5.674842242717313E-2</v>
      </c>
      <c r="K613">
        <v>1769.1815076508151</v>
      </c>
      <c r="L613">
        <v>611</v>
      </c>
      <c r="M613" s="25"/>
      <c r="O613" s="25"/>
      <c r="Q613" s="25"/>
    </row>
    <row r="614" spans="1:17" x14ac:dyDescent="0.25">
      <c r="A614" s="5">
        <f>+'Net Hash Rate'!B613</f>
        <v>40433</v>
      </c>
      <c r="B614">
        <f>+'Net Hash Rate'!G613</f>
        <v>6.1500001698732376E-2</v>
      </c>
      <c r="C614">
        <v>6.3335416542452082E-3</v>
      </c>
      <c r="D614" s="25">
        <f t="shared" si="27"/>
        <v>5.5166460044487164E-2</v>
      </c>
      <c r="E614">
        <v>6.4035935242083121E-3</v>
      </c>
      <c r="F614" s="25">
        <f t="shared" si="28"/>
        <v>5.5096408174524061E-2</v>
      </c>
      <c r="G614">
        <v>6.6757100130800046E-3</v>
      </c>
      <c r="H614" s="25">
        <f t="shared" si="29"/>
        <v>5.4824291685652372E-2</v>
      </c>
      <c r="K614">
        <v>1890.0209826874873</v>
      </c>
      <c r="L614">
        <v>612</v>
      </c>
      <c r="M614" s="25"/>
      <c r="O614" s="25"/>
      <c r="Q614" s="25"/>
    </row>
    <row r="615" spans="1:17" x14ac:dyDescent="0.25">
      <c r="A615" s="5">
        <f>+'Net Hash Rate'!B614</f>
        <v>40434</v>
      </c>
      <c r="B615">
        <f>+'Net Hash Rate'!G614</f>
        <v>6.2199998646974564E-2</v>
      </c>
      <c r="C615">
        <v>6.4123295432749142E-3</v>
      </c>
      <c r="D615" s="25">
        <f t="shared" si="27"/>
        <v>5.5787669103699651E-2</v>
      </c>
      <c r="E615">
        <v>6.4857355837668268E-3</v>
      </c>
      <c r="F615" s="25">
        <f t="shared" si="28"/>
        <v>5.5714263063207738E-2</v>
      </c>
      <c r="G615">
        <v>6.7708813480576576E-3</v>
      </c>
      <c r="H615" s="25">
        <f t="shared" si="29"/>
        <v>5.5429117298916905E-2</v>
      </c>
      <c r="K615">
        <v>1823.9698661260877</v>
      </c>
      <c r="L615">
        <v>613</v>
      </c>
      <c r="M615" s="25"/>
      <c r="O615" s="25"/>
      <c r="Q615" s="25"/>
    </row>
    <row r="616" spans="1:17" x14ac:dyDescent="0.25">
      <c r="A616" s="5">
        <f>+'Net Hash Rate'!B615</f>
        <v>40435</v>
      </c>
      <c r="B616">
        <f>+'Net Hash Rate'!G615</f>
        <v>6.1999998986721039E-2</v>
      </c>
      <c r="C616">
        <v>6.3611015023877643E-3</v>
      </c>
      <c r="D616" s="25">
        <f t="shared" si="27"/>
        <v>5.5638897484333275E-2</v>
      </c>
      <c r="E616">
        <v>6.4225887930291856E-3</v>
      </c>
      <c r="F616" s="25">
        <f t="shared" si="28"/>
        <v>5.5577410193691855E-2</v>
      </c>
      <c r="G616">
        <v>6.6614361735257933E-3</v>
      </c>
      <c r="H616" s="25">
        <f t="shared" si="29"/>
        <v>5.5338562813195248E-2</v>
      </c>
      <c r="K616">
        <v>2171.7228482407754</v>
      </c>
      <c r="L616">
        <v>614</v>
      </c>
      <c r="M616" s="25"/>
      <c r="O616" s="25"/>
      <c r="Q616" s="25"/>
    </row>
    <row r="617" spans="1:17" x14ac:dyDescent="0.25">
      <c r="A617" s="5">
        <f>+'Net Hash Rate'!B616</f>
        <v>40436</v>
      </c>
      <c r="B617">
        <f>+'Net Hash Rate'!G616</f>
        <v>6.0400001704692841E-2</v>
      </c>
      <c r="C617">
        <v>6.2618323278277642E-3</v>
      </c>
      <c r="D617" s="25">
        <f t="shared" si="27"/>
        <v>5.4138169376865074E-2</v>
      </c>
      <c r="E617">
        <v>6.3464985137534381E-3</v>
      </c>
      <c r="F617" s="25">
        <f t="shared" si="28"/>
        <v>5.4053503190939406E-2</v>
      </c>
      <c r="G617">
        <v>6.6753843129817364E-3</v>
      </c>
      <c r="H617" s="25">
        <f t="shared" si="29"/>
        <v>5.3724617391711103E-2</v>
      </c>
      <c r="K617">
        <v>1534.6339873929601</v>
      </c>
      <c r="L617">
        <v>615</v>
      </c>
      <c r="M617" s="25"/>
      <c r="O617" s="25"/>
      <c r="Q617" s="25"/>
    </row>
    <row r="618" spans="1:17" x14ac:dyDescent="0.25">
      <c r="A618" s="5">
        <f>+'Net Hash Rate'!B617</f>
        <v>40437</v>
      </c>
      <c r="B618">
        <f>+'Net Hash Rate'!G617</f>
        <v>6.1900001019239426E-2</v>
      </c>
      <c r="C618">
        <v>6.3611855338642958E-3</v>
      </c>
      <c r="D618" s="25">
        <f t="shared" si="27"/>
        <v>5.5538815485375127E-2</v>
      </c>
      <c r="E618">
        <v>6.426521496787861E-3</v>
      </c>
      <c r="F618" s="25">
        <f t="shared" si="28"/>
        <v>5.5473479522451567E-2</v>
      </c>
      <c r="G618">
        <v>6.6803190447644678E-3</v>
      </c>
      <c r="H618" s="25">
        <f t="shared" si="29"/>
        <v>5.5219681974474959E-2</v>
      </c>
      <c r="K618">
        <v>2040.119272762983</v>
      </c>
      <c r="L618">
        <v>616</v>
      </c>
      <c r="M618" s="25"/>
      <c r="O618" s="25"/>
      <c r="Q618" s="25"/>
    </row>
    <row r="619" spans="1:17" x14ac:dyDescent="0.25">
      <c r="A619" s="5">
        <f>+'Net Hash Rate'!B618</f>
        <v>40438</v>
      </c>
      <c r="B619">
        <f>+'Net Hash Rate'!G618</f>
        <v>5.9000000357627869E-2</v>
      </c>
      <c r="C619">
        <v>6.1059255490545326E-3</v>
      </c>
      <c r="D619" s="25">
        <f t="shared" si="27"/>
        <v>5.2894074808573333E-2</v>
      </c>
      <c r="E619">
        <v>6.1845206815313103E-3</v>
      </c>
      <c r="F619" s="25">
        <f t="shared" si="28"/>
        <v>5.2815479676096559E-2</v>
      </c>
      <c r="G619">
        <v>6.4898234736373624E-3</v>
      </c>
      <c r="H619" s="25">
        <f t="shared" si="29"/>
        <v>5.2510176883990504E-2</v>
      </c>
      <c r="K619">
        <v>1615.1862785915023</v>
      </c>
      <c r="L619">
        <v>617</v>
      </c>
      <c r="M619" s="25"/>
      <c r="O619" s="25"/>
      <c r="Q619" s="25"/>
    </row>
    <row r="620" spans="1:17" x14ac:dyDescent="0.25">
      <c r="A620" s="5">
        <f>+'Net Hash Rate'!B619</f>
        <v>40439</v>
      </c>
      <c r="B620">
        <f>+'Net Hash Rate'!G619</f>
        <v>6.1000000685453415E-2</v>
      </c>
      <c r="C620">
        <v>6.2807246596890409E-3</v>
      </c>
      <c r="D620" s="25">
        <f t="shared" si="27"/>
        <v>5.4719276025764374E-2</v>
      </c>
      <c r="E620">
        <v>6.3497014122812596E-3</v>
      </c>
      <c r="F620" s="25">
        <f t="shared" si="28"/>
        <v>5.4650299273172158E-2</v>
      </c>
      <c r="G620">
        <v>6.6176416077257452E-3</v>
      </c>
      <c r="H620" s="25">
        <f t="shared" si="29"/>
        <v>5.438235907772767E-2</v>
      </c>
      <c r="K620">
        <v>1903.920633060437</v>
      </c>
      <c r="L620">
        <v>618</v>
      </c>
      <c r="M620" s="25"/>
      <c r="O620" s="25"/>
      <c r="Q620" s="25"/>
    </row>
    <row r="621" spans="1:17" x14ac:dyDescent="0.25">
      <c r="A621" s="5">
        <f>+'Net Hash Rate'!B620</f>
        <v>40440</v>
      </c>
      <c r="B621">
        <f>+'Net Hash Rate'!G620</f>
        <v>6.2700003385543823E-2</v>
      </c>
      <c r="C621">
        <v>6.5265285674491079E-3</v>
      </c>
      <c r="D621" s="25">
        <f t="shared" si="27"/>
        <v>5.6173474818094718E-2</v>
      </c>
      <c r="E621">
        <v>6.6244371257997686E-3</v>
      </c>
      <c r="F621" s="25">
        <f t="shared" si="28"/>
        <v>5.6075566259744053E-2</v>
      </c>
      <c r="G621">
        <v>7.004762920712909E-3</v>
      </c>
      <c r="H621" s="25">
        <f t="shared" si="29"/>
        <v>5.5695240464830917E-2</v>
      </c>
      <c r="K621">
        <v>1376.9617471087829</v>
      </c>
      <c r="L621">
        <v>619</v>
      </c>
      <c r="M621" s="25"/>
      <c r="O621" s="25"/>
      <c r="Q621" s="25"/>
    </row>
    <row r="622" spans="1:17" x14ac:dyDescent="0.25">
      <c r="A622" s="5">
        <f>+'Net Hash Rate'!B621</f>
        <v>40441</v>
      </c>
      <c r="B622">
        <f>+'Net Hash Rate'!G621</f>
        <v>6.210000067949295E-2</v>
      </c>
      <c r="C622">
        <v>6.4726441409435655E-3</v>
      </c>
      <c r="D622" s="25">
        <f t="shared" si="27"/>
        <v>5.5627356538549388E-2</v>
      </c>
      <c r="E622">
        <v>6.5728869199040332E-3</v>
      </c>
      <c r="F622" s="25">
        <f t="shared" si="28"/>
        <v>5.5527113759588916E-2</v>
      </c>
      <c r="G622">
        <v>6.9622799947759708E-3</v>
      </c>
      <c r="H622" s="25">
        <f t="shared" si="29"/>
        <v>5.5137720684716979E-2</v>
      </c>
      <c r="K622">
        <v>1331.8231704766265</v>
      </c>
      <c r="L622">
        <v>620</v>
      </c>
      <c r="M622" s="25"/>
      <c r="O622" s="25"/>
      <c r="Q622" s="25"/>
    </row>
    <row r="623" spans="1:17" x14ac:dyDescent="0.25">
      <c r="A623" s="5">
        <f>+'Net Hash Rate'!B622</f>
        <v>40442</v>
      </c>
      <c r="B623">
        <f>+'Net Hash Rate'!G622</f>
        <v>6.2700003385543823E-2</v>
      </c>
      <c r="C623">
        <v>6.531270104445229E-3</v>
      </c>
      <c r="D623" s="25">
        <f t="shared" si="27"/>
        <v>5.6168733281098594E-2</v>
      </c>
      <c r="E623">
        <v>6.6309883546713461E-3</v>
      </c>
      <c r="F623" s="25">
        <f t="shared" si="28"/>
        <v>5.6069015030872478E-2</v>
      </c>
      <c r="G623">
        <v>7.0183438976747E-3</v>
      </c>
      <c r="H623" s="25">
        <f t="shared" si="29"/>
        <v>5.5681659487869122E-2</v>
      </c>
      <c r="K623">
        <v>1351.8584568918723</v>
      </c>
      <c r="L623">
        <v>621</v>
      </c>
      <c r="M623" s="25"/>
      <c r="O623" s="25"/>
      <c r="Q623" s="25"/>
    </row>
    <row r="624" spans="1:17" x14ac:dyDescent="0.25">
      <c r="A624" s="5">
        <f>+'Net Hash Rate'!B623</f>
        <v>40443</v>
      </c>
      <c r="B624">
        <f>+'Net Hash Rate'!G623</f>
        <v>6.2199998646974564E-2</v>
      </c>
      <c r="C624">
        <v>6.4782663852474571E-3</v>
      </c>
      <c r="D624" s="25">
        <f t="shared" si="27"/>
        <v>5.5721732261727108E-2</v>
      </c>
      <c r="E624">
        <v>6.5768383935065127E-3</v>
      </c>
      <c r="F624" s="25">
        <f t="shared" si="28"/>
        <v>5.562316025346805E-2</v>
      </c>
      <c r="G624">
        <v>6.959741359588812E-3</v>
      </c>
      <c r="H624" s="25">
        <f t="shared" si="29"/>
        <v>5.5240257287385755E-2</v>
      </c>
      <c r="K624">
        <v>1356.6950677994339</v>
      </c>
      <c r="L624">
        <v>622</v>
      </c>
      <c r="M624" s="25"/>
      <c r="O624" s="25"/>
      <c r="Q624" s="25"/>
    </row>
    <row r="625" spans="1:17" x14ac:dyDescent="0.25">
      <c r="A625" s="5">
        <f>+'Net Hash Rate'!B624</f>
        <v>40444</v>
      </c>
      <c r="B625">
        <f>+'Net Hash Rate'!G624</f>
        <v>6.2300000339746475E-2</v>
      </c>
      <c r="C625">
        <v>6.4587484723924726E-3</v>
      </c>
      <c r="D625" s="25">
        <f t="shared" si="27"/>
        <v>5.5841251867354003E-2</v>
      </c>
      <c r="E625">
        <v>6.5460543799214449E-3</v>
      </c>
      <c r="F625" s="25">
        <f t="shared" si="28"/>
        <v>5.5753945959825031E-2</v>
      </c>
      <c r="G625">
        <v>6.8851941777177406E-3</v>
      </c>
      <c r="H625" s="25">
        <f t="shared" si="29"/>
        <v>5.5414806162028735E-2</v>
      </c>
      <c r="K625">
        <v>1535.0508147134822</v>
      </c>
      <c r="L625">
        <v>623</v>
      </c>
      <c r="M625" s="25"/>
      <c r="O625" s="25"/>
      <c r="Q625" s="25"/>
    </row>
    <row r="626" spans="1:17" x14ac:dyDescent="0.25">
      <c r="A626" s="5">
        <f>+'Net Hash Rate'!B625</f>
        <v>40445</v>
      </c>
      <c r="B626">
        <f>+'Net Hash Rate'!G625</f>
        <v>6.2199998646974564E-2</v>
      </c>
      <c r="C626">
        <v>6.4547671396300785E-3</v>
      </c>
      <c r="D626" s="25">
        <f t="shared" si="27"/>
        <v>5.5745231507344485E-2</v>
      </c>
      <c r="E626">
        <v>6.5443702430998275E-3</v>
      </c>
      <c r="F626" s="25">
        <f t="shared" si="28"/>
        <v>5.5655628403874738E-2</v>
      </c>
      <c r="G626">
        <v>6.8924334985280764E-3</v>
      </c>
      <c r="H626" s="25">
        <f t="shared" si="29"/>
        <v>5.5307565148446487E-2</v>
      </c>
      <c r="K626">
        <v>1493.1241266971535</v>
      </c>
      <c r="L626">
        <v>624</v>
      </c>
      <c r="M626" s="25"/>
      <c r="O626" s="25"/>
      <c r="Q626" s="25"/>
    </row>
    <row r="627" spans="1:17" x14ac:dyDescent="0.25">
      <c r="A627" s="5">
        <f>+'Net Hash Rate'!B626</f>
        <v>40446</v>
      </c>
      <c r="B627">
        <f>+'Net Hash Rate'!G626</f>
        <v>6.1999998986721039E-2</v>
      </c>
      <c r="C627">
        <v>6.4463875498918669E-3</v>
      </c>
      <c r="D627" s="25">
        <f t="shared" si="27"/>
        <v>5.5553611436829173E-2</v>
      </c>
      <c r="E627">
        <v>6.5404257765239631E-3</v>
      </c>
      <c r="F627" s="25">
        <f t="shared" si="28"/>
        <v>5.5459573210197073E-2</v>
      </c>
      <c r="G627">
        <v>6.9057172678763388E-3</v>
      </c>
      <c r="H627" s="25">
        <f t="shared" si="29"/>
        <v>5.5094281718844701E-2</v>
      </c>
      <c r="K627">
        <v>1417.8135022687079</v>
      </c>
      <c r="L627">
        <v>625</v>
      </c>
      <c r="M627" s="25"/>
      <c r="O627" s="25"/>
      <c r="Q627" s="25"/>
    </row>
    <row r="628" spans="1:17" x14ac:dyDescent="0.25">
      <c r="A628" s="5">
        <f>+'Net Hash Rate'!B627</f>
        <v>40447</v>
      </c>
      <c r="B628">
        <f>+'Net Hash Rate'!G627</f>
        <v>6.1999998986721039E-2</v>
      </c>
      <c r="C628">
        <v>6.4474234556142936E-3</v>
      </c>
      <c r="D628" s="25">
        <f t="shared" si="27"/>
        <v>5.5552575531106749E-2</v>
      </c>
      <c r="E628">
        <v>6.541857054078593E-3</v>
      </c>
      <c r="F628" s="25">
        <f t="shared" si="28"/>
        <v>5.5458141932642445E-2</v>
      </c>
      <c r="G628">
        <v>6.9086843673131677E-3</v>
      </c>
      <c r="H628" s="25">
        <f t="shared" si="29"/>
        <v>5.5091314619407875E-2</v>
      </c>
      <c r="K628">
        <v>1411.8511148874622</v>
      </c>
      <c r="L628">
        <v>626</v>
      </c>
      <c r="M628" s="25"/>
      <c r="O628" s="25"/>
      <c r="Q628" s="25"/>
    </row>
    <row r="629" spans="1:17" x14ac:dyDescent="0.25">
      <c r="A629" s="5">
        <f>+'Net Hash Rate'!B628</f>
        <v>40448</v>
      </c>
      <c r="B629">
        <f>+'Net Hash Rate'!G628</f>
        <v>6.2199998646974564E-2</v>
      </c>
      <c r="C629">
        <v>6.4809674016481408E-3</v>
      </c>
      <c r="D629" s="25">
        <f t="shared" si="27"/>
        <v>5.5719031245326421E-2</v>
      </c>
      <c r="E629">
        <v>6.5805703008271228E-3</v>
      </c>
      <c r="F629" s="25">
        <f t="shared" si="28"/>
        <v>5.5619428346147443E-2</v>
      </c>
      <c r="G629">
        <v>6.9674777626878839E-3</v>
      </c>
      <c r="H629" s="25">
        <f t="shared" si="29"/>
        <v>5.5232520884286679E-2</v>
      </c>
      <c r="K629">
        <v>1342.5881785678132</v>
      </c>
      <c r="L629">
        <v>627</v>
      </c>
      <c r="M629" s="25"/>
      <c r="O629" s="25"/>
      <c r="Q629" s="25"/>
    </row>
    <row r="630" spans="1:17" x14ac:dyDescent="0.25">
      <c r="A630" s="5">
        <f>+'Net Hash Rate'!B629</f>
        <v>40449</v>
      </c>
      <c r="B630">
        <f>+'Net Hash Rate'!G629</f>
        <v>6.1900001019239426E-2</v>
      </c>
      <c r="C630">
        <v>6.4718571851378626E-3</v>
      </c>
      <c r="D630" s="25">
        <f t="shared" si="27"/>
        <v>5.5428143834101565E-2</v>
      </c>
      <c r="E630">
        <v>6.5794329509601956E-3</v>
      </c>
      <c r="F630" s="25">
        <f t="shared" si="28"/>
        <v>5.532056806827923E-2</v>
      </c>
      <c r="G630">
        <v>6.9973110132970501E-3</v>
      </c>
      <c r="H630" s="25">
        <f t="shared" si="29"/>
        <v>5.4902690005942376E-2</v>
      </c>
      <c r="K630">
        <v>1236.5939873627797</v>
      </c>
      <c r="L630">
        <v>628</v>
      </c>
      <c r="M630" s="25"/>
      <c r="O630" s="25"/>
      <c r="Q630" s="25"/>
    </row>
    <row r="631" spans="1:17" x14ac:dyDescent="0.25">
      <c r="A631" s="5">
        <f>+'Net Hash Rate'!B630</f>
        <v>40450</v>
      </c>
      <c r="B631">
        <f>+'Net Hash Rate'!G630</f>
        <v>6.1900001019239426E-2</v>
      </c>
      <c r="C631">
        <v>6.5772291604866669E-3</v>
      </c>
      <c r="D631" s="25">
        <f t="shared" si="27"/>
        <v>5.5322771858752756E-2</v>
      </c>
      <c r="E631">
        <v>6.7250220136892613E-3</v>
      </c>
      <c r="F631" s="25">
        <f t="shared" si="28"/>
        <v>5.5174979005550163E-2</v>
      </c>
      <c r="G631">
        <v>7.2991233519547416E-3</v>
      </c>
      <c r="H631" s="25">
        <f t="shared" si="29"/>
        <v>5.4600877667284685E-2</v>
      </c>
      <c r="K631">
        <v>898.38344401537881</v>
      </c>
      <c r="L631">
        <v>629</v>
      </c>
      <c r="M631" s="25"/>
      <c r="O631" s="25"/>
      <c r="Q631" s="25"/>
    </row>
    <row r="632" spans="1:17" x14ac:dyDescent="0.25">
      <c r="A632" s="5">
        <f>+'Net Hash Rate'!B631</f>
        <v>40451</v>
      </c>
      <c r="B632">
        <f>+'Net Hash Rate'!G631</f>
        <v>6.1900001019239426E-2</v>
      </c>
      <c r="C632">
        <v>6.6249694076643221E-3</v>
      </c>
      <c r="D632" s="25">
        <f t="shared" si="27"/>
        <v>5.5275031611575105E-2</v>
      </c>
      <c r="E632">
        <v>6.7909831747858538E-3</v>
      </c>
      <c r="F632" s="25">
        <f t="shared" si="28"/>
        <v>5.5109017844453573E-2</v>
      </c>
      <c r="G632">
        <v>7.43586365316945E-3</v>
      </c>
      <c r="H632" s="25">
        <f t="shared" si="29"/>
        <v>5.4464137366069976E-2</v>
      </c>
      <c r="K632">
        <v>799.09081137027113</v>
      </c>
      <c r="L632">
        <v>630</v>
      </c>
      <c r="M632" s="25"/>
      <c r="O632" s="25"/>
      <c r="Q632" s="25"/>
    </row>
    <row r="633" spans="1:17" x14ac:dyDescent="0.25">
      <c r="A633" s="5">
        <f>+'Net Hash Rate'!B632</f>
        <v>40452</v>
      </c>
      <c r="B633">
        <f>+'Net Hash Rate'!G632</f>
        <v>6.1999998986721039E-2</v>
      </c>
      <c r="C633">
        <v>6.5634201887494357E-3</v>
      </c>
      <c r="D633" s="25">
        <f t="shared" si="27"/>
        <v>5.5436578797971606E-2</v>
      </c>
      <c r="E633">
        <v>6.7021260022583759E-3</v>
      </c>
      <c r="F633" s="25">
        <f t="shared" si="28"/>
        <v>5.5297872984462662E-2</v>
      </c>
      <c r="G633">
        <v>7.2409287348338541E-3</v>
      </c>
      <c r="H633" s="25">
        <f t="shared" si="29"/>
        <v>5.4759070251887185E-2</v>
      </c>
      <c r="K633">
        <v>959.20845528624648</v>
      </c>
      <c r="L633">
        <v>631</v>
      </c>
      <c r="M633" s="25"/>
      <c r="O633" s="25"/>
      <c r="Q633" s="25"/>
    </row>
    <row r="634" spans="1:17" x14ac:dyDescent="0.25">
      <c r="A634" s="5">
        <f>+'Net Hash Rate'!B633</f>
        <v>40453</v>
      </c>
      <c r="B634">
        <f>+'Net Hash Rate'!G633</f>
        <v>6.1400000005960464E-2</v>
      </c>
      <c r="C634">
        <v>6.6966657597014867E-3</v>
      </c>
      <c r="D634" s="25">
        <f t="shared" si="27"/>
        <v>5.4703334246258978E-2</v>
      </c>
      <c r="E634">
        <v>6.9091271414060164E-3</v>
      </c>
      <c r="F634" s="25">
        <f t="shared" si="28"/>
        <v>5.4490872864554452E-2</v>
      </c>
      <c r="G634">
        <v>7.7344333786372671E-3</v>
      </c>
      <c r="H634" s="25">
        <f t="shared" si="29"/>
        <v>5.3665566627323198E-2</v>
      </c>
      <c r="K634">
        <v>617.9381925210464</v>
      </c>
      <c r="L634">
        <v>632</v>
      </c>
      <c r="M634" s="25"/>
      <c r="O634" s="25"/>
      <c r="Q634" s="25"/>
    </row>
    <row r="635" spans="1:17" x14ac:dyDescent="0.25">
      <c r="A635" s="5">
        <f>+'Net Hash Rate'!B634</f>
        <v>40454</v>
      </c>
      <c r="B635">
        <f>+'Net Hash Rate'!G634</f>
        <v>6.1099998652935028E-2</v>
      </c>
      <c r="C635">
        <v>6.463912688356669E-3</v>
      </c>
      <c r="D635" s="25">
        <f t="shared" si="27"/>
        <v>5.4636085964578363E-2</v>
      </c>
      <c r="E635">
        <v>6.5989898080842857E-3</v>
      </c>
      <c r="F635" s="25">
        <f t="shared" si="28"/>
        <v>5.4501008844850742E-2</v>
      </c>
      <c r="G635">
        <v>7.123696879666218E-3</v>
      </c>
      <c r="H635" s="25">
        <f t="shared" si="29"/>
        <v>5.3976301773268807E-2</v>
      </c>
      <c r="K635">
        <v>970.75364487637614</v>
      </c>
      <c r="L635">
        <v>633</v>
      </c>
      <c r="M635" s="25"/>
      <c r="O635" s="25"/>
      <c r="Q635" s="25"/>
    </row>
    <row r="636" spans="1:17" x14ac:dyDescent="0.25">
      <c r="A636" s="5">
        <f>+'Net Hash Rate'!B635</f>
        <v>40455</v>
      </c>
      <c r="B636">
        <f>+'Net Hash Rate'!G635</f>
        <v>6.1299998313188553E-2</v>
      </c>
      <c r="C636">
        <v>6.4122047453852148E-3</v>
      </c>
      <c r="D636" s="25">
        <f t="shared" si="27"/>
        <v>5.4887793567803336E-2</v>
      </c>
      <c r="E636">
        <v>6.5199132670350794E-3</v>
      </c>
      <c r="F636" s="25">
        <f t="shared" si="28"/>
        <v>5.4780085046153476E-2</v>
      </c>
      <c r="G636">
        <v>6.9383070193839765E-3</v>
      </c>
      <c r="H636" s="25">
        <f t="shared" si="29"/>
        <v>5.4361691293804575E-2</v>
      </c>
      <c r="K636">
        <v>1223.0295481257594</v>
      </c>
      <c r="L636">
        <v>634</v>
      </c>
      <c r="M636" s="25"/>
      <c r="O636" s="25"/>
      <c r="Q636" s="25"/>
    </row>
    <row r="637" spans="1:17" x14ac:dyDescent="0.25">
      <c r="A637" s="5">
        <f>+'Net Hash Rate'!B636</f>
        <v>40456</v>
      </c>
      <c r="B637">
        <f>+'Net Hash Rate'!G636</f>
        <v>6.1400000005960464E-2</v>
      </c>
      <c r="C637">
        <v>6.4864600592469592E-3</v>
      </c>
      <c r="D637" s="25">
        <f t="shared" si="27"/>
        <v>5.4913539946713504E-2</v>
      </c>
      <c r="E637">
        <v>6.6186926989636446E-3</v>
      </c>
      <c r="F637" s="25">
        <f t="shared" si="28"/>
        <v>5.4781307306996818E-2</v>
      </c>
      <c r="G637">
        <v>7.1323503879431099E-3</v>
      </c>
      <c r="H637" s="25">
        <f t="shared" si="29"/>
        <v>5.4267649618017354E-2</v>
      </c>
      <c r="K637">
        <v>996.67144325699883</v>
      </c>
      <c r="L637">
        <v>635</v>
      </c>
      <c r="M637" s="25"/>
      <c r="O637" s="25"/>
      <c r="Q637" s="25"/>
    </row>
    <row r="638" spans="1:17" x14ac:dyDescent="0.25">
      <c r="A638" s="5">
        <f>+'Net Hash Rate'!B637</f>
        <v>40457</v>
      </c>
      <c r="B638">
        <f>+'Net Hash Rate'!G637</f>
        <v>6.2799997627735138E-2</v>
      </c>
      <c r="C638">
        <v>6.5352857432624855E-3</v>
      </c>
      <c r="D638" s="25">
        <f t="shared" si="27"/>
        <v>5.626471188447265E-2</v>
      </c>
      <c r="E638">
        <v>6.6327201754281034E-3</v>
      </c>
      <c r="F638" s="25">
        <f t="shared" si="28"/>
        <v>5.6167277452307034E-2</v>
      </c>
      <c r="G638">
        <v>7.0112042271754452E-3</v>
      </c>
      <c r="H638" s="25">
        <f t="shared" si="29"/>
        <v>5.5788793400559693E-2</v>
      </c>
      <c r="K638">
        <v>1385.9095344569921</v>
      </c>
      <c r="L638">
        <v>636</v>
      </c>
      <c r="M638" s="25"/>
      <c r="O638" s="25"/>
      <c r="Q638" s="25"/>
    </row>
    <row r="639" spans="1:17" x14ac:dyDescent="0.25">
      <c r="A639" s="5">
        <f>+'Net Hash Rate'!B638</f>
        <v>40458</v>
      </c>
      <c r="B639">
        <f>+'Net Hash Rate'!G638</f>
        <v>6.7000001668930054E-2</v>
      </c>
      <c r="C639">
        <v>7.0837458228753154E-3</v>
      </c>
      <c r="D639" s="25">
        <f t="shared" si="27"/>
        <v>5.9916255846054742E-2</v>
      </c>
      <c r="E639">
        <v>7.2302091735655634E-3</v>
      </c>
      <c r="F639" s="25">
        <f t="shared" si="28"/>
        <v>5.9769792495364488E-2</v>
      </c>
      <c r="G639">
        <v>7.7991460593218242E-3</v>
      </c>
      <c r="H639" s="25">
        <f t="shared" si="29"/>
        <v>5.9200855609608229E-2</v>
      </c>
      <c r="K639">
        <v>981.80885083429189</v>
      </c>
      <c r="L639">
        <v>637</v>
      </c>
      <c r="M639" s="25"/>
      <c r="O639" s="25"/>
      <c r="Q639" s="25"/>
    </row>
    <row r="640" spans="1:17" x14ac:dyDescent="0.25">
      <c r="A640" s="5">
        <f>+'Net Hash Rate'!B639</f>
        <v>40459</v>
      </c>
      <c r="B640">
        <f>+'Net Hash Rate'!G639</f>
        <v>8.6900003254413605E-2</v>
      </c>
      <c r="C640">
        <v>9.08655350616752E-3</v>
      </c>
      <c r="D640" s="25">
        <f t="shared" si="27"/>
        <v>7.7813449748246083E-2</v>
      </c>
      <c r="E640">
        <v>9.237905076330195E-3</v>
      </c>
      <c r="F640" s="25">
        <f t="shared" si="28"/>
        <v>7.7662098178083408E-2</v>
      </c>
      <c r="G640">
        <v>9.825830250627117E-3</v>
      </c>
      <c r="H640" s="25">
        <f t="shared" si="29"/>
        <v>7.7074173003786495E-2</v>
      </c>
      <c r="K640">
        <v>1233.8972049980341</v>
      </c>
      <c r="L640">
        <v>638</v>
      </c>
      <c r="M640" s="25"/>
      <c r="O640" s="25"/>
      <c r="Q640" s="25"/>
    </row>
    <row r="641" spans="1:17" x14ac:dyDescent="0.25">
      <c r="A641" s="5">
        <f>+'Net Hash Rate'!B640</f>
        <v>40460</v>
      </c>
      <c r="B641">
        <f>+'Net Hash Rate'!G640</f>
        <v>9.3800000846385956E-2</v>
      </c>
      <c r="C641">
        <v>9.7218322842953057E-3</v>
      </c>
      <c r="D641" s="25">
        <f t="shared" si="27"/>
        <v>8.4078168562090647E-2</v>
      </c>
      <c r="E641">
        <v>9.8522986193665882E-3</v>
      </c>
      <c r="F641" s="25">
        <f t="shared" si="28"/>
        <v>8.3947702227019361E-2</v>
      </c>
      <c r="G641">
        <v>1.0359095097951004E-2</v>
      </c>
      <c r="H641" s="25">
        <f t="shared" si="29"/>
        <v>8.3440905748434949E-2</v>
      </c>
      <c r="K641">
        <v>1546.6641600590729</v>
      </c>
      <c r="L641">
        <v>639</v>
      </c>
      <c r="M641" s="25"/>
      <c r="O641" s="25"/>
      <c r="Q641" s="25"/>
    </row>
    <row r="642" spans="1:17" x14ac:dyDescent="0.25">
      <c r="A642" s="5">
        <f>+'Net Hash Rate'!B641</f>
        <v>40461</v>
      </c>
      <c r="B642">
        <f>+'Net Hash Rate'!G641</f>
        <v>9.6500001847743988E-2</v>
      </c>
      <c r="C642">
        <v>9.9534232563250162E-3</v>
      </c>
      <c r="D642" s="25">
        <f t="shared" si="27"/>
        <v>8.6546578591418968E-2</v>
      </c>
      <c r="E642">
        <v>1.0069230064931803E-2</v>
      </c>
      <c r="F642" s="25">
        <f t="shared" si="28"/>
        <v>8.643077178281218E-2</v>
      </c>
      <c r="G642">
        <v>1.0519081612964875E-2</v>
      </c>
      <c r="H642" s="25">
        <f t="shared" si="29"/>
        <v>8.5980920234779115E-2</v>
      </c>
      <c r="K642">
        <v>1793.606016073493</v>
      </c>
      <c r="L642">
        <v>640</v>
      </c>
      <c r="M642" s="25"/>
      <c r="O642" s="25"/>
      <c r="Q642" s="25"/>
    </row>
    <row r="643" spans="1:17" x14ac:dyDescent="0.25">
      <c r="A643" s="5">
        <f>+'Net Hash Rate'!B642</f>
        <v>40462</v>
      </c>
      <c r="B643">
        <f>+'Net Hash Rate'!G642</f>
        <v>9.4999998807907104E-2</v>
      </c>
      <c r="C643">
        <v>9.8643640715195529E-3</v>
      </c>
      <c r="D643" s="25">
        <f t="shared" si="27"/>
        <v>8.513563473638755E-2</v>
      </c>
      <c r="E643">
        <v>1.0003430141489989E-2</v>
      </c>
      <c r="F643" s="25">
        <f t="shared" si="28"/>
        <v>8.4996568666417111E-2</v>
      </c>
      <c r="G643">
        <v>1.0543632290290145E-2</v>
      </c>
      <c r="H643" s="25">
        <f t="shared" si="29"/>
        <v>8.4456366517616954E-2</v>
      </c>
      <c r="K643">
        <v>1469.2694156868567</v>
      </c>
      <c r="L643">
        <v>641</v>
      </c>
      <c r="M643" s="25"/>
      <c r="O643" s="25"/>
      <c r="Q643" s="25"/>
    </row>
    <row r="644" spans="1:17" x14ac:dyDescent="0.25">
      <c r="A644" s="5">
        <f>+'Net Hash Rate'!B643</f>
        <v>40463</v>
      </c>
      <c r="B644">
        <f>+'Net Hash Rate'!G643</f>
        <v>9.4899997115135193E-2</v>
      </c>
      <c r="C644">
        <v>9.8637673267624303E-3</v>
      </c>
      <c r="D644" s="25">
        <f t="shared" ref="D644:D707" si="30">+B644-C644</f>
        <v>8.5036229788372761E-2</v>
      </c>
      <c r="E644">
        <v>1.0006422380846956E-2</v>
      </c>
      <c r="F644" s="25">
        <f t="shared" ref="F644:F707" si="31">+B644-E644</f>
        <v>8.4893574734288241E-2</v>
      </c>
      <c r="G644">
        <v>1.0560565938438295E-2</v>
      </c>
      <c r="H644" s="25">
        <f t="shared" ref="H644:H707" si="32">+B644-G644</f>
        <v>8.43394311766969E-2</v>
      </c>
      <c r="K644">
        <v>1430.6324637553341</v>
      </c>
      <c r="L644">
        <v>642</v>
      </c>
      <c r="M644" s="25"/>
      <c r="O644" s="25"/>
      <c r="Q644" s="25"/>
    </row>
    <row r="645" spans="1:17" x14ac:dyDescent="0.25">
      <c r="A645" s="5">
        <f>+'Net Hash Rate'!B644</f>
        <v>40464</v>
      </c>
      <c r="B645">
        <f>+'Net Hash Rate'!G644</f>
        <v>0.10499999672174454</v>
      </c>
      <c r="C645">
        <v>1.0852311625315868E-2</v>
      </c>
      <c r="D645" s="25">
        <f t="shared" si="30"/>
        <v>9.4147685096428665E-2</v>
      </c>
      <c r="E645">
        <v>1.0986777744582359E-2</v>
      </c>
      <c r="F645" s="25">
        <f t="shared" si="31"/>
        <v>9.401321897716218E-2</v>
      </c>
      <c r="G645">
        <v>1.1509111384873061E-2</v>
      </c>
      <c r="H645" s="25">
        <f t="shared" si="32"/>
        <v>9.3490885336871471E-2</v>
      </c>
      <c r="K645">
        <v>1680.3819836847881</v>
      </c>
      <c r="L645">
        <v>643</v>
      </c>
      <c r="M645" s="25"/>
      <c r="O645" s="25"/>
      <c r="Q645" s="25"/>
    </row>
    <row r="646" spans="1:17" x14ac:dyDescent="0.25">
      <c r="A646" s="5">
        <f>+'Net Hash Rate'!B645</f>
        <v>40465</v>
      </c>
      <c r="B646">
        <f>+'Net Hash Rate'!G645</f>
        <v>0.10199999809265137</v>
      </c>
      <c r="C646">
        <v>1.050087632276683E-2</v>
      </c>
      <c r="D646" s="25">
        <f t="shared" si="30"/>
        <v>9.1499121769884534E-2</v>
      </c>
      <c r="E646">
        <v>1.0615711192229139E-2</v>
      </c>
      <c r="F646" s="25">
        <f t="shared" si="31"/>
        <v>9.1384286900422232E-2</v>
      </c>
      <c r="G646">
        <v>1.1061787242655496E-2</v>
      </c>
      <c r="H646" s="25">
        <f t="shared" si="32"/>
        <v>9.0938210849995871E-2</v>
      </c>
      <c r="K646">
        <v>1912.2927842034408</v>
      </c>
      <c r="L646">
        <v>644</v>
      </c>
      <c r="M646" s="25"/>
      <c r="O646" s="25"/>
      <c r="Q646" s="25"/>
    </row>
    <row r="647" spans="1:17" x14ac:dyDescent="0.25">
      <c r="A647" s="5">
        <f>+'Net Hash Rate'!B646</f>
        <v>40466</v>
      </c>
      <c r="B647">
        <f>+'Net Hash Rate'!G646</f>
        <v>0.10499999672174454</v>
      </c>
      <c r="C647">
        <v>1.0881462531078783E-2</v>
      </c>
      <c r="D647" s="25">
        <f t="shared" si="30"/>
        <v>9.4118534190665751E-2</v>
      </c>
      <c r="E647">
        <v>1.1027054611687463E-2</v>
      </c>
      <c r="F647" s="25">
        <f t="shared" si="31"/>
        <v>9.3972942110057078E-2</v>
      </c>
      <c r="G647">
        <v>1.1592607048811895E-2</v>
      </c>
      <c r="H647" s="25">
        <f t="shared" si="32"/>
        <v>9.3407389672932647E-2</v>
      </c>
      <c r="K647">
        <v>1551.4887974210701</v>
      </c>
      <c r="L647">
        <v>645</v>
      </c>
      <c r="M647" s="25"/>
      <c r="O647" s="25"/>
      <c r="Q647" s="25"/>
    </row>
    <row r="648" spans="1:17" x14ac:dyDescent="0.25">
      <c r="A648" s="5">
        <f>+'Net Hash Rate'!B647</f>
        <v>40467</v>
      </c>
      <c r="B648">
        <f>+'Net Hash Rate'!G647</f>
        <v>0.10100000351667404</v>
      </c>
      <c r="C648">
        <v>1.0361701536564211E-2</v>
      </c>
      <c r="D648" s="25">
        <f t="shared" si="30"/>
        <v>9.0638301980109831E-2</v>
      </c>
      <c r="E648">
        <v>1.0461584445522424E-2</v>
      </c>
      <c r="F648" s="25">
        <f t="shared" si="31"/>
        <v>9.0538419071151621E-2</v>
      </c>
      <c r="G648">
        <v>1.0849579605370639E-2</v>
      </c>
      <c r="H648" s="25">
        <f t="shared" si="32"/>
        <v>9.0150423911303401E-2</v>
      </c>
      <c r="K648">
        <v>2177.8693374184163</v>
      </c>
      <c r="L648">
        <v>646</v>
      </c>
      <c r="M648" s="25"/>
      <c r="O648" s="25"/>
      <c r="Q648" s="25"/>
    </row>
    <row r="649" spans="1:17" x14ac:dyDescent="0.25">
      <c r="A649" s="5">
        <f>+'Net Hash Rate'!B648</f>
        <v>40468</v>
      </c>
      <c r="B649">
        <f>+'Net Hash Rate'!G648</f>
        <v>0.10199999809265137</v>
      </c>
      <c r="C649">
        <v>1.0579169524549735E-2</v>
      </c>
      <c r="D649" s="25">
        <f t="shared" si="30"/>
        <v>9.1420828568101631E-2</v>
      </c>
      <c r="E649">
        <v>1.0723886386135291E-2</v>
      </c>
      <c r="F649" s="25">
        <f t="shared" si="31"/>
        <v>9.1276111706516075E-2</v>
      </c>
      <c r="G649">
        <v>1.1286039034964375E-2</v>
      </c>
      <c r="H649" s="25">
        <f t="shared" si="32"/>
        <v>9.0713959057686991E-2</v>
      </c>
      <c r="K649">
        <v>1516.1328552839866</v>
      </c>
      <c r="L649">
        <v>647</v>
      </c>
      <c r="M649" s="25"/>
      <c r="O649" s="25"/>
      <c r="Q649" s="25"/>
    </row>
    <row r="650" spans="1:17" x14ac:dyDescent="0.25">
      <c r="A650" s="5">
        <f>+'Net Hash Rate'!B649</f>
        <v>40469</v>
      </c>
      <c r="B650">
        <f>+'Net Hash Rate'!G649</f>
        <v>0.10239999741315842</v>
      </c>
      <c r="C650">
        <v>1.0651147468238651E-2</v>
      </c>
      <c r="D650" s="25">
        <f t="shared" si="30"/>
        <v>9.1748849944919761E-2</v>
      </c>
      <c r="E650">
        <v>1.0808069306375546E-2</v>
      </c>
      <c r="F650" s="25">
        <f t="shared" si="31"/>
        <v>9.1591928106782877E-2</v>
      </c>
      <c r="G650">
        <v>1.1417632186618331E-2</v>
      </c>
      <c r="H650" s="25">
        <f t="shared" si="32"/>
        <v>9.0982365226540088E-2</v>
      </c>
      <c r="K650">
        <v>1403.2287824445987</v>
      </c>
      <c r="L650">
        <v>648</v>
      </c>
      <c r="M650" s="25"/>
      <c r="O650" s="25"/>
      <c r="Q650" s="25"/>
    </row>
    <row r="651" spans="1:17" x14ac:dyDescent="0.25">
      <c r="A651" s="5">
        <f>+'Net Hash Rate'!B650</f>
        <v>40470</v>
      </c>
      <c r="B651">
        <f>+'Net Hash Rate'!G650</f>
        <v>9.7000002861022949E-2</v>
      </c>
      <c r="C651">
        <v>1.0044600886119762E-2</v>
      </c>
      <c r="D651" s="25">
        <f t="shared" si="30"/>
        <v>8.6955401974903188E-2</v>
      </c>
      <c r="E651">
        <v>1.017612383039709E-2</v>
      </c>
      <c r="F651" s="25">
        <f t="shared" si="31"/>
        <v>8.6823879030625856E-2</v>
      </c>
      <c r="G651">
        <v>1.0687024707442361E-2</v>
      </c>
      <c r="H651" s="25">
        <f t="shared" si="32"/>
        <v>8.6312978153580591E-2</v>
      </c>
      <c r="K651">
        <v>1586.7418866454248</v>
      </c>
      <c r="L651">
        <v>649</v>
      </c>
      <c r="M651" s="25"/>
      <c r="O651" s="25"/>
      <c r="Q651" s="25"/>
    </row>
    <row r="652" spans="1:17" x14ac:dyDescent="0.25">
      <c r="A652" s="5">
        <f>+'Net Hash Rate'!B651</f>
        <v>40471</v>
      </c>
      <c r="B652">
        <f>+'Net Hash Rate'!G651</f>
        <v>9.8999999463558197E-2</v>
      </c>
      <c r="C652">
        <v>1.0232398510245523E-2</v>
      </c>
      <c r="D652" s="25">
        <f t="shared" si="30"/>
        <v>8.8767600953312681E-2</v>
      </c>
      <c r="E652">
        <v>1.0359264330543322E-2</v>
      </c>
      <c r="F652" s="25">
        <f t="shared" si="31"/>
        <v>8.8640735133014875E-2</v>
      </c>
      <c r="G652">
        <v>1.0852074609490127E-2</v>
      </c>
      <c r="H652" s="25">
        <f t="shared" si="32"/>
        <v>8.8147924854068069E-2</v>
      </c>
      <c r="K652">
        <v>1679.2721773907633</v>
      </c>
      <c r="L652">
        <v>650</v>
      </c>
      <c r="M652" s="25"/>
      <c r="O652" s="25"/>
      <c r="Q652" s="25"/>
    </row>
    <row r="653" spans="1:17" x14ac:dyDescent="0.25">
      <c r="A653" s="5">
        <f>+'Net Hash Rate'!B652</f>
        <v>40472</v>
      </c>
      <c r="B653">
        <f>+'Net Hash Rate'!G652</f>
        <v>0.10700000077486038</v>
      </c>
      <c r="C653">
        <v>1.14054765888393E-2</v>
      </c>
      <c r="D653" s="25">
        <f t="shared" si="30"/>
        <v>9.5594524186021088E-2</v>
      </c>
      <c r="E653">
        <v>1.167473423925249E-2</v>
      </c>
      <c r="F653" s="25">
        <f t="shared" si="31"/>
        <v>9.5325266535607897E-2</v>
      </c>
      <c r="G653">
        <v>1.2720665582282516E-2</v>
      </c>
      <c r="H653" s="25">
        <f t="shared" si="32"/>
        <v>9.4279335192577862E-2</v>
      </c>
      <c r="K653">
        <v>852.07182672204306</v>
      </c>
      <c r="L653">
        <v>651</v>
      </c>
      <c r="M653" s="25"/>
      <c r="O653" s="25"/>
      <c r="Q653" s="25"/>
    </row>
    <row r="654" spans="1:17" x14ac:dyDescent="0.25">
      <c r="A654" s="5">
        <f>+'Net Hash Rate'!B653</f>
        <v>40473</v>
      </c>
      <c r="B654">
        <f>+'Net Hash Rate'!G653</f>
        <v>0.10249999910593033</v>
      </c>
      <c r="C654">
        <v>1.1102069470488867E-2</v>
      </c>
      <c r="D654" s="25">
        <f t="shared" si="30"/>
        <v>9.1397929635441466E-2</v>
      </c>
      <c r="E654">
        <v>1.1427276963571891E-2</v>
      </c>
      <c r="F654" s="25">
        <f t="shared" si="31"/>
        <v>9.1072722142358439E-2</v>
      </c>
      <c r="G654">
        <v>1.2690545470452903E-2</v>
      </c>
      <c r="H654" s="25">
        <f t="shared" si="32"/>
        <v>8.9809453635477432E-2</v>
      </c>
      <c r="K654">
        <v>674.50792429637579</v>
      </c>
      <c r="L654">
        <v>652</v>
      </c>
      <c r="M654" s="25"/>
      <c r="O654" s="25"/>
      <c r="Q654" s="25"/>
    </row>
    <row r="655" spans="1:17" x14ac:dyDescent="0.25">
      <c r="A655" s="5">
        <f>+'Net Hash Rate'!B654</f>
        <v>40474</v>
      </c>
      <c r="B655">
        <f>+'Net Hash Rate'!G654</f>
        <v>0.1054999977350235</v>
      </c>
      <c r="C655">
        <v>1.1107016637949352E-2</v>
      </c>
      <c r="D655" s="25">
        <f t="shared" si="30"/>
        <v>9.4392981097074141E-2</v>
      </c>
      <c r="E655">
        <v>1.1319612025248392E-2</v>
      </c>
      <c r="F655" s="25">
        <f t="shared" si="31"/>
        <v>9.4180385709775105E-2</v>
      </c>
      <c r="G655">
        <v>1.2145438807211516E-2</v>
      </c>
      <c r="H655" s="25">
        <f t="shared" si="32"/>
        <v>9.3354558927811984E-2</v>
      </c>
      <c r="K655">
        <v>1065.6071023512768</v>
      </c>
      <c r="L655">
        <v>653</v>
      </c>
      <c r="M655" s="25"/>
      <c r="O655" s="25"/>
      <c r="Q655" s="25"/>
    </row>
    <row r="656" spans="1:17" x14ac:dyDescent="0.25">
      <c r="A656" s="5">
        <f>+'Net Hash Rate'!B655</f>
        <v>40475</v>
      </c>
      <c r="B656">
        <f>+'Net Hash Rate'!G655</f>
        <v>0.11500000208616257</v>
      </c>
      <c r="C656">
        <v>1.1975504096689182E-2</v>
      </c>
      <c r="D656" s="25">
        <f t="shared" si="30"/>
        <v>0.10302449798947338</v>
      </c>
      <c r="E656">
        <v>1.2156988607660717E-2</v>
      </c>
      <c r="F656" s="25">
        <f t="shared" si="31"/>
        <v>0.10284301347850185</v>
      </c>
      <c r="G656">
        <v>1.2861965190529658E-2</v>
      </c>
      <c r="H656" s="25">
        <f t="shared" si="32"/>
        <v>0.10213803689563292</v>
      </c>
      <c r="K656">
        <v>1362.42367930514</v>
      </c>
      <c r="L656">
        <v>654</v>
      </c>
      <c r="M656" s="25"/>
      <c r="O656" s="25"/>
      <c r="Q656" s="25"/>
    </row>
    <row r="657" spans="1:17" x14ac:dyDescent="0.25">
      <c r="A657" s="5">
        <f>+'Net Hash Rate'!B656</f>
        <v>40476</v>
      </c>
      <c r="B657">
        <f>+'Net Hash Rate'!G656</f>
        <v>0.13199999928474426</v>
      </c>
      <c r="C657">
        <v>1.3779541531027192E-2</v>
      </c>
      <c r="D657" s="25">
        <f t="shared" si="30"/>
        <v>0.11822045775371708</v>
      </c>
      <c r="E657">
        <v>1.4000733885001844E-2</v>
      </c>
      <c r="F657" s="25">
        <f t="shared" si="31"/>
        <v>0.11799926539974243</v>
      </c>
      <c r="G657">
        <v>1.4859955584016375E-2</v>
      </c>
      <c r="H657" s="25">
        <f t="shared" si="32"/>
        <v>0.11714004370072789</v>
      </c>
      <c r="K657">
        <v>1282.7256164624819</v>
      </c>
      <c r="L657">
        <v>655</v>
      </c>
      <c r="M657" s="25"/>
      <c r="O657" s="25"/>
      <c r="Q657" s="25"/>
    </row>
    <row r="658" spans="1:17" x14ac:dyDescent="0.25">
      <c r="A658" s="5">
        <f>+'Net Hash Rate'!B657</f>
        <v>40477</v>
      </c>
      <c r="B658">
        <f>+'Net Hash Rate'!G657</f>
        <v>0.15029999613761902</v>
      </c>
      <c r="C658">
        <v>1.5515619499321093E-2</v>
      </c>
      <c r="D658" s="25">
        <f t="shared" si="30"/>
        <v>0.13478437663829793</v>
      </c>
      <c r="E658">
        <v>1.5700964960545259E-2</v>
      </c>
      <c r="F658" s="25">
        <f t="shared" si="31"/>
        <v>0.13459903117707375</v>
      </c>
      <c r="G658">
        <v>1.6420939404670556E-2</v>
      </c>
      <c r="H658" s="25">
        <f t="shared" si="32"/>
        <v>0.13387905673294848</v>
      </c>
      <c r="K658">
        <v>1745.2949848103881</v>
      </c>
      <c r="L658">
        <v>656</v>
      </c>
      <c r="M658" s="25"/>
      <c r="O658" s="25"/>
      <c r="Q658" s="25"/>
    </row>
    <row r="659" spans="1:17" x14ac:dyDescent="0.25">
      <c r="A659" s="5">
        <f>+'Net Hash Rate'!B658</f>
        <v>40478</v>
      </c>
      <c r="B659">
        <f>+'Net Hash Rate'!G658</f>
        <v>0.18770000338554382</v>
      </c>
      <c r="C659">
        <v>1.9324688271405554E-2</v>
      </c>
      <c r="D659" s="25">
        <f t="shared" si="30"/>
        <v>0.16837531511413828</v>
      </c>
      <c r="E659">
        <v>1.9536394780564237E-2</v>
      </c>
      <c r="F659" s="25">
        <f t="shared" si="31"/>
        <v>0.16816360860497959</v>
      </c>
      <c r="G659">
        <v>2.035876871539119E-2</v>
      </c>
      <c r="H659" s="25">
        <f t="shared" si="32"/>
        <v>0.16734123467015263</v>
      </c>
      <c r="K659">
        <v>1908.7781376198354</v>
      </c>
      <c r="L659">
        <v>657</v>
      </c>
      <c r="M659" s="25"/>
      <c r="O659" s="25"/>
      <c r="Q659" s="25"/>
    </row>
    <row r="660" spans="1:17" x14ac:dyDescent="0.25">
      <c r="A660" s="5">
        <f>+'Net Hash Rate'!B659</f>
        <v>40479</v>
      </c>
      <c r="B660">
        <f>+'Net Hash Rate'!G659</f>
        <v>0.17309999465942383</v>
      </c>
      <c r="C660">
        <v>1.7849490553856692E-2</v>
      </c>
      <c r="D660" s="25">
        <f t="shared" si="30"/>
        <v>0.15525050410556712</v>
      </c>
      <c r="E660">
        <v>1.8055396917021103E-2</v>
      </c>
      <c r="F660" s="25">
        <f t="shared" si="31"/>
        <v>0.15504459774240273</v>
      </c>
      <c r="G660">
        <v>1.8855240184733228E-2</v>
      </c>
      <c r="H660" s="25">
        <f t="shared" si="32"/>
        <v>0.1542447544746906</v>
      </c>
      <c r="K660">
        <v>1809.566271421425</v>
      </c>
      <c r="L660">
        <v>658</v>
      </c>
      <c r="M660" s="25"/>
      <c r="O660" s="25"/>
      <c r="Q660" s="25"/>
    </row>
    <row r="661" spans="1:17" x14ac:dyDescent="0.25">
      <c r="A661" s="5">
        <f>+'Net Hash Rate'!B660</f>
        <v>40480</v>
      </c>
      <c r="B661">
        <f>+'Net Hash Rate'!G660</f>
        <v>0.18999999761581421</v>
      </c>
      <c r="C661">
        <v>1.9584251710304017E-2</v>
      </c>
      <c r="D661" s="25">
        <f t="shared" si="30"/>
        <v>0.1704157459055102</v>
      </c>
      <c r="E661">
        <v>1.980724185162086E-2</v>
      </c>
      <c r="F661" s="25">
        <f t="shared" si="31"/>
        <v>0.17019275576419335</v>
      </c>
      <c r="G661">
        <v>2.0673447055566119E-2</v>
      </c>
      <c r="H661" s="25">
        <f t="shared" si="32"/>
        <v>0.16932655056024809</v>
      </c>
      <c r="K661">
        <v>1834.1518945992093</v>
      </c>
      <c r="L661">
        <v>659</v>
      </c>
      <c r="M661" s="25"/>
      <c r="O661" s="25"/>
      <c r="Q661" s="25"/>
    </row>
    <row r="662" spans="1:17" x14ac:dyDescent="0.25">
      <c r="A662" s="5">
        <f>+'Net Hash Rate'!B661</f>
        <v>40481</v>
      </c>
      <c r="B662">
        <f>+'Net Hash Rate'!G661</f>
        <v>0.1988999992609024</v>
      </c>
      <c r="C662">
        <v>2.0407016635520314E-2</v>
      </c>
      <c r="D662" s="25">
        <f t="shared" si="30"/>
        <v>0.1784929826253821</v>
      </c>
      <c r="E662">
        <v>2.0604345252653807E-2</v>
      </c>
      <c r="F662" s="25">
        <f t="shared" si="31"/>
        <v>0.17829565400824859</v>
      </c>
      <c r="G662">
        <v>2.1370868265908845E-2</v>
      </c>
      <c r="H662" s="25">
        <f t="shared" si="32"/>
        <v>0.17752913099499357</v>
      </c>
      <c r="K662">
        <v>2170.9124835711077</v>
      </c>
      <c r="L662">
        <v>660</v>
      </c>
      <c r="M662" s="25"/>
      <c r="O662" s="25"/>
      <c r="Q662" s="25"/>
    </row>
    <row r="663" spans="1:17" x14ac:dyDescent="0.25">
      <c r="A663" s="5">
        <f>+'Net Hash Rate'!B662</f>
        <v>40482</v>
      </c>
      <c r="B663">
        <f>+'Net Hash Rate'!G662</f>
        <v>0.19249999523162842</v>
      </c>
      <c r="C663">
        <v>2.0060992529871754E-2</v>
      </c>
      <c r="D663" s="25">
        <f t="shared" si="30"/>
        <v>0.17243900270175666</v>
      </c>
      <c r="E663">
        <v>2.0370522426294665E-2</v>
      </c>
      <c r="F663" s="25">
        <f t="shared" si="31"/>
        <v>0.17212947280533375</v>
      </c>
      <c r="G663">
        <v>2.1572891308949481E-2</v>
      </c>
      <c r="H663" s="25">
        <f t="shared" si="32"/>
        <v>0.17092710392267893</v>
      </c>
      <c r="K663">
        <v>1337.039204506322</v>
      </c>
      <c r="L663">
        <v>661</v>
      </c>
      <c r="M663" s="25"/>
      <c r="O663" s="25"/>
      <c r="Q663" s="25"/>
    </row>
    <row r="664" spans="1:17" x14ac:dyDescent="0.25">
      <c r="A664" s="5">
        <f>+'Net Hash Rate'!B663</f>
        <v>40483</v>
      </c>
      <c r="B664">
        <f>+'Net Hash Rate'!G663</f>
        <v>0.19550000131130219</v>
      </c>
      <c r="C664">
        <v>2.0365929393114435E-2</v>
      </c>
      <c r="D664" s="25">
        <f t="shared" si="30"/>
        <v>0.17513407191818775</v>
      </c>
      <c r="E664">
        <v>2.0677343299105175E-2</v>
      </c>
      <c r="F664" s="25">
        <f t="shared" si="31"/>
        <v>0.17482265801219701</v>
      </c>
      <c r="G664">
        <v>2.1887030616926231E-2</v>
      </c>
      <c r="H664" s="25">
        <f t="shared" si="32"/>
        <v>0.17361297069437595</v>
      </c>
      <c r="K664">
        <v>1349.7206274922912</v>
      </c>
      <c r="L664">
        <v>662</v>
      </c>
      <c r="M664" s="25"/>
      <c r="O664" s="25"/>
      <c r="Q664" s="25"/>
    </row>
    <row r="665" spans="1:17" x14ac:dyDescent="0.25">
      <c r="A665" s="5">
        <f>+'Net Hash Rate'!B664</f>
        <v>40484</v>
      </c>
      <c r="B665">
        <f>+'Net Hash Rate'!G664</f>
        <v>0.19380000233650208</v>
      </c>
      <c r="C665">
        <v>2.0137445080282479E-2</v>
      </c>
      <c r="D665" s="25">
        <f t="shared" si="30"/>
        <v>0.1736625572562196</v>
      </c>
      <c r="E665">
        <v>2.0426537369592809E-2</v>
      </c>
      <c r="F665" s="25">
        <f t="shared" si="31"/>
        <v>0.17337346496690925</v>
      </c>
      <c r="G665">
        <v>2.1549516367418798E-2</v>
      </c>
      <c r="H665" s="25">
        <f t="shared" si="32"/>
        <v>0.17225048596908327</v>
      </c>
      <c r="K665">
        <v>1441.720007161837</v>
      </c>
      <c r="L665">
        <v>663</v>
      </c>
      <c r="M665" s="25"/>
      <c r="O665" s="25"/>
      <c r="Q665" s="25"/>
    </row>
    <row r="666" spans="1:17" x14ac:dyDescent="0.25">
      <c r="A666" s="5">
        <f>+'Net Hash Rate'!B665</f>
        <v>40485</v>
      </c>
      <c r="B666">
        <f>+'Net Hash Rate'!G665</f>
        <v>0.19310000538825989</v>
      </c>
      <c r="C666">
        <v>2.0011633304849355E-2</v>
      </c>
      <c r="D666" s="25">
        <f t="shared" si="30"/>
        <v>0.17308837208341055</v>
      </c>
      <c r="E666">
        <v>2.0279423921534756E-2</v>
      </c>
      <c r="F666" s="25">
        <f t="shared" si="31"/>
        <v>0.17282058146672513</v>
      </c>
      <c r="G666">
        <v>2.1319656572049206E-2</v>
      </c>
      <c r="H666" s="25">
        <f t="shared" si="32"/>
        <v>0.17178034881621068</v>
      </c>
      <c r="K666">
        <v>1551.2570908644134</v>
      </c>
      <c r="L666">
        <v>664</v>
      </c>
      <c r="M666" s="25"/>
      <c r="O666" s="25"/>
      <c r="Q666" s="25"/>
    </row>
    <row r="667" spans="1:17" x14ac:dyDescent="0.25">
      <c r="A667" s="5">
        <f>+'Net Hash Rate'!B666</f>
        <v>40486</v>
      </c>
      <c r="B667">
        <f>+'Net Hash Rate'!G666</f>
        <v>0.23000000417232513</v>
      </c>
      <c r="C667">
        <v>2.3750169255396469E-2</v>
      </c>
      <c r="D667" s="25">
        <f t="shared" si="30"/>
        <v>0.20624983491692866</v>
      </c>
      <c r="E667">
        <v>2.4036484526743718E-2</v>
      </c>
      <c r="F667" s="25">
        <f t="shared" si="31"/>
        <v>0.20596351964558141</v>
      </c>
      <c r="G667">
        <v>2.5148676198292117E-2</v>
      </c>
      <c r="H667" s="25">
        <f t="shared" si="32"/>
        <v>0.20485132797403302</v>
      </c>
      <c r="K667">
        <v>1728.8620389384766</v>
      </c>
      <c r="L667">
        <v>665</v>
      </c>
      <c r="M667" s="25"/>
      <c r="O667" s="25"/>
      <c r="Q667" s="25"/>
    </row>
    <row r="668" spans="1:17" x14ac:dyDescent="0.25">
      <c r="A668" s="5">
        <f>+'Net Hash Rate'!B667</f>
        <v>40487</v>
      </c>
      <c r="B668">
        <f>+'Net Hash Rate'!G667</f>
        <v>0.25999999046325684</v>
      </c>
      <c r="C668">
        <v>2.668850951504961E-2</v>
      </c>
      <c r="D668" s="25">
        <f t="shared" si="30"/>
        <v>0.23331148094820722</v>
      </c>
      <c r="E668">
        <v>2.6951291773721676E-2</v>
      </c>
      <c r="F668" s="25">
        <f t="shared" si="31"/>
        <v>0.23304869868953515</v>
      </c>
      <c r="G668">
        <v>2.797206945753327E-2</v>
      </c>
      <c r="H668" s="25">
        <f t="shared" si="32"/>
        <v>0.23202792100572356</v>
      </c>
      <c r="K668">
        <v>2130.8423068792413</v>
      </c>
      <c r="L668">
        <v>666</v>
      </c>
      <c r="M668" s="25"/>
      <c r="O668" s="25"/>
      <c r="Q668" s="25"/>
    </row>
    <row r="669" spans="1:17" x14ac:dyDescent="0.25">
      <c r="A669" s="5">
        <f>+'Net Hash Rate'!B668</f>
        <v>40488</v>
      </c>
      <c r="B669">
        <f>+'Net Hash Rate'!G668</f>
        <v>0.38999998569488525</v>
      </c>
      <c r="C669">
        <v>3.9731501873891989E-2</v>
      </c>
      <c r="D669" s="25">
        <f t="shared" si="30"/>
        <v>0.35026848382099329</v>
      </c>
      <c r="E669">
        <v>4.0010693112499399E-2</v>
      </c>
      <c r="F669" s="25">
        <f t="shared" si="31"/>
        <v>0.34998929258238587</v>
      </c>
      <c r="G669">
        <v>4.1095211478869902E-2</v>
      </c>
      <c r="H669" s="25">
        <f t="shared" si="32"/>
        <v>0.34890477421601535</v>
      </c>
      <c r="K669">
        <v>3010.9983585568307</v>
      </c>
      <c r="L669">
        <v>667</v>
      </c>
      <c r="M669" s="25"/>
      <c r="O669" s="25"/>
      <c r="Q669" s="25"/>
    </row>
    <row r="670" spans="1:17" x14ac:dyDescent="0.25">
      <c r="A670" s="5">
        <f>+'Net Hash Rate'!B669</f>
        <v>40489</v>
      </c>
      <c r="B670">
        <f>+'Net Hash Rate'!G669</f>
        <v>0.34000000357627869</v>
      </c>
      <c r="C670">
        <v>3.4658316010379463E-2</v>
      </c>
      <c r="D670" s="25">
        <f t="shared" si="30"/>
        <v>0.30534168756589924</v>
      </c>
      <c r="E670">
        <v>3.49095738808224E-2</v>
      </c>
      <c r="F670" s="25">
        <f t="shared" si="31"/>
        <v>0.3050904296954563</v>
      </c>
      <c r="G670">
        <v>3.5885585078557936E-2</v>
      </c>
      <c r="H670" s="25">
        <f t="shared" si="32"/>
        <v>0.30411441849772075</v>
      </c>
      <c r="K670">
        <v>2916.605353958962</v>
      </c>
      <c r="L670">
        <v>668</v>
      </c>
      <c r="M670" s="25"/>
      <c r="O670" s="25"/>
      <c r="Q670" s="25"/>
    </row>
    <row r="671" spans="1:17" x14ac:dyDescent="0.25">
      <c r="A671" s="5">
        <f>+'Net Hash Rate'!B670</f>
        <v>40490</v>
      </c>
      <c r="B671">
        <f>+'Net Hash Rate'!G670</f>
        <v>0.24300000071525574</v>
      </c>
      <c r="C671">
        <v>2.5045389100576076E-2</v>
      </c>
      <c r="D671" s="25">
        <f t="shared" si="30"/>
        <v>0.21795461161467966</v>
      </c>
      <c r="E671">
        <v>2.5329880072814E-2</v>
      </c>
      <c r="F671" s="25">
        <f t="shared" si="31"/>
        <v>0.21767012064244173</v>
      </c>
      <c r="G671">
        <v>2.6434985254472212E-2</v>
      </c>
      <c r="H671" s="25">
        <f t="shared" si="32"/>
        <v>0.21656501546078352</v>
      </c>
      <c r="K671">
        <v>1838.6912729088804</v>
      </c>
      <c r="L671">
        <v>669</v>
      </c>
      <c r="M671" s="25"/>
      <c r="O671" s="25"/>
      <c r="Q671" s="25"/>
    </row>
    <row r="672" spans="1:17" x14ac:dyDescent="0.25">
      <c r="A672" s="5">
        <f>+'Net Hash Rate'!B671</f>
        <v>40491</v>
      </c>
      <c r="B672">
        <f>+'Net Hash Rate'!G671</f>
        <v>0.20999999344348907</v>
      </c>
      <c r="C672">
        <v>2.1944671162641167E-2</v>
      </c>
      <c r="D672" s="25">
        <f t="shared" si="30"/>
        <v>0.1880553222808479</v>
      </c>
      <c r="E672">
        <v>2.2305221953647668E-2</v>
      </c>
      <c r="F672" s="25">
        <f t="shared" si="31"/>
        <v>0.1876947714898414</v>
      </c>
      <c r="G672">
        <v>2.3705781501312428E-2</v>
      </c>
      <c r="H672" s="25">
        <f t="shared" si="32"/>
        <v>0.18629421194217666</v>
      </c>
      <c r="K672">
        <v>1251.7869457839975</v>
      </c>
      <c r="L672">
        <v>670</v>
      </c>
      <c r="M672" s="25"/>
      <c r="O672" s="25"/>
      <c r="Q672" s="25"/>
    </row>
    <row r="673" spans="1:17" x14ac:dyDescent="0.25">
      <c r="A673" s="5">
        <f>+'Net Hash Rate'!B672</f>
        <v>40492</v>
      </c>
      <c r="B673">
        <f>+'Net Hash Rate'!G672</f>
        <v>0.23999999463558197</v>
      </c>
      <c r="C673">
        <v>2.5090071230783613E-2</v>
      </c>
      <c r="D673" s="25">
        <f t="shared" si="30"/>
        <v>0.21490992340479836</v>
      </c>
      <c r="E673">
        <v>2.5506116496786659E-2</v>
      </c>
      <c r="F673" s="25">
        <f t="shared" si="31"/>
        <v>0.21449387813879531</v>
      </c>
      <c r="G673">
        <v>2.7122244332575516E-2</v>
      </c>
      <c r="H673" s="25">
        <f t="shared" si="32"/>
        <v>0.21287775030300646</v>
      </c>
      <c r="K673">
        <v>1239.7300445854237</v>
      </c>
      <c r="L673">
        <v>671</v>
      </c>
      <c r="M673" s="25"/>
      <c r="O673" s="25"/>
      <c r="Q673" s="25"/>
    </row>
    <row r="674" spans="1:17" x14ac:dyDescent="0.25">
      <c r="A674" s="5">
        <f>+'Net Hash Rate'!B673</f>
        <v>40493</v>
      </c>
      <c r="B674">
        <f>+'Net Hash Rate'!G673</f>
        <v>0.22310000658035278</v>
      </c>
      <c r="C674">
        <v>2.3320431371575991E-2</v>
      </c>
      <c r="D674" s="25">
        <f t="shared" si="30"/>
        <v>0.19977957520877679</v>
      </c>
      <c r="E674">
        <v>2.3706080213819387E-2</v>
      </c>
      <c r="F674" s="25">
        <f t="shared" si="31"/>
        <v>0.19939392636653339</v>
      </c>
      <c r="G674">
        <v>2.5204133141513867E-2</v>
      </c>
      <c r="H674" s="25">
        <f t="shared" si="32"/>
        <v>0.19789587343883891</v>
      </c>
      <c r="K674">
        <v>1243.2838582164115</v>
      </c>
      <c r="L674">
        <v>672</v>
      </c>
      <c r="M674" s="25"/>
      <c r="O674" s="25"/>
      <c r="Q674" s="25"/>
    </row>
    <row r="675" spans="1:17" x14ac:dyDescent="0.25">
      <c r="A675" s="5">
        <f>+'Net Hash Rate'!B674</f>
        <v>40494</v>
      </c>
      <c r="B675">
        <f>+'Net Hash Rate'!G674</f>
        <v>0.26820001006126404</v>
      </c>
      <c r="C675">
        <v>2.7980122017892455E-2</v>
      </c>
      <c r="D675" s="25">
        <f t="shared" si="30"/>
        <v>0.24021988804337158</v>
      </c>
      <c r="E675">
        <v>2.8422902823200768E-2</v>
      </c>
      <c r="F675" s="25">
        <f t="shared" si="31"/>
        <v>0.23977710723806328</v>
      </c>
      <c r="G675">
        <v>3.014288486142094E-2</v>
      </c>
      <c r="H675" s="25">
        <f t="shared" si="32"/>
        <v>0.23805712519984309</v>
      </c>
      <c r="K675">
        <v>1302.0612555746266</v>
      </c>
      <c r="L675">
        <v>673</v>
      </c>
      <c r="M675" s="25"/>
      <c r="O675" s="25"/>
      <c r="Q675" s="25"/>
    </row>
    <row r="676" spans="1:17" x14ac:dyDescent="0.25">
      <c r="A676" s="5">
        <f>+'Net Hash Rate'!B675</f>
        <v>40495</v>
      </c>
      <c r="B676">
        <f>+'Net Hash Rate'!G675</f>
        <v>0.27599999308586121</v>
      </c>
      <c r="C676">
        <v>2.8474754659775253E-2</v>
      </c>
      <c r="D676" s="25">
        <f t="shared" si="30"/>
        <v>0.24752523842608595</v>
      </c>
      <c r="E676">
        <v>2.8808620588345636E-2</v>
      </c>
      <c r="F676" s="25">
        <f t="shared" si="31"/>
        <v>0.24719137249751558</v>
      </c>
      <c r="G676">
        <v>3.010552278787728E-2</v>
      </c>
      <c r="H676" s="25">
        <f t="shared" si="32"/>
        <v>0.24589447029798392</v>
      </c>
      <c r="K676">
        <v>1779.3387146942014</v>
      </c>
      <c r="L676">
        <v>674</v>
      </c>
      <c r="M676" s="25"/>
      <c r="O676" s="25"/>
      <c r="Q676" s="25"/>
    </row>
    <row r="677" spans="1:17" x14ac:dyDescent="0.25">
      <c r="A677" s="5">
        <f>+'Net Hash Rate'!B676</f>
        <v>40496</v>
      </c>
      <c r="B677">
        <f>+'Net Hash Rate'!G676</f>
        <v>0.27900001406669617</v>
      </c>
      <c r="C677">
        <v>2.8960553467866908E-2</v>
      </c>
      <c r="D677" s="25">
        <f t="shared" si="30"/>
        <v>0.25003946059882926</v>
      </c>
      <c r="E677">
        <v>2.9365332013351113E-2</v>
      </c>
      <c r="F677" s="25">
        <f t="shared" si="31"/>
        <v>0.24963468205334505</v>
      </c>
      <c r="G677">
        <v>3.0937694273284543E-2</v>
      </c>
      <c r="H677" s="25">
        <f t="shared" si="32"/>
        <v>0.24806231979341162</v>
      </c>
      <c r="K677">
        <v>1482.5259691551485</v>
      </c>
      <c r="L677">
        <v>675</v>
      </c>
      <c r="M677" s="25"/>
      <c r="O677" s="25"/>
      <c r="Q677" s="25"/>
    </row>
    <row r="678" spans="1:17" x14ac:dyDescent="0.25">
      <c r="A678" s="5">
        <f>+'Net Hash Rate'!B677</f>
        <v>40497</v>
      </c>
      <c r="B678">
        <f>+'Net Hash Rate'!G677</f>
        <v>0.26820001006126404</v>
      </c>
      <c r="C678">
        <v>2.8177440170324693E-2</v>
      </c>
      <c r="D678" s="25">
        <f t="shared" si="30"/>
        <v>0.24002256989093934</v>
      </c>
      <c r="E678">
        <v>2.8695530955841795E-2</v>
      </c>
      <c r="F678" s="25">
        <f t="shared" si="31"/>
        <v>0.23950447910542225</v>
      </c>
      <c r="G678">
        <v>3.0708054612182983E-2</v>
      </c>
      <c r="H678" s="25">
        <f t="shared" si="32"/>
        <v>0.23749195544908105</v>
      </c>
      <c r="K678">
        <v>1111.8788132147515</v>
      </c>
      <c r="L678">
        <v>676</v>
      </c>
      <c r="M678" s="25"/>
      <c r="O678" s="25"/>
      <c r="Q678" s="25"/>
    </row>
    <row r="679" spans="1:17" x14ac:dyDescent="0.25">
      <c r="A679" s="5">
        <f>+'Net Hash Rate'!B678</f>
        <v>40498</v>
      </c>
      <c r="B679">
        <f>+'Net Hash Rate'!G678</f>
        <v>0.22300000488758087</v>
      </c>
      <c r="C679">
        <v>2.3342845689773014E-2</v>
      </c>
      <c r="D679" s="25">
        <f t="shared" si="30"/>
        <v>0.19965715919780785</v>
      </c>
      <c r="E679">
        <v>2.3740866097328932E-2</v>
      </c>
      <c r="F679" s="25">
        <f t="shared" si="31"/>
        <v>0.19925913879025195</v>
      </c>
      <c r="G679">
        <v>2.5286976370479899E-2</v>
      </c>
      <c r="H679" s="25">
        <f t="shared" si="32"/>
        <v>0.19771302851710099</v>
      </c>
      <c r="K679">
        <v>1203.9010386858515</v>
      </c>
      <c r="L679">
        <v>677</v>
      </c>
      <c r="M679" s="25"/>
      <c r="O679" s="25"/>
      <c r="Q679" s="25"/>
    </row>
    <row r="680" spans="1:17" x14ac:dyDescent="0.25">
      <c r="A680" s="5">
        <f>+'Net Hash Rate'!B679</f>
        <v>40499</v>
      </c>
      <c r="B680">
        <f>+'Net Hash Rate'!G679</f>
        <v>0.22990000247955322</v>
      </c>
      <c r="C680">
        <v>2.3821741951741405E-2</v>
      </c>
      <c r="D680" s="25">
        <f t="shared" si="30"/>
        <v>0.20607826052781181</v>
      </c>
      <c r="E680">
        <v>2.4139190957212217E-2</v>
      </c>
      <c r="F680" s="25">
        <f t="shared" si="31"/>
        <v>0.20576081152234099</v>
      </c>
      <c r="G680">
        <v>2.5372321618963571E-2</v>
      </c>
      <c r="H680" s="25">
        <f t="shared" si="32"/>
        <v>0.20452768086058964</v>
      </c>
      <c r="K680">
        <v>1558.0071656965079</v>
      </c>
      <c r="L680">
        <v>678</v>
      </c>
      <c r="M680" s="25"/>
      <c r="O680" s="25"/>
      <c r="Q680" s="25"/>
    </row>
    <row r="681" spans="1:17" x14ac:dyDescent="0.25">
      <c r="A681" s="5">
        <f>+'Net Hash Rate'!B680</f>
        <v>40500</v>
      </c>
      <c r="B681">
        <f>+'Net Hash Rate'!G680</f>
        <v>0.26780000329017639</v>
      </c>
      <c r="C681">
        <v>2.7941528540817887E-2</v>
      </c>
      <c r="D681" s="25">
        <f t="shared" si="30"/>
        <v>0.23985847474935851</v>
      </c>
      <c r="E681">
        <v>2.8384846429032249E-2</v>
      </c>
      <c r="F681" s="25">
        <f t="shared" si="31"/>
        <v>0.23941515686114415</v>
      </c>
      <c r="G681">
        <v>3.0106914765800921E-2</v>
      </c>
      <c r="H681" s="25">
        <f t="shared" si="32"/>
        <v>0.23769308852437548</v>
      </c>
      <c r="K681">
        <v>1298.5272074563882</v>
      </c>
      <c r="L681">
        <v>679</v>
      </c>
      <c r="M681" s="25"/>
      <c r="O681" s="25"/>
      <c r="Q681" s="25"/>
    </row>
    <row r="682" spans="1:17" x14ac:dyDescent="0.25">
      <c r="A682" s="5">
        <f>+'Net Hash Rate'!B681</f>
        <v>40501</v>
      </c>
      <c r="B682">
        <f>+'Net Hash Rate'!G681</f>
        <v>0.2800000011920929</v>
      </c>
      <c r="C682">
        <v>2.9980116346935582E-2</v>
      </c>
      <c r="D682" s="25">
        <f t="shared" si="30"/>
        <v>0.2500198848451573</v>
      </c>
      <c r="E682">
        <v>3.0735862901841972E-2</v>
      </c>
      <c r="F682" s="25">
        <f t="shared" si="31"/>
        <v>0.24926413829025093</v>
      </c>
      <c r="G682">
        <v>3.367156039437582E-2</v>
      </c>
      <c r="H682" s="25">
        <f t="shared" si="32"/>
        <v>0.24632844079771707</v>
      </c>
      <c r="K682">
        <v>793.9800978685256</v>
      </c>
      <c r="L682">
        <v>680</v>
      </c>
      <c r="M682" s="25"/>
      <c r="O682" s="25"/>
      <c r="Q682" s="25"/>
    </row>
    <row r="683" spans="1:17" x14ac:dyDescent="0.25">
      <c r="A683" s="5">
        <f>+'Net Hash Rate'!B682</f>
        <v>40502</v>
      </c>
      <c r="B683">
        <f>+'Net Hash Rate'!G682</f>
        <v>0.28299999237060547</v>
      </c>
      <c r="C683">
        <v>2.9994529242533416E-2</v>
      </c>
      <c r="D683" s="25">
        <f t="shared" si="30"/>
        <v>0.25300546312807204</v>
      </c>
      <c r="E683">
        <v>3.0641276739417547E-2</v>
      </c>
      <c r="F683" s="25">
        <f t="shared" si="31"/>
        <v>0.25235871563118795</v>
      </c>
      <c r="G683">
        <v>3.3153567391063961E-2</v>
      </c>
      <c r="H683" s="25">
        <f t="shared" si="32"/>
        <v>0.24984642497954151</v>
      </c>
      <c r="K683">
        <v>938.87199321647699</v>
      </c>
      <c r="L683">
        <v>681</v>
      </c>
      <c r="M683" s="25"/>
      <c r="O683" s="25"/>
      <c r="Q683" s="25"/>
    </row>
    <row r="684" spans="1:17" x14ac:dyDescent="0.25">
      <c r="A684" s="5">
        <f>+'Net Hash Rate'!B683</f>
        <v>40503</v>
      </c>
      <c r="B684">
        <f>+'Net Hash Rate'!G683</f>
        <v>0.2768000066280365</v>
      </c>
      <c r="C684">
        <v>2.9084074638849534E-2</v>
      </c>
      <c r="D684" s="25">
        <f t="shared" si="30"/>
        <v>0.24771593198918695</v>
      </c>
      <c r="E684">
        <v>2.961996442924272E-2</v>
      </c>
      <c r="F684" s="25">
        <f t="shared" si="31"/>
        <v>0.24718004219879378</v>
      </c>
      <c r="G684">
        <v>3.1701628320025058E-2</v>
      </c>
      <c r="H684" s="25">
        <f t="shared" si="32"/>
        <v>0.24509837830801146</v>
      </c>
      <c r="K684">
        <v>1109.4039248962847</v>
      </c>
      <c r="L684">
        <v>682</v>
      </c>
      <c r="M684" s="25"/>
      <c r="O684" s="25"/>
      <c r="Q684" s="25"/>
    </row>
    <row r="685" spans="1:17" x14ac:dyDescent="0.25">
      <c r="A685" s="5">
        <f>+'Net Hash Rate'!B684</f>
        <v>40504</v>
      </c>
      <c r="B685">
        <f>+'Net Hash Rate'!G684</f>
        <v>0.28790000081062317</v>
      </c>
      <c r="C685">
        <v>3.0459633668084889E-2</v>
      </c>
      <c r="D685" s="25">
        <f t="shared" si="30"/>
        <v>0.25744036714253826</v>
      </c>
      <c r="E685">
        <v>3.1096879004333274E-2</v>
      </c>
      <c r="F685" s="25">
        <f t="shared" si="31"/>
        <v>0.25680312180628989</v>
      </c>
      <c r="G685">
        <v>3.3572258512990102E-2</v>
      </c>
      <c r="H685" s="25">
        <f t="shared" si="32"/>
        <v>0.25432774229763305</v>
      </c>
      <c r="K685">
        <v>969.57458296919822</v>
      </c>
      <c r="L685">
        <v>683</v>
      </c>
      <c r="M685" s="25"/>
      <c r="O685" s="25"/>
      <c r="Q685" s="25"/>
    </row>
    <row r="686" spans="1:17" x14ac:dyDescent="0.25">
      <c r="A686" s="5">
        <f>+'Net Hash Rate'!B685</f>
        <v>40505</v>
      </c>
      <c r="B686">
        <f>+'Net Hash Rate'!G685</f>
        <v>0.28299999237060547</v>
      </c>
      <c r="C686">
        <v>3.0243930228233996E-2</v>
      </c>
      <c r="D686" s="25">
        <f t="shared" si="30"/>
        <v>0.25275606214237145</v>
      </c>
      <c r="E686">
        <v>3.0985866044416891E-2</v>
      </c>
      <c r="F686" s="25">
        <f t="shared" si="31"/>
        <v>0.25201412632618858</v>
      </c>
      <c r="G686">
        <v>3.386791572237937E-2</v>
      </c>
      <c r="H686" s="25">
        <f t="shared" si="32"/>
        <v>0.24913207664822609</v>
      </c>
      <c r="K686">
        <v>817.61054785385056</v>
      </c>
      <c r="L686">
        <v>684</v>
      </c>
      <c r="M686" s="25"/>
      <c r="O686" s="25"/>
      <c r="Q686" s="25"/>
    </row>
    <row r="687" spans="1:17" x14ac:dyDescent="0.25">
      <c r="A687" s="5">
        <f>+'Net Hash Rate'!B686</f>
        <v>40506</v>
      </c>
      <c r="B687">
        <f>+'Net Hash Rate'!G686</f>
        <v>0.28299999237060547</v>
      </c>
      <c r="C687">
        <v>3.0077899580511665E-2</v>
      </c>
      <c r="D687" s="25">
        <f t="shared" si="30"/>
        <v>0.25292209279009381</v>
      </c>
      <c r="E687">
        <v>3.0756466848794167E-2</v>
      </c>
      <c r="F687" s="25">
        <f t="shared" si="31"/>
        <v>0.25224352552181128</v>
      </c>
      <c r="G687">
        <v>3.3392361402437558E-2</v>
      </c>
      <c r="H687" s="25">
        <f t="shared" si="32"/>
        <v>0.2496076309681679</v>
      </c>
      <c r="K687">
        <v>894.55099158056078</v>
      </c>
      <c r="L687">
        <v>685</v>
      </c>
      <c r="M687" s="25"/>
      <c r="O687" s="25"/>
      <c r="Q687" s="25"/>
    </row>
    <row r="688" spans="1:17" x14ac:dyDescent="0.25">
      <c r="A688" s="5">
        <f>+'Net Hash Rate'!B687</f>
        <v>40507</v>
      </c>
      <c r="B688">
        <f>+'Net Hash Rate'!G687</f>
        <v>0.2800000011920929</v>
      </c>
      <c r="C688">
        <v>2.9730038390747542E-2</v>
      </c>
      <c r="D688" s="25">
        <f t="shared" si="30"/>
        <v>0.25026996280134534</v>
      </c>
      <c r="E688">
        <v>3.0390338248535469E-2</v>
      </c>
      <c r="F688" s="25">
        <f t="shared" si="31"/>
        <v>0.24960966294355744</v>
      </c>
      <c r="G688">
        <v>3.2955273046112649E-2</v>
      </c>
      <c r="H688" s="25">
        <f t="shared" si="32"/>
        <v>0.24704472814598025</v>
      </c>
      <c r="K688">
        <v>909.65930650880694</v>
      </c>
      <c r="L688">
        <v>686</v>
      </c>
      <c r="M688" s="25"/>
      <c r="O688" s="25"/>
      <c r="Q688" s="25"/>
    </row>
    <row r="689" spans="1:17" x14ac:dyDescent="0.25">
      <c r="A689" s="5">
        <f>+'Net Hash Rate'!B688</f>
        <v>40508</v>
      </c>
      <c r="B689">
        <f>+'Net Hash Rate'!G688</f>
        <v>0.28439998626708984</v>
      </c>
      <c r="C689">
        <v>3.0211089668030634E-2</v>
      </c>
      <c r="D689" s="25">
        <f t="shared" si="30"/>
        <v>0.25418889659905919</v>
      </c>
      <c r="E689">
        <v>3.0887058045119979E-2</v>
      </c>
      <c r="F689" s="25">
        <f t="shared" si="31"/>
        <v>0.25351292822196986</v>
      </c>
      <c r="G689">
        <v>3.3512857205923577E-2</v>
      </c>
      <c r="H689" s="25">
        <f t="shared" si="32"/>
        <v>0.25088712906116628</v>
      </c>
      <c r="K689">
        <v>902.48800463798386</v>
      </c>
      <c r="L689">
        <v>687</v>
      </c>
      <c r="M689" s="25"/>
      <c r="O689" s="25"/>
      <c r="Q689" s="25"/>
    </row>
    <row r="690" spans="1:17" x14ac:dyDescent="0.25">
      <c r="A690" s="5">
        <f>+'Net Hash Rate'!B689</f>
        <v>40509</v>
      </c>
      <c r="B690">
        <f>+'Net Hash Rate'!G689</f>
        <v>0.28299999237060547</v>
      </c>
      <c r="C690">
        <v>3.0208905565836608E-2</v>
      </c>
      <c r="D690" s="25">
        <f t="shared" si="30"/>
        <v>0.25279108680476886</v>
      </c>
      <c r="E690">
        <v>3.0937473597051651E-2</v>
      </c>
      <c r="F690" s="25">
        <f t="shared" si="31"/>
        <v>0.25206251877355379</v>
      </c>
      <c r="G690">
        <v>3.3767596114306547E-2</v>
      </c>
      <c r="H690" s="25">
        <f t="shared" si="32"/>
        <v>0.24923239625629892</v>
      </c>
      <c r="K690">
        <v>832.72746310270782</v>
      </c>
      <c r="L690">
        <v>688</v>
      </c>
      <c r="M690" s="25"/>
      <c r="O690" s="25"/>
      <c r="Q690" s="25"/>
    </row>
    <row r="691" spans="1:17" x14ac:dyDescent="0.25">
      <c r="A691" s="5">
        <f>+'Net Hash Rate'!B690</f>
        <v>40510</v>
      </c>
      <c r="B691">
        <f>+'Net Hash Rate'!G690</f>
        <v>0.27000001072883606</v>
      </c>
      <c r="C691">
        <v>2.8625543412760003E-2</v>
      </c>
      <c r="D691" s="25">
        <f t="shared" si="30"/>
        <v>0.24137446731607606</v>
      </c>
      <c r="E691">
        <v>2.9245960540812486E-2</v>
      </c>
      <c r="F691" s="25">
        <f t="shared" si="31"/>
        <v>0.24075405018802357</v>
      </c>
      <c r="G691">
        <v>3.1655970874732368E-2</v>
      </c>
      <c r="H691" s="25">
        <f t="shared" si="32"/>
        <v>0.23834403985410368</v>
      </c>
      <c r="K691">
        <v>933.7245787798056</v>
      </c>
      <c r="L691">
        <v>689</v>
      </c>
      <c r="M691" s="25"/>
      <c r="O691" s="25"/>
      <c r="Q691" s="25"/>
    </row>
    <row r="692" spans="1:17" x14ac:dyDescent="0.25">
      <c r="A692" s="5">
        <f>+'Net Hash Rate'!B691</f>
        <v>40511</v>
      </c>
      <c r="B692">
        <f>+'Net Hash Rate'!G691</f>
        <v>0.22990000247955322</v>
      </c>
      <c r="C692">
        <v>2.43277649579836E-2</v>
      </c>
      <c r="D692" s="25">
        <f t="shared" si="30"/>
        <v>0.20557223752156961</v>
      </c>
      <c r="E692">
        <v>2.4838346638352996E-2</v>
      </c>
      <c r="F692" s="25">
        <f t="shared" si="31"/>
        <v>0.20506165584120023</v>
      </c>
      <c r="G692">
        <v>2.6821701175747937E-2</v>
      </c>
      <c r="H692" s="25">
        <f t="shared" si="32"/>
        <v>0.20307830130380528</v>
      </c>
      <c r="K692">
        <v>966.29665540450662</v>
      </c>
      <c r="L692">
        <v>690</v>
      </c>
      <c r="M692" s="25"/>
      <c r="O692" s="25"/>
      <c r="Q692" s="25"/>
    </row>
    <row r="693" spans="1:17" x14ac:dyDescent="0.25">
      <c r="A693" s="5">
        <f>+'Net Hash Rate'!B692</f>
        <v>40512</v>
      </c>
      <c r="B693">
        <f>+'Net Hash Rate'!G692</f>
        <v>0.20819999277591705</v>
      </c>
      <c r="C693">
        <v>2.2879872606982623E-2</v>
      </c>
      <c r="D693" s="25">
        <f t="shared" si="30"/>
        <v>0.18532012016893443</v>
      </c>
      <c r="E693">
        <v>2.366605987742296E-2</v>
      </c>
      <c r="F693" s="25">
        <f t="shared" si="31"/>
        <v>0.1845339328984941</v>
      </c>
      <c r="G693">
        <v>2.6720004329448446E-2</v>
      </c>
      <c r="H693" s="25">
        <f t="shared" si="32"/>
        <v>0.18147998844646862</v>
      </c>
      <c r="K693">
        <v>565.72817333500052</v>
      </c>
      <c r="L693">
        <v>691</v>
      </c>
      <c r="M693" s="25"/>
      <c r="O693" s="25"/>
      <c r="Q693" s="25"/>
    </row>
    <row r="694" spans="1:17" x14ac:dyDescent="0.25">
      <c r="A694" s="5">
        <f>+'Net Hash Rate'!B693</f>
        <v>40513</v>
      </c>
      <c r="B694">
        <f>+'Net Hash Rate'!G693</f>
        <v>0.22750000655651093</v>
      </c>
      <c r="C694">
        <v>2.4952411289408418E-2</v>
      </c>
      <c r="D694" s="25">
        <f t="shared" si="30"/>
        <v>0.2025475952671025</v>
      </c>
      <c r="E694">
        <v>2.5793000455662851E-2</v>
      </c>
      <c r="F694" s="25">
        <f t="shared" si="31"/>
        <v>0.20170700610084807</v>
      </c>
      <c r="G694">
        <v>2.9058269071978195E-2</v>
      </c>
      <c r="H694" s="25">
        <f t="shared" si="32"/>
        <v>0.19844173748453273</v>
      </c>
      <c r="K694">
        <v>578.3018008751111</v>
      </c>
      <c r="L694">
        <v>692</v>
      </c>
      <c r="M694" s="25"/>
      <c r="O694" s="25"/>
      <c r="Q694" s="25"/>
    </row>
    <row r="695" spans="1:17" x14ac:dyDescent="0.25">
      <c r="A695" s="5">
        <f>+'Net Hash Rate'!B694</f>
        <v>40514</v>
      </c>
      <c r="B695">
        <f>+'Net Hash Rate'!G694</f>
        <v>0.25499999523162842</v>
      </c>
      <c r="C695">
        <v>2.7524107639755217E-2</v>
      </c>
      <c r="D695" s="25">
        <f t="shared" si="30"/>
        <v>0.2274758875918732</v>
      </c>
      <c r="E695">
        <v>2.8296644481003805E-2</v>
      </c>
      <c r="F695" s="25">
        <f t="shared" si="31"/>
        <v>0.22670335075062462</v>
      </c>
      <c r="G695">
        <v>3.1297563840833952E-2</v>
      </c>
      <c r="H695" s="25">
        <f t="shared" si="32"/>
        <v>0.22370243139079446</v>
      </c>
      <c r="K695">
        <v>706.68750158002933</v>
      </c>
      <c r="L695">
        <v>693</v>
      </c>
      <c r="M695" s="25"/>
      <c r="O695" s="25"/>
      <c r="Q695" s="25"/>
    </row>
    <row r="696" spans="1:17" x14ac:dyDescent="0.25">
      <c r="A696" s="5">
        <f>+'Net Hash Rate'!B695</f>
        <v>40515</v>
      </c>
      <c r="B696">
        <f>+'Net Hash Rate'!G695</f>
        <v>0.25110000371932983</v>
      </c>
      <c r="C696">
        <v>2.7123415929510827E-2</v>
      </c>
      <c r="D696" s="25">
        <f t="shared" si="30"/>
        <v>0.22397658778981899</v>
      </c>
      <c r="E696">
        <v>2.7891871765551125E-2</v>
      </c>
      <c r="F696" s="25">
        <f t="shared" si="31"/>
        <v>0.2232081319537787</v>
      </c>
      <c r="G696">
        <v>3.0876938460649695E-2</v>
      </c>
      <c r="H696" s="25">
        <f t="shared" si="32"/>
        <v>0.22022306525868013</v>
      </c>
      <c r="K696">
        <v>699.51165113849288</v>
      </c>
      <c r="L696">
        <v>694</v>
      </c>
      <c r="M696" s="25"/>
      <c r="O696" s="25"/>
      <c r="Q696" s="25"/>
    </row>
    <row r="697" spans="1:17" x14ac:dyDescent="0.25">
      <c r="A697" s="5">
        <f>+'Net Hash Rate'!B696</f>
        <v>40516</v>
      </c>
      <c r="B697">
        <f>+'Net Hash Rate'!G696</f>
        <v>0.20499999821186066</v>
      </c>
      <c r="C697">
        <v>2.2376385875416179E-2</v>
      </c>
      <c r="D697" s="25">
        <f t="shared" si="30"/>
        <v>0.18262361233644447</v>
      </c>
      <c r="E697">
        <v>2.3092541965802415E-2</v>
      </c>
      <c r="F697" s="25">
        <f t="shared" si="31"/>
        <v>0.18190745624605825</v>
      </c>
      <c r="G697">
        <v>2.5874450298907753E-2</v>
      </c>
      <c r="H697" s="25">
        <f t="shared" si="32"/>
        <v>0.1791255479129529</v>
      </c>
      <c r="K697">
        <v>612.01276577999147</v>
      </c>
      <c r="L697">
        <v>695</v>
      </c>
      <c r="M697" s="25"/>
      <c r="O697" s="25"/>
      <c r="Q697" s="25"/>
    </row>
    <row r="698" spans="1:17" x14ac:dyDescent="0.25">
      <c r="A698" s="5">
        <f>+'Net Hash Rate'!B697</f>
        <v>40517</v>
      </c>
      <c r="B698">
        <f>+'Net Hash Rate'!G697</f>
        <v>0.18999999761581421</v>
      </c>
      <c r="C698">
        <v>2.0797877176944795E-2</v>
      </c>
      <c r="D698" s="25">
        <f t="shared" si="30"/>
        <v>0.16920212043886942</v>
      </c>
      <c r="E698">
        <v>2.1484069049815355E-2</v>
      </c>
      <c r="F698" s="25">
        <f t="shared" si="31"/>
        <v>0.16851592856599884</v>
      </c>
      <c r="G698">
        <v>2.4149581379981026E-2</v>
      </c>
      <c r="H698" s="25">
        <f t="shared" si="32"/>
        <v>0.16585041623583319</v>
      </c>
      <c r="K698">
        <v>591.79524723092959</v>
      </c>
      <c r="L698">
        <v>696</v>
      </c>
      <c r="M698" s="25"/>
      <c r="O698" s="25"/>
      <c r="Q698" s="25"/>
    </row>
    <row r="699" spans="1:17" x14ac:dyDescent="0.25">
      <c r="A699" s="5">
        <f>+'Net Hash Rate'!B698</f>
        <v>40518</v>
      </c>
      <c r="B699">
        <f>+'Net Hash Rate'!G698</f>
        <v>0.20399999618530273</v>
      </c>
      <c r="C699">
        <v>2.2353926581958755E-2</v>
      </c>
      <c r="D699" s="25">
        <f t="shared" si="30"/>
        <v>0.18164606960334398</v>
      </c>
      <c r="E699">
        <v>2.3099677538631336E-2</v>
      </c>
      <c r="F699" s="25">
        <f t="shared" si="31"/>
        <v>0.18090031864667139</v>
      </c>
      <c r="G699">
        <v>2.5996547129826002E-2</v>
      </c>
      <c r="H699" s="25">
        <f t="shared" si="32"/>
        <v>0.17800344905547674</v>
      </c>
      <c r="K699">
        <v>584.57929305670962</v>
      </c>
      <c r="L699">
        <v>697</v>
      </c>
      <c r="M699" s="25"/>
      <c r="O699" s="25"/>
      <c r="Q699" s="25"/>
    </row>
    <row r="700" spans="1:17" x14ac:dyDescent="0.25">
      <c r="A700" s="5">
        <f>+'Net Hash Rate'!B699</f>
        <v>40519</v>
      </c>
      <c r="B700">
        <f>+'Net Hash Rate'!G699</f>
        <v>0.23299999535083771</v>
      </c>
      <c r="C700">
        <v>2.526069651276577E-2</v>
      </c>
      <c r="D700" s="25">
        <f t="shared" si="30"/>
        <v>0.20773929883807193</v>
      </c>
      <c r="E700">
        <v>2.6009031365715307E-2</v>
      </c>
      <c r="F700" s="25">
        <f t="shared" si="31"/>
        <v>0.2069909639851224</v>
      </c>
      <c r="G700">
        <v>2.891593810199778E-2</v>
      </c>
      <c r="H700" s="25">
        <f t="shared" si="32"/>
        <v>0.20408405724883993</v>
      </c>
      <c r="K700">
        <v>666.24495070122418</v>
      </c>
      <c r="L700">
        <v>698</v>
      </c>
      <c r="M700" s="25"/>
      <c r="O700" s="25"/>
      <c r="Q700" s="25"/>
    </row>
    <row r="701" spans="1:17" x14ac:dyDescent="0.25">
      <c r="A701" s="5">
        <f>+'Net Hash Rate'!B700</f>
        <v>40520</v>
      </c>
      <c r="B701">
        <f>+'Net Hash Rate'!G700</f>
        <v>0.23880000412464142</v>
      </c>
      <c r="C701">
        <v>2.577511733028244E-2</v>
      </c>
      <c r="D701" s="25">
        <f t="shared" si="30"/>
        <v>0.21302488679435899</v>
      </c>
      <c r="E701">
        <v>2.6498422387698468E-2</v>
      </c>
      <c r="F701" s="25">
        <f t="shared" si="31"/>
        <v>0.21230158173694294</v>
      </c>
      <c r="G701">
        <v>2.9308100883231068E-2</v>
      </c>
      <c r="H701" s="25">
        <f t="shared" si="32"/>
        <v>0.20949190324141034</v>
      </c>
      <c r="K701">
        <v>706.83831540305471</v>
      </c>
      <c r="L701">
        <v>699</v>
      </c>
      <c r="M701" s="25"/>
      <c r="O701" s="25"/>
      <c r="Q701" s="25"/>
    </row>
    <row r="702" spans="1:17" x14ac:dyDescent="0.25">
      <c r="A702" s="5">
        <f>+'Net Hash Rate'!B701</f>
        <v>40521</v>
      </c>
      <c r="B702">
        <f>+'Net Hash Rate'!G701</f>
        <v>0.20000000298023224</v>
      </c>
      <c r="C702">
        <v>2.2022587860857062E-2</v>
      </c>
      <c r="D702" s="25">
        <f t="shared" si="30"/>
        <v>0.17797741511937518</v>
      </c>
      <c r="E702">
        <v>2.2794544355735847E-2</v>
      </c>
      <c r="F702" s="25">
        <f t="shared" si="31"/>
        <v>0.17720545862449638</v>
      </c>
      <c r="G702">
        <v>2.5793209360092505E-2</v>
      </c>
      <c r="H702" s="25">
        <f t="shared" si="32"/>
        <v>0.17420679362013974</v>
      </c>
      <c r="K702">
        <v>553.32884575777825</v>
      </c>
      <c r="L702">
        <v>700</v>
      </c>
      <c r="M702" s="25"/>
      <c r="O702" s="25"/>
      <c r="Q702" s="25"/>
    </row>
    <row r="703" spans="1:17" x14ac:dyDescent="0.25">
      <c r="A703" s="5">
        <f>+'Net Hash Rate'!B702</f>
        <v>40522</v>
      </c>
      <c r="B703">
        <f>+'Net Hash Rate'!G702</f>
        <v>0.20399999618530273</v>
      </c>
      <c r="C703">
        <v>2.3407174732053317E-2</v>
      </c>
      <c r="D703" s="25">
        <f t="shared" si="30"/>
        <v>0.18059282145324942</v>
      </c>
      <c r="E703">
        <v>2.4554916566710626E-2</v>
      </c>
      <c r="F703" s="25">
        <f t="shared" si="31"/>
        <v>0.1794450796185921</v>
      </c>
      <c r="G703">
        <v>2.9013319723436955E-2</v>
      </c>
      <c r="H703" s="25">
        <f t="shared" si="32"/>
        <v>0.17498667646186578</v>
      </c>
      <c r="K703">
        <v>377.63089085029964</v>
      </c>
      <c r="L703">
        <v>701</v>
      </c>
      <c r="M703" s="25"/>
      <c r="O703" s="25"/>
      <c r="Q703" s="25"/>
    </row>
    <row r="704" spans="1:17" x14ac:dyDescent="0.25">
      <c r="A704" s="5">
        <f>+'Net Hash Rate'!B703</f>
        <v>40523</v>
      </c>
      <c r="B704">
        <f>+'Net Hash Rate'!G703</f>
        <v>0.22800000011920929</v>
      </c>
      <c r="C704">
        <v>2.532602593711725E-2</v>
      </c>
      <c r="D704" s="25">
        <f t="shared" si="30"/>
        <v>0.20267397418209204</v>
      </c>
      <c r="E704">
        <v>2.6290128631615874E-2</v>
      </c>
      <c r="F704" s="25">
        <f t="shared" si="31"/>
        <v>0.20170987148759342</v>
      </c>
      <c r="G704">
        <v>3.0035185548395786E-2</v>
      </c>
      <c r="H704" s="25">
        <f t="shared" si="32"/>
        <v>0.1979648145708135</v>
      </c>
      <c r="K704">
        <v>504.52876110877287</v>
      </c>
      <c r="L704">
        <v>702</v>
      </c>
      <c r="M704" s="25"/>
      <c r="O704" s="25"/>
      <c r="Q704" s="25"/>
    </row>
    <row r="705" spans="1:17" x14ac:dyDescent="0.25">
      <c r="A705" s="5">
        <f>+'Net Hash Rate'!B704</f>
        <v>40524</v>
      </c>
      <c r="B705">
        <f>+'Net Hash Rate'!G704</f>
        <v>0.2199999988079071</v>
      </c>
      <c r="C705">
        <v>2.4998730254587515E-2</v>
      </c>
      <c r="D705" s="25">
        <f t="shared" si="30"/>
        <v>0.19500126855331959</v>
      </c>
      <c r="E705">
        <v>2.6143249004222938E-2</v>
      </c>
      <c r="F705" s="25">
        <f t="shared" si="31"/>
        <v>0.19385674980368417</v>
      </c>
      <c r="G705">
        <v>3.0589132087181736E-2</v>
      </c>
      <c r="H705" s="25">
        <f t="shared" si="32"/>
        <v>0.18941086672072538</v>
      </c>
      <c r="K705">
        <v>408.90814997748652</v>
      </c>
      <c r="L705">
        <v>703</v>
      </c>
      <c r="M705" s="25"/>
      <c r="O705" s="25"/>
      <c r="Q705" s="25"/>
    </row>
    <row r="706" spans="1:17" x14ac:dyDescent="0.25">
      <c r="A706" s="5">
        <f>+'Net Hash Rate'!B705</f>
        <v>40525</v>
      </c>
      <c r="B706">
        <f>+'Net Hash Rate'!G705</f>
        <v>0.22990000247955322</v>
      </c>
      <c r="C706">
        <v>2.6609180610041763E-2</v>
      </c>
      <c r="D706" s="25">
        <f t="shared" si="30"/>
        <v>0.20329082186951147</v>
      </c>
      <c r="E706">
        <v>2.7990505126215454E-2</v>
      </c>
      <c r="F706" s="25">
        <f t="shared" si="31"/>
        <v>0.20190949735333777</v>
      </c>
      <c r="G706">
        <v>3.3356260209292166E-2</v>
      </c>
      <c r="H706" s="25">
        <f t="shared" si="32"/>
        <v>0.19654374227026106</v>
      </c>
      <c r="K706">
        <v>353.21024623403986</v>
      </c>
      <c r="L706">
        <v>704</v>
      </c>
      <c r="M706" s="25"/>
      <c r="O706" s="25"/>
      <c r="Q706" s="25"/>
    </row>
    <row r="707" spans="1:17" x14ac:dyDescent="0.25">
      <c r="A707" s="5">
        <f>+'Net Hash Rate'!B706</f>
        <v>40526</v>
      </c>
      <c r="B707">
        <f>+'Net Hash Rate'!G706</f>
        <v>0.24670000374317169</v>
      </c>
      <c r="C707">
        <v>2.7465678292875561E-2</v>
      </c>
      <c r="D707" s="25">
        <f t="shared" si="30"/>
        <v>0.21923432545029614</v>
      </c>
      <c r="E707">
        <v>2.853269846370891E-2</v>
      </c>
      <c r="F707" s="25">
        <f t="shared" si="31"/>
        <v>0.21816730527946279</v>
      </c>
      <c r="G707">
        <v>3.2677538317311058E-2</v>
      </c>
      <c r="H707" s="25">
        <f t="shared" si="32"/>
        <v>0.21402246542586062</v>
      </c>
      <c r="K707">
        <v>493.11380933855736</v>
      </c>
      <c r="L707">
        <v>705</v>
      </c>
      <c r="M707" s="25"/>
      <c r="O707" s="25"/>
      <c r="Q707" s="25"/>
    </row>
    <row r="708" spans="1:17" x14ac:dyDescent="0.25">
      <c r="A708" s="5">
        <f>+'Net Hash Rate'!B707</f>
        <v>40527</v>
      </c>
      <c r="B708">
        <f>+'Net Hash Rate'!G707</f>
        <v>0.23800000548362732</v>
      </c>
      <c r="C708">
        <v>2.6239073936753746E-2</v>
      </c>
      <c r="D708" s="25">
        <f t="shared" ref="D708:D771" si="33">+B708-C708</f>
        <v>0.21176093154687359</v>
      </c>
      <c r="E708">
        <v>2.7169989649998019E-2</v>
      </c>
      <c r="F708" s="25">
        <f t="shared" ref="F708:F771" si="34">+B708-E708</f>
        <v>0.21083001583362931</v>
      </c>
      <c r="G708">
        <v>3.0786131738095378E-2</v>
      </c>
      <c r="H708" s="25">
        <f t="shared" ref="H708:H771" si="35">+B708-G708</f>
        <v>0.20721387374553193</v>
      </c>
      <c r="K708">
        <v>545.94226790018627</v>
      </c>
      <c r="L708">
        <v>706</v>
      </c>
      <c r="M708" s="25"/>
      <c r="O708" s="25"/>
      <c r="Q708" s="25"/>
    </row>
    <row r="709" spans="1:17" x14ac:dyDescent="0.25">
      <c r="A709" s="5">
        <f>+'Net Hash Rate'!B708</f>
        <v>40528</v>
      </c>
      <c r="B709">
        <f>+'Net Hash Rate'!G708</f>
        <v>0.25</v>
      </c>
      <c r="C709">
        <v>2.8138154547938495E-2</v>
      </c>
      <c r="D709" s="25">
        <f t="shared" si="33"/>
        <v>0.2218618454520615</v>
      </c>
      <c r="E709">
        <v>2.9335887011901814E-2</v>
      </c>
      <c r="F709" s="25">
        <f t="shared" si="34"/>
        <v>0.22066411298809818</v>
      </c>
      <c r="G709">
        <v>3.3988478768167331E-2</v>
      </c>
      <c r="H709" s="25">
        <f t="shared" si="35"/>
        <v>0.21601152123183268</v>
      </c>
      <c r="K709">
        <v>444.56374449682988</v>
      </c>
      <c r="L709">
        <v>707</v>
      </c>
      <c r="M709" s="25"/>
      <c r="O709" s="25"/>
      <c r="Q709" s="25"/>
    </row>
    <row r="710" spans="1:17" x14ac:dyDescent="0.25">
      <c r="A710" s="5">
        <f>+'Net Hash Rate'!B709</f>
        <v>40529</v>
      </c>
      <c r="B710">
        <f>+'Net Hash Rate'!G709</f>
        <v>0.23999999463558197</v>
      </c>
      <c r="C710">
        <v>2.7270435564790536E-2</v>
      </c>
      <c r="D710" s="25">
        <f t="shared" si="33"/>
        <v>0.21272955907079144</v>
      </c>
      <c r="E710">
        <v>2.8518655634874979E-2</v>
      </c>
      <c r="F710" s="25">
        <f t="shared" si="34"/>
        <v>0.21148133900070698</v>
      </c>
      <c r="G710">
        <v>3.3367366497117974E-2</v>
      </c>
      <c r="H710" s="25">
        <f t="shared" si="35"/>
        <v>0.206632628138464</v>
      </c>
      <c r="K710">
        <v>409.02317949058664</v>
      </c>
      <c r="L710">
        <v>708</v>
      </c>
      <c r="M710" s="25"/>
      <c r="O710" s="25"/>
      <c r="Q710" s="25"/>
    </row>
    <row r="711" spans="1:17" x14ac:dyDescent="0.25">
      <c r="A711" s="5">
        <f>+'Net Hash Rate'!B710</f>
        <v>40530</v>
      </c>
      <c r="B711">
        <f>+'Net Hash Rate'!G710</f>
        <v>0.24099999666213989</v>
      </c>
      <c r="C711">
        <v>2.6964451040338649E-2</v>
      </c>
      <c r="D711" s="25">
        <f t="shared" si="33"/>
        <v>0.21403554562180124</v>
      </c>
      <c r="E711">
        <v>2.8057719822938025E-2</v>
      </c>
      <c r="F711" s="25">
        <f t="shared" si="34"/>
        <v>0.21294227683920186</v>
      </c>
      <c r="G711">
        <v>3.2304522408945317E-2</v>
      </c>
      <c r="H711" s="25">
        <f t="shared" si="35"/>
        <v>0.20869547425319457</v>
      </c>
      <c r="K711">
        <v>469.86186532370709</v>
      </c>
      <c r="L711">
        <v>709</v>
      </c>
      <c r="M711" s="25"/>
      <c r="O711" s="25"/>
      <c r="Q711" s="25"/>
    </row>
    <row r="712" spans="1:17" x14ac:dyDescent="0.25">
      <c r="A712" s="5">
        <f>+'Net Hash Rate'!B711</f>
        <v>40531</v>
      </c>
      <c r="B712">
        <f>+'Net Hash Rate'!G711</f>
        <v>0.24009999632835388</v>
      </c>
      <c r="C712">
        <v>2.6504445860674984E-2</v>
      </c>
      <c r="D712" s="25">
        <f t="shared" si="33"/>
        <v>0.21359555046767889</v>
      </c>
      <c r="E712">
        <v>2.7456495602347836E-2</v>
      </c>
      <c r="F712" s="25">
        <f t="shared" si="34"/>
        <v>0.21264350072600605</v>
      </c>
      <c r="G712">
        <v>3.115473282387601E-2</v>
      </c>
      <c r="H712" s="25">
        <f t="shared" si="35"/>
        <v>0.20894526350447787</v>
      </c>
      <c r="K712">
        <v>538.44804392435117</v>
      </c>
      <c r="L712">
        <v>710</v>
      </c>
      <c r="M712" s="25"/>
      <c r="O712" s="25"/>
      <c r="Q712" s="25"/>
    </row>
    <row r="713" spans="1:17" x14ac:dyDescent="0.25">
      <c r="A713" s="5">
        <f>+'Net Hash Rate'!B712</f>
        <v>40532</v>
      </c>
      <c r="B713">
        <f>+'Net Hash Rate'!G712</f>
        <v>0.2669999897480011</v>
      </c>
      <c r="C713">
        <v>2.9604941219398485E-2</v>
      </c>
      <c r="D713" s="25">
        <f t="shared" si="33"/>
        <v>0.2373950485286026</v>
      </c>
      <c r="E713">
        <v>3.0713664062439975E-2</v>
      </c>
      <c r="F713" s="25">
        <f t="shared" si="34"/>
        <v>0.23628632568556113</v>
      </c>
      <c r="G713">
        <v>3.5020497946234651E-2</v>
      </c>
      <c r="H713" s="25">
        <f t="shared" si="35"/>
        <v>0.23197949180176644</v>
      </c>
      <c r="K713">
        <v>513.87785508747334</v>
      </c>
      <c r="L713">
        <v>711</v>
      </c>
      <c r="M713" s="25"/>
      <c r="O713" s="25"/>
      <c r="Q713" s="25"/>
    </row>
    <row r="714" spans="1:17" x14ac:dyDescent="0.25">
      <c r="A714" s="5">
        <f>+'Net Hash Rate'!B713</f>
        <v>40533</v>
      </c>
      <c r="B714">
        <f>+'Net Hash Rate'!G713</f>
        <v>0.23999999463558197</v>
      </c>
      <c r="C714">
        <v>2.6368635482512098E-2</v>
      </c>
      <c r="D714" s="25">
        <f t="shared" si="33"/>
        <v>0.21363135915306988</v>
      </c>
      <c r="E714">
        <v>2.7272667521685428E-2</v>
      </c>
      <c r="F714" s="25">
        <f t="shared" si="34"/>
        <v>0.21272732711389655</v>
      </c>
      <c r="G714">
        <v>3.0784379977854208E-2</v>
      </c>
      <c r="H714" s="25">
        <f t="shared" si="35"/>
        <v>0.20921561465772776</v>
      </c>
      <c r="K714">
        <v>567.14279997887013</v>
      </c>
      <c r="L714">
        <v>712</v>
      </c>
      <c r="M714" s="25"/>
      <c r="O714" s="25"/>
      <c r="Q714" s="25"/>
    </row>
    <row r="715" spans="1:17" x14ac:dyDescent="0.25">
      <c r="A715" s="5">
        <f>+'Net Hash Rate'!B714</f>
        <v>40534</v>
      </c>
      <c r="B715">
        <f>+'Net Hash Rate'!G714</f>
        <v>0.25</v>
      </c>
      <c r="C715">
        <v>2.8417855423819621E-2</v>
      </c>
      <c r="D715" s="25">
        <f t="shared" si="33"/>
        <v>0.22158214457618039</v>
      </c>
      <c r="E715">
        <v>2.9722340698750096E-2</v>
      </c>
      <c r="F715" s="25">
        <f t="shared" si="34"/>
        <v>0.2202776593012499</v>
      </c>
      <c r="G715">
        <v>3.4789613749217498E-2</v>
      </c>
      <c r="H715" s="25">
        <f t="shared" si="35"/>
        <v>0.21521038625078251</v>
      </c>
      <c r="K715">
        <v>407.66818698752763</v>
      </c>
      <c r="L715">
        <v>713</v>
      </c>
      <c r="M715" s="25"/>
      <c r="O715" s="25"/>
      <c r="Q715" s="25"/>
    </row>
    <row r="716" spans="1:17" x14ac:dyDescent="0.25">
      <c r="A716" s="5">
        <f>+'Net Hash Rate'!B715</f>
        <v>40535</v>
      </c>
      <c r="B716">
        <f>+'Net Hash Rate'!G715</f>
        <v>0.25</v>
      </c>
      <c r="C716">
        <v>2.872436208026494E-2</v>
      </c>
      <c r="D716" s="25">
        <f t="shared" si="33"/>
        <v>0.22127563791973506</v>
      </c>
      <c r="E716">
        <v>3.0145831068788036E-2</v>
      </c>
      <c r="F716" s="25">
        <f t="shared" si="34"/>
        <v>0.21985416893121196</v>
      </c>
      <c r="G716">
        <v>3.5667527354705963E-2</v>
      </c>
      <c r="H716" s="25">
        <f t="shared" si="35"/>
        <v>0.21433247264529404</v>
      </c>
      <c r="K716">
        <v>373.6005043339984</v>
      </c>
      <c r="L716">
        <v>714</v>
      </c>
      <c r="M716" s="25"/>
      <c r="O716" s="25"/>
      <c r="Q716" s="25"/>
    </row>
    <row r="717" spans="1:17" x14ac:dyDescent="0.25">
      <c r="A717" s="5">
        <f>+'Net Hash Rate'!B716</f>
        <v>40536</v>
      </c>
      <c r="B717">
        <f>+'Net Hash Rate'!G716</f>
        <v>0.24799999594688416</v>
      </c>
      <c r="C717">
        <v>2.8264097023071852E-2</v>
      </c>
      <c r="D717" s="25">
        <f t="shared" si="33"/>
        <v>0.21973589892381229</v>
      </c>
      <c r="E717">
        <v>2.9586231380996406E-2</v>
      </c>
      <c r="F717" s="25">
        <f t="shared" si="34"/>
        <v>0.21841376456588774</v>
      </c>
      <c r="G717">
        <v>3.4722062294354331E-2</v>
      </c>
      <c r="H717" s="25">
        <f t="shared" si="35"/>
        <v>0.21327793365252984</v>
      </c>
      <c r="K717">
        <v>398.87486037727069</v>
      </c>
      <c r="L717">
        <v>715</v>
      </c>
      <c r="M717" s="25"/>
      <c r="O717" s="25"/>
      <c r="Q717" s="25"/>
    </row>
    <row r="718" spans="1:17" x14ac:dyDescent="0.25">
      <c r="A718" s="5">
        <f>+'Net Hash Rate'!B717</f>
        <v>40537</v>
      </c>
      <c r="B718">
        <f>+'Net Hash Rate'!G717</f>
        <v>0.24989999830722809</v>
      </c>
      <c r="C718">
        <v>2.8027322070989985E-2</v>
      </c>
      <c r="D718" s="25">
        <f t="shared" si="33"/>
        <v>0.2218726762362381</v>
      </c>
      <c r="E718">
        <v>2.9186570092434798E-2</v>
      </c>
      <c r="F718" s="25">
        <f t="shared" si="34"/>
        <v>0.22071342821479328</v>
      </c>
      <c r="G718">
        <v>3.3689669031737202E-2</v>
      </c>
      <c r="H718" s="25">
        <f t="shared" si="35"/>
        <v>0.21621032927549089</v>
      </c>
      <c r="K718">
        <v>459.34468993382518</v>
      </c>
      <c r="L718">
        <v>716</v>
      </c>
      <c r="M718" s="25"/>
      <c r="O718" s="25"/>
      <c r="Q718" s="25"/>
    </row>
    <row r="719" spans="1:17" x14ac:dyDescent="0.25">
      <c r="A719" s="5">
        <f>+'Net Hash Rate'!B718</f>
        <v>40538</v>
      </c>
      <c r="B719">
        <f>+'Net Hash Rate'!G718</f>
        <v>0.26499998569488525</v>
      </c>
      <c r="C719">
        <v>2.9948709694999916E-2</v>
      </c>
      <c r="D719" s="25">
        <f t="shared" si="33"/>
        <v>0.23505127599988535</v>
      </c>
      <c r="E719">
        <v>3.1264971596941603E-2</v>
      </c>
      <c r="F719" s="25">
        <f t="shared" si="34"/>
        <v>0.23373501409794364</v>
      </c>
      <c r="G719">
        <v>3.6377990955034044E-2</v>
      </c>
      <c r="H719" s="25">
        <f t="shared" si="35"/>
        <v>0.2286219947398512</v>
      </c>
      <c r="K719">
        <v>428.57964784026655</v>
      </c>
      <c r="L719">
        <v>717</v>
      </c>
      <c r="M719" s="25"/>
      <c r="O719" s="25"/>
      <c r="Q719" s="25"/>
    </row>
    <row r="720" spans="1:17" x14ac:dyDescent="0.25">
      <c r="A720" s="5">
        <f>+'Net Hash Rate'!B719</f>
        <v>40539</v>
      </c>
      <c r="B720">
        <f>+'Net Hash Rate'!G719</f>
        <v>0.26499998569488525</v>
      </c>
      <c r="C720">
        <v>2.9512437463495106E-2</v>
      </c>
      <c r="D720" s="25">
        <f t="shared" si="33"/>
        <v>0.23548754823139015</v>
      </c>
      <c r="E720">
        <v>3.0662188313537727E-2</v>
      </c>
      <c r="F720" s="25">
        <f t="shared" si="34"/>
        <v>0.23433779738134752</v>
      </c>
      <c r="G720">
        <v>3.5128395490528305E-2</v>
      </c>
      <c r="H720" s="25">
        <f t="shared" si="35"/>
        <v>0.22987159020435693</v>
      </c>
      <c r="K720">
        <v>491.55877182815999</v>
      </c>
      <c r="L720">
        <v>718</v>
      </c>
      <c r="M720" s="25"/>
      <c r="O720" s="25"/>
      <c r="Q720" s="25"/>
    </row>
    <row r="721" spans="1:17" x14ac:dyDescent="0.25">
      <c r="A721" s="5">
        <f>+'Net Hash Rate'!B720</f>
        <v>40540</v>
      </c>
      <c r="B721">
        <f>+'Net Hash Rate'!G720</f>
        <v>0.28099998831748962</v>
      </c>
      <c r="C721">
        <v>3.1485805229807887E-2</v>
      </c>
      <c r="D721" s="25">
        <f t="shared" si="33"/>
        <v>0.24951418308768175</v>
      </c>
      <c r="E721">
        <v>3.2778058424384894E-2</v>
      </c>
      <c r="F721" s="25">
        <f t="shared" si="34"/>
        <v>0.24822192989310474</v>
      </c>
      <c r="G721">
        <v>3.7797815958719262E-2</v>
      </c>
      <c r="H721" s="25">
        <f t="shared" si="35"/>
        <v>0.24320217235877037</v>
      </c>
      <c r="K721">
        <v>463.40302498261889</v>
      </c>
      <c r="L721">
        <v>719</v>
      </c>
      <c r="M721" s="25"/>
      <c r="O721" s="25"/>
      <c r="Q721" s="25"/>
    </row>
    <row r="722" spans="1:17" x14ac:dyDescent="0.25">
      <c r="A722" s="5">
        <f>+'Net Hash Rate'!B721</f>
        <v>40541</v>
      </c>
      <c r="B722">
        <f>+'Net Hash Rate'!G721</f>
        <v>0.30000001192092896</v>
      </c>
      <c r="C722">
        <v>3.346786444058901E-2</v>
      </c>
      <c r="D722" s="25">
        <f t="shared" si="33"/>
        <v>0.26653214748033993</v>
      </c>
      <c r="E722">
        <v>3.4791436090697077E-2</v>
      </c>
      <c r="F722" s="25">
        <f t="shared" si="34"/>
        <v>0.26520857583023189</v>
      </c>
      <c r="G722">
        <v>3.993285016554185E-2</v>
      </c>
      <c r="H722" s="25">
        <f t="shared" si="35"/>
        <v>0.26006716175538713</v>
      </c>
      <c r="K722">
        <v>483.29620379870454</v>
      </c>
      <c r="L722">
        <v>720</v>
      </c>
      <c r="M722" s="25"/>
      <c r="O722" s="25"/>
      <c r="Q722" s="25"/>
    </row>
    <row r="723" spans="1:17" x14ac:dyDescent="0.25">
      <c r="A723" s="5">
        <f>+'Net Hash Rate'!B722</f>
        <v>40542</v>
      </c>
      <c r="B723">
        <f>+'Net Hash Rate'!G722</f>
        <v>0.30000001192092896</v>
      </c>
      <c r="C723">
        <v>3.3205504119993158E-2</v>
      </c>
      <c r="D723" s="25">
        <f t="shared" si="33"/>
        <v>0.26679450780093578</v>
      </c>
      <c r="E723">
        <v>3.4428941290287313E-2</v>
      </c>
      <c r="F723" s="25">
        <f t="shared" si="34"/>
        <v>0.26557107063064167</v>
      </c>
      <c r="G723">
        <v>3.9181382978294946E-2</v>
      </c>
      <c r="H723" s="25">
        <f t="shared" si="35"/>
        <v>0.26081862894263402</v>
      </c>
      <c r="K723">
        <v>523.36714485166044</v>
      </c>
      <c r="L723">
        <v>721</v>
      </c>
      <c r="M723" s="25"/>
      <c r="O723" s="25"/>
      <c r="Q723" s="25"/>
    </row>
    <row r="724" spans="1:17" x14ac:dyDescent="0.25">
      <c r="A724" s="5">
        <f>+'Net Hash Rate'!B723</f>
        <v>40543</v>
      </c>
      <c r="B724">
        <f>+'Net Hash Rate'!G723</f>
        <v>0.30000001192092896</v>
      </c>
      <c r="C724">
        <v>3.3328405002370838E-2</v>
      </c>
      <c r="D724" s="25">
        <f t="shared" si="33"/>
        <v>0.26667160691855812</v>
      </c>
      <c r="E724">
        <v>3.4598749478989395E-2</v>
      </c>
      <c r="F724" s="25">
        <f t="shared" si="34"/>
        <v>0.26540126244193957</v>
      </c>
      <c r="G724">
        <v>3.9533402598414175E-2</v>
      </c>
      <c r="H724" s="25">
        <f t="shared" si="35"/>
        <v>0.26046660932251475</v>
      </c>
      <c r="K724">
        <v>503.80968972143876</v>
      </c>
      <c r="L724">
        <v>722</v>
      </c>
      <c r="M724" s="25"/>
      <c r="O724" s="25"/>
      <c r="Q724" s="25"/>
    </row>
    <row r="725" spans="1:17" x14ac:dyDescent="0.25">
      <c r="A725" s="5">
        <f>+'Net Hash Rate'!B724</f>
        <v>40544</v>
      </c>
      <c r="B725">
        <f>+'Net Hash Rate'!G724</f>
        <v>0.30000001192092896</v>
      </c>
      <c r="C725">
        <v>3.3314132434237781E-2</v>
      </c>
      <c r="D725" s="25">
        <f t="shared" si="33"/>
        <v>0.2666858794866912</v>
      </c>
      <c r="E725">
        <v>3.4579029531533252E-2</v>
      </c>
      <c r="F725" s="25">
        <f t="shared" si="34"/>
        <v>0.26542098238939571</v>
      </c>
      <c r="G725">
        <v>3.9492522305977502E-2</v>
      </c>
      <c r="H725" s="25">
        <f t="shared" si="35"/>
        <v>0.26050748961495146</v>
      </c>
      <c r="K725">
        <v>506.0064665628272</v>
      </c>
      <c r="L725">
        <v>723</v>
      </c>
      <c r="M725" s="25"/>
      <c r="O725" s="25"/>
      <c r="Q725" s="25"/>
    </row>
    <row r="726" spans="1:17" x14ac:dyDescent="0.25">
      <c r="A726" s="5">
        <f>+'Net Hash Rate'!B725</f>
        <v>40545</v>
      </c>
      <c r="B726">
        <f>+'Net Hash Rate'!G725</f>
        <v>0.30000001192092896</v>
      </c>
      <c r="C726">
        <v>3.3427751802357963E-2</v>
      </c>
      <c r="D726" s="25">
        <f t="shared" si="33"/>
        <v>0.26657226011857099</v>
      </c>
      <c r="E726">
        <v>3.4736013751082422E-2</v>
      </c>
      <c r="F726" s="25">
        <f t="shared" si="34"/>
        <v>0.26526399816984653</v>
      </c>
      <c r="G726">
        <v>3.9817957290902588E-2</v>
      </c>
      <c r="H726" s="25">
        <f t="shared" si="35"/>
        <v>0.26018205463002636</v>
      </c>
      <c r="K726">
        <v>489.02547758752968</v>
      </c>
      <c r="L726">
        <v>724</v>
      </c>
      <c r="M726" s="25"/>
      <c r="O726" s="25"/>
      <c r="Q726" s="25"/>
    </row>
    <row r="727" spans="1:17" x14ac:dyDescent="0.25">
      <c r="A727" s="5">
        <f>+'Net Hash Rate'!B726</f>
        <v>40546</v>
      </c>
      <c r="B727">
        <f>+'Net Hash Rate'!G726</f>
        <v>0.29499998688697815</v>
      </c>
      <c r="C727">
        <v>3.3469899833476729E-2</v>
      </c>
      <c r="D727" s="25">
        <f t="shared" si="33"/>
        <v>0.26153008705350145</v>
      </c>
      <c r="E727">
        <v>3.4985083170432009E-2</v>
      </c>
      <c r="F727" s="25">
        <f t="shared" si="34"/>
        <v>0.26001490371654612</v>
      </c>
      <c r="G727">
        <v>4.0870812842834801E-2</v>
      </c>
      <c r="H727" s="25">
        <f t="shared" si="35"/>
        <v>0.25412917404414337</v>
      </c>
      <c r="K727">
        <v>414.25495754836771</v>
      </c>
      <c r="L727">
        <v>725</v>
      </c>
      <c r="M727" s="25"/>
      <c r="O727" s="25"/>
      <c r="Q727" s="25"/>
    </row>
    <row r="728" spans="1:17" x14ac:dyDescent="0.25">
      <c r="A728" s="5">
        <f>+'Net Hash Rate'!B727</f>
        <v>40547</v>
      </c>
      <c r="B728">
        <f>+'Net Hash Rate'!G727</f>
        <v>0.29899999499320984</v>
      </c>
      <c r="C728">
        <v>3.4292612171586717E-2</v>
      </c>
      <c r="D728" s="25">
        <f t="shared" si="33"/>
        <v>0.26470738282162309</v>
      </c>
      <c r="E728">
        <v>3.5969130876710873E-2</v>
      </c>
      <c r="F728" s="25">
        <f t="shared" si="34"/>
        <v>0.26303086411649895</v>
      </c>
      <c r="G728">
        <v>4.2481567786765657E-2</v>
      </c>
      <c r="H728" s="25">
        <f t="shared" si="35"/>
        <v>0.25651842720644419</v>
      </c>
      <c r="K728">
        <v>378.93864042802193</v>
      </c>
      <c r="L728">
        <v>726</v>
      </c>
      <c r="M728" s="25"/>
      <c r="O728" s="25"/>
      <c r="Q728" s="25"/>
    </row>
    <row r="729" spans="1:17" x14ac:dyDescent="0.25">
      <c r="A729" s="5">
        <f>+'Net Hash Rate'!B728</f>
        <v>40548</v>
      </c>
      <c r="B729">
        <f>+'Net Hash Rate'!G728</f>
        <v>0.29899999499320984</v>
      </c>
      <c r="C729">
        <v>3.3578459395407295E-2</v>
      </c>
      <c r="D729" s="25">
        <f t="shared" si="33"/>
        <v>0.26542153559780257</v>
      </c>
      <c r="E729">
        <v>3.4982408999426604E-2</v>
      </c>
      <c r="F729" s="25">
        <f t="shared" si="34"/>
        <v>0.26401758599378322</v>
      </c>
      <c r="G729">
        <v>4.0436051236239647E-2</v>
      </c>
      <c r="H729" s="25">
        <f t="shared" si="35"/>
        <v>0.25856394375697017</v>
      </c>
      <c r="K729">
        <v>453.72831304702663</v>
      </c>
      <c r="L729">
        <v>727</v>
      </c>
      <c r="M729" s="25"/>
      <c r="O729" s="25"/>
      <c r="Q729" s="25"/>
    </row>
    <row r="730" spans="1:17" x14ac:dyDescent="0.25">
      <c r="A730" s="5">
        <f>+'Net Hash Rate'!B729</f>
        <v>40549</v>
      </c>
      <c r="B730">
        <f>+'Net Hash Rate'!G729</f>
        <v>0.29800000786781311</v>
      </c>
      <c r="C730">
        <v>3.3799002347934745E-2</v>
      </c>
      <c r="D730" s="25">
        <f t="shared" si="33"/>
        <v>0.26420100551987835</v>
      </c>
      <c r="E730">
        <v>3.5325292376059685E-2</v>
      </c>
      <c r="F730" s="25">
        <f t="shared" si="34"/>
        <v>0.26267471549175342</v>
      </c>
      <c r="G730">
        <v>4.1254165990311023E-2</v>
      </c>
      <c r="H730" s="25">
        <f t="shared" si="35"/>
        <v>0.2567458418775021</v>
      </c>
      <c r="K730">
        <v>415.44031708487461</v>
      </c>
      <c r="L730">
        <v>728</v>
      </c>
      <c r="M730" s="25"/>
      <c r="O730" s="25"/>
      <c r="Q730" s="25"/>
    </row>
    <row r="731" spans="1:17" x14ac:dyDescent="0.25">
      <c r="A731" s="5">
        <f>+'Net Hash Rate'!B730</f>
        <v>40550</v>
      </c>
      <c r="B731">
        <f>+'Net Hash Rate'!G730</f>
        <v>0.31999999284744263</v>
      </c>
      <c r="C731">
        <v>3.5300654179400585E-2</v>
      </c>
      <c r="D731" s="25">
        <f t="shared" si="33"/>
        <v>0.28469933866804203</v>
      </c>
      <c r="E731">
        <v>3.6560407789134768E-2</v>
      </c>
      <c r="F731" s="25">
        <f t="shared" si="34"/>
        <v>0.28343958505830785</v>
      </c>
      <c r="G731">
        <v>4.1453920686147221E-2</v>
      </c>
      <c r="H731" s="25">
        <f t="shared" si="35"/>
        <v>0.2785460721612954</v>
      </c>
      <c r="K731">
        <v>542.39051789458654</v>
      </c>
      <c r="L731">
        <v>729</v>
      </c>
      <c r="M731" s="25"/>
      <c r="O731" s="25"/>
      <c r="Q731" s="25"/>
    </row>
    <row r="732" spans="1:17" x14ac:dyDescent="0.25">
      <c r="A732" s="5">
        <f>+'Net Hash Rate'!B731</f>
        <v>40551</v>
      </c>
      <c r="B732">
        <f>+'Net Hash Rate'!G731</f>
        <v>0.32289999723434448</v>
      </c>
      <c r="C732">
        <v>3.5474184613316424E-2</v>
      </c>
      <c r="D732" s="25">
        <f t="shared" si="33"/>
        <v>0.28742581262102807</v>
      </c>
      <c r="E732">
        <v>3.6689485375472466E-2</v>
      </c>
      <c r="F732" s="25">
        <f t="shared" si="34"/>
        <v>0.28621051185887203</v>
      </c>
      <c r="G732">
        <v>4.1410321186067633E-2</v>
      </c>
      <c r="H732" s="25">
        <f t="shared" si="35"/>
        <v>0.28148967604827685</v>
      </c>
      <c r="K732">
        <v>567.61418388865695</v>
      </c>
      <c r="L732">
        <v>730</v>
      </c>
      <c r="M732" s="25"/>
      <c r="O732" s="25"/>
      <c r="Q732" s="25"/>
    </row>
    <row r="733" spans="1:17" x14ac:dyDescent="0.25">
      <c r="A733" s="5">
        <f>+'Net Hash Rate'!B732</f>
        <v>40552</v>
      </c>
      <c r="B733">
        <f>+'Net Hash Rate'!G732</f>
        <v>0.32300001382827759</v>
      </c>
      <c r="C733">
        <v>3.5789198752639924E-2</v>
      </c>
      <c r="D733" s="25">
        <f t="shared" si="33"/>
        <v>0.28721081507563767</v>
      </c>
      <c r="E733">
        <v>3.7120912949362574E-2</v>
      </c>
      <c r="F733" s="25">
        <f t="shared" si="34"/>
        <v>0.28587910087891499</v>
      </c>
      <c r="G733">
        <v>4.2293956746531719E-2</v>
      </c>
      <c r="H733" s="25">
        <f t="shared" si="35"/>
        <v>0.2807060570817459</v>
      </c>
      <c r="K733">
        <v>517.60802571445959</v>
      </c>
      <c r="L733">
        <v>731</v>
      </c>
      <c r="M733" s="25"/>
      <c r="O733" s="25"/>
      <c r="Q733" s="25"/>
    </row>
    <row r="734" spans="1:17" x14ac:dyDescent="0.25">
      <c r="A734" s="5">
        <f>+'Net Hash Rate'!B733</f>
        <v>40553</v>
      </c>
      <c r="B734">
        <f>+'Net Hash Rate'!G733</f>
        <v>0.32659998536109924</v>
      </c>
      <c r="C734">
        <v>3.6170769209427169E-2</v>
      </c>
      <c r="D734" s="25">
        <f t="shared" si="33"/>
        <v>0.29042921615167205</v>
      </c>
      <c r="E734">
        <v>3.7510717240898307E-2</v>
      </c>
      <c r="F734" s="25">
        <f t="shared" si="34"/>
        <v>0.28908926812020092</v>
      </c>
      <c r="G734">
        <v>4.2715745369147969E-2</v>
      </c>
      <c r="H734" s="25">
        <f t="shared" si="35"/>
        <v>0.28388423999195128</v>
      </c>
      <c r="K734">
        <v>520.19190475524329</v>
      </c>
      <c r="L734">
        <v>732</v>
      </c>
      <c r="M734" s="25"/>
      <c r="O734" s="25"/>
      <c r="Q734" s="25"/>
    </row>
    <row r="735" spans="1:17" x14ac:dyDescent="0.25">
      <c r="A735" s="5">
        <f>+'Net Hash Rate'!B734</f>
        <v>40554</v>
      </c>
      <c r="B735">
        <f>+'Net Hash Rate'!G734</f>
        <v>0.32659998536109924</v>
      </c>
      <c r="C735">
        <v>3.6184233474100241E-2</v>
      </c>
      <c r="D735" s="25">
        <f t="shared" si="33"/>
        <v>0.29041575188699897</v>
      </c>
      <c r="E735">
        <v>3.7529320381511369E-2</v>
      </c>
      <c r="F735" s="25">
        <f t="shared" si="34"/>
        <v>0.28907066497958789</v>
      </c>
      <c r="G735">
        <v>4.2754310473349856E-2</v>
      </c>
      <c r="H735" s="25">
        <f t="shared" si="35"/>
        <v>0.28384567488774937</v>
      </c>
      <c r="K735">
        <v>518.18049873840857</v>
      </c>
      <c r="L735">
        <v>733</v>
      </c>
      <c r="M735" s="25"/>
      <c r="O735" s="25"/>
      <c r="Q735" s="25"/>
    </row>
    <row r="736" spans="1:17" x14ac:dyDescent="0.25">
      <c r="A736" s="5">
        <f>+'Net Hash Rate'!B735</f>
        <v>40555</v>
      </c>
      <c r="B736">
        <f>+'Net Hash Rate'!G735</f>
        <v>0.31880000233650208</v>
      </c>
      <c r="C736">
        <v>3.5492992636543701E-2</v>
      </c>
      <c r="D736" s="25">
        <f t="shared" si="33"/>
        <v>0.28330700969995837</v>
      </c>
      <c r="E736">
        <v>3.6871955408100343E-2</v>
      </c>
      <c r="F736" s="25">
        <f t="shared" si="34"/>
        <v>0.28192804692840173</v>
      </c>
      <c r="G736">
        <v>4.2228536294212138E-2</v>
      </c>
      <c r="H736" s="25">
        <f t="shared" si="35"/>
        <v>0.27657146604228994</v>
      </c>
      <c r="K736">
        <v>493.07844802245882</v>
      </c>
      <c r="L736">
        <v>734</v>
      </c>
      <c r="M736" s="25"/>
      <c r="O736" s="25"/>
      <c r="Q736" s="25"/>
    </row>
    <row r="737" spans="1:17" x14ac:dyDescent="0.25">
      <c r="A737" s="5">
        <f>+'Net Hash Rate'!B736</f>
        <v>40556</v>
      </c>
      <c r="B737">
        <f>+'Net Hash Rate'!G736</f>
        <v>0.31760001182556152</v>
      </c>
      <c r="C737">
        <v>3.5425189070674407E-2</v>
      </c>
      <c r="D737" s="25">
        <f t="shared" si="33"/>
        <v>0.28217482275488714</v>
      </c>
      <c r="E737">
        <v>3.6824073176942591E-2</v>
      </c>
      <c r="F737" s="25">
        <f t="shared" si="34"/>
        <v>0.28077593864861894</v>
      </c>
      <c r="G737">
        <v>4.2258038487741338E-2</v>
      </c>
      <c r="H737" s="25">
        <f t="shared" si="35"/>
        <v>0.27534197333782018</v>
      </c>
      <c r="K737">
        <v>484.11413896062777</v>
      </c>
      <c r="L737">
        <v>735</v>
      </c>
      <c r="M737" s="25"/>
      <c r="O737" s="25"/>
      <c r="Q737" s="25"/>
    </row>
    <row r="738" spans="1:17" x14ac:dyDescent="0.25">
      <c r="A738" s="5">
        <f>+'Net Hash Rate'!B737</f>
        <v>40557</v>
      </c>
      <c r="B738">
        <f>+'Net Hash Rate'!G737</f>
        <v>0.40000000596046448</v>
      </c>
      <c r="C738">
        <v>4.3806915899854013E-2</v>
      </c>
      <c r="D738" s="25">
        <f t="shared" si="33"/>
        <v>0.35619309006061045</v>
      </c>
      <c r="E738">
        <v>4.5259892793526893E-2</v>
      </c>
      <c r="F738" s="25">
        <f t="shared" si="34"/>
        <v>0.3547401131669376</v>
      </c>
      <c r="G738">
        <v>5.0903981536999196E-2</v>
      </c>
      <c r="H738" s="25">
        <f t="shared" si="35"/>
        <v>0.34909602442346527</v>
      </c>
      <c r="K738">
        <v>588.35307007843403</v>
      </c>
      <c r="L738">
        <v>736</v>
      </c>
      <c r="M738" s="25"/>
      <c r="O738" s="25"/>
      <c r="Q738" s="25"/>
    </row>
    <row r="739" spans="1:17" x14ac:dyDescent="0.25">
      <c r="A739" s="5">
        <f>+'Net Hash Rate'!B738</f>
        <v>40558</v>
      </c>
      <c r="B739">
        <f>+'Net Hash Rate'!G738</f>
        <v>0.38600000739097595</v>
      </c>
      <c r="C739">
        <v>4.3192400189764404E-2</v>
      </c>
      <c r="D739" s="25">
        <f t="shared" si="33"/>
        <v>0.34280760720121156</v>
      </c>
      <c r="E739">
        <v>4.4945171070078206E-2</v>
      </c>
      <c r="F739" s="25">
        <f t="shared" si="34"/>
        <v>0.34105483632089773</v>
      </c>
      <c r="G739">
        <v>5.1753809554657228E-2</v>
      </c>
      <c r="H739" s="25">
        <f t="shared" si="35"/>
        <v>0.3342461978363187</v>
      </c>
      <c r="K739">
        <v>469.39292894665539</v>
      </c>
      <c r="L739">
        <v>737</v>
      </c>
      <c r="M739" s="25"/>
      <c r="O739" s="25"/>
      <c r="Q739" s="25"/>
    </row>
    <row r="740" spans="1:17" x14ac:dyDescent="0.25">
      <c r="A740" s="5">
        <f>+'Net Hash Rate'!B739</f>
        <v>40559</v>
      </c>
      <c r="B740">
        <f>+'Net Hash Rate'!G739</f>
        <v>0.38679999113082886</v>
      </c>
      <c r="C740">
        <v>4.2823725847246759E-2</v>
      </c>
      <c r="D740" s="25">
        <f t="shared" si="33"/>
        <v>0.34397626528358211</v>
      </c>
      <c r="E740">
        <v>4.440525281014316E-2</v>
      </c>
      <c r="F740" s="25">
        <f t="shared" si="34"/>
        <v>0.34239473832068568</v>
      </c>
      <c r="G740">
        <v>5.0548694297514282E-2</v>
      </c>
      <c r="H740" s="25">
        <f t="shared" si="35"/>
        <v>0.33625129683331456</v>
      </c>
      <c r="K740">
        <v>521.99112379892472</v>
      </c>
      <c r="L740">
        <v>738</v>
      </c>
      <c r="M740" s="25"/>
      <c r="O740" s="25"/>
      <c r="Q740" s="25"/>
    </row>
    <row r="741" spans="1:17" x14ac:dyDescent="0.25">
      <c r="A741" s="5">
        <f>+'Net Hash Rate'!B740</f>
        <v>40560</v>
      </c>
      <c r="B741">
        <f>+'Net Hash Rate'!G740</f>
        <v>0.34950000047683716</v>
      </c>
      <c r="C741">
        <v>3.8956583821609894E-2</v>
      </c>
      <c r="D741" s="25">
        <f t="shared" si="33"/>
        <v>0.31054341665522728</v>
      </c>
      <c r="E741">
        <v>4.0485767736013485E-2</v>
      </c>
      <c r="F741" s="25">
        <f t="shared" si="34"/>
        <v>0.30901423274082368</v>
      </c>
      <c r="G741">
        <v>4.6425882651514247E-2</v>
      </c>
      <c r="H741" s="25">
        <f t="shared" si="35"/>
        <v>0.3030741178253229</v>
      </c>
      <c r="K741">
        <v>487.3868950310179</v>
      </c>
      <c r="L741">
        <v>739</v>
      </c>
      <c r="M741" s="25"/>
      <c r="O741" s="25"/>
      <c r="Q741" s="25"/>
    </row>
    <row r="742" spans="1:17" x14ac:dyDescent="0.25">
      <c r="A742" s="5">
        <f>+'Net Hash Rate'!B741</f>
        <v>40561</v>
      </c>
      <c r="B742">
        <f>+'Net Hash Rate'!G741</f>
        <v>0.31299999356269836</v>
      </c>
      <c r="C742">
        <v>3.6419874897813363E-2</v>
      </c>
      <c r="D742" s="25">
        <f t="shared" si="33"/>
        <v>0.27658011866488502</v>
      </c>
      <c r="E742">
        <v>3.8373966404105446E-2</v>
      </c>
      <c r="F742" s="25">
        <f t="shared" si="34"/>
        <v>0.27462602715859291</v>
      </c>
      <c r="G742">
        <v>4.5964634860296984E-2</v>
      </c>
      <c r="H742" s="25">
        <f t="shared" si="35"/>
        <v>0.26703535870240136</v>
      </c>
      <c r="K742">
        <v>339.69355204623133</v>
      </c>
      <c r="L742">
        <v>740</v>
      </c>
      <c r="M742" s="25"/>
      <c r="O742" s="25"/>
      <c r="Q742" s="25"/>
    </row>
    <row r="743" spans="1:17" x14ac:dyDescent="0.25">
      <c r="A743" s="5">
        <f>+'Net Hash Rate'!B742</f>
        <v>40562</v>
      </c>
      <c r="B743">
        <f>+'Net Hash Rate'!G742</f>
        <v>0.31299999356269836</v>
      </c>
      <c r="C743">
        <v>3.5670417287206789E-2</v>
      </c>
      <c r="D743" s="25">
        <f t="shared" si="33"/>
        <v>0.2773295762754916</v>
      </c>
      <c r="E743">
        <v>3.7338464974790965E-2</v>
      </c>
      <c r="F743" s="25">
        <f t="shared" si="34"/>
        <v>0.27566152858790738</v>
      </c>
      <c r="G743">
        <v>4.3817996217211649E-2</v>
      </c>
      <c r="H743" s="25">
        <f t="shared" si="35"/>
        <v>0.2691819973454867</v>
      </c>
      <c r="K743">
        <v>399.02395358081952</v>
      </c>
      <c r="L743">
        <v>741</v>
      </c>
      <c r="M743" s="25"/>
      <c r="O743" s="25"/>
      <c r="Q743" s="25"/>
    </row>
    <row r="744" spans="1:17" x14ac:dyDescent="0.25">
      <c r="A744" s="5">
        <f>+'Net Hash Rate'!B743</f>
        <v>40563</v>
      </c>
      <c r="B744">
        <f>+'Net Hash Rate'!G743</f>
        <v>0.38999998569488525</v>
      </c>
      <c r="C744">
        <v>4.2970938706954592E-2</v>
      </c>
      <c r="D744" s="25">
        <f t="shared" si="33"/>
        <v>0.34702904698793069</v>
      </c>
      <c r="E744">
        <v>4.4486518593937034E-2</v>
      </c>
      <c r="F744" s="25">
        <f t="shared" si="34"/>
        <v>0.34551346710094821</v>
      </c>
      <c r="G744">
        <v>5.037378866492033E-2</v>
      </c>
      <c r="H744" s="25">
        <f t="shared" si="35"/>
        <v>0.33962619702996494</v>
      </c>
      <c r="K744">
        <v>549.53864189191574</v>
      </c>
      <c r="L744">
        <v>742</v>
      </c>
      <c r="M744" s="25"/>
      <c r="O744" s="25"/>
      <c r="Q744" s="25"/>
    </row>
    <row r="745" spans="1:17" x14ac:dyDescent="0.25">
      <c r="A745" s="5">
        <f>+'Net Hash Rate'!B744</f>
        <v>40564</v>
      </c>
      <c r="B745">
        <f>+'Net Hash Rate'!G744</f>
        <v>0.41990000009536743</v>
      </c>
      <c r="C745">
        <v>4.6239452163459774E-2</v>
      </c>
      <c r="D745" s="25">
        <f t="shared" si="33"/>
        <v>0.37366054793190767</v>
      </c>
      <c r="E745">
        <v>4.7861331112078132E-2</v>
      </c>
      <c r="F745" s="25">
        <f t="shared" si="34"/>
        <v>0.3720386689832893</v>
      </c>
      <c r="G745">
        <v>5.4161519887986169E-2</v>
      </c>
      <c r="H745" s="25">
        <f t="shared" si="35"/>
        <v>0.36573848020738126</v>
      </c>
      <c r="K745">
        <v>552.92986927324455</v>
      </c>
      <c r="L745">
        <v>743</v>
      </c>
      <c r="M745" s="25"/>
      <c r="O745" s="25"/>
      <c r="Q745" s="25"/>
    </row>
    <row r="746" spans="1:17" x14ac:dyDescent="0.25">
      <c r="A746" s="5">
        <f>+'Net Hash Rate'!B745</f>
        <v>40565</v>
      </c>
      <c r="B746">
        <f>+'Net Hash Rate'!G745</f>
        <v>0.44429999589920044</v>
      </c>
      <c r="C746">
        <v>4.8911043840341478E-2</v>
      </c>
      <c r="D746" s="25">
        <f t="shared" si="33"/>
        <v>0.39538895205885893</v>
      </c>
      <c r="E746">
        <v>5.062131402914135E-2</v>
      </c>
      <c r="F746" s="25">
        <f t="shared" si="34"/>
        <v>0.39367868187005911</v>
      </c>
      <c r="G746">
        <v>5.7264858577534453E-2</v>
      </c>
      <c r="H746" s="25">
        <f t="shared" si="35"/>
        <v>0.387035137321666</v>
      </c>
      <c r="K746">
        <v>554.84419430075263</v>
      </c>
      <c r="L746">
        <v>744</v>
      </c>
      <c r="M746" s="25"/>
      <c r="O746" s="25"/>
      <c r="Q746" s="25"/>
    </row>
    <row r="747" spans="1:17" x14ac:dyDescent="0.25">
      <c r="A747" s="5">
        <f>+'Net Hash Rate'!B746</f>
        <v>40566</v>
      </c>
      <c r="B747">
        <f>+'Net Hash Rate'!G746</f>
        <v>0.4424000084400177</v>
      </c>
      <c r="C747">
        <v>4.8393831763687271E-2</v>
      </c>
      <c r="D747" s="25">
        <f t="shared" si="33"/>
        <v>0.39400617667633042</v>
      </c>
      <c r="E747">
        <v>4.9979215168590087E-2</v>
      </c>
      <c r="F747" s="25">
        <f t="shared" si="34"/>
        <v>0.39242079327142759</v>
      </c>
      <c r="G747">
        <v>5.6137637004935008E-2</v>
      </c>
      <c r="H747" s="25">
        <f t="shared" si="35"/>
        <v>0.38626237143508269</v>
      </c>
      <c r="K747">
        <v>596.45813189344426</v>
      </c>
      <c r="L747">
        <v>745</v>
      </c>
      <c r="M747" s="25"/>
      <c r="O747" s="25"/>
      <c r="Q747" s="25"/>
    </row>
    <row r="748" spans="1:17" x14ac:dyDescent="0.25">
      <c r="A748" s="5">
        <f>+'Net Hash Rate'!B747</f>
        <v>40567</v>
      </c>
      <c r="B748">
        <f>+'Net Hash Rate'!G747</f>
        <v>0.41990000009536743</v>
      </c>
      <c r="C748">
        <v>4.5729266838934524E-2</v>
      </c>
      <c r="D748" s="25">
        <f t="shared" si="33"/>
        <v>0.37417073325643291</v>
      </c>
      <c r="E748">
        <v>4.7156424489896293E-2</v>
      </c>
      <c r="F748" s="25">
        <f t="shared" si="34"/>
        <v>0.37274357560547111</v>
      </c>
      <c r="G748">
        <v>5.2700218385057264E-2</v>
      </c>
      <c r="H748" s="25">
        <f t="shared" si="35"/>
        <v>0.36719978171031015</v>
      </c>
      <c r="K748">
        <v>629.22954532056531</v>
      </c>
      <c r="L748">
        <v>746</v>
      </c>
      <c r="M748" s="25"/>
      <c r="O748" s="25"/>
      <c r="Q748" s="25"/>
    </row>
    <row r="749" spans="1:17" x14ac:dyDescent="0.25">
      <c r="A749" s="5">
        <f>+'Net Hash Rate'!B748</f>
        <v>40568</v>
      </c>
      <c r="B749">
        <f>+'Net Hash Rate'!G748</f>
        <v>0.40999999642372131</v>
      </c>
      <c r="C749">
        <v>4.513520698151495E-2</v>
      </c>
      <c r="D749" s="25">
        <f t="shared" si="33"/>
        <v>0.36486478944220635</v>
      </c>
      <c r="E749">
        <v>4.6713482365869204E-2</v>
      </c>
      <c r="F749" s="25">
        <f t="shared" si="34"/>
        <v>0.36328651405785212</v>
      </c>
      <c r="G749">
        <v>5.2844293096393317E-2</v>
      </c>
      <c r="H749" s="25">
        <f t="shared" si="35"/>
        <v>0.35715570332732799</v>
      </c>
      <c r="K749">
        <v>554.83061026106759</v>
      </c>
      <c r="L749">
        <v>747</v>
      </c>
      <c r="M749" s="25"/>
      <c r="O749" s="25"/>
      <c r="Q749" s="25"/>
    </row>
    <row r="750" spans="1:17" x14ac:dyDescent="0.25">
      <c r="A750" s="5">
        <f>+'Net Hash Rate'!B749</f>
        <v>40569</v>
      </c>
      <c r="B750">
        <f>+'Net Hash Rate'!G749</f>
        <v>0.41699999570846558</v>
      </c>
      <c r="C750">
        <v>4.5283853637616063E-2</v>
      </c>
      <c r="D750" s="25">
        <f t="shared" si="33"/>
        <v>0.37171614207084952</v>
      </c>
      <c r="E750">
        <v>4.6651695245256648E-2</v>
      </c>
      <c r="F750" s="25">
        <f t="shared" si="34"/>
        <v>0.37034830046320893</v>
      </c>
      <c r="G750">
        <v>5.1965075970136505E-2</v>
      </c>
      <c r="H750" s="25">
        <f t="shared" si="35"/>
        <v>0.36503491973832908</v>
      </c>
      <c r="K750">
        <v>652.20909788588153</v>
      </c>
      <c r="L750">
        <v>748</v>
      </c>
      <c r="M750" s="25"/>
      <c r="O750" s="25"/>
      <c r="Q750" s="25"/>
    </row>
    <row r="751" spans="1:17" x14ac:dyDescent="0.25">
      <c r="A751" s="5">
        <f>+'Net Hash Rate'!B750</f>
        <v>40570</v>
      </c>
      <c r="B751">
        <f>+'Net Hash Rate'!G750</f>
        <v>0.42120000720024109</v>
      </c>
      <c r="C751">
        <v>4.7034576806796902E-2</v>
      </c>
      <c r="D751" s="25">
        <f t="shared" si="33"/>
        <v>0.37416543039344419</v>
      </c>
      <c r="E751">
        <v>4.8910312126974921E-2</v>
      </c>
      <c r="F751" s="25">
        <f t="shared" si="34"/>
        <v>0.37228969507326615</v>
      </c>
      <c r="G751">
        <v>5.619660597820645E-2</v>
      </c>
      <c r="H751" s="25">
        <f t="shared" si="35"/>
        <v>0.36500340122203462</v>
      </c>
      <c r="K751">
        <v>478.74400150392023</v>
      </c>
      <c r="L751">
        <v>749</v>
      </c>
      <c r="M751" s="25"/>
      <c r="O751" s="25"/>
      <c r="Q751" s="25"/>
    </row>
    <row r="752" spans="1:17" x14ac:dyDescent="0.25">
      <c r="A752" s="5">
        <f>+'Net Hash Rate'!B751</f>
        <v>40571</v>
      </c>
      <c r="B752">
        <f>+'Net Hash Rate'!G751</f>
        <v>0.44600000977516174</v>
      </c>
      <c r="C752">
        <v>4.9577093476406146E-2</v>
      </c>
      <c r="D752" s="25">
        <f t="shared" si="33"/>
        <v>0.39642291629875559</v>
      </c>
      <c r="E752">
        <v>5.1476689296498838E-2</v>
      </c>
      <c r="F752" s="25">
        <f t="shared" si="34"/>
        <v>0.3945233204786629</v>
      </c>
      <c r="G752">
        <v>5.8855669259648899E-2</v>
      </c>
      <c r="H752" s="25">
        <f t="shared" si="35"/>
        <v>0.38714434051551283</v>
      </c>
      <c r="K752">
        <v>500.85128060062175</v>
      </c>
      <c r="L752">
        <v>750</v>
      </c>
      <c r="M752" s="25"/>
      <c r="O752" s="25"/>
      <c r="Q752" s="25"/>
    </row>
    <row r="753" spans="1:17" x14ac:dyDescent="0.25">
      <c r="A753" s="5">
        <f>+'Net Hash Rate'!B752</f>
        <v>40572</v>
      </c>
      <c r="B753">
        <f>+'Net Hash Rate'!G752</f>
        <v>0.43900001049041748</v>
      </c>
      <c r="C753">
        <v>4.8478838694195558E-2</v>
      </c>
      <c r="D753" s="25">
        <f t="shared" si="33"/>
        <v>0.39052117179622192</v>
      </c>
      <c r="E753">
        <v>5.0226433470374039E-2</v>
      </c>
      <c r="F753" s="25">
        <f t="shared" si="34"/>
        <v>0.38877357702004345</v>
      </c>
      <c r="G753">
        <v>5.7014965378439329E-2</v>
      </c>
      <c r="H753" s="25">
        <f t="shared" si="35"/>
        <v>0.38198504511197817</v>
      </c>
      <c r="K753">
        <v>536.30900314342193</v>
      </c>
      <c r="L753">
        <v>751</v>
      </c>
      <c r="M753" s="25"/>
      <c r="O753" s="25"/>
      <c r="Q753" s="25"/>
    </row>
    <row r="754" spans="1:17" x14ac:dyDescent="0.25">
      <c r="A754" s="5">
        <f>+'Net Hash Rate'!B753</f>
        <v>40573</v>
      </c>
      <c r="B754">
        <f>+'Net Hash Rate'!G753</f>
        <v>0.47990000247955322</v>
      </c>
      <c r="C754">
        <v>5.2693062152641156E-2</v>
      </c>
      <c r="D754" s="25">
        <f t="shared" si="33"/>
        <v>0.42720694032691209</v>
      </c>
      <c r="E754">
        <v>5.4488069325558053E-2</v>
      </c>
      <c r="F754" s="25">
        <f t="shared" si="34"/>
        <v>0.42541193315399517</v>
      </c>
      <c r="G754">
        <v>6.1460774688753744E-2</v>
      </c>
      <c r="H754" s="25">
        <f t="shared" si="35"/>
        <v>0.41843922779079945</v>
      </c>
      <c r="K754">
        <v>571.19362655162956</v>
      </c>
      <c r="L754">
        <v>752</v>
      </c>
      <c r="M754" s="25"/>
      <c r="O754" s="25"/>
      <c r="Q754" s="25"/>
    </row>
    <row r="755" spans="1:17" x14ac:dyDescent="0.25">
      <c r="A755" s="5">
        <f>+'Net Hash Rate'!B754</f>
        <v>40574</v>
      </c>
      <c r="B755">
        <f>+'Net Hash Rate'!G754</f>
        <v>0.51999998092651367</v>
      </c>
      <c r="C755">
        <v>5.6316921797576178E-2</v>
      </c>
      <c r="D755" s="25">
        <f t="shared" si="33"/>
        <v>0.46368305912893748</v>
      </c>
      <c r="E755">
        <v>5.7964552462942187E-2</v>
      </c>
      <c r="F755" s="25">
        <f t="shared" si="34"/>
        <v>0.46203542846357148</v>
      </c>
      <c r="G755">
        <v>6.4364773782556395E-2</v>
      </c>
      <c r="H755" s="25">
        <f t="shared" si="35"/>
        <v>0.45563520714395728</v>
      </c>
      <c r="K755">
        <v>675.41795943828731</v>
      </c>
      <c r="L755">
        <v>753</v>
      </c>
      <c r="M755" s="25"/>
      <c r="O755" s="25"/>
      <c r="Q755" s="25"/>
    </row>
    <row r="756" spans="1:17" x14ac:dyDescent="0.25">
      <c r="A756" s="5">
        <f>+'Net Hash Rate'!B755</f>
        <v>40575</v>
      </c>
      <c r="B756">
        <f>+'Net Hash Rate'!G755</f>
        <v>0.69999998807907104</v>
      </c>
      <c r="C756">
        <v>7.4474836874286854E-2</v>
      </c>
      <c r="D756" s="25">
        <f t="shared" si="33"/>
        <v>0.62552515120478414</v>
      </c>
      <c r="E756">
        <v>7.6182738362632216E-2</v>
      </c>
      <c r="F756" s="25">
        <f t="shared" si="34"/>
        <v>0.62381724971643882</v>
      </c>
      <c r="G756">
        <v>8.2817081694109673E-2</v>
      </c>
      <c r="H756" s="25">
        <f t="shared" si="35"/>
        <v>0.61718290638496143</v>
      </c>
      <c r="K756">
        <v>879.00875614666745</v>
      </c>
      <c r="L756">
        <v>754</v>
      </c>
      <c r="M756" s="25"/>
      <c r="O756" s="25"/>
      <c r="Q756" s="25"/>
    </row>
    <row r="757" spans="1:17" x14ac:dyDescent="0.25">
      <c r="A757" s="5">
        <f>+'Net Hash Rate'!B756</f>
        <v>40576</v>
      </c>
      <c r="B757">
        <f>+'Net Hash Rate'!G756</f>
        <v>0.7160000205039978</v>
      </c>
      <c r="C757">
        <v>7.6594516630623541E-2</v>
      </c>
      <c r="D757" s="25">
        <f t="shared" si="33"/>
        <v>0.63940550387337425</v>
      </c>
      <c r="E757">
        <v>7.8500761897734986E-2</v>
      </c>
      <c r="F757" s="25">
        <f t="shared" si="34"/>
        <v>0.63749925860626278</v>
      </c>
      <c r="G757">
        <v>8.5905571637829498E-2</v>
      </c>
      <c r="H757" s="25">
        <f t="shared" si="35"/>
        <v>0.63009444886616828</v>
      </c>
      <c r="K757">
        <v>805.02401016918202</v>
      </c>
      <c r="L757">
        <v>755</v>
      </c>
      <c r="M757" s="25"/>
      <c r="O757" s="25"/>
      <c r="Q757" s="25"/>
    </row>
    <row r="758" spans="1:17" x14ac:dyDescent="0.25">
      <c r="A758" s="5">
        <f>+'Net Hash Rate'!B757</f>
        <v>40577</v>
      </c>
      <c r="B758">
        <f>+'Net Hash Rate'!G757</f>
        <v>0.68999999761581421</v>
      </c>
      <c r="C758">
        <v>7.393199918590744E-2</v>
      </c>
      <c r="D758" s="25">
        <f t="shared" si="33"/>
        <v>0.61606799842990678</v>
      </c>
      <c r="E758">
        <v>7.5814384432562748E-2</v>
      </c>
      <c r="F758" s="25">
        <f t="shared" si="34"/>
        <v>0.61418561318325149</v>
      </c>
      <c r="G758">
        <v>8.3126509923195327E-2</v>
      </c>
      <c r="H758" s="25">
        <f t="shared" si="35"/>
        <v>0.60687348769261884</v>
      </c>
      <c r="K758">
        <v>785.47321748241711</v>
      </c>
      <c r="L758">
        <v>756</v>
      </c>
      <c r="M758" s="25"/>
      <c r="O758" s="25"/>
      <c r="Q758" s="25"/>
    </row>
    <row r="759" spans="1:17" x14ac:dyDescent="0.25">
      <c r="A759" s="5">
        <f>+'Net Hash Rate'!B758</f>
        <v>40578</v>
      </c>
      <c r="B759">
        <f>+'Net Hash Rate'!G758</f>
        <v>0.81099998950958252</v>
      </c>
      <c r="C759">
        <v>8.5870710072728451E-2</v>
      </c>
      <c r="D759" s="25">
        <f t="shared" si="33"/>
        <v>0.72512927943685401</v>
      </c>
      <c r="E759">
        <v>8.7691536771811393E-2</v>
      </c>
      <c r="F759" s="25">
        <f t="shared" si="34"/>
        <v>0.72330845273777111</v>
      </c>
      <c r="G759">
        <v>9.476453808439915E-2</v>
      </c>
      <c r="H759" s="25">
        <f t="shared" si="35"/>
        <v>0.71623545142518341</v>
      </c>
      <c r="K759">
        <v>955.78029008743522</v>
      </c>
      <c r="L759">
        <v>757</v>
      </c>
      <c r="M759" s="25"/>
      <c r="O759" s="25"/>
      <c r="Q759" s="25"/>
    </row>
    <row r="760" spans="1:17" x14ac:dyDescent="0.25">
      <c r="A760" s="5">
        <f>+'Net Hash Rate'!B759</f>
        <v>40579</v>
      </c>
      <c r="B760">
        <f>+'Net Hash Rate'!G759</f>
        <v>0.92000001668930054</v>
      </c>
      <c r="C760">
        <v>9.7147604913501745E-2</v>
      </c>
      <c r="D760" s="25">
        <f t="shared" si="33"/>
        <v>0.82285241177579882</v>
      </c>
      <c r="E760">
        <v>9.9112279190514824E-2</v>
      </c>
      <c r="F760" s="25">
        <f t="shared" si="34"/>
        <v>0.82088773749878574</v>
      </c>
      <c r="G760">
        <v>0.1067440564195722</v>
      </c>
      <c r="H760" s="25">
        <f t="shared" si="35"/>
        <v>0.81325596026972835</v>
      </c>
      <c r="K760">
        <v>1005.1771997871801</v>
      </c>
      <c r="L760">
        <v>758</v>
      </c>
      <c r="M760" s="25"/>
      <c r="O760" s="25"/>
      <c r="Q760" s="25"/>
    </row>
    <row r="761" spans="1:17" x14ac:dyDescent="0.25">
      <c r="A761" s="5">
        <f>+'Net Hash Rate'!B760</f>
        <v>40580</v>
      </c>
      <c r="B761">
        <f>+'Net Hash Rate'!G760</f>
        <v>0.89969998598098755</v>
      </c>
      <c r="C761">
        <v>9.4764780318997419E-2</v>
      </c>
      <c r="D761" s="25">
        <f t="shared" si="33"/>
        <v>0.80493520566199017</v>
      </c>
      <c r="E761">
        <v>9.6594793990092992E-2</v>
      </c>
      <c r="F761" s="25">
        <f t="shared" si="34"/>
        <v>0.80310519199089458</v>
      </c>
      <c r="G761">
        <v>0.10370348209546375</v>
      </c>
      <c r="H761" s="25">
        <f t="shared" si="35"/>
        <v>0.79599650388552379</v>
      </c>
      <c r="K761">
        <v>1055.6448424957591</v>
      </c>
      <c r="L761">
        <v>759</v>
      </c>
      <c r="M761" s="25"/>
      <c r="O761" s="25"/>
      <c r="Q761" s="25"/>
    </row>
    <row r="762" spans="1:17" x14ac:dyDescent="0.25">
      <c r="A762" s="5">
        <f>+'Net Hash Rate'!B761</f>
        <v>40581</v>
      </c>
      <c r="B762">
        <f>+'Net Hash Rate'!G761</f>
        <v>0.88999998569488525</v>
      </c>
      <c r="C762">
        <v>9.318063345307015E-2</v>
      </c>
      <c r="D762" s="25">
        <f t="shared" si="33"/>
        <v>0.7968193522418151</v>
      </c>
      <c r="E762">
        <v>9.4776247067234712E-2</v>
      </c>
      <c r="F762" s="25">
        <f t="shared" si="34"/>
        <v>0.7952237386276505</v>
      </c>
      <c r="G762">
        <v>0.10097440815145699</v>
      </c>
      <c r="H762" s="25">
        <f t="shared" si="35"/>
        <v>0.78902557754342828</v>
      </c>
      <c r="K762">
        <v>1198.5147459283999</v>
      </c>
      <c r="L762">
        <v>760</v>
      </c>
      <c r="M762" s="25"/>
      <c r="O762" s="25"/>
      <c r="Q762" s="25"/>
    </row>
    <row r="763" spans="1:17" x14ac:dyDescent="0.25">
      <c r="A763" s="5">
        <f>+'Net Hash Rate'!B762</f>
        <v>40582</v>
      </c>
      <c r="B763">
        <f>+'Net Hash Rate'!G762</f>
        <v>0.9179999828338623</v>
      </c>
      <c r="C763">
        <v>9.7638145707787241E-2</v>
      </c>
      <c r="D763" s="25">
        <f t="shared" si="33"/>
        <v>0.82036183712607502</v>
      </c>
      <c r="E763">
        <v>9.986637844546499E-2</v>
      </c>
      <c r="F763" s="25">
        <f t="shared" si="34"/>
        <v>0.81813360438839733</v>
      </c>
      <c r="G763">
        <v>0.10852194851497431</v>
      </c>
      <c r="H763" s="25">
        <f t="shared" si="35"/>
        <v>0.80947803431888798</v>
      </c>
      <c r="K763">
        <v>883.60088055905294</v>
      </c>
      <c r="L763">
        <v>761</v>
      </c>
      <c r="M763" s="25"/>
      <c r="O763" s="25"/>
      <c r="Q763" s="25"/>
    </row>
    <row r="764" spans="1:17" x14ac:dyDescent="0.25">
      <c r="A764" s="5">
        <f>+'Net Hash Rate'!B763</f>
        <v>40583</v>
      </c>
      <c r="B764">
        <f>+'Net Hash Rate'!G763</f>
        <v>1.0900000333786011</v>
      </c>
      <c r="C764">
        <v>0.11410845198387613</v>
      </c>
      <c r="D764" s="25">
        <f t="shared" si="33"/>
        <v>0.97589158139472498</v>
      </c>
      <c r="E764">
        <v>0.11605818221237688</v>
      </c>
      <c r="F764" s="25">
        <f t="shared" si="34"/>
        <v>0.97394185116622423</v>
      </c>
      <c r="G764">
        <v>0.1236319092849881</v>
      </c>
      <c r="H764" s="25">
        <f t="shared" si="35"/>
        <v>0.96636812409361295</v>
      </c>
      <c r="K764">
        <v>1201.2635189783771</v>
      </c>
      <c r="L764">
        <v>762</v>
      </c>
      <c r="M764" s="25"/>
      <c r="O764" s="25"/>
      <c r="Q764" s="25"/>
    </row>
    <row r="765" spans="1:17" x14ac:dyDescent="0.25">
      <c r="A765" s="5">
        <f>+'Net Hash Rate'!B764</f>
        <v>40584</v>
      </c>
      <c r="B765">
        <f>+'Net Hash Rate'!G764</f>
        <v>0.98030000925064087</v>
      </c>
      <c r="C765">
        <v>0.10382392852325049</v>
      </c>
      <c r="D765" s="25">
        <f t="shared" si="33"/>
        <v>0.87647608072739036</v>
      </c>
      <c r="E765">
        <v>0.10603528397824541</v>
      </c>
      <c r="F765" s="25">
        <f t="shared" si="34"/>
        <v>0.8742647252723954</v>
      </c>
      <c r="G765">
        <v>0.11462529424317323</v>
      </c>
      <c r="H765" s="25">
        <f t="shared" si="35"/>
        <v>0.86567471500746762</v>
      </c>
      <c r="K765">
        <v>951.24580220440885</v>
      </c>
      <c r="L765">
        <v>763</v>
      </c>
      <c r="M765" s="25"/>
      <c r="O765" s="25"/>
      <c r="Q765" s="25"/>
    </row>
    <row r="766" spans="1:17" x14ac:dyDescent="0.25">
      <c r="A766" s="5">
        <f>+'Net Hash Rate'!B765</f>
        <v>40585</v>
      </c>
      <c r="B766">
        <f>+'Net Hash Rate'!G765</f>
        <v>1.0700000524520874</v>
      </c>
      <c r="C766">
        <v>0.11276875269617372</v>
      </c>
      <c r="D766" s="25">
        <f t="shared" si="33"/>
        <v>0.9572312997559137</v>
      </c>
      <c r="E766">
        <v>0.11497049770040405</v>
      </c>
      <c r="F766" s="25">
        <f t="shared" si="34"/>
        <v>0.95502955475168338</v>
      </c>
      <c r="G766">
        <v>0.12352317616933695</v>
      </c>
      <c r="H766" s="25">
        <f t="shared" si="35"/>
        <v>0.94647687628275046</v>
      </c>
      <c r="K766">
        <v>1043.4246994997791</v>
      </c>
      <c r="L766">
        <v>764</v>
      </c>
      <c r="M766" s="25"/>
      <c r="O766" s="25"/>
      <c r="Q766" s="25"/>
    </row>
    <row r="767" spans="1:17" x14ac:dyDescent="0.25">
      <c r="A767" s="5">
        <f>+'Net Hash Rate'!B766</f>
        <v>40586</v>
      </c>
      <c r="B767">
        <f>+'Net Hash Rate'!G766</f>
        <v>1.0799000263214111</v>
      </c>
      <c r="C767">
        <v>0.11349328202540254</v>
      </c>
      <c r="D767" s="25">
        <f t="shared" si="33"/>
        <v>0.96640674429600859</v>
      </c>
      <c r="E767">
        <v>0.11559370642671178</v>
      </c>
      <c r="F767" s="25">
        <f t="shared" si="34"/>
        <v>0.96430631989469939</v>
      </c>
      <c r="G767">
        <v>0.12375280501359767</v>
      </c>
      <c r="H767" s="25">
        <f t="shared" si="35"/>
        <v>0.95614722130781349</v>
      </c>
      <c r="K767">
        <v>1104.2416879487255</v>
      </c>
      <c r="L767">
        <v>765</v>
      </c>
      <c r="M767" s="25"/>
      <c r="O767" s="25"/>
      <c r="Q767" s="25"/>
    </row>
    <row r="768" spans="1:17" x14ac:dyDescent="0.25">
      <c r="A768" s="5">
        <f>+'Net Hash Rate'!B767</f>
        <v>40587</v>
      </c>
      <c r="B768">
        <f>+'Net Hash Rate'!G767</f>
        <v>1.0499999523162842</v>
      </c>
      <c r="C768">
        <v>0.11044796487479476</v>
      </c>
      <c r="D768" s="25">
        <f t="shared" si="33"/>
        <v>0.93955198744148938</v>
      </c>
      <c r="E768">
        <v>0.11252727932684858</v>
      </c>
      <c r="F768" s="25">
        <f t="shared" si="34"/>
        <v>0.9374726729894356</v>
      </c>
      <c r="G768">
        <v>0.12060437631585169</v>
      </c>
      <c r="H768" s="25">
        <f t="shared" si="35"/>
        <v>0.92939557600043243</v>
      </c>
      <c r="K768">
        <v>1084.4558732481703</v>
      </c>
      <c r="L768">
        <v>766</v>
      </c>
      <c r="M768" s="25"/>
      <c r="O768" s="25"/>
      <c r="Q768" s="25"/>
    </row>
    <row r="769" spans="1:17" x14ac:dyDescent="0.25">
      <c r="A769" s="5">
        <f>+'Net Hash Rate'!B768</f>
        <v>40588</v>
      </c>
      <c r="B769">
        <f>+'Net Hash Rate'!G768</f>
        <v>1.0700000524520874</v>
      </c>
      <c r="C769">
        <v>0.11236279614079818</v>
      </c>
      <c r="D769" s="25">
        <f t="shared" si="33"/>
        <v>0.95763725631128926</v>
      </c>
      <c r="E769">
        <v>0.11440960060978583</v>
      </c>
      <c r="F769" s="25">
        <f t="shared" si="34"/>
        <v>0.95559045184230151</v>
      </c>
      <c r="G769">
        <v>0.12236041256956835</v>
      </c>
      <c r="H769" s="25">
        <f t="shared" si="35"/>
        <v>0.94763963988251909</v>
      </c>
      <c r="K769">
        <v>1122.8866508601343</v>
      </c>
      <c r="L769">
        <v>767</v>
      </c>
      <c r="M769" s="25"/>
      <c r="O769" s="25"/>
      <c r="Q769" s="25"/>
    </row>
    <row r="770" spans="1:17" x14ac:dyDescent="0.25">
      <c r="A770" s="5">
        <f>+'Net Hash Rate'!B769</f>
        <v>40589</v>
      </c>
      <c r="B770">
        <f>+'Net Hash Rate'!G769</f>
        <v>1.0499999523162842</v>
      </c>
      <c r="C770">
        <v>0.10967282260141785</v>
      </c>
      <c r="D770" s="25">
        <f t="shared" si="33"/>
        <v>0.94032712971486632</v>
      </c>
      <c r="E770">
        <v>0.11145629022667224</v>
      </c>
      <c r="F770" s="25">
        <f t="shared" si="34"/>
        <v>0.93854366208961193</v>
      </c>
      <c r="G770">
        <v>0.11838417021697298</v>
      </c>
      <c r="H770" s="25">
        <f t="shared" si="35"/>
        <v>0.93161578209931117</v>
      </c>
      <c r="K770">
        <v>1265.3916894026963</v>
      </c>
      <c r="L770">
        <v>768</v>
      </c>
      <c r="M770" s="25"/>
      <c r="O770" s="25"/>
      <c r="Q770" s="25"/>
    </row>
    <row r="771" spans="1:17" x14ac:dyDescent="0.25">
      <c r="A771" s="5">
        <f>+'Net Hash Rate'!B770</f>
        <v>40590</v>
      </c>
      <c r="B771">
        <f>+'Net Hash Rate'!G770</f>
        <v>1.0449999570846558</v>
      </c>
      <c r="C771">
        <v>0.11012804703975156</v>
      </c>
      <c r="D771" s="25">
        <f t="shared" si="33"/>
        <v>0.93487191004490422</v>
      </c>
      <c r="E771">
        <v>0.11227609286903087</v>
      </c>
      <c r="F771" s="25">
        <f t="shared" si="34"/>
        <v>0.93272386421562492</v>
      </c>
      <c r="G771">
        <v>0.12062017689286647</v>
      </c>
      <c r="H771" s="25">
        <f t="shared" si="35"/>
        <v>0.92437978019178924</v>
      </c>
      <c r="K771">
        <v>1044.5273343448816</v>
      </c>
      <c r="L771">
        <v>769</v>
      </c>
      <c r="M771" s="25"/>
      <c r="O771" s="25"/>
      <c r="Q771" s="25"/>
    </row>
    <row r="772" spans="1:17" x14ac:dyDescent="0.25">
      <c r="A772" s="5">
        <f>+'Net Hash Rate'!B771</f>
        <v>40591</v>
      </c>
      <c r="B772">
        <f>+'Net Hash Rate'!G771</f>
        <v>1.0399999618530273</v>
      </c>
      <c r="C772">
        <v>0.10962807917106775</v>
      </c>
      <c r="D772" s="25">
        <f t="shared" ref="D772:D835" si="36">+B772-C772</f>
        <v>0.93037188268195958</v>
      </c>
      <c r="E772">
        <v>0.11177613708184163</v>
      </c>
      <c r="F772" s="25">
        <f t="shared" ref="F772:F835" si="37">+B772-E772</f>
        <v>0.9282238247711857</v>
      </c>
      <c r="G772">
        <v>0.12012026803624282</v>
      </c>
      <c r="H772" s="25">
        <f t="shared" ref="H772:H835" si="38">+B772-G772</f>
        <v>0.91987969381678458</v>
      </c>
      <c r="K772">
        <v>1039.4936315437806</v>
      </c>
      <c r="L772">
        <v>770</v>
      </c>
      <c r="M772" s="25"/>
      <c r="O772" s="25"/>
      <c r="Q772" s="25"/>
    </row>
    <row r="773" spans="1:17" x14ac:dyDescent="0.25">
      <c r="A773" s="5">
        <f>+'Net Hash Rate'!B772</f>
        <v>40592</v>
      </c>
      <c r="B773">
        <f>+'Net Hash Rate'!G772</f>
        <v>0.89889997243881226</v>
      </c>
      <c r="C773">
        <v>9.7931522617115491E-2</v>
      </c>
      <c r="D773" s="25">
        <f t="shared" si="36"/>
        <v>0.80096844982169679</v>
      </c>
      <c r="E773">
        <v>0.10100071371404044</v>
      </c>
      <c r="F773" s="25">
        <f t="shared" si="37"/>
        <v>0.79789925872477185</v>
      </c>
      <c r="G773">
        <v>0.11292298653004541</v>
      </c>
      <c r="H773" s="25">
        <f t="shared" si="38"/>
        <v>0.78597698590876686</v>
      </c>
      <c r="K773">
        <v>626.32928966139116</v>
      </c>
      <c r="L773">
        <v>771</v>
      </c>
      <c r="M773" s="25"/>
      <c r="O773" s="25"/>
      <c r="Q773" s="25"/>
    </row>
    <row r="774" spans="1:17" x14ac:dyDescent="0.25">
      <c r="A774" s="5">
        <f>+'Net Hash Rate'!B773</f>
        <v>40593</v>
      </c>
      <c r="B774">
        <f>+'Net Hash Rate'!G773</f>
        <v>0.94900000095367432</v>
      </c>
      <c r="C774">
        <v>0.10548863608343256</v>
      </c>
      <c r="D774" s="25">
        <f t="shared" si="36"/>
        <v>0.8435113648702417</v>
      </c>
      <c r="E774">
        <v>0.10952997722143581</v>
      </c>
      <c r="F774" s="25">
        <f t="shared" si="37"/>
        <v>0.83947002373223856</v>
      </c>
      <c r="G774">
        <v>0.12522856687200942</v>
      </c>
      <c r="H774" s="25">
        <f t="shared" si="38"/>
        <v>0.82377143408166487</v>
      </c>
      <c r="K774">
        <v>500.92956930847146</v>
      </c>
      <c r="L774">
        <v>772</v>
      </c>
      <c r="M774" s="25"/>
      <c r="O774" s="25"/>
      <c r="Q774" s="25"/>
    </row>
    <row r="775" spans="1:17" x14ac:dyDescent="0.25">
      <c r="A775" s="5">
        <f>+'Net Hash Rate'!B774</f>
        <v>40594</v>
      </c>
      <c r="B775">
        <f>+'Net Hash Rate'!G774</f>
        <v>0.85000002384185791</v>
      </c>
      <c r="C775">
        <v>9.246175506607561E-2</v>
      </c>
      <c r="D775" s="25">
        <f t="shared" si="36"/>
        <v>0.75753826877578234</v>
      </c>
      <c r="E775">
        <v>9.5309665609880967E-2</v>
      </c>
      <c r="F775" s="25">
        <f t="shared" si="37"/>
        <v>0.75469035823197694</v>
      </c>
      <c r="G775">
        <v>0.10637237411729285</v>
      </c>
      <c r="H775" s="25">
        <f t="shared" si="38"/>
        <v>0.74362764972456508</v>
      </c>
      <c r="K775">
        <v>638.39499769980796</v>
      </c>
      <c r="L775">
        <v>773</v>
      </c>
      <c r="M775" s="25"/>
      <c r="O775" s="25"/>
      <c r="Q775" s="25"/>
    </row>
    <row r="776" spans="1:17" x14ac:dyDescent="0.25">
      <c r="A776" s="5">
        <f>+'Net Hash Rate'!B775</f>
        <v>40595</v>
      </c>
      <c r="B776">
        <f>+'Net Hash Rate'!G775</f>
        <v>0.8345000147819519</v>
      </c>
      <c r="C776">
        <v>9.1065429806588966E-2</v>
      </c>
      <c r="D776" s="25">
        <f t="shared" si="36"/>
        <v>0.74343458497536297</v>
      </c>
      <c r="E776">
        <v>9.3971993392469422E-2</v>
      </c>
      <c r="F776" s="25">
        <f t="shared" si="37"/>
        <v>0.74052802138948248</v>
      </c>
      <c r="G776">
        <v>0.10526253964182203</v>
      </c>
      <c r="H776" s="25">
        <f t="shared" si="38"/>
        <v>0.72923747514012982</v>
      </c>
      <c r="K776">
        <v>613.86684007478641</v>
      </c>
      <c r="L776">
        <v>774</v>
      </c>
      <c r="M776" s="25"/>
      <c r="O776" s="25"/>
      <c r="Q776" s="25"/>
    </row>
    <row r="777" spans="1:17" x14ac:dyDescent="0.25">
      <c r="A777" s="5">
        <f>+'Net Hash Rate'!B776</f>
        <v>40596</v>
      </c>
      <c r="B777">
        <f>+'Net Hash Rate'!G776</f>
        <v>0.87019997835159302</v>
      </c>
      <c r="C777">
        <v>9.4915900103243384E-2</v>
      </c>
      <c r="D777" s="25">
        <f t="shared" si="36"/>
        <v>0.77528407824834966</v>
      </c>
      <c r="E777">
        <v>9.7929511553634968E-2</v>
      </c>
      <c r="F777" s="25">
        <f t="shared" si="37"/>
        <v>0.77227046679795808</v>
      </c>
      <c r="G777">
        <v>0.10963588523268104</v>
      </c>
      <c r="H777" s="25">
        <f t="shared" si="38"/>
        <v>0.76056409311891193</v>
      </c>
      <c r="K777">
        <v>617.4259085570792</v>
      </c>
      <c r="L777">
        <v>775</v>
      </c>
      <c r="M777" s="25"/>
      <c r="O777" s="25"/>
      <c r="Q777" s="25"/>
    </row>
    <row r="778" spans="1:17" x14ac:dyDescent="0.25">
      <c r="A778" s="5">
        <f>+'Net Hash Rate'!B777</f>
        <v>40597</v>
      </c>
      <c r="B778">
        <f>+'Net Hash Rate'!G777</f>
        <v>0.89999997615814209</v>
      </c>
      <c r="C778">
        <v>9.6826456310900075E-2</v>
      </c>
      <c r="D778" s="25">
        <f t="shared" si="36"/>
        <v>0.80317351984724206</v>
      </c>
      <c r="E778">
        <v>9.9431895612281829E-2</v>
      </c>
      <c r="F778" s="25">
        <f t="shared" si="37"/>
        <v>0.80056808054586026</v>
      </c>
      <c r="G778">
        <v>0.10955272457849954</v>
      </c>
      <c r="H778" s="25">
        <f t="shared" si="38"/>
        <v>0.79044725157964257</v>
      </c>
      <c r="K778">
        <v>739.84316065665485</v>
      </c>
      <c r="L778">
        <v>776</v>
      </c>
      <c r="M778" s="25"/>
      <c r="O778" s="25"/>
      <c r="Q778" s="25"/>
    </row>
    <row r="779" spans="1:17" x14ac:dyDescent="0.25">
      <c r="A779" s="5">
        <f>+'Net Hash Rate'!B778</f>
        <v>40598</v>
      </c>
      <c r="B779">
        <f>+'Net Hash Rate'!G778</f>
        <v>0.99739998579025269</v>
      </c>
      <c r="C779">
        <v>0.10782938851835892</v>
      </c>
      <c r="D779" s="25">
        <f t="shared" si="36"/>
        <v>0.8895705972718938</v>
      </c>
      <c r="E779">
        <v>0.11091684797772904</v>
      </c>
      <c r="F779" s="25">
        <f t="shared" si="37"/>
        <v>0.88648313781252364</v>
      </c>
      <c r="G779">
        <v>0.12291008424765246</v>
      </c>
      <c r="H779" s="25">
        <f t="shared" si="38"/>
        <v>0.8744899015426002</v>
      </c>
      <c r="K779">
        <v>691.49715536283816</v>
      </c>
      <c r="L779">
        <v>777</v>
      </c>
      <c r="M779" s="25"/>
      <c r="O779" s="25"/>
      <c r="Q779" s="25"/>
    </row>
    <row r="780" spans="1:17" x14ac:dyDescent="0.25">
      <c r="A780" s="5">
        <f>+'Net Hash Rate'!B779</f>
        <v>40599</v>
      </c>
      <c r="B780">
        <f>+'Net Hash Rate'!G779</f>
        <v>0.91109997034072876</v>
      </c>
      <c r="C780">
        <v>9.8552112605714393E-2</v>
      </c>
      <c r="D780" s="25">
        <f t="shared" si="36"/>
        <v>0.81254785773501437</v>
      </c>
      <c r="E780">
        <v>0.10139252829734352</v>
      </c>
      <c r="F780" s="25">
        <f t="shared" si="37"/>
        <v>0.80970744204338518</v>
      </c>
      <c r="G780">
        <v>0.11242612305147702</v>
      </c>
      <c r="H780" s="25">
        <f t="shared" si="38"/>
        <v>0.79867384728925173</v>
      </c>
      <c r="K780">
        <v>686.55966952693223</v>
      </c>
      <c r="L780">
        <v>778</v>
      </c>
      <c r="M780" s="25"/>
      <c r="O780" s="25"/>
      <c r="Q780" s="25"/>
    </row>
    <row r="781" spans="1:17" x14ac:dyDescent="0.25">
      <c r="A781" s="5">
        <f>+'Net Hash Rate'!B780</f>
        <v>40600</v>
      </c>
      <c r="B781">
        <f>+'Net Hash Rate'!G780</f>
        <v>0.95800000429153442</v>
      </c>
      <c r="C781">
        <v>0.10288530666406151</v>
      </c>
      <c r="D781" s="25">
        <f t="shared" si="36"/>
        <v>0.85511469762747294</v>
      </c>
      <c r="E781">
        <v>0.10558953973003528</v>
      </c>
      <c r="F781" s="25">
        <f t="shared" si="37"/>
        <v>0.85241046456149916</v>
      </c>
      <c r="G781">
        <v>0.11609413307481017</v>
      </c>
      <c r="H781" s="25">
        <f t="shared" si="38"/>
        <v>0.84190587121672422</v>
      </c>
      <c r="K781">
        <v>758.91212933118879</v>
      </c>
      <c r="L781">
        <v>779</v>
      </c>
      <c r="M781" s="25"/>
      <c r="O781" s="25"/>
      <c r="Q781" s="25"/>
    </row>
    <row r="782" spans="1:17" x14ac:dyDescent="0.25">
      <c r="A782" s="5">
        <f>+'Net Hash Rate'!B781</f>
        <v>40601</v>
      </c>
      <c r="B782">
        <f>+'Net Hash Rate'!G781</f>
        <v>0.88999998569488525</v>
      </c>
      <c r="C782">
        <v>9.7014153032441666E-2</v>
      </c>
      <c r="D782" s="25">
        <f t="shared" si="36"/>
        <v>0.7929858326624436</v>
      </c>
      <c r="E782">
        <v>0.1000728975349395</v>
      </c>
      <c r="F782" s="25">
        <f t="shared" si="37"/>
        <v>0.78992708815994572</v>
      </c>
      <c r="G782">
        <v>0.11195459055489226</v>
      </c>
      <c r="H782" s="25">
        <f t="shared" si="38"/>
        <v>0.77804539513999305</v>
      </c>
      <c r="K782">
        <v>622.20495920326323</v>
      </c>
      <c r="L782">
        <v>780</v>
      </c>
      <c r="M782" s="25"/>
      <c r="O782" s="25"/>
      <c r="Q782" s="25"/>
    </row>
    <row r="783" spans="1:17" x14ac:dyDescent="0.25">
      <c r="A783" s="5">
        <f>+'Net Hash Rate'!B782</f>
        <v>40602</v>
      </c>
      <c r="B783">
        <f>+'Net Hash Rate'!G782</f>
        <v>0.86000001430511475</v>
      </c>
      <c r="C783">
        <v>9.9224689312749595E-2</v>
      </c>
      <c r="D783" s="25">
        <f t="shared" si="36"/>
        <v>0.76077532499236511</v>
      </c>
      <c r="E783">
        <v>0.1042721265120246</v>
      </c>
      <c r="F783" s="25">
        <f t="shared" si="37"/>
        <v>0.75572788779309019</v>
      </c>
      <c r="G783">
        <v>0.12387889631260844</v>
      </c>
      <c r="H783" s="25">
        <f t="shared" si="38"/>
        <v>0.73612111799250635</v>
      </c>
      <c r="K783">
        <v>361.74016791014793</v>
      </c>
      <c r="L783">
        <v>781</v>
      </c>
      <c r="M783" s="25"/>
      <c r="O783" s="25"/>
      <c r="Q783" s="25"/>
    </row>
    <row r="784" spans="1:17" x14ac:dyDescent="0.25">
      <c r="A784" s="5">
        <f>+'Net Hash Rate'!B783</f>
        <v>40603</v>
      </c>
      <c r="B784">
        <f>+'Net Hash Rate'!G783</f>
        <v>0.92019999027252197</v>
      </c>
      <c r="C784">
        <v>0.10721412065084239</v>
      </c>
      <c r="D784" s="25">
        <f t="shared" si="36"/>
        <v>0.81298586962167962</v>
      </c>
      <c r="E784">
        <v>0.11301322724421779</v>
      </c>
      <c r="F784" s="25">
        <f t="shared" si="37"/>
        <v>0.80718676302830417</v>
      </c>
      <c r="G784">
        <v>0.13553985680618441</v>
      </c>
      <c r="H784" s="25">
        <f t="shared" si="38"/>
        <v>0.78466013346633756</v>
      </c>
      <c r="K784">
        <v>336.459772841725</v>
      </c>
      <c r="L784">
        <v>782</v>
      </c>
      <c r="M784" s="25"/>
      <c r="O784" s="25"/>
      <c r="Q784" s="25"/>
    </row>
    <row r="785" spans="1:17" x14ac:dyDescent="0.25">
      <c r="A785" s="5">
        <f>+'Net Hash Rate'!B784</f>
        <v>40604</v>
      </c>
      <c r="B785">
        <f>+'Net Hash Rate'!G784</f>
        <v>0.9398999810218811</v>
      </c>
      <c r="C785">
        <v>0.10588838365707026</v>
      </c>
      <c r="D785" s="25">
        <f t="shared" si="36"/>
        <v>0.83401159736481079</v>
      </c>
      <c r="E785">
        <v>0.11042961399806679</v>
      </c>
      <c r="F785" s="25">
        <f t="shared" si="37"/>
        <v>0.82947036702381427</v>
      </c>
      <c r="G785">
        <v>0.12807002325766781</v>
      </c>
      <c r="H785" s="25">
        <f t="shared" si="38"/>
        <v>0.81182995776421329</v>
      </c>
      <c r="K785">
        <v>440.76773988000542</v>
      </c>
      <c r="L785">
        <v>783</v>
      </c>
      <c r="M785" s="25"/>
      <c r="O785" s="25"/>
      <c r="Q785" s="25"/>
    </row>
    <row r="786" spans="1:17" x14ac:dyDescent="0.25">
      <c r="A786" s="5">
        <f>+'Net Hash Rate'!B785</f>
        <v>40605</v>
      </c>
      <c r="B786">
        <f>+'Net Hash Rate'!G785</f>
        <v>0.93910002708435059</v>
      </c>
      <c r="C786">
        <v>0.10464926922386804</v>
      </c>
      <c r="D786" s="25">
        <f t="shared" si="36"/>
        <v>0.83445075786048251</v>
      </c>
      <c r="E786">
        <v>0.10874810118010104</v>
      </c>
      <c r="F786" s="25">
        <f t="shared" si="37"/>
        <v>0.83035192590424955</v>
      </c>
      <c r="G786">
        <v>0.12467001391408812</v>
      </c>
      <c r="H786" s="25">
        <f t="shared" si="38"/>
        <v>0.81443001317026242</v>
      </c>
      <c r="K786">
        <v>488.59817632184729</v>
      </c>
      <c r="L786">
        <v>784</v>
      </c>
      <c r="M786" s="25"/>
      <c r="O786" s="25"/>
      <c r="Q786" s="25"/>
    </row>
    <row r="787" spans="1:17" x14ac:dyDescent="0.25">
      <c r="A787" s="5">
        <f>+'Net Hash Rate'!B786</f>
        <v>40606</v>
      </c>
      <c r="B787">
        <f>+'Net Hash Rate'!G786</f>
        <v>0.90100002288818359</v>
      </c>
      <c r="C787">
        <v>0.10070502848463306</v>
      </c>
      <c r="D787" s="25">
        <f t="shared" si="36"/>
        <v>0.80029499440355056</v>
      </c>
      <c r="E787">
        <v>0.1047526252367601</v>
      </c>
      <c r="F787" s="25">
        <f t="shared" si="37"/>
        <v>0.79624739765142349</v>
      </c>
      <c r="G787">
        <v>0.12047551482039762</v>
      </c>
      <c r="H787" s="25">
        <f t="shared" si="38"/>
        <v>0.78052450806778595</v>
      </c>
      <c r="K787">
        <v>474.53046936040903</v>
      </c>
      <c r="L787">
        <v>785</v>
      </c>
      <c r="M787" s="25"/>
      <c r="O787" s="25"/>
      <c r="Q787" s="25"/>
    </row>
    <row r="788" spans="1:17" x14ac:dyDescent="0.25">
      <c r="A788" s="5">
        <f>+'Net Hash Rate'!B787</f>
        <v>40607</v>
      </c>
      <c r="B788">
        <f>+'Net Hash Rate'!G787</f>
        <v>0.91030001640319824</v>
      </c>
      <c r="C788">
        <v>9.9490127959435112E-2</v>
      </c>
      <c r="D788" s="25">
        <f t="shared" si="36"/>
        <v>0.81080988844376312</v>
      </c>
      <c r="E788">
        <v>0.10271908554799343</v>
      </c>
      <c r="F788" s="25">
        <f t="shared" si="37"/>
        <v>0.80758093085520477</v>
      </c>
      <c r="G788">
        <v>0.11526197130074828</v>
      </c>
      <c r="H788" s="25">
        <f t="shared" si="38"/>
        <v>0.79503804510244991</v>
      </c>
      <c r="K788">
        <v>602.65385310739327</v>
      </c>
      <c r="L788">
        <v>786</v>
      </c>
      <c r="M788" s="25"/>
      <c r="O788" s="25"/>
      <c r="Q788" s="25"/>
    </row>
    <row r="789" spans="1:17" x14ac:dyDescent="0.25">
      <c r="A789" s="5">
        <f>+'Net Hash Rate'!B788</f>
        <v>40608</v>
      </c>
      <c r="B789">
        <f>+'Net Hash Rate'!G788</f>
        <v>0.89990001916885376</v>
      </c>
      <c r="C789">
        <v>0.1015918297846132</v>
      </c>
      <c r="D789" s="25">
        <f t="shared" si="36"/>
        <v>0.79830818938424053</v>
      </c>
      <c r="E789">
        <v>0.10601987361299013</v>
      </c>
      <c r="F789" s="25">
        <f t="shared" si="37"/>
        <v>0.79388014555586361</v>
      </c>
      <c r="G789">
        <v>0.12322060986432021</v>
      </c>
      <c r="H789" s="25">
        <f t="shared" si="38"/>
        <v>0.7766794093045335</v>
      </c>
      <c r="K789">
        <v>432.68308281954444</v>
      </c>
      <c r="L789">
        <v>787</v>
      </c>
      <c r="M789" s="25"/>
      <c r="O789" s="25"/>
      <c r="Q789" s="25"/>
    </row>
    <row r="790" spans="1:17" x14ac:dyDescent="0.25">
      <c r="A790" s="5">
        <f>+'Net Hash Rate'!B789</f>
        <v>40609</v>
      </c>
      <c r="B790">
        <f>+'Net Hash Rate'!G789</f>
        <v>0.88499999046325684</v>
      </c>
      <c r="C790">
        <v>0.10349921832166693</v>
      </c>
      <c r="D790" s="25">
        <f t="shared" si="36"/>
        <v>0.78150077214158986</v>
      </c>
      <c r="E790">
        <v>0.10922393696944098</v>
      </c>
      <c r="F790" s="25">
        <f t="shared" si="37"/>
        <v>0.77577605349381584</v>
      </c>
      <c r="G790">
        <v>0.13146160655671932</v>
      </c>
      <c r="H790" s="25">
        <f t="shared" si="38"/>
        <v>0.75353838390653749</v>
      </c>
      <c r="K790">
        <v>327.63214553244507</v>
      </c>
      <c r="L790">
        <v>788</v>
      </c>
      <c r="M790" s="25"/>
      <c r="O790" s="25"/>
      <c r="Q790" s="25"/>
    </row>
    <row r="791" spans="1:17" x14ac:dyDescent="0.25">
      <c r="A791" s="5">
        <f>+'Net Hash Rate'!B790</f>
        <v>40610</v>
      </c>
      <c r="B791">
        <f>+'Net Hash Rate'!G790</f>
        <v>0.87000000476837158</v>
      </c>
      <c r="C791">
        <v>9.9099493341912454E-2</v>
      </c>
      <c r="D791" s="25">
        <f t="shared" si="36"/>
        <v>0.7709005114264591</v>
      </c>
      <c r="E791">
        <v>0.10371747986252952</v>
      </c>
      <c r="F791" s="25">
        <f t="shared" si="37"/>
        <v>0.76628252490584203</v>
      </c>
      <c r="G791">
        <v>0.12165604850186658</v>
      </c>
      <c r="H791" s="25">
        <f t="shared" si="38"/>
        <v>0.74834395626650496</v>
      </c>
      <c r="K791">
        <v>400.64240533475402</v>
      </c>
      <c r="L791">
        <v>789</v>
      </c>
      <c r="M791" s="25"/>
      <c r="O791" s="25"/>
      <c r="Q791" s="25"/>
    </row>
    <row r="792" spans="1:17" x14ac:dyDescent="0.25">
      <c r="A792" s="5">
        <f>+'Net Hash Rate'!B791</f>
        <v>40611</v>
      </c>
      <c r="B792">
        <f>+'Net Hash Rate'!G791</f>
        <v>0.86449998617172241</v>
      </c>
      <c r="C792">
        <v>0.10059148140313856</v>
      </c>
      <c r="D792" s="25">
        <f t="shared" si="36"/>
        <v>0.76390850476858385</v>
      </c>
      <c r="E792">
        <v>0.10598882967346414</v>
      </c>
      <c r="F792" s="25">
        <f t="shared" si="37"/>
        <v>0.75851115649825829</v>
      </c>
      <c r="G792">
        <v>0.12695482902954383</v>
      </c>
      <c r="H792" s="25">
        <f t="shared" si="38"/>
        <v>0.73754515714217861</v>
      </c>
      <c r="K792">
        <v>339.68169545857529</v>
      </c>
      <c r="L792">
        <v>790</v>
      </c>
      <c r="M792" s="25"/>
      <c r="O792" s="25"/>
      <c r="Q792" s="25"/>
    </row>
    <row r="793" spans="1:17" x14ac:dyDescent="0.25">
      <c r="A793" s="5">
        <f>+'Net Hash Rate'!B792</f>
        <v>40612</v>
      </c>
      <c r="B793">
        <f>+'Net Hash Rate'!G792</f>
        <v>0.93290001153945923</v>
      </c>
      <c r="C793">
        <v>0.11059995222521923</v>
      </c>
      <c r="D793" s="25">
        <f t="shared" si="36"/>
        <v>0.82230005931423999</v>
      </c>
      <c r="E793">
        <v>0.11720660273620197</v>
      </c>
      <c r="F793" s="25">
        <f t="shared" si="37"/>
        <v>0.81569340880325725</v>
      </c>
      <c r="G793">
        <v>0.14287013664611437</v>
      </c>
      <c r="H793" s="25">
        <f t="shared" si="38"/>
        <v>0.79002987489334486</v>
      </c>
      <c r="K793">
        <v>298.71720005068278</v>
      </c>
      <c r="L793">
        <v>791</v>
      </c>
      <c r="M793" s="25"/>
      <c r="O793" s="25"/>
      <c r="Q793" s="25"/>
    </row>
    <row r="794" spans="1:17" x14ac:dyDescent="0.25">
      <c r="A794" s="5">
        <f>+'Net Hash Rate'!B793</f>
        <v>40613</v>
      </c>
      <c r="B794">
        <f>+'Net Hash Rate'!G793</f>
        <v>0.87999999523162842</v>
      </c>
      <c r="C794">
        <v>0.10263801915823428</v>
      </c>
      <c r="D794" s="25">
        <f t="shared" si="36"/>
        <v>0.77736197607339408</v>
      </c>
      <c r="E794">
        <v>0.10822487954297053</v>
      </c>
      <c r="F794" s="25">
        <f t="shared" si="37"/>
        <v>0.77177511568865786</v>
      </c>
      <c r="G794">
        <v>0.12992703870747843</v>
      </c>
      <c r="H794" s="25">
        <f t="shared" si="38"/>
        <v>0.75007295652414996</v>
      </c>
      <c r="K794">
        <v>333.93867290353398</v>
      </c>
      <c r="L794">
        <v>792</v>
      </c>
      <c r="M794" s="25"/>
      <c r="O794" s="25"/>
      <c r="Q794" s="25"/>
    </row>
    <row r="795" spans="1:17" x14ac:dyDescent="0.25">
      <c r="A795" s="5">
        <f>+'Net Hash Rate'!B794</f>
        <v>40614</v>
      </c>
      <c r="B795">
        <f>+'Net Hash Rate'!G794</f>
        <v>0.9179999828338623</v>
      </c>
      <c r="C795">
        <v>0.10746079175826512</v>
      </c>
      <c r="D795" s="25">
        <f t="shared" si="36"/>
        <v>0.81053919107559724</v>
      </c>
      <c r="E795">
        <v>0.11343801195878365</v>
      </c>
      <c r="F795" s="25">
        <f t="shared" si="37"/>
        <v>0.80456197087507864</v>
      </c>
      <c r="G795">
        <v>0.13665652382769805</v>
      </c>
      <c r="H795" s="25">
        <f t="shared" si="38"/>
        <v>0.78134345900616431</v>
      </c>
      <c r="K795">
        <v>325.45129563951161</v>
      </c>
      <c r="L795">
        <v>793</v>
      </c>
      <c r="M795" s="25"/>
      <c r="O795" s="25"/>
      <c r="Q795" s="25"/>
    </row>
    <row r="796" spans="1:17" x14ac:dyDescent="0.25">
      <c r="A796" s="5">
        <f>+'Net Hash Rate'!B795</f>
        <v>40615</v>
      </c>
      <c r="B796">
        <f>+'Net Hash Rate'!G795</f>
        <v>0.89249998331069946</v>
      </c>
      <c r="C796">
        <v>0.10790920410622262</v>
      </c>
      <c r="D796" s="25">
        <f t="shared" si="36"/>
        <v>0.78459077920447684</v>
      </c>
      <c r="E796">
        <v>0.11503082165796284</v>
      </c>
      <c r="F796" s="25">
        <f t="shared" si="37"/>
        <v>0.77746916165273661</v>
      </c>
      <c r="G796">
        <v>0.14269474503769772</v>
      </c>
      <c r="H796" s="25">
        <f t="shared" si="38"/>
        <v>0.74980523827300172</v>
      </c>
      <c r="K796">
        <v>264.40873248390261</v>
      </c>
      <c r="L796">
        <v>794</v>
      </c>
      <c r="M796" s="25"/>
      <c r="O796" s="25"/>
      <c r="Q796" s="25"/>
    </row>
    <row r="797" spans="1:17" x14ac:dyDescent="0.25">
      <c r="A797" s="5">
        <f>+'Net Hash Rate'!B796</f>
        <v>40616</v>
      </c>
      <c r="B797">
        <f>+'Net Hash Rate'!G796</f>
        <v>0.89490002393722534</v>
      </c>
      <c r="C797">
        <v>0.10613633723412798</v>
      </c>
      <c r="D797" s="25">
        <f t="shared" si="36"/>
        <v>0.78876368670309738</v>
      </c>
      <c r="E797">
        <v>0.11248970681481182</v>
      </c>
      <c r="F797" s="25">
        <f t="shared" si="37"/>
        <v>0.78241031712241349</v>
      </c>
      <c r="G797">
        <v>0.13716937095097828</v>
      </c>
      <c r="H797" s="25">
        <f t="shared" si="38"/>
        <v>0.75773065298624709</v>
      </c>
      <c r="K797">
        <v>297.95730030294709</v>
      </c>
      <c r="L797">
        <v>795</v>
      </c>
      <c r="M797" s="25"/>
      <c r="O797" s="25"/>
      <c r="Q797" s="25"/>
    </row>
    <row r="798" spans="1:17" x14ac:dyDescent="0.25">
      <c r="A798" s="5">
        <f>+'Net Hash Rate'!B797</f>
        <v>40617</v>
      </c>
      <c r="B798">
        <f>+'Net Hash Rate'!G797</f>
        <v>0.87000000476837158</v>
      </c>
      <c r="C798">
        <v>0.10364622387468767</v>
      </c>
      <c r="D798" s="25">
        <f t="shared" si="36"/>
        <v>0.76635378089368389</v>
      </c>
      <c r="E798">
        <v>0.10999955092133955</v>
      </c>
      <c r="F798" s="25">
        <f t="shared" si="37"/>
        <v>0.76000045384703208</v>
      </c>
      <c r="G798">
        <v>0.13467904983405879</v>
      </c>
      <c r="H798" s="25">
        <f t="shared" si="38"/>
        <v>0.73532095493431282</v>
      </c>
      <c r="K798">
        <v>289.49384482168273</v>
      </c>
      <c r="L798">
        <v>796</v>
      </c>
      <c r="M798" s="25"/>
      <c r="O798" s="25"/>
      <c r="Q798" s="25"/>
    </row>
    <row r="799" spans="1:17" x14ac:dyDescent="0.25">
      <c r="A799" s="5">
        <f>+'Net Hash Rate'!B798</f>
        <v>40618</v>
      </c>
      <c r="B799">
        <f>+'Net Hash Rate'!G798</f>
        <v>0.86000001430511475</v>
      </c>
      <c r="C799">
        <v>0.10303597184806172</v>
      </c>
      <c r="D799" s="25">
        <f t="shared" si="36"/>
        <v>0.75696404245705307</v>
      </c>
      <c r="E799">
        <v>0.1095380527725409</v>
      </c>
      <c r="F799" s="25">
        <f t="shared" si="37"/>
        <v>0.75046196153257383</v>
      </c>
      <c r="G799">
        <v>0.13479538612368044</v>
      </c>
      <c r="H799" s="25">
        <f t="shared" si="38"/>
        <v>0.72520462818143427</v>
      </c>
      <c r="K799">
        <v>279.40496634812905</v>
      </c>
      <c r="L799">
        <v>797</v>
      </c>
      <c r="M799" s="25"/>
      <c r="O799" s="25"/>
      <c r="Q799" s="25"/>
    </row>
    <row r="800" spans="1:17" x14ac:dyDescent="0.25">
      <c r="A800" s="5">
        <f>+'Net Hash Rate'!B799</f>
        <v>40619</v>
      </c>
      <c r="B800">
        <f>+'Net Hash Rate'!G799</f>
        <v>0.82539999485015869</v>
      </c>
      <c r="C800">
        <v>9.8972985276556624E-2</v>
      </c>
      <c r="D800" s="25">
        <f t="shared" si="36"/>
        <v>0.72642700957360207</v>
      </c>
      <c r="E800">
        <v>0.10524492640045886</v>
      </c>
      <c r="F800" s="25">
        <f t="shared" si="37"/>
        <v>0.72015506844969979</v>
      </c>
      <c r="G800">
        <v>0.12960828169625707</v>
      </c>
      <c r="H800" s="25">
        <f t="shared" si="38"/>
        <v>0.69579171315390165</v>
      </c>
      <c r="K800">
        <v>277.97212833081136</v>
      </c>
      <c r="L800">
        <v>798</v>
      </c>
      <c r="M800" s="25"/>
      <c r="O800" s="25"/>
      <c r="Q800" s="25"/>
    </row>
    <row r="801" spans="1:17" x14ac:dyDescent="0.25">
      <c r="A801" s="5">
        <f>+'Net Hash Rate'!B800</f>
        <v>40620</v>
      </c>
      <c r="B801">
        <f>+'Net Hash Rate'!G800</f>
        <v>0.81650000810623169</v>
      </c>
      <c r="C801">
        <v>9.9900276311348235E-2</v>
      </c>
      <c r="D801" s="25">
        <f t="shared" si="36"/>
        <v>0.71659973179488345</v>
      </c>
      <c r="E801">
        <v>0.10686581835511157</v>
      </c>
      <c r="F801" s="25">
        <f t="shared" si="37"/>
        <v>0.70963418975112014</v>
      </c>
      <c r="G801">
        <v>0.13392346642411027</v>
      </c>
      <c r="H801" s="25">
        <f t="shared" si="38"/>
        <v>0.68257654168212145</v>
      </c>
      <c r="K801">
        <v>246.90675119068331</v>
      </c>
      <c r="L801">
        <v>799</v>
      </c>
      <c r="M801" s="25"/>
      <c r="O801" s="25"/>
      <c r="Q801" s="25"/>
    </row>
    <row r="802" spans="1:17" x14ac:dyDescent="0.25">
      <c r="A802" s="5">
        <f>+'Net Hash Rate'!B801</f>
        <v>40621</v>
      </c>
      <c r="B802">
        <f>+'Net Hash Rate'!G801</f>
        <v>0.76499998569488525</v>
      </c>
      <c r="C802">
        <v>9.546465844997129E-2</v>
      </c>
      <c r="D802" s="25">
        <f t="shared" si="36"/>
        <v>0.66953532724491394</v>
      </c>
      <c r="E802">
        <v>0.10270285799046185</v>
      </c>
      <c r="F802" s="25">
        <f t="shared" si="37"/>
        <v>0.66229712770442339</v>
      </c>
      <c r="G802">
        <v>0.13081964410549743</v>
      </c>
      <c r="H802" s="25">
        <f t="shared" si="38"/>
        <v>0.63418034158938785</v>
      </c>
      <c r="K802">
        <v>222.00061996064943</v>
      </c>
      <c r="L802">
        <v>800</v>
      </c>
      <c r="M802" s="25"/>
      <c r="O802" s="25"/>
      <c r="Q802" s="25"/>
    </row>
    <row r="803" spans="1:17" x14ac:dyDescent="0.25">
      <c r="A803" s="5">
        <f>+'Net Hash Rate'!B802</f>
        <v>40622</v>
      </c>
      <c r="B803">
        <f>+'Net Hash Rate'!G802</f>
        <v>0.741100013256073</v>
      </c>
      <c r="C803">
        <v>8.8527377890447942E-2</v>
      </c>
      <c r="D803" s="25">
        <f t="shared" si="36"/>
        <v>0.65257263536562504</v>
      </c>
      <c r="E803">
        <v>9.4030025925496863E-2</v>
      </c>
      <c r="F803" s="25">
        <f t="shared" si="37"/>
        <v>0.64706998733057608</v>
      </c>
      <c r="G803">
        <v>0.11540506221764427</v>
      </c>
      <c r="H803" s="25">
        <f t="shared" si="38"/>
        <v>0.62569495103842876</v>
      </c>
      <c r="K803">
        <v>284.621933822009</v>
      </c>
      <c r="L803">
        <v>801</v>
      </c>
      <c r="M803" s="25"/>
      <c r="O803" s="25"/>
      <c r="Q803" s="25"/>
    </row>
    <row r="804" spans="1:17" x14ac:dyDescent="0.25">
      <c r="A804" s="5">
        <f>+'Net Hash Rate'!B803</f>
        <v>40623</v>
      </c>
      <c r="B804">
        <f>+'Net Hash Rate'!G803</f>
        <v>0.75900000333786011</v>
      </c>
      <c r="C804">
        <v>8.9235045755589271E-2</v>
      </c>
      <c r="D804" s="25">
        <f t="shared" si="36"/>
        <v>0.66976495758227084</v>
      </c>
      <c r="E804">
        <v>9.43246028714462E-2</v>
      </c>
      <c r="F804" s="25">
        <f t="shared" si="37"/>
        <v>0.66467540046641393</v>
      </c>
      <c r="G804">
        <v>0.11409498748799245</v>
      </c>
      <c r="H804" s="25">
        <f t="shared" si="38"/>
        <v>0.6449050158498677</v>
      </c>
      <c r="K804">
        <v>315.83021107855353</v>
      </c>
      <c r="L804">
        <v>802</v>
      </c>
      <c r="M804" s="25"/>
      <c r="O804" s="25"/>
      <c r="Q804" s="25"/>
    </row>
    <row r="805" spans="1:17" x14ac:dyDescent="0.25">
      <c r="A805" s="5">
        <f>+'Net Hash Rate'!B804</f>
        <v>40624</v>
      </c>
      <c r="B805">
        <f>+'Net Hash Rate'!G804</f>
        <v>0.80900001525878906</v>
      </c>
      <c r="C805">
        <v>9.7538150999098766E-2</v>
      </c>
      <c r="D805" s="25">
        <f t="shared" si="36"/>
        <v>0.71146186425969027</v>
      </c>
      <c r="E805">
        <v>0.10388839648890125</v>
      </c>
      <c r="F805" s="25">
        <f t="shared" si="37"/>
        <v>0.70511161876988782</v>
      </c>
      <c r="G805">
        <v>0.12855592509403899</v>
      </c>
      <c r="H805" s="25">
        <f t="shared" si="38"/>
        <v>0.68044409016475005</v>
      </c>
      <c r="K805">
        <v>268.88857713693938</v>
      </c>
      <c r="L805">
        <v>803</v>
      </c>
      <c r="M805" s="25"/>
      <c r="O805" s="25"/>
      <c r="Q805" s="25"/>
    </row>
    <row r="806" spans="1:17" x14ac:dyDescent="0.25">
      <c r="A806" s="5">
        <f>+'Net Hash Rate'!B805</f>
        <v>40625</v>
      </c>
      <c r="B806">
        <f>+'Net Hash Rate'!G805</f>
        <v>0.84969997406005859</v>
      </c>
      <c r="C806">
        <v>9.7574378908134779E-2</v>
      </c>
      <c r="D806" s="25">
        <f t="shared" si="36"/>
        <v>0.75212559515192379</v>
      </c>
      <c r="E806">
        <v>0.10238506515148627</v>
      </c>
      <c r="F806" s="25">
        <f t="shared" si="37"/>
        <v>0.74731490890857233</v>
      </c>
      <c r="G806">
        <v>0.12107217586378496</v>
      </c>
      <c r="H806" s="25">
        <f t="shared" si="38"/>
        <v>0.72862779819627366</v>
      </c>
      <c r="K806">
        <v>375.22742848992311</v>
      </c>
      <c r="L806">
        <v>804</v>
      </c>
      <c r="M806" s="25"/>
      <c r="O806" s="25"/>
      <c r="Q806" s="25"/>
    </row>
    <row r="807" spans="1:17" x14ac:dyDescent="0.25">
      <c r="A807" s="5">
        <f>+'Net Hash Rate'!B806</f>
        <v>40626</v>
      </c>
      <c r="B807">
        <f>+'Net Hash Rate'!G806</f>
        <v>0.86690002679824829</v>
      </c>
      <c r="C807">
        <v>0.10241447377061076</v>
      </c>
      <c r="D807" s="25">
        <f t="shared" si="36"/>
        <v>0.76448555302763754</v>
      </c>
      <c r="E807">
        <v>0.10841599766511081</v>
      </c>
      <c r="F807" s="25">
        <f t="shared" si="37"/>
        <v>0.75848402913313751</v>
      </c>
      <c r="G807">
        <v>0.13172891723329636</v>
      </c>
      <c r="H807" s="25">
        <f t="shared" si="38"/>
        <v>0.73517110956495191</v>
      </c>
      <c r="K807">
        <v>305.71657457662548</v>
      </c>
      <c r="L807">
        <v>805</v>
      </c>
      <c r="M807" s="25"/>
      <c r="O807" s="25"/>
      <c r="Q807" s="25"/>
    </row>
    <row r="808" spans="1:17" x14ac:dyDescent="0.25">
      <c r="A808" s="5">
        <f>+'Net Hash Rate'!B807</f>
        <v>40627</v>
      </c>
      <c r="B808">
        <f>+'Net Hash Rate'!G807</f>
        <v>0.88380002975463867</v>
      </c>
      <c r="C808">
        <v>0.10214538723431614</v>
      </c>
      <c r="D808" s="25">
        <f t="shared" si="36"/>
        <v>0.78165464252032257</v>
      </c>
      <c r="E808">
        <v>0.10739919081661187</v>
      </c>
      <c r="F808" s="25">
        <f t="shared" si="37"/>
        <v>0.7764008389380268</v>
      </c>
      <c r="G808">
        <v>0.12780759083203971</v>
      </c>
      <c r="H808" s="25">
        <f t="shared" si="38"/>
        <v>0.75599243892259893</v>
      </c>
      <c r="K808">
        <v>357.06914289114553</v>
      </c>
      <c r="L808">
        <v>806</v>
      </c>
      <c r="M808" s="25"/>
      <c r="O808" s="25"/>
      <c r="Q808" s="25"/>
    </row>
    <row r="809" spans="1:17" x14ac:dyDescent="0.25">
      <c r="A809" s="5">
        <f>+'Net Hash Rate'!B808</f>
        <v>40628</v>
      </c>
      <c r="B809">
        <f>+'Net Hash Rate'!G808</f>
        <v>0.85519999265670776</v>
      </c>
      <c r="C809">
        <v>0.10001113012592132</v>
      </c>
      <c r="D809" s="25">
        <f t="shared" si="36"/>
        <v>0.75518886253078643</v>
      </c>
      <c r="E809">
        <v>0.10554192779879706</v>
      </c>
      <c r="F809" s="25">
        <f t="shared" si="37"/>
        <v>0.74965806485791076</v>
      </c>
      <c r="G809">
        <v>0.12702631135908299</v>
      </c>
      <c r="H809" s="25">
        <f t="shared" si="38"/>
        <v>0.72817368129762472</v>
      </c>
      <c r="K809">
        <v>327.70196584166314</v>
      </c>
      <c r="L809">
        <v>807</v>
      </c>
      <c r="M809" s="25"/>
      <c r="O809" s="25"/>
      <c r="Q809" s="25"/>
    </row>
    <row r="810" spans="1:17" x14ac:dyDescent="0.25">
      <c r="A810" s="5">
        <f>+'Net Hash Rate'!B809</f>
        <v>40629</v>
      </c>
      <c r="B810">
        <f>+'Net Hash Rate'!G809</f>
        <v>0.81999999284744263</v>
      </c>
      <c r="C810">
        <v>9.5981276343429581E-2</v>
      </c>
      <c r="D810" s="25">
        <f t="shared" si="36"/>
        <v>0.72401871650401306</v>
      </c>
      <c r="E810">
        <v>0.10131747925027929</v>
      </c>
      <c r="F810" s="25">
        <f t="shared" si="37"/>
        <v>0.71868251359716329</v>
      </c>
      <c r="G810">
        <v>0.12204595944193698</v>
      </c>
      <c r="H810" s="25">
        <f t="shared" si="38"/>
        <v>0.69795403340550566</v>
      </c>
      <c r="K810">
        <v>325.63321709134061</v>
      </c>
      <c r="L810">
        <v>808</v>
      </c>
      <c r="M810" s="25"/>
      <c r="O810" s="25"/>
      <c r="Q810" s="25"/>
    </row>
    <row r="811" spans="1:17" x14ac:dyDescent="0.25">
      <c r="A811" s="5">
        <f>+'Net Hash Rate'!B810</f>
        <v>40630</v>
      </c>
      <c r="B811">
        <f>+'Net Hash Rate'!G810</f>
        <v>0.79900002479553223</v>
      </c>
      <c r="C811">
        <v>9.3605864508374728E-2</v>
      </c>
      <c r="D811" s="25">
        <f t="shared" si="36"/>
        <v>0.70539416028715751</v>
      </c>
      <c r="E811">
        <v>9.8836950373570737E-2</v>
      </c>
      <c r="F811" s="25">
        <f t="shared" si="37"/>
        <v>0.70016307442196146</v>
      </c>
      <c r="G811">
        <v>0.11915710341692465</v>
      </c>
      <c r="H811" s="25">
        <f t="shared" si="38"/>
        <v>0.67984292137860758</v>
      </c>
      <c r="K811">
        <v>323.63184782587075</v>
      </c>
      <c r="L811">
        <v>809</v>
      </c>
      <c r="M811" s="25"/>
      <c r="O811" s="25"/>
      <c r="Q811" s="25"/>
    </row>
    <row r="812" spans="1:17" x14ac:dyDescent="0.25">
      <c r="A812" s="5">
        <f>+'Net Hash Rate'!B811</f>
        <v>40631</v>
      </c>
      <c r="B812">
        <f>+'Net Hash Rate'!G811</f>
        <v>0.79250001907348633</v>
      </c>
      <c r="C812">
        <v>9.3377761915938648E-2</v>
      </c>
      <c r="D812" s="25">
        <f t="shared" si="36"/>
        <v>0.69912225715754772</v>
      </c>
      <c r="E812">
        <v>9.8769872644355994E-2</v>
      </c>
      <c r="F812" s="25">
        <f t="shared" si="37"/>
        <v>0.69373014642913033</v>
      </c>
      <c r="G812">
        <v>0.11971552676889306</v>
      </c>
      <c r="H812" s="25">
        <f t="shared" si="38"/>
        <v>0.67278449230459325</v>
      </c>
      <c r="K812">
        <v>311.17562336680743</v>
      </c>
      <c r="L812">
        <v>810</v>
      </c>
      <c r="M812" s="25"/>
      <c r="O812" s="25"/>
      <c r="Q812" s="25"/>
    </row>
    <row r="813" spans="1:17" x14ac:dyDescent="0.25">
      <c r="A813" s="5">
        <f>+'Net Hash Rate'!B812</f>
        <v>40632</v>
      </c>
      <c r="B813">
        <f>+'Net Hash Rate'!G812</f>
        <v>0.7896999716758728</v>
      </c>
      <c r="C813">
        <v>9.3096241903274299E-2</v>
      </c>
      <c r="D813" s="25">
        <f t="shared" si="36"/>
        <v>0.69660372977259855</v>
      </c>
      <c r="E813">
        <v>9.8487774300854217E-2</v>
      </c>
      <c r="F813" s="25">
        <f t="shared" si="37"/>
        <v>0.6912121973750186</v>
      </c>
      <c r="G813">
        <v>0.11943118189925352</v>
      </c>
      <c r="H813" s="25">
        <f t="shared" si="38"/>
        <v>0.6702687897766193</v>
      </c>
      <c r="K813">
        <v>310.08789861017385</v>
      </c>
      <c r="L813">
        <v>811</v>
      </c>
      <c r="M813" s="25"/>
      <c r="O813" s="25"/>
      <c r="Q813" s="25"/>
    </row>
    <row r="814" spans="1:17" x14ac:dyDescent="0.25">
      <c r="A814" s="5">
        <f>+'Net Hash Rate'!B813</f>
        <v>40633</v>
      </c>
      <c r="B814">
        <f>+'Net Hash Rate'!G813</f>
        <v>0.78460001945495605</v>
      </c>
      <c r="C814">
        <v>8.9380258088778392E-2</v>
      </c>
      <c r="D814" s="25">
        <f t="shared" si="36"/>
        <v>0.69521976136617769</v>
      </c>
      <c r="E814">
        <v>9.3548167953573555E-2</v>
      </c>
      <c r="F814" s="25">
        <f t="shared" si="37"/>
        <v>0.69105185150138249</v>
      </c>
      <c r="G814">
        <v>0.1097384138233703</v>
      </c>
      <c r="H814" s="25">
        <f t="shared" si="38"/>
        <v>0.6748616056315857</v>
      </c>
      <c r="K814">
        <v>400.32713791924397</v>
      </c>
      <c r="L814">
        <v>812</v>
      </c>
      <c r="M814" s="25"/>
      <c r="O814" s="25"/>
      <c r="Q814" s="25"/>
    </row>
    <row r="815" spans="1:17" x14ac:dyDescent="0.25">
      <c r="A815" s="5">
        <f>+'Net Hash Rate'!B814</f>
        <v>40634</v>
      </c>
      <c r="B815">
        <f>+'Net Hash Rate'!G814</f>
        <v>0.77410000562667847</v>
      </c>
      <c r="C815">
        <v>9.1400417330554845E-2</v>
      </c>
      <c r="D815" s="25">
        <f t="shared" si="36"/>
        <v>0.68269958829612365</v>
      </c>
      <c r="E815">
        <v>9.6740108569879774E-2</v>
      </c>
      <c r="F815" s="25">
        <f t="shared" si="37"/>
        <v>0.67735989705679867</v>
      </c>
      <c r="G815">
        <v>0.11748213918903756</v>
      </c>
      <c r="H815" s="25">
        <f t="shared" si="38"/>
        <v>0.65661786643764086</v>
      </c>
      <c r="K815">
        <v>306.84901775665867</v>
      </c>
      <c r="L815">
        <v>813</v>
      </c>
      <c r="M815" s="25"/>
      <c r="O815" s="25"/>
      <c r="Q815" s="25"/>
    </row>
    <row r="816" spans="1:17" x14ac:dyDescent="0.25">
      <c r="A816" s="5">
        <f>+'Net Hash Rate'!B815</f>
        <v>40635</v>
      </c>
      <c r="B816">
        <f>+'Net Hash Rate'!G815</f>
        <v>0.78200000524520874</v>
      </c>
      <c r="C816">
        <v>9.1880628757779803E-2</v>
      </c>
      <c r="D816" s="25">
        <f t="shared" si="36"/>
        <v>0.69011937648742894</v>
      </c>
      <c r="E816">
        <v>9.7102083696368316E-2</v>
      </c>
      <c r="F816" s="25">
        <f t="shared" si="37"/>
        <v>0.68489792154884044</v>
      </c>
      <c r="G816">
        <v>0.11738482540531521</v>
      </c>
      <c r="H816" s="25">
        <f t="shared" si="38"/>
        <v>0.66461517983989349</v>
      </c>
      <c r="K816">
        <v>317.20785165246946</v>
      </c>
      <c r="L816">
        <v>814</v>
      </c>
      <c r="M816" s="25"/>
      <c r="O816" s="25"/>
      <c r="Q816" s="25"/>
    </row>
    <row r="817" spans="1:17" x14ac:dyDescent="0.25">
      <c r="A817" s="5">
        <f>+'Net Hash Rate'!B816</f>
        <v>40636</v>
      </c>
      <c r="B817">
        <f>+'Net Hash Rate'!G816</f>
        <v>0.77899998426437378</v>
      </c>
      <c r="C817">
        <v>9.1271001693520232E-2</v>
      </c>
      <c r="D817" s="25">
        <f t="shared" si="36"/>
        <v>0.68772898257085358</v>
      </c>
      <c r="E817">
        <v>9.6374282760179286E-2</v>
      </c>
      <c r="F817" s="25">
        <f t="shared" si="37"/>
        <v>0.68262570150419455</v>
      </c>
      <c r="G817">
        <v>0.11619797806361641</v>
      </c>
      <c r="H817" s="25">
        <f t="shared" si="38"/>
        <v>0.66280200620075735</v>
      </c>
      <c r="K817">
        <v>323.42909132586755</v>
      </c>
      <c r="L817">
        <v>815</v>
      </c>
      <c r="M817" s="25"/>
      <c r="O817" s="25"/>
      <c r="Q817" s="25"/>
    </row>
    <row r="818" spans="1:17" x14ac:dyDescent="0.25">
      <c r="A818" s="5">
        <f>+'Net Hash Rate'!B817</f>
        <v>40637</v>
      </c>
      <c r="B818">
        <f>+'Net Hash Rate'!G817</f>
        <v>0.68000000715255737</v>
      </c>
      <c r="C818">
        <v>8.1143645704146589E-2</v>
      </c>
      <c r="D818" s="25">
        <f t="shared" si="36"/>
        <v>0.59885636144841081</v>
      </c>
      <c r="E818">
        <v>8.6160151442637015E-2</v>
      </c>
      <c r="F818" s="25">
        <f t="shared" si="37"/>
        <v>0.59383985570992037</v>
      </c>
      <c r="G818">
        <v>0.10564676798380312</v>
      </c>
      <c r="H818" s="25">
        <f t="shared" si="38"/>
        <v>0.57435323916875425</v>
      </c>
      <c r="K818">
        <v>286.50525732453013</v>
      </c>
      <c r="L818">
        <v>816</v>
      </c>
      <c r="M818" s="25"/>
      <c r="O818" s="25"/>
      <c r="Q818" s="25"/>
    </row>
    <row r="819" spans="1:17" x14ac:dyDescent="0.25">
      <c r="A819" s="5">
        <f>+'Net Hash Rate'!B818</f>
        <v>40638</v>
      </c>
      <c r="B819">
        <f>+'Net Hash Rate'!G818</f>
        <v>0.70999997854232788</v>
      </c>
      <c r="C819">
        <v>8.5588512115698956E-2</v>
      </c>
      <c r="D819" s="25">
        <f t="shared" si="36"/>
        <v>0.62441146642662892</v>
      </c>
      <c r="E819">
        <v>9.1156477894640056E-2</v>
      </c>
      <c r="F819" s="25">
        <f t="shared" si="37"/>
        <v>0.61884350064768778</v>
      </c>
      <c r="G819">
        <v>0.11278524096293663</v>
      </c>
      <c r="H819" s="25">
        <f t="shared" si="38"/>
        <v>0.59721473757939125</v>
      </c>
      <c r="K819">
        <v>269.14452762834918</v>
      </c>
      <c r="L819">
        <v>817</v>
      </c>
      <c r="M819" s="25"/>
      <c r="O819" s="25"/>
      <c r="Q819" s="25"/>
    </row>
    <row r="820" spans="1:17" x14ac:dyDescent="0.25">
      <c r="A820" s="5">
        <f>+'Net Hash Rate'!B819</f>
        <v>40639</v>
      </c>
      <c r="B820">
        <f>+'Net Hash Rate'!G819</f>
        <v>0.74000000953674316</v>
      </c>
      <c r="C820">
        <v>9.3042756901357132E-2</v>
      </c>
      <c r="D820" s="25">
        <f t="shared" si="36"/>
        <v>0.64695725263538606</v>
      </c>
      <c r="E820">
        <v>0.10031076319405334</v>
      </c>
      <c r="F820" s="25">
        <f t="shared" si="37"/>
        <v>0.63968924634268987</v>
      </c>
      <c r="G820">
        <v>0.12854333363803175</v>
      </c>
      <c r="H820" s="25">
        <f t="shared" si="38"/>
        <v>0.61145667589871144</v>
      </c>
      <c r="K820">
        <v>213.63457099442331</v>
      </c>
      <c r="L820">
        <v>818</v>
      </c>
      <c r="M820" s="25"/>
      <c r="O820" s="25"/>
      <c r="Q820" s="25"/>
    </row>
    <row r="821" spans="1:17" x14ac:dyDescent="0.25">
      <c r="A821" s="5">
        <f>+'Net Hash Rate'!B820</f>
        <v>40640</v>
      </c>
      <c r="B821">
        <f>+'Net Hash Rate'!G820</f>
        <v>0.75379997491836548</v>
      </c>
      <c r="C821">
        <v>9.3740336639071775E-2</v>
      </c>
      <c r="D821" s="25">
        <f t="shared" si="36"/>
        <v>0.6600596382792937</v>
      </c>
      <c r="E821">
        <v>0.10074788642990866</v>
      </c>
      <c r="F821" s="25">
        <f t="shared" si="37"/>
        <v>0.65305208848845686</v>
      </c>
      <c r="G821">
        <v>0.12796871359241443</v>
      </c>
      <c r="H821" s="25">
        <f t="shared" si="38"/>
        <v>0.62583126132595102</v>
      </c>
      <c r="K821">
        <v>226.06234406521733</v>
      </c>
      <c r="L821">
        <v>819</v>
      </c>
      <c r="M821" s="25"/>
      <c r="O821" s="25"/>
      <c r="Q821" s="25"/>
    </row>
    <row r="822" spans="1:17" x14ac:dyDescent="0.25">
      <c r="A822" s="5">
        <f>+'Net Hash Rate'!B821</f>
        <v>40641</v>
      </c>
      <c r="B822">
        <f>+'Net Hash Rate'!G821</f>
        <v>0.75</v>
      </c>
      <c r="C822">
        <v>9.1257376114754943E-2</v>
      </c>
      <c r="D822" s="25">
        <f t="shared" si="36"/>
        <v>0.65874262388524507</v>
      </c>
      <c r="E822">
        <v>9.7462292684047325E-2</v>
      </c>
      <c r="F822" s="25">
        <f t="shared" si="37"/>
        <v>0.65253770731595262</v>
      </c>
      <c r="G822">
        <v>0.12156529109746352</v>
      </c>
      <c r="H822" s="25">
        <f t="shared" si="38"/>
        <v>0.6284347089025365</v>
      </c>
      <c r="K822">
        <v>254.79509348260095</v>
      </c>
      <c r="L822">
        <v>820</v>
      </c>
      <c r="M822" s="25"/>
      <c r="O822" s="25"/>
      <c r="Q822" s="25"/>
    </row>
    <row r="823" spans="1:17" x14ac:dyDescent="0.25">
      <c r="A823" s="5">
        <f>+'Net Hash Rate'!B822</f>
        <v>40642</v>
      </c>
      <c r="B823">
        <f>+'Net Hash Rate'!G822</f>
        <v>0.73000001907348633</v>
      </c>
      <c r="C823">
        <v>8.9909657737056267E-2</v>
      </c>
      <c r="D823" s="25">
        <f t="shared" si="36"/>
        <v>0.64009036133643005</v>
      </c>
      <c r="E823">
        <v>9.6363528453841732E-2</v>
      </c>
      <c r="F823" s="25">
        <f t="shared" si="37"/>
        <v>0.63363649061964455</v>
      </c>
      <c r="G823">
        <v>0.12143358925319481</v>
      </c>
      <c r="H823" s="25">
        <f t="shared" si="38"/>
        <v>0.60856642982029152</v>
      </c>
      <c r="K823">
        <v>238.03031306654245</v>
      </c>
      <c r="L823">
        <v>821</v>
      </c>
      <c r="M823" s="25"/>
      <c r="O823" s="25"/>
      <c r="Q823" s="25"/>
    </row>
    <row r="824" spans="1:17" x14ac:dyDescent="0.25">
      <c r="A824" s="5">
        <f>+'Net Hash Rate'!B823</f>
        <v>40643</v>
      </c>
      <c r="B824">
        <f>+'Net Hash Rate'!G823</f>
        <v>0.7368999719619751</v>
      </c>
      <c r="C824">
        <v>8.893699143845675E-2</v>
      </c>
      <c r="D824" s="25">
        <f t="shared" si="36"/>
        <v>0.64796298052351831</v>
      </c>
      <c r="E824">
        <v>9.4756277806558681E-2</v>
      </c>
      <c r="F824" s="25">
        <f t="shared" si="37"/>
        <v>0.64214369415541639</v>
      </c>
      <c r="G824">
        <v>0.11736129570345072</v>
      </c>
      <c r="H824" s="25">
        <f t="shared" si="38"/>
        <v>0.61953867625852443</v>
      </c>
      <c r="K824">
        <v>267.23399655680902</v>
      </c>
      <c r="L824">
        <v>822</v>
      </c>
      <c r="M824" s="25"/>
      <c r="O824" s="25"/>
      <c r="Q824" s="25"/>
    </row>
    <row r="825" spans="1:17" x14ac:dyDescent="0.25">
      <c r="A825" s="5">
        <f>+'Net Hash Rate'!B824</f>
        <v>40644</v>
      </c>
      <c r="B825">
        <f>+'Net Hash Rate'!G824</f>
        <v>0.76999998092651367</v>
      </c>
      <c r="C825">
        <v>9.2674614571597744E-2</v>
      </c>
      <c r="D825" s="25">
        <f t="shared" si="36"/>
        <v>0.67732536635491591</v>
      </c>
      <c r="E825">
        <v>9.865711056732282E-2</v>
      </c>
      <c r="F825" s="25">
        <f t="shared" si="37"/>
        <v>0.67134287035919082</v>
      </c>
      <c r="G825">
        <v>0.1218961162627169</v>
      </c>
      <c r="H825" s="25">
        <f t="shared" si="38"/>
        <v>0.64810386466379677</v>
      </c>
      <c r="K825">
        <v>271.72285287167597</v>
      </c>
      <c r="L825">
        <v>823</v>
      </c>
      <c r="M825" s="25"/>
      <c r="O825" s="25"/>
      <c r="Q825" s="25"/>
    </row>
    <row r="826" spans="1:17" x14ac:dyDescent="0.25">
      <c r="A826" s="5">
        <f>+'Net Hash Rate'!B825</f>
        <v>40645</v>
      </c>
      <c r="B826">
        <f>+'Net Hash Rate'!G825</f>
        <v>0.86000001430511475</v>
      </c>
      <c r="C826">
        <v>0.10161080800760715</v>
      </c>
      <c r="D826" s="25">
        <f t="shared" si="36"/>
        <v>0.75838920629750761</v>
      </c>
      <c r="E826">
        <v>0.10756894982006891</v>
      </c>
      <c r="F826" s="25">
        <f t="shared" si="37"/>
        <v>0.75243106448504582</v>
      </c>
      <c r="G826">
        <v>0.1307133516905768</v>
      </c>
      <c r="H826" s="25">
        <f t="shared" si="38"/>
        <v>0.72928666261453801</v>
      </c>
      <c r="K826">
        <v>305.48687030360782</v>
      </c>
      <c r="L826">
        <v>824</v>
      </c>
      <c r="M826" s="25"/>
      <c r="O826" s="25"/>
      <c r="Q826" s="25"/>
    </row>
    <row r="827" spans="1:17" x14ac:dyDescent="0.25">
      <c r="A827" s="5">
        <f>+'Net Hash Rate'!B826</f>
        <v>40646</v>
      </c>
      <c r="B827">
        <f>+'Net Hash Rate'!G826</f>
        <v>0.92250001430511475</v>
      </c>
      <c r="C827">
        <v>0.10937199799092824</v>
      </c>
      <c r="D827" s="25">
        <f t="shared" si="36"/>
        <v>0.81312801631418652</v>
      </c>
      <c r="E827">
        <v>0.11590691232194844</v>
      </c>
      <c r="F827" s="25">
        <f t="shared" si="37"/>
        <v>0.80659310198316625</v>
      </c>
      <c r="G827">
        <v>0.14129178704079623</v>
      </c>
      <c r="H827" s="25">
        <f t="shared" si="38"/>
        <v>0.78120822726431849</v>
      </c>
      <c r="K827">
        <v>298.6278228454442</v>
      </c>
      <c r="L827">
        <v>825</v>
      </c>
      <c r="M827" s="25"/>
      <c r="O827" s="25"/>
      <c r="Q827" s="25"/>
    </row>
    <row r="828" spans="1:17" x14ac:dyDescent="0.25">
      <c r="A828" s="5">
        <f>+'Net Hash Rate'!B827</f>
        <v>40647</v>
      </c>
      <c r="B828">
        <f>+'Net Hash Rate'!G827</f>
        <v>1</v>
      </c>
      <c r="C828">
        <v>0.12073235683125655</v>
      </c>
      <c r="D828" s="25">
        <f t="shared" si="36"/>
        <v>0.8792676431687434</v>
      </c>
      <c r="E828">
        <v>0.12864522933384887</v>
      </c>
      <c r="F828" s="25">
        <f t="shared" si="37"/>
        <v>0.87135477066615108</v>
      </c>
      <c r="G828">
        <v>0.15938278257016872</v>
      </c>
      <c r="H828" s="25">
        <f t="shared" si="38"/>
        <v>0.84061721742983131</v>
      </c>
      <c r="K828">
        <v>266.68473969644401</v>
      </c>
      <c r="L828">
        <v>826</v>
      </c>
      <c r="M828" s="25"/>
      <c r="O828" s="25"/>
      <c r="Q828" s="25"/>
    </row>
    <row r="829" spans="1:17" x14ac:dyDescent="0.25">
      <c r="A829" s="5">
        <f>+'Net Hash Rate'!B828</f>
        <v>40648</v>
      </c>
      <c r="B829">
        <f>+'Net Hash Rate'!G828</f>
        <v>0.98989999294281006</v>
      </c>
      <c r="C829">
        <v>0.11532916257396691</v>
      </c>
      <c r="D829" s="25">
        <f t="shared" si="36"/>
        <v>0.87457083036884309</v>
      </c>
      <c r="E829">
        <v>0.12156529466852321</v>
      </c>
      <c r="F829" s="25">
        <f t="shared" si="37"/>
        <v>0.86833469827428689</v>
      </c>
      <c r="G829">
        <v>0.14578954978982719</v>
      </c>
      <c r="H829" s="25">
        <f t="shared" si="38"/>
        <v>0.84411044315298289</v>
      </c>
      <c r="K829">
        <v>336.58202890177205</v>
      </c>
      <c r="L829">
        <v>827</v>
      </c>
      <c r="M829" s="25"/>
      <c r="O829" s="25"/>
      <c r="Q829" s="25"/>
    </row>
    <row r="830" spans="1:17" x14ac:dyDescent="0.25">
      <c r="A830" s="5">
        <f>+'Net Hash Rate'!B829</f>
        <v>40649</v>
      </c>
      <c r="B830">
        <f>+'Net Hash Rate'!G829</f>
        <v>1.0499000549316406</v>
      </c>
      <c r="C830">
        <v>0.11783395020576438</v>
      </c>
      <c r="D830" s="25">
        <f t="shared" si="36"/>
        <v>0.93206610472587625</v>
      </c>
      <c r="E830">
        <v>0.12273607000663178</v>
      </c>
      <c r="F830" s="25">
        <f t="shared" si="37"/>
        <v>0.92716398492500884</v>
      </c>
      <c r="G830">
        <v>0.14177835437310118</v>
      </c>
      <c r="H830" s="25">
        <f t="shared" si="38"/>
        <v>0.90812170055853947</v>
      </c>
      <c r="K830">
        <v>456.3247619828237</v>
      </c>
      <c r="L830">
        <v>828</v>
      </c>
      <c r="M830" s="25"/>
      <c r="O830" s="25"/>
      <c r="Q830" s="25"/>
    </row>
    <row r="831" spans="1:17" x14ac:dyDescent="0.25">
      <c r="A831" s="5">
        <f>+'Net Hash Rate'!B830</f>
        <v>40650</v>
      </c>
      <c r="B831">
        <f>+'Net Hash Rate'!G830</f>
        <v>1.1123000383377075</v>
      </c>
      <c r="C831">
        <v>0.12750941630622764</v>
      </c>
      <c r="D831" s="25">
        <f t="shared" si="36"/>
        <v>0.98479062203147993</v>
      </c>
      <c r="E831">
        <v>0.13372274344313353</v>
      </c>
      <c r="F831" s="25">
        <f t="shared" si="37"/>
        <v>0.97857729489457401</v>
      </c>
      <c r="G831">
        <v>0.15785841270644449</v>
      </c>
      <c r="H831" s="25">
        <f t="shared" si="38"/>
        <v>0.954441625631263</v>
      </c>
      <c r="K831">
        <v>380.39160675073026</v>
      </c>
      <c r="L831">
        <v>829</v>
      </c>
      <c r="M831" s="25"/>
      <c r="O831" s="25"/>
      <c r="Q831" s="25"/>
    </row>
    <row r="832" spans="1:17" x14ac:dyDescent="0.25">
      <c r="A832" s="5">
        <f>+'Net Hash Rate'!B831</f>
        <v>40651</v>
      </c>
      <c r="B832">
        <f>+'Net Hash Rate'!G831</f>
        <v>1.1619999408721924</v>
      </c>
      <c r="C832">
        <v>0.1359160308342513</v>
      </c>
      <c r="D832" s="25">
        <f t="shared" si="36"/>
        <v>1.0260839100379411</v>
      </c>
      <c r="E832">
        <v>0.1434410067115951</v>
      </c>
      <c r="F832" s="25">
        <f t="shared" si="37"/>
        <v>1.0185589341605974</v>
      </c>
      <c r="G832">
        <v>0.17267177550713705</v>
      </c>
      <c r="H832" s="25">
        <f t="shared" si="38"/>
        <v>0.9893281653650553</v>
      </c>
      <c r="K832">
        <v>327.25704696349385</v>
      </c>
      <c r="L832">
        <v>830</v>
      </c>
      <c r="M832" s="25"/>
      <c r="O832" s="25"/>
      <c r="Q832" s="25"/>
    </row>
    <row r="833" spans="1:17" x14ac:dyDescent="0.25">
      <c r="A833" s="5">
        <f>+'Net Hash Rate'!B832</f>
        <v>40652</v>
      </c>
      <c r="B833">
        <f>+'Net Hash Rate'!G832</f>
        <v>1.1979000568389893</v>
      </c>
      <c r="C833">
        <v>0.13661750355374405</v>
      </c>
      <c r="D833" s="25">
        <f t="shared" si="36"/>
        <v>1.0612825532852452</v>
      </c>
      <c r="E833">
        <v>0.14304001722478901</v>
      </c>
      <c r="F833" s="25">
        <f t="shared" si="37"/>
        <v>1.0548600396142003</v>
      </c>
      <c r="G833">
        <v>0.16798827157996318</v>
      </c>
      <c r="H833" s="25">
        <f t="shared" si="38"/>
        <v>1.029911785259026</v>
      </c>
      <c r="K833">
        <v>396.58586315942631</v>
      </c>
      <c r="L833">
        <v>831</v>
      </c>
      <c r="M833" s="25"/>
      <c r="O833" s="25"/>
      <c r="Q833" s="25"/>
    </row>
    <row r="834" spans="1:17" x14ac:dyDescent="0.25">
      <c r="A834" s="5">
        <f>+'Net Hash Rate'!B833</f>
        <v>40653</v>
      </c>
      <c r="B834">
        <f>+'Net Hash Rate'!G833</f>
        <v>1.1420999765396118</v>
      </c>
      <c r="C834">
        <v>0.13220136601158969</v>
      </c>
      <c r="D834" s="25">
        <f t="shared" si="36"/>
        <v>1.0098986105280221</v>
      </c>
      <c r="E834">
        <v>0.13906809154211208</v>
      </c>
      <c r="F834" s="25">
        <f t="shared" si="37"/>
        <v>1.0030318849974997</v>
      </c>
      <c r="G834">
        <v>0.16574188686542607</v>
      </c>
      <c r="H834" s="25">
        <f t="shared" si="38"/>
        <v>0.97635808967418569</v>
      </c>
      <c r="K834">
        <v>352.97124582797863</v>
      </c>
      <c r="L834">
        <v>832</v>
      </c>
      <c r="M834" s="25"/>
      <c r="O834" s="25"/>
      <c r="Q834" s="25"/>
    </row>
    <row r="835" spans="1:17" x14ac:dyDescent="0.25">
      <c r="A835" s="5">
        <f>+'Net Hash Rate'!B834</f>
        <v>40654</v>
      </c>
      <c r="B835">
        <f>+'Net Hash Rate'!G834</f>
        <v>1.2100000381469727</v>
      </c>
      <c r="C835">
        <v>0.14155291901427336</v>
      </c>
      <c r="D835" s="25">
        <f t="shared" si="36"/>
        <v>1.0684471191326992</v>
      </c>
      <c r="E835">
        <v>0.1493973044285572</v>
      </c>
      <c r="F835" s="25">
        <f t="shared" si="37"/>
        <v>1.0606027337184154</v>
      </c>
      <c r="G835">
        <v>0.17986881957034298</v>
      </c>
      <c r="H835" s="25">
        <f t="shared" si="38"/>
        <v>1.0301312185766296</v>
      </c>
      <c r="K835">
        <v>326.89279662995403</v>
      </c>
      <c r="L835">
        <v>833</v>
      </c>
      <c r="M835" s="25"/>
      <c r="O835" s="25"/>
      <c r="Q835" s="25"/>
    </row>
    <row r="836" spans="1:17" x14ac:dyDescent="0.25">
      <c r="A836" s="5">
        <f>+'Net Hash Rate'!B835</f>
        <v>40655</v>
      </c>
      <c r="B836">
        <f>+'Net Hash Rate'!G835</f>
        <v>1.409000039100647</v>
      </c>
      <c r="C836">
        <v>0.15806389763331305</v>
      </c>
      <c r="D836" s="25">
        <f t="shared" ref="D836:D899" si="39">+B836-C836</f>
        <v>1.2509361414673339</v>
      </c>
      <c r="E836">
        <v>0.16461480276125051</v>
      </c>
      <c r="F836" s="25">
        <f t="shared" ref="F836:F899" si="40">+B836-E836</f>
        <v>1.2443852363393964</v>
      </c>
      <c r="G836">
        <v>0.19006179373072374</v>
      </c>
      <c r="H836" s="25">
        <f t="shared" ref="H836:H899" si="41">+B836-G836</f>
        <v>1.2189382453699231</v>
      </c>
      <c r="K836">
        <v>458.29495022267685</v>
      </c>
      <c r="L836">
        <v>834</v>
      </c>
      <c r="M836" s="25"/>
      <c r="O836" s="25"/>
      <c r="Q836" s="25"/>
    </row>
    <row r="837" spans="1:17" x14ac:dyDescent="0.25">
      <c r="A837" s="5">
        <f>+'Net Hash Rate'!B836</f>
        <v>40656</v>
      </c>
      <c r="B837">
        <f>+'Net Hash Rate'!G836</f>
        <v>1.7000999450683594</v>
      </c>
      <c r="C837">
        <v>0.18810504591134311</v>
      </c>
      <c r="D837" s="25">
        <f t="shared" si="39"/>
        <v>1.5119948991570162</v>
      </c>
      <c r="E837">
        <v>0.19501134391967437</v>
      </c>
      <c r="F837" s="25">
        <f t="shared" si="40"/>
        <v>1.505088601148685</v>
      </c>
      <c r="G837">
        <v>0.22183885853303703</v>
      </c>
      <c r="H837" s="25">
        <f t="shared" si="41"/>
        <v>1.4782610865353223</v>
      </c>
      <c r="K837">
        <v>525.43167896886928</v>
      </c>
      <c r="L837">
        <v>835</v>
      </c>
      <c r="M837" s="25"/>
      <c r="O837" s="25"/>
      <c r="Q837" s="25"/>
    </row>
    <row r="838" spans="1:17" x14ac:dyDescent="0.25">
      <c r="A838" s="5">
        <f>+'Net Hash Rate'!B837</f>
        <v>40657</v>
      </c>
      <c r="B838">
        <f>+'Net Hash Rate'!G837</f>
        <v>1.6301000118255615</v>
      </c>
      <c r="C838">
        <v>0.1821417979904999</v>
      </c>
      <c r="D838" s="25">
        <f t="shared" si="39"/>
        <v>1.4479582138350615</v>
      </c>
      <c r="E838">
        <v>0.18944378831021721</v>
      </c>
      <c r="F838" s="25">
        <f t="shared" si="40"/>
        <v>1.4406562235153444</v>
      </c>
      <c r="G838">
        <v>0.21780836970715928</v>
      </c>
      <c r="H838" s="25">
        <f t="shared" si="41"/>
        <v>1.4122916421184022</v>
      </c>
      <c r="K838">
        <v>475.91130103534084</v>
      </c>
      <c r="L838">
        <v>836</v>
      </c>
      <c r="M838" s="25"/>
      <c r="O838" s="25"/>
      <c r="Q838" s="25"/>
    </row>
    <row r="839" spans="1:17" x14ac:dyDescent="0.25">
      <c r="A839" s="5">
        <f>+'Net Hash Rate'!B838</f>
        <v>40658</v>
      </c>
      <c r="B839">
        <f>+'Net Hash Rate'!G838</f>
        <v>1.5590000152587891</v>
      </c>
      <c r="C839">
        <v>0.17375010419611805</v>
      </c>
      <c r="D839" s="25">
        <f t="shared" si="39"/>
        <v>1.385249911062671</v>
      </c>
      <c r="E839">
        <v>0.18056291316604853</v>
      </c>
      <c r="F839" s="25">
        <f t="shared" si="40"/>
        <v>1.3784371020927406</v>
      </c>
      <c r="G839">
        <v>0.20702726960974338</v>
      </c>
      <c r="H839" s="25">
        <f t="shared" si="41"/>
        <v>1.3519727456490456</v>
      </c>
      <c r="K839">
        <v>487.99251545494809</v>
      </c>
      <c r="L839">
        <v>837</v>
      </c>
      <c r="M839" s="25"/>
      <c r="O839" s="25"/>
      <c r="Q839" s="25"/>
    </row>
    <row r="840" spans="1:17" x14ac:dyDescent="0.25">
      <c r="A840" s="5">
        <f>+'Net Hash Rate'!B839</f>
        <v>40659</v>
      </c>
      <c r="B840">
        <f>+'Net Hash Rate'!G839</f>
        <v>1.7948999404907227</v>
      </c>
      <c r="C840">
        <v>0.19707219513914986</v>
      </c>
      <c r="D840" s="25">
        <f t="shared" si="39"/>
        <v>1.5978277453515728</v>
      </c>
      <c r="E840">
        <v>0.20378275470905724</v>
      </c>
      <c r="F840" s="25">
        <f t="shared" si="40"/>
        <v>1.5911171857816655</v>
      </c>
      <c r="G840">
        <v>0.22984992335836249</v>
      </c>
      <c r="H840" s="25">
        <f t="shared" si="41"/>
        <v>1.5650500171323602</v>
      </c>
      <c r="K840">
        <v>571.45556177466358</v>
      </c>
      <c r="L840">
        <v>838</v>
      </c>
      <c r="M840" s="25"/>
      <c r="O840" s="25"/>
      <c r="Q840" s="25"/>
    </row>
    <row r="841" spans="1:17" x14ac:dyDescent="0.25">
      <c r="A841" s="5">
        <f>+'Net Hash Rate'!B840</f>
        <v>40660</v>
      </c>
      <c r="B841">
        <f>+'Net Hash Rate'!G840</f>
        <v>1.8999999761581421</v>
      </c>
      <c r="C841">
        <v>0.20885051712130848</v>
      </c>
      <c r="D841" s="25">
        <f t="shared" si="39"/>
        <v>1.6911494590368337</v>
      </c>
      <c r="E841">
        <v>0.21604515295883792</v>
      </c>
      <c r="F841" s="25">
        <f t="shared" si="40"/>
        <v>1.6839548231993042</v>
      </c>
      <c r="G841">
        <v>0.24399271586972107</v>
      </c>
      <c r="H841" s="25">
        <f t="shared" si="41"/>
        <v>1.656007260288421</v>
      </c>
      <c r="K841">
        <v>564.13678097738671</v>
      </c>
      <c r="L841">
        <v>839</v>
      </c>
      <c r="M841" s="25"/>
      <c r="O841" s="25"/>
      <c r="Q841" s="25"/>
    </row>
    <row r="842" spans="1:17" x14ac:dyDescent="0.25">
      <c r="A842" s="5">
        <f>+'Net Hash Rate'!B841</f>
        <v>40661</v>
      </c>
      <c r="B842">
        <f>+'Net Hash Rate'!G841</f>
        <v>2.2105998992919922</v>
      </c>
      <c r="C842">
        <v>0.24209856817477643</v>
      </c>
      <c r="D842" s="25">
        <f t="shared" si="39"/>
        <v>1.9685013311172157</v>
      </c>
      <c r="E842">
        <v>0.25012831552323428</v>
      </c>
      <c r="F842" s="25">
        <f t="shared" si="40"/>
        <v>1.9604715837687579</v>
      </c>
      <c r="G842">
        <v>0.28131986909831885</v>
      </c>
      <c r="H842" s="25">
        <f t="shared" si="41"/>
        <v>1.9292800301936732</v>
      </c>
      <c r="K842">
        <v>588.36262084742395</v>
      </c>
      <c r="L842">
        <v>840</v>
      </c>
      <c r="M842" s="25"/>
      <c r="O842" s="25"/>
      <c r="Q842" s="25"/>
    </row>
    <row r="843" spans="1:17" x14ac:dyDescent="0.25">
      <c r="A843" s="5">
        <f>+'Net Hash Rate'!B842</f>
        <v>40662</v>
      </c>
      <c r="B843">
        <f>+'Net Hash Rate'!G842</f>
        <v>2.880000114440918</v>
      </c>
      <c r="C843">
        <v>0.306342529583914</v>
      </c>
      <c r="D843" s="25">
        <f t="shared" si="39"/>
        <v>2.573657584857004</v>
      </c>
      <c r="E843">
        <v>0.31334327767050296</v>
      </c>
      <c r="F843" s="25">
        <f t="shared" si="40"/>
        <v>2.5666568367704148</v>
      </c>
      <c r="G843">
        <v>0.34053768361285774</v>
      </c>
      <c r="H843" s="25">
        <f t="shared" si="41"/>
        <v>2.5394624308280602</v>
      </c>
      <c r="K843">
        <v>882.30259498829491</v>
      </c>
      <c r="L843">
        <v>841</v>
      </c>
      <c r="M843" s="25"/>
      <c r="O843" s="25"/>
      <c r="Q843" s="25"/>
    </row>
    <row r="844" spans="1:17" x14ac:dyDescent="0.25">
      <c r="A844" s="5">
        <f>+'Net Hash Rate'!B843</f>
        <v>40663</v>
      </c>
      <c r="B844">
        <f>+'Net Hash Rate'!G843</f>
        <v>3.5</v>
      </c>
      <c r="C844">
        <v>0.36932678351834852</v>
      </c>
      <c r="D844" s="25">
        <f t="shared" si="39"/>
        <v>3.1306732164816515</v>
      </c>
      <c r="E844">
        <v>0.37670319398198338</v>
      </c>
      <c r="F844" s="25">
        <f t="shared" si="40"/>
        <v>3.1232968060180166</v>
      </c>
      <c r="G844">
        <v>0.40535686042797286</v>
      </c>
      <c r="H844" s="25">
        <f t="shared" si="41"/>
        <v>3.0946431395720273</v>
      </c>
      <c r="K844">
        <v>1018.6005451564167</v>
      </c>
      <c r="L844">
        <v>842</v>
      </c>
      <c r="M844" s="25"/>
      <c r="O844" s="25"/>
      <c r="Q844" s="25"/>
    </row>
    <row r="845" spans="1:17" x14ac:dyDescent="0.25">
      <c r="A845" s="5">
        <f>+'Net Hash Rate'!B844</f>
        <v>40664</v>
      </c>
      <c r="B845">
        <f>+'Net Hash Rate'!G844</f>
        <v>3.033099889755249</v>
      </c>
      <c r="C845">
        <v>0.32682044058619542</v>
      </c>
      <c r="D845" s="25">
        <f t="shared" si="39"/>
        <v>2.7062794491690534</v>
      </c>
      <c r="E845">
        <v>0.33579362234202603</v>
      </c>
      <c r="F845" s="25">
        <f t="shared" si="40"/>
        <v>2.6973062674132229</v>
      </c>
      <c r="G845">
        <v>0.3706499468725501</v>
      </c>
      <c r="H845" s="25">
        <f t="shared" si="41"/>
        <v>2.6624499428826991</v>
      </c>
      <c r="K845">
        <v>723.83139612494017</v>
      </c>
      <c r="L845">
        <v>843</v>
      </c>
      <c r="M845" s="25"/>
      <c r="O845" s="25"/>
      <c r="Q845" s="25"/>
    </row>
    <row r="846" spans="1:17" x14ac:dyDescent="0.25">
      <c r="A846" s="5">
        <f>+'Net Hash Rate'!B845</f>
        <v>40665</v>
      </c>
      <c r="B846">
        <f>+'Net Hash Rate'!G845</f>
        <v>3.2000000476837158</v>
      </c>
      <c r="C846">
        <v>0.34137896444471522</v>
      </c>
      <c r="D846" s="25">
        <f t="shared" si="39"/>
        <v>2.8586210832390004</v>
      </c>
      <c r="E846">
        <v>0.3495386244165099</v>
      </c>
      <c r="F846" s="25">
        <f t="shared" si="40"/>
        <v>2.8504614232672059</v>
      </c>
      <c r="G846">
        <v>0.38123482357694599</v>
      </c>
      <c r="H846" s="25">
        <f t="shared" si="41"/>
        <v>2.81876522410677</v>
      </c>
      <c r="K846">
        <v>840.80594332224371</v>
      </c>
      <c r="L846">
        <v>844</v>
      </c>
      <c r="M846" s="25"/>
      <c r="O846" s="25"/>
      <c r="Q846" s="25"/>
    </row>
    <row r="847" spans="1:17" x14ac:dyDescent="0.25">
      <c r="A847" s="5">
        <f>+'Net Hash Rate'!B846</f>
        <v>40666</v>
      </c>
      <c r="B847">
        <f>+'Net Hash Rate'!G846</f>
        <v>3.4100000858306885</v>
      </c>
      <c r="C847">
        <v>0.36360496014443933</v>
      </c>
      <c r="D847" s="25">
        <f t="shared" si="39"/>
        <v>3.0463951256862494</v>
      </c>
      <c r="E847">
        <v>0.37223254171117809</v>
      </c>
      <c r="F847" s="25">
        <f t="shared" si="40"/>
        <v>3.0377675441195104</v>
      </c>
      <c r="G847">
        <v>0.40574638230717458</v>
      </c>
      <c r="H847" s="25">
        <f t="shared" si="41"/>
        <v>3.004253703523514</v>
      </c>
      <c r="K847">
        <v>847.43890800567715</v>
      </c>
      <c r="L847">
        <v>845</v>
      </c>
      <c r="M847" s="25"/>
      <c r="O847" s="25"/>
      <c r="Q847" s="25"/>
    </row>
    <row r="848" spans="1:17" x14ac:dyDescent="0.25">
      <c r="A848" s="5">
        <f>+'Net Hash Rate'!B847</f>
        <v>40667</v>
      </c>
      <c r="B848">
        <f>+'Net Hash Rate'!G847</f>
        <v>3.4061000347137451</v>
      </c>
      <c r="C848">
        <v>0.36309671044626535</v>
      </c>
      <c r="D848" s="25">
        <f t="shared" si="39"/>
        <v>3.0430033242674797</v>
      </c>
      <c r="E848">
        <v>0.3716791618647749</v>
      </c>
      <c r="F848" s="25">
        <f t="shared" si="40"/>
        <v>3.0344208728489703</v>
      </c>
      <c r="G848">
        <v>0.40501769439997543</v>
      </c>
      <c r="H848" s="25">
        <f t="shared" si="41"/>
        <v>3.0010823403137699</v>
      </c>
      <c r="K848">
        <v>850.94661444762562</v>
      </c>
      <c r="L848">
        <v>846</v>
      </c>
      <c r="M848" s="25"/>
      <c r="O848" s="25"/>
      <c r="Q848" s="25"/>
    </row>
    <row r="849" spans="1:17" x14ac:dyDescent="0.25">
      <c r="A849" s="5">
        <f>+'Net Hash Rate'!B848</f>
        <v>40668</v>
      </c>
      <c r="B849">
        <f>+'Net Hash Rate'!G848</f>
        <v>3.3329999446868896</v>
      </c>
      <c r="C849">
        <v>0.35557477089552963</v>
      </c>
      <c r="D849" s="25">
        <f t="shared" si="39"/>
        <v>2.9774251737913602</v>
      </c>
      <c r="E849">
        <v>0.36407633525330735</v>
      </c>
      <c r="F849" s="25">
        <f t="shared" si="40"/>
        <v>2.9689236094335825</v>
      </c>
      <c r="G849">
        <v>0.39710066200109506</v>
      </c>
      <c r="H849" s="25">
        <f t="shared" si="41"/>
        <v>2.9358992826857948</v>
      </c>
      <c r="K849">
        <v>840.53006204226915</v>
      </c>
      <c r="L849">
        <v>847</v>
      </c>
      <c r="M849" s="25"/>
      <c r="O849" s="25"/>
      <c r="Q849" s="25"/>
    </row>
    <row r="850" spans="1:17" x14ac:dyDescent="0.25">
      <c r="A850" s="5">
        <f>+'Net Hash Rate'!B849</f>
        <v>40669</v>
      </c>
      <c r="B850">
        <f>+'Net Hash Rate'!G849</f>
        <v>3.4500000476837158</v>
      </c>
      <c r="C850">
        <v>0.36729342260490239</v>
      </c>
      <c r="D850" s="25">
        <f t="shared" si="39"/>
        <v>3.0827066250788135</v>
      </c>
      <c r="E850">
        <v>0.37580210178803969</v>
      </c>
      <c r="F850" s="25">
        <f t="shared" si="40"/>
        <v>3.0741979458956763</v>
      </c>
      <c r="G850">
        <v>0.40885406607493674</v>
      </c>
      <c r="H850" s="25">
        <f t="shared" si="41"/>
        <v>3.0411459816087789</v>
      </c>
      <c r="K850">
        <v>869.52342907130173</v>
      </c>
      <c r="L850">
        <v>848</v>
      </c>
      <c r="M850" s="25"/>
      <c r="O850" s="25"/>
      <c r="Q850" s="25"/>
    </row>
    <row r="851" spans="1:17" x14ac:dyDescent="0.25">
      <c r="A851" s="5">
        <f>+'Net Hash Rate'!B850</f>
        <v>40670</v>
      </c>
      <c r="B851">
        <f>+'Net Hash Rate'!G850</f>
        <v>3.6410000324249268</v>
      </c>
      <c r="C851">
        <v>0.38591525658947268</v>
      </c>
      <c r="D851" s="25">
        <f t="shared" si="39"/>
        <v>3.2550847758354542</v>
      </c>
      <c r="E851">
        <v>0.39424143579579224</v>
      </c>
      <c r="F851" s="25">
        <f t="shared" si="40"/>
        <v>3.2467585966291344</v>
      </c>
      <c r="G851">
        <v>0.42658447892274082</v>
      </c>
      <c r="H851" s="25">
        <f t="shared" si="41"/>
        <v>3.2144155535021861</v>
      </c>
      <c r="K851">
        <v>938.26991569862503</v>
      </c>
      <c r="L851">
        <v>849</v>
      </c>
      <c r="M851" s="25"/>
      <c r="O851" s="25"/>
      <c r="Q851" s="25"/>
    </row>
    <row r="852" spans="1:17" x14ac:dyDescent="0.25">
      <c r="A852" s="5">
        <f>+'Net Hash Rate'!B851</f>
        <v>40671</v>
      </c>
      <c r="B852">
        <f>+'Net Hash Rate'!G851</f>
        <v>3.8659000396728516</v>
      </c>
      <c r="C852">
        <v>0.40790617672908214</v>
      </c>
      <c r="D852" s="25">
        <f t="shared" si="39"/>
        <v>3.4579938629437694</v>
      </c>
      <c r="E852">
        <v>0.41604187295890183</v>
      </c>
      <c r="F852" s="25">
        <f t="shared" si="40"/>
        <v>3.4498581667139496</v>
      </c>
      <c r="G852">
        <v>0.44764498496363636</v>
      </c>
      <c r="H852" s="25">
        <f t="shared" si="41"/>
        <v>3.4182550547092152</v>
      </c>
      <c r="K852">
        <v>1020.0952735484532</v>
      </c>
      <c r="L852">
        <v>850</v>
      </c>
      <c r="M852" s="25"/>
      <c r="O852" s="25"/>
      <c r="Q852" s="25"/>
    </row>
    <row r="853" spans="1:17" x14ac:dyDescent="0.25">
      <c r="A853" s="5">
        <f>+'Net Hash Rate'!B852</f>
        <v>40672</v>
      </c>
      <c r="B853">
        <f>+'Net Hash Rate'!G852</f>
        <v>3.7999999523162842</v>
      </c>
      <c r="C853">
        <v>0.40211640029905438</v>
      </c>
      <c r="D853" s="25">
        <f t="shared" si="39"/>
        <v>3.3978835520172299</v>
      </c>
      <c r="E853">
        <v>0.41055751941245816</v>
      </c>
      <c r="F853" s="25">
        <f t="shared" si="40"/>
        <v>3.389442432903826</v>
      </c>
      <c r="G853">
        <v>0.44334704660847502</v>
      </c>
      <c r="H853" s="25">
        <f t="shared" si="41"/>
        <v>3.3566529057078092</v>
      </c>
      <c r="K853">
        <v>966.09471034379726</v>
      </c>
      <c r="L853">
        <v>851</v>
      </c>
      <c r="M853" s="25"/>
      <c r="O853" s="25"/>
      <c r="Q853" s="25"/>
    </row>
    <row r="854" spans="1:17" x14ac:dyDescent="0.25">
      <c r="A854" s="5">
        <f>+'Net Hash Rate'!B853</f>
        <v>40673</v>
      </c>
      <c r="B854">
        <f>+'Net Hash Rate'!G853</f>
        <v>5.809999942779541</v>
      </c>
      <c r="C854">
        <v>0.6098847208381174</v>
      </c>
      <c r="D854" s="25">
        <f t="shared" si="39"/>
        <v>5.2001152219414237</v>
      </c>
      <c r="E854">
        <v>0.62090909015623708</v>
      </c>
      <c r="F854" s="25">
        <f t="shared" si="40"/>
        <v>5.1890908526233037</v>
      </c>
      <c r="G854">
        <v>0.66373325277247341</v>
      </c>
      <c r="H854" s="25">
        <f t="shared" si="41"/>
        <v>5.1462666900070673</v>
      </c>
      <c r="K854">
        <v>1132.0626307526504</v>
      </c>
      <c r="L854">
        <v>852</v>
      </c>
      <c r="M854" s="25"/>
      <c r="O854" s="25"/>
      <c r="Q854" s="25"/>
    </row>
    <row r="855" spans="1:17" x14ac:dyDescent="0.25">
      <c r="A855" s="5">
        <f>+'Net Hash Rate'!B854</f>
        <v>40674</v>
      </c>
      <c r="B855">
        <f>+'Net Hash Rate'!G854</f>
        <v>5.5</v>
      </c>
      <c r="C855">
        <v>0.57983421054650641</v>
      </c>
      <c r="D855" s="25">
        <f t="shared" si="39"/>
        <v>4.9201657894534936</v>
      </c>
      <c r="E855">
        <v>0.59122096730510554</v>
      </c>
      <c r="F855" s="25">
        <f t="shared" si="40"/>
        <v>4.9087790326948948</v>
      </c>
      <c r="G855">
        <v>0.63545282393388358</v>
      </c>
      <c r="H855" s="25">
        <f t="shared" si="41"/>
        <v>4.8645471760661163</v>
      </c>
      <c r="K855">
        <v>1037.0290808022089</v>
      </c>
      <c r="L855">
        <v>853</v>
      </c>
      <c r="M855" s="25"/>
      <c r="O855" s="25"/>
      <c r="Q855" s="25"/>
    </row>
    <row r="856" spans="1:17" x14ac:dyDescent="0.25">
      <c r="A856" s="5">
        <f>+'Net Hash Rate'!B855</f>
        <v>40675</v>
      </c>
      <c r="B856">
        <f>+'Net Hash Rate'!G855</f>
        <v>6.3001999855041504</v>
      </c>
      <c r="C856">
        <v>0.66360649409657013</v>
      </c>
      <c r="D856" s="25">
        <f t="shared" si="39"/>
        <v>5.6365934914075799</v>
      </c>
      <c r="E856">
        <v>0.67642537712220552</v>
      </c>
      <c r="F856" s="25">
        <f t="shared" si="40"/>
        <v>5.6237746083819449</v>
      </c>
      <c r="G856">
        <v>0.72622032823528637</v>
      </c>
      <c r="H856" s="25">
        <f t="shared" si="41"/>
        <v>5.5739796572688638</v>
      </c>
      <c r="K856">
        <v>1055.3044561156389</v>
      </c>
      <c r="L856">
        <v>854</v>
      </c>
      <c r="M856" s="25"/>
      <c r="O856" s="25"/>
      <c r="Q856" s="25"/>
    </row>
    <row r="857" spans="1:17" x14ac:dyDescent="0.25">
      <c r="A857" s="5">
        <f>+'Net Hash Rate'!B856</f>
        <v>40676</v>
      </c>
      <c r="B857">
        <f>+'Net Hash Rate'!G856</f>
        <v>8.1979999542236328</v>
      </c>
      <c r="C857">
        <v>0.8492664586147568</v>
      </c>
      <c r="D857" s="25">
        <f t="shared" si="39"/>
        <v>7.3487334956088759</v>
      </c>
      <c r="E857">
        <v>0.86051285805894395</v>
      </c>
      <c r="F857" s="25">
        <f t="shared" si="40"/>
        <v>7.337487096164689</v>
      </c>
      <c r="G857">
        <v>0.90419949669989064</v>
      </c>
      <c r="H857" s="25">
        <f t="shared" si="41"/>
        <v>7.2938004575237425</v>
      </c>
      <c r="K857">
        <v>1568.2317240276116</v>
      </c>
      <c r="L857">
        <v>855</v>
      </c>
      <c r="M857" s="25"/>
      <c r="O857" s="25"/>
      <c r="Q857" s="25"/>
    </row>
    <row r="858" spans="1:17" x14ac:dyDescent="0.25">
      <c r="A858" s="5">
        <f>+'Net Hash Rate'!B857</f>
        <v>40677</v>
      </c>
      <c r="B858">
        <f>+'Net Hash Rate'!G857</f>
        <v>7.197700023651123</v>
      </c>
      <c r="C858">
        <v>0.74497254982650007</v>
      </c>
      <c r="D858" s="25">
        <f t="shared" si="39"/>
        <v>6.4527274738246234</v>
      </c>
      <c r="E858">
        <v>0.75459155004078537</v>
      </c>
      <c r="F858" s="25">
        <f t="shared" si="40"/>
        <v>6.4431084736103372</v>
      </c>
      <c r="G858">
        <v>0.79195655637317597</v>
      </c>
      <c r="H858" s="25">
        <f t="shared" si="41"/>
        <v>6.4057434672779472</v>
      </c>
      <c r="K858">
        <v>1609.9953833226934</v>
      </c>
      <c r="L858">
        <v>856</v>
      </c>
      <c r="M858" s="25"/>
      <c r="O858" s="25"/>
      <c r="Q858" s="25"/>
    </row>
    <row r="859" spans="1:17" x14ac:dyDescent="0.25">
      <c r="A859" s="5">
        <f>+'Net Hash Rate'!B858</f>
        <v>40678</v>
      </c>
      <c r="B859">
        <f>+'Net Hash Rate'!G858</f>
        <v>6.9869999885559082</v>
      </c>
      <c r="C859">
        <v>0.73002050979144995</v>
      </c>
      <c r="D859" s="25">
        <f t="shared" si="39"/>
        <v>6.2569794787644586</v>
      </c>
      <c r="E859">
        <v>0.74197453951265657</v>
      </c>
      <c r="F859" s="25">
        <f t="shared" si="40"/>
        <v>6.2450254490432515</v>
      </c>
      <c r="G859">
        <v>0.78840996796468343</v>
      </c>
      <c r="H859" s="25">
        <f t="shared" si="41"/>
        <v>6.198590020591225</v>
      </c>
      <c r="K859">
        <v>1256.2082493734124</v>
      </c>
      <c r="L859">
        <v>857</v>
      </c>
      <c r="M859" s="25"/>
      <c r="O859" s="25"/>
      <c r="Q859" s="25"/>
    </row>
    <row r="860" spans="1:17" x14ac:dyDescent="0.25">
      <c r="A860" s="5">
        <f>+'Net Hash Rate'!B859</f>
        <v>40679</v>
      </c>
      <c r="B860">
        <f>+'Net Hash Rate'!G859</f>
        <v>8.033900260925293</v>
      </c>
      <c r="C860">
        <v>0.83129166912631602</v>
      </c>
      <c r="D860" s="25">
        <f t="shared" si="39"/>
        <v>7.2026085917989766</v>
      </c>
      <c r="E860">
        <v>0.84194082714226981</v>
      </c>
      <c r="F860" s="25">
        <f t="shared" si="40"/>
        <v>7.1919594337830235</v>
      </c>
      <c r="G860">
        <v>0.88330748145524407</v>
      </c>
      <c r="H860" s="25">
        <f t="shared" si="41"/>
        <v>7.150592779470049</v>
      </c>
      <c r="K860">
        <v>1623.2513964409159</v>
      </c>
      <c r="L860">
        <v>858</v>
      </c>
      <c r="M860" s="25"/>
      <c r="O860" s="25"/>
      <c r="Q860" s="25"/>
    </row>
    <row r="861" spans="1:17" x14ac:dyDescent="0.25">
      <c r="A861" s="5">
        <f>+'Net Hash Rate'!B860</f>
        <v>40680</v>
      </c>
      <c r="B861">
        <f>+'Net Hash Rate'!G860</f>
        <v>7.190000057220459</v>
      </c>
      <c r="C861">
        <v>0.74958281678812422</v>
      </c>
      <c r="D861" s="25">
        <f t="shared" si="39"/>
        <v>6.4404172404323345</v>
      </c>
      <c r="E861">
        <v>0.76125529024140304</v>
      </c>
      <c r="F861" s="25">
        <f t="shared" si="40"/>
        <v>6.4287447669790563</v>
      </c>
      <c r="G861">
        <v>0.80659701337066503</v>
      </c>
      <c r="H861" s="25">
        <f t="shared" si="41"/>
        <v>6.3834030438497944</v>
      </c>
      <c r="K861">
        <v>1324.2267321409579</v>
      </c>
      <c r="L861">
        <v>859</v>
      </c>
      <c r="M861" s="25"/>
      <c r="O861" s="25"/>
      <c r="Q861" s="25"/>
    </row>
    <row r="862" spans="1:17" x14ac:dyDescent="0.25">
      <c r="A862" s="5">
        <f>+'Net Hash Rate'!B861</f>
        <v>40681</v>
      </c>
      <c r="B862">
        <f>+'Net Hash Rate'!G861</f>
        <v>6.880000114440918</v>
      </c>
      <c r="C862">
        <v>0.71517803860622275</v>
      </c>
      <c r="D862" s="25">
        <f t="shared" si="39"/>
        <v>6.164822075834695</v>
      </c>
      <c r="E862">
        <v>0.72555101576247705</v>
      </c>
      <c r="F862" s="25">
        <f t="shared" si="40"/>
        <v>6.154449098678441</v>
      </c>
      <c r="G862">
        <v>0.765844845525947</v>
      </c>
      <c r="H862" s="25">
        <f t="shared" si="41"/>
        <v>6.1141552689149705</v>
      </c>
      <c r="K862">
        <v>1426.3574245974762</v>
      </c>
      <c r="L862">
        <v>860</v>
      </c>
      <c r="M862" s="25"/>
      <c r="O862" s="25"/>
      <c r="Q862" s="25"/>
    </row>
    <row r="863" spans="1:17" x14ac:dyDescent="0.25">
      <c r="A863" s="5">
        <f>+'Net Hash Rate'!B862</f>
        <v>40682</v>
      </c>
      <c r="B863">
        <f>+'Net Hash Rate'!G862</f>
        <v>6.804999828338623</v>
      </c>
      <c r="C863">
        <v>0.72988904307308178</v>
      </c>
      <c r="D863" s="25">
        <f t="shared" si="39"/>
        <v>6.075110785265541</v>
      </c>
      <c r="E863">
        <v>0.74873925580464173</v>
      </c>
      <c r="F863" s="25">
        <f t="shared" si="40"/>
        <v>6.0562605725339811</v>
      </c>
      <c r="G863">
        <v>0.82196290716038656</v>
      </c>
      <c r="H863" s="25">
        <f t="shared" si="41"/>
        <v>5.9830369211782362</v>
      </c>
      <c r="K863">
        <v>773.48017724098372</v>
      </c>
      <c r="L863">
        <v>861</v>
      </c>
      <c r="M863" s="25"/>
      <c r="O863" s="25"/>
      <c r="Q863" s="25"/>
    </row>
    <row r="864" spans="1:17" x14ac:dyDescent="0.25">
      <c r="A864" s="5">
        <f>+'Net Hash Rate'!B863</f>
        <v>40683</v>
      </c>
      <c r="B864">
        <f>+'Net Hash Rate'!G863</f>
        <v>5.590400218963623</v>
      </c>
      <c r="C864">
        <v>0.59744077589967659</v>
      </c>
      <c r="D864" s="25">
        <f t="shared" si="39"/>
        <v>4.9929594430639463</v>
      </c>
      <c r="E864">
        <v>0.61209710623900038</v>
      </c>
      <c r="F864" s="25">
        <f t="shared" si="40"/>
        <v>4.9783031127246229</v>
      </c>
      <c r="G864">
        <v>0.66902962144210432</v>
      </c>
      <c r="H864" s="25">
        <f t="shared" si="41"/>
        <v>4.921370597521519</v>
      </c>
      <c r="K864">
        <v>817.6059344952123</v>
      </c>
      <c r="L864">
        <v>862</v>
      </c>
      <c r="M864" s="25"/>
      <c r="O864" s="25"/>
      <c r="Q864" s="25"/>
    </row>
    <row r="865" spans="1:17" x14ac:dyDescent="0.25">
      <c r="A865" s="5">
        <f>+'Net Hash Rate'!B864</f>
        <v>40684</v>
      </c>
      <c r="B865">
        <f>+'Net Hash Rate'!G864</f>
        <v>6.1196999549865723</v>
      </c>
      <c r="C865">
        <v>0.65697169754054852</v>
      </c>
      <c r="D865" s="25">
        <f t="shared" si="39"/>
        <v>5.4627282574460239</v>
      </c>
      <c r="E865">
        <v>0.67414739703074267</v>
      </c>
      <c r="F865" s="25">
        <f t="shared" si="40"/>
        <v>5.4455525579558293</v>
      </c>
      <c r="G865">
        <v>0.74086640170040152</v>
      </c>
      <c r="H865" s="25">
        <f t="shared" si="41"/>
        <v>5.3788335532861709</v>
      </c>
      <c r="K865">
        <v>763.3195856364099</v>
      </c>
      <c r="L865">
        <v>863</v>
      </c>
      <c r="M865" s="25"/>
      <c r="O865" s="25"/>
      <c r="Q865" s="25"/>
    </row>
    <row r="866" spans="1:17" x14ac:dyDescent="0.25">
      <c r="A866" s="5">
        <f>+'Net Hash Rate'!B865</f>
        <v>40685</v>
      </c>
      <c r="B866">
        <f>+'Net Hash Rate'!G865</f>
        <v>6.6901001930236816</v>
      </c>
      <c r="C866">
        <v>0.70831366877126734</v>
      </c>
      <c r="D866" s="25">
        <f t="shared" si="39"/>
        <v>5.9817865242524144</v>
      </c>
      <c r="E866">
        <v>0.72331460521401181</v>
      </c>
      <c r="F866" s="25">
        <f t="shared" si="40"/>
        <v>5.9667855878096701</v>
      </c>
      <c r="G866">
        <v>0.78158574282585247</v>
      </c>
      <c r="H866" s="25">
        <f t="shared" si="41"/>
        <v>5.9085144501978295</v>
      </c>
      <c r="K866">
        <v>957.02609720405269</v>
      </c>
      <c r="L866">
        <v>864</v>
      </c>
      <c r="M866" s="25"/>
      <c r="O866" s="25"/>
      <c r="Q866" s="25"/>
    </row>
    <row r="867" spans="1:17" x14ac:dyDescent="0.25">
      <c r="A867" s="5">
        <f>+'Net Hash Rate'!B866</f>
        <v>40686</v>
      </c>
      <c r="B867">
        <f>+'Net Hash Rate'!G866</f>
        <v>7.149899959564209</v>
      </c>
      <c r="C867">
        <v>0.76003784298232624</v>
      </c>
      <c r="D867" s="25">
        <f t="shared" si="39"/>
        <v>6.3898621165818827</v>
      </c>
      <c r="E867">
        <v>0.77723115452589697</v>
      </c>
      <c r="F867" s="25">
        <f t="shared" si="40"/>
        <v>6.3726688050383125</v>
      </c>
      <c r="G867">
        <v>0.84401857321689766</v>
      </c>
      <c r="H867" s="25">
        <f t="shared" si="41"/>
        <v>6.3058813863473109</v>
      </c>
      <c r="K867">
        <v>891.95551659337434</v>
      </c>
      <c r="L867">
        <v>865</v>
      </c>
      <c r="M867" s="25"/>
      <c r="O867" s="25"/>
      <c r="Q867" s="25"/>
    </row>
    <row r="868" spans="1:17" x14ac:dyDescent="0.25">
      <c r="A868" s="5">
        <f>+'Net Hash Rate'!B867</f>
        <v>40687</v>
      </c>
      <c r="B868">
        <f>+'Net Hash Rate'!G867</f>
        <v>7.4200000762939453</v>
      </c>
      <c r="C868">
        <v>0.78491805123407576</v>
      </c>
      <c r="D868" s="25">
        <f t="shared" si="39"/>
        <v>6.6350820250598694</v>
      </c>
      <c r="E868">
        <v>0.80129848544464954</v>
      </c>
      <c r="F868" s="25">
        <f t="shared" si="40"/>
        <v>6.6187015908492954</v>
      </c>
      <c r="G868">
        <v>0.864928282135624</v>
      </c>
      <c r="H868" s="25">
        <f t="shared" si="41"/>
        <v>6.5550717941583212</v>
      </c>
      <c r="K868">
        <v>972.14742023531414</v>
      </c>
      <c r="L868">
        <v>866</v>
      </c>
      <c r="M868" s="25"/>
      <c r="O868" s="25"/>
      <c r="Q868" s="25"/>
    </row>
    <row r="869" spans="1:17" x14ac:dyDescent="0.25">
      <c r="A869" s="5">
        <f>+'Net Hash Rate'!B868</f>
        <v>40688</v>
      </c>
      <c r="B869">
        <f>+'Net Hash Rate'!G868</f>
        <v>8.3997001647949219</v>
      </c>
      <c r="C869">
        <v>0.88403566854590365</v>
      </c>
      <c r="D869" s="25">
        <f t="shared" si="39"/>
        <v>7.515664496249018</v>
      </c>
      <c r="E869">
        <v>0.90085410792465392</v>
      </c>
      <c r="F869" s="25">
        <f t="shared" si="40"/>
        <v>7.498846056870268</v>
      </c>
      <c r="G869">
        <v>0.96618533569140885</v>
      </c>
      <c r="H869" s="25">
        <f t="shared" si="41"/>
        <v>7.4335148291035127</v>
      </c>
      <c r="K869">
        <v>1072.4892116796411</v>
      </c>
      <c r="L869">
        <v>867</v>
      </c>
      <c r="M869" s="25"/>
      <c r="O869" s="25"/>
      <c r="Q869" s="25"/>
    </row>
    <row r="870" spans="1:17" x14ac:dyDescent="0.25">
      <c r="A870" s="5">
        <f>+'Net Hash Rate'!B869</f>
        <v>40689</v>
      </c>
      <c r="B870">
        <f>+'Net Hash Rate'!G869</f>
        <v>8.7980003356933594</v>
      </c>
      <c r="C870">
        <v>0.925499416260403</v>
      </c>
      <c r="D870" s="25">
        <f t="shared" si="39"/>
        <v>7.872500919432956</v>
      </c>
      <c r="E870">
        <v>0.94294139797163867</v>
      </c>
      <c r="F870" s="25">
        <f t="shared" si="40"/>
        <v>7.8550589377217204</v>
      </c>
      <c r="G870">
        <v>1.0106947759289338</v>
      </c>
      <c r="H870" s="25">
        <f t="shared" si="41"/>
        <v>7.7873055597644258</v>
      </c>
      <c r="K870">
        <v>1083.2485963718243</v>
      </c>
      <c r="L870">
        <v>868</v>
      </c>
      <c r="M870" s="25"/>
      <c r="O870" s="25"/>
      <c r="Q870" s="25"/>
    </row>
    <row r="871" spans="1:17" x14ac:dyDescent="0.25">
      <c r="A871" s="5">
        <f>+'Net Hash Rate'!B870</f>
        <v>40690</v>
      </c>
      <c r="B871">
        <f>+'Net Hash Rate'!G870</f>
        <v>8.5002002716064453</v>
      </c>
      <c r="C871">
        <v>0.94747285586877839</v>
      </c>
      <c r="D871" s="25">
        <f t="shared" si="39"/>
        <v>7.5527274157376674</v>
      </c>
      <c r="E871">
        <v>0.98466746017068085</v>
      </c>
      <c r="F871" s="25">
        <f t="shared" si="40"/>
        <v>7.5155328114357642</v>
      </c>
      <c r="G871">
        <v>1.1291499005814212</v>
      </c>
      <c r="H871" s="25">
        <f t="shared" si="41"/>
        <v>7.3710503710250244</v>
      </c>
      <c r="K871">
        <v>487.34342354176476</v>
      </c>
      <c r="L871">
        <v>869</v>
      </c>
      <c r="M871" s="25"/>
      <c r="O871" s="25"/>
      <c r="Q871" s="25"/>
    </row>
    <row r="872" spans="1:17" x14ac:dyDescent="0.25">
      <c r="A872" s="5">
        <f>+'Net Hash Rate'!B871</f>
        <v>40691</v>
      </c>
      <c r="B872">
        <f>+'Net Hash Rate'!G871</f>
        <v>8.3001003265380859</v>
      </c>
      <c r="C872">
        <v>0.93499255786684399</v>
      </c>
      <c r="D872" s="25">
        <f t="shared" si="39"/>
        <v>7.3651077686712423</v>
      </c>
      <c r="E872">
        <v>0.97506100468030676</v>
      </c>
      <c r="F872" s="25">
        <f t="shared" si="40"/>
        <v>7.325039321857779</v>
      </c>
      <c r="G872">
        <v>1.1307068863272025</v>
      </c>
      <c r="H872" s="25">
        <f t="shared" si="41"/>
        <v>7.1693934402108832</v>
      </c>
      <c r="K872">
        <v>441.15158062158582</v>
      </c>
      <c r="L872">
        <v>870</v>
      </c>
      <c r="M872" s="25"/>
      <c r="O872" s="25"/>
      <c r="Q872" s="25"/>
    </row>
    <row r="873" spans="1:17" x14ac:dyDescent="0.25">
      <c r="A873" s="5">
        <f>+'Net Hash Rate'!B872</f>
        <v>40692</v>
      </c>
      <c r="B873">
        <f>+'Net Hash Rate'!G872</f>
        <v>8.4299001693725586</v>
      </c>
      <c r="C873">
        <v>0.9219982405585142</v>
      </c>
      <c r="D873" s="25">
        <f t="shared" si="39"/>
        <v>7.5079019288140447</v>
      </c>
      <c r="E873">
        <v>0.95215313347588781</v>
      </c>
      <c r="F873" s="25">
        <f t="shared" si="40"/>
        <v>7.4777470358966704</v>
      </c>
      <c r="G873">
        <v>1.0692898150134256</v>
      </c>
      <c r="H873" s="25">
        <f t="shared" si="41"/>
        <v>7.3606103543591335</v>
      </c>
      <c r="K873">
        <v>597.54696123534063</v>
      </c>
      <c r="L873">
        <v>871</v>
      </c>
      <c r="M873" s="25"/>
      <c r="O873" s="25"/>
      <c r="Q873" s="25"/>
    </row>
    <row r="874" spans="1:17" x14ac:dyDescent="0.25">
      <c r="A874" s="5">
        <f>+'Net Hash Rate'!B873</f>
        <v>40693</v>
      </c>
      <c r="B874">
        <f>+'Net Hash Rate'!G873</f>
        <v>8.8000001907348633</v>
      </c>
      <c r="C874">
        <v>0.971915438986931</v>
      </c>
      <c r="D874" s="25">
        <f t="shared" si="39"/>
        <v>7.8280847517479319</v>
      </c>
      <c r="E874">
        <v>1.0069965927948186</v>
      </c>
      <c r="F874" s="25">
        <f t="shared" si="40"/>
        <v>7.7930035979400447</v>
      </c>
      <c r="G874">
        <v>1.1432693347615586</v>
      </c>
      <c r="H874" s="25">
        <f t="shared" si="41"/>
        <v>7.6567308559733043</v>
      </c>
      <c r="K874">
        <v>535.54120560227523</v>
      </c>
      <c r="L874">
        <v>872</v>
      </c>
      <c r="M874" s="25"/>
      <c r="O874" s="25"/>
      <c r="Q874" s="25"/>
    </row>
    <row r="875" spans="1:17" x14ac:dyDescent="0.25">
      <c r="A875" s="5">
        <f>+'Net Hash Rate'!B874</f>
        <v>40694</v>
      </c>
      <c r="B875">
        <f>+'Net Hash Rate'!G874</f>
        <v>8.7410001754760742</v>
      </c>
      <c r="C875">
        <v>0.95590178391691549</v>
      </c>
      <c r="D875" s="25">
        <f t="shared" si="39"/>
        <v>7.7850983915591589</v>
      </c>
      <c r="E875">
        <v>0.98712288207934507</v>
      </c>
      <c r="F875" s="25">
        <f t="shared" si="40"/>
        <v>7.7538772933967293</v>
      </c>
      <c r="G875">
        <v>1.1084012378913026</v>
      </c>
      <c r="H875" s="25">
        <f t="shared" si="41"/>
        <v>7.6325989375847714</v>
      </c>
      <c r="K875">
        <v>598.44903733162084</v>
      </c>
      <c r="L875">
        <v>873</v>
      </c>
      <c r="M875" s="25"/>
      <c r="O875" s="25"/>
      <c r="Q875" s="25"/>
    </row>
    <row r="876" spans="1:17" x14ac:dyDescent="0.25">
      <c r="A876" s="5">
        <f>+'Net Hash Rate'!B875</f>
        <v>40695</v>
      </c>
      <c r="B876">
        <f>+'Net Hash Rate'!G875</f>
        <v>9.5699996948242188</v>
      </c>
      <c r="C876">
        <v>1.0222736509832229</v>
      </c>
      <c r="D876" s="25">
        <f t="shared" si="39"/>
        <v>8.5477260438409957</v>
      </c>
      <c r="E876">
        <v>1.0471865117686385</v>
      </c>
      <c r="F876" s="25">
        <f t="shared" si="40"/>
        <v>8.5228131830555807</v>
      </c>
      <c r="G876">
        <v>1.1439605194895854</v>
      </c>
      <c r="H876" s="25">
        <f t="shared" si="41"/>
        <v>8.4260391753346333</v>
      </c>
      <c r="K876">
        <v>823.45189827528372</v>
      </c>
      <c r="L876">
        <v>874</v>
      </c>
      <c r="M876" s="25"/>
      <c r="O876" s="25"/>
      <c r="Q876" s="25"/>
    </row>
    <row r="877" spans="1:17" x14ac:dyDescent="0.25">
      <c r="A877" s="5">
        <f>+'Net Hash Rate'!B876</f>
        <v>40696</v>
      </c>
      <c r="B877">
        <f>+'Net Hash Rate'!G876</f>
        <v>10.600000381469727</v>
      </c>
      <c r="C877">
        <v>1.1415066553700985</v>
      </c>
      <c r="D877" s="25">
        <f t="shared" si="39"/>
        <v>9.4584937260996274</v>
      </c>
      <c r="E877">
        <v>1.1726151046146078</v>
      </c>
      <c r="F877" s="25">
        <f t="shared" si="40"/>
        <v>9.4273852768551194</v>
      </c>
      <c r="G877">
        <v>1.2934558757049037</v>
      </c>
      <c r="H877" s="25">
        <f t="shared" si="41"/>
        <v>9.3065445057648226</v>
      </c>
      <c r="K877">
        <v>729.71766494100996</v>
      </c>
      <c r="L877">
        <v>875</v>
      </c>
      <c r="M877" s="25"/>
      <c r="O877" s="25"/>
      <c r="Q877" s="25"/>
    </row>
    <row r="878" spans="1:17" x14ac:dyDescent="0.25">
      <c r="A878" s="5">
        <f>+'Net Hash Rate'!B877</f>
        <v>40697</v>
      </c>
      <c r="B878">
        <f>+'Net Hash Rate'!G877</f>
        <v>14.289999961853027</v>
      </c>
      <c r="C878">
        <v>1.5056560857906323</v>
      </c>
      <c r="D878" s="25">
        <f t="shared" si="39"/>
        <v>12.784343876062396</v>
      </c>
      <c r="E878">
        <v>1.5349132449516101</v>
      </c>
      <c r="F878" s="25">
        <f t="shared" si="40"/>
        <v>12.755086716901417</v>
      </c>
      <c r="G878">
        <v>1.6485626797124295</v>
      </c>
      <c r="H878" s="25">
        <f t="shared" si="41"/>
        <v>12.641437282140597</v>
      </c>
      <c r="K878">
        <v>1048.7151241762617</v>
      </c>
      <c r="L878">
        <v>876</v>
      </c>
      <c r="M878" s="25"/>
      <c r="O878" s="25"/>
      <c r="Q878" s="25"/>
    </row>
    <row r="879" spans="1:17" x14ac:dyDescent="0.25">
      <c r="A879" s="5">
        <f>+'Net Hash Rate'!B878</f>
        <v>40698</v>
      </c>
      <c r="B879">
        <f>+'Net Hash Rate'!G878</f>
        <v>18.889999389648438</v>
      </c>
      <c r="C879">
        <v>1.9675656769575856</v>
      </c>
      <c r="D879" s="25">
        <f t="shared" si="39"/>
        <v>16.922433712690854</v>
      </c>
      <c r="E879">
        <v>1.9975516873696475</v>
      </c>
      <c r="F879" s="25">
        <f t="shared" si="40"/>
        <v>16.89244770227879</v>
      </c>
      <c r="G879">
        <v>2.1140323448153024</v>
      </c>
      <c r="H879" s="25">
        <f t="shared" si="41"/>
        <v>16.775967044833134</v>
      </c>
      <c r="K879">
        <v>1354.426292539433</v>
      </c>
      <c r="L879">
        <v>877</v>
      </c>
      <c r="M879" s="25"/>
      <c r="O879" s="25"/>
      <c r="Q879" s="25"/>
    </row>
    <row r="880" spans="1:17" x14ac:dyDescent="0.25">
      <c r="A880" s="5">
        <f>+'Net Hash Rate'!B879</f>
        <v>40699</v>
      </c>
      <c r="B880">
        <f>+'Net Hash Rate'!G879</f>
        <v>16.700000762939453</v>
      </c>
      <c r="C880">
        <v>1.7543414633758052</v>
      </c>
      <c r="D880" s="25">
        <f t="shared" si="39"/>
        <v>14.945659299563648</v>
      </c>
      <c r="E880">
        <v>1.786531852924975</v>
      </c>
      <c r="F880" s="25">
        <f t="shared" si="40"/>
        <v>14.913468910014478</v>
      </c>
      <c r="G880">
        <v>1.911575421128725</v>
      </c>
      <c r="H880" s="25">
        <f t="shared" si="41"/>
        <v>14.788425341810727</v>
      </c>
      <c r="K880">
        <v>1114.294757575489</v>
      </c>
      <c r="L880">
        <v>878</v>
      </c>
      <c r="M880" s="25"/>
      <c r="O880" s="25"/>
      <c r="Q880" s="25"/>
    </row>
    <row r="881" spans="1:17" x14ac:dyDescent="0.25">
      <c r="A881" s="5">
        <f>+'Net Hash Rate'!B880</f>
        <v>40700</v>
      </c>
      <c r="B881">
        <f>+'Net Hash Rate'!G880</f>
        <v>18.549900054931641</v>
      </c>
      <c r="C881">
        <v>1.968635948519974</v>
      </c>
      <c r="D881" s="25">
        <f t="shared" si="39"/>
        <v>16.581264106411666</v>
      </c>
      <c r="E881">
        <v>2.0120109427344408</v>
      </c>
      <c r="F881" s="25">
        <f t="shared" si="40"/>
        <v>16.537889112197199</v>
      </c>
      <c r="G881">
        <v>2.1805011077605378</v>
      </c>
      <c r="H881" s="25">
        <f t="shared" si="41"/>
        <v>16.369398947171103</v>
      </c>
      <c r="K881">
        <v>917.46487984809778</v>
      </c>
      <c r="L881">
        <v>879</v>
      </c>
      <c r="M881" s="25"/>
      <c r="O881" s="25"/>
      <c r="Q881" s="25"/>
    </row>
    <row r="882" spans="1:17" x14ac:dyDescent="0.25">
      <c r="A882" s="5">
        <f>+'Net Hash Rate'!B881</f>
        <v>40701</v>
      </c>
      <c r="B882">
        <f>+'Net Hash Rate'!G881</f>
        <v>23.92340087890625</v>
      </c>
      <c r="C882">
        <v>2.5479616143372041</v>
      </c>
      <c r="D882" s="25">
        <f t="shared" si="39"/>
        <v>21.375439264569046</v>
      </c>
      <c r="E882">
        <v>2.6073573360804292</v>
      </c>
      <c r="F882" s="25">
        <f t="shared" si="40"/>
        <v>21.31604354282582</v>
      </c>
      <c r="G882">
        <v>2.8380800171919929</v>
      </c>
      <c r="H882" s="25">
        <f t="shared" si="41"/>
        <v>21.085320861714258</v>
      </c>
      <c r="K882">
        <v>863.71632045731337</v>
      </c>
      <c r="L882">
        <v>880</v>
      </c>
      <c r="M882" s="25"/>
      <c r="O882" s="25"/>
      <c r="Q882" s="25"/>
    </row>
    <row r="883" spans="1:17" x14ac:dyDescent="0.25">
      <c r="A883" s="5">
        <f>+'Net Hash Rate'!B882</f>
        <v>40702</v>
      </c>
      <c r="B883">
        <f>+'Net Hash Rate'!G882</f>
        <v>29.600000381469727</v>
      </c>
      <c r="C883">
        <v>3.0641433855732028</v>
      </c>
      <c r="D883" s="25">
        <f t="shared" si="39"/>
        <v>26.535856995896523</v>
      </c>
      <c r="E883">
        <v>3.1038915452679343</v>
      </c>
      <c r="F883" s="25">
        <f t="shared" si="40"/>
        <v>26.496108836201792</v>
      </c>
      <c r="G883">
        <v>3.2582932716021165</v>
      </c>
      <c r="H883" s="25">
        <f t="shared" si="41"/>
        <v>26.34170710986761</v>
      </c>
      <c r="K883">
        <v>1602.2391295412253</v>
      </c>
      <c r="L883">
        <v>881</v>
      </c>
      <c r="M883" s="25"/>
      <c r="O883" s="25"/>
      <c r="Q883" s="25"/>
    </row>
    <row r="884" spans="1:17" x14ac:dyDescent="0.25">
      <c r="A884" s="5">
        <f>+'Net Hash Rate'!B883</f>
        <v>40703</v>
      </c>
      <c r="B884">
        <f>+'Net Hash Rate'!G883</f>
        <v>28.919000625610352</v>
      </c>
      <c r="C884">
        <v>2.9787638567069448</v>
      </c>
      <c r="D884" s="25">
        <f t="shared" si="39"/>
        <v>25.940236768903407</v>
      </c>
      <c r="E884">
        <v>3.0119169677479314</v>
      </c>
      <c r="F884" s="25">
        <f t="shared" si="40"/>
        <v>25.907083657862419</v>
      </c>
      <c r="G884">
        <v>3.1407002275866471</v>
      </c>
      <c r="H884" s="25">
        <f t="shared" si="41"/>
        <v>25.778300398023703</v>
      </c>
      <c r="K884">
        <v>1877.8499600957889</v>
      </c>
      <c r="L884">
        <v>882</v>
      </c>
      <c r="M884" s="25"/>
      <c r="O884" s="25"/>
      <c r="Q884" s="25"/>
    </row>
    <row r="885" spans="1:17" x14ac:dyDescent="0.25">
      <c r="A885" s="5">
        <f>+'Net Hash Rate'!B884</f>
        <v>40704</v>
      </c>
      <c r="B885">
        <f>+'Net Hash Rate'!G884</f>
        <v>23.949699401855469</v>
      </c>
      <c r="C885">
        <v>2.5018118280977286</v>
      </c>
      <c r="D885" s="25">
        <f t="shared" si="39"/>
        <v>21.44788757375774</v>
      </c>
      <c r="E885">
        <v>2.5425899337355187</v>
      </c>
      <c r="F885" s="25">
        <f t="shared" si="40"/>
        <v>21.407109468119948</v>
      </c>
      <c r="G885">
        <v>2.7009924850855169</v>
      </c>
      <c r="H885" s="25">
        <f t="shared" si="41"/>
        <v>21.248706916769951</v>
      </c>
      <c r="K885">
        <v>1262.3178387500848</v>
      </c>
      <c r="L885">
        <v>883</v>
      </c>
      <c r="M885" s="25"/>
      <c r="O885" s="25"/>
      <c r="Q885" s="25"/>
    </row>
    <row r="886" spans="1:17" x14ac:dyDescent="0.25">
      <c r="A886" s="5">
        <f>+'Net Hash Rate'!B885</f>
        <v>40705</v>
      </c>
      <c r="B886">
        <f>+'Net Hash Rate'!G885</f>
        <v>14.651100158691406</v>
      </c>
      <c r="C886">
        <v>1.5593635025340782</v>
      </c>
      <c r="D886" s="25">
        <f t="shared" si="39"/>
        <v>13.091736656157329</v>
      </c>
      <c r="E886">
        <v>1.5953370210768434</v>
      </c>
      <c r="F886" s="25">
        <f t="shared" si="40"/>
        <v>13.055763137614562</v>
      </c>
      <c r="G886">
        <v>1.7350761538562158</v>
      </c>
      <c r="H886" s="25">
        <f t="shared" si="41"/>
        <v>12.91602400483519</v>
      </c>
      <c r="K886">
        <v>873.42493165980443</v>
      </c>
      <c r="L886">
        <v>884</v>
      </c>
      <c r="M886" s="25"/>
      <c r="O886" s="25"/>
      <c r="Q886" s="25"/>
    </row>
    <row r="887" spans="1:17" x14ac:dyDescent="0.25">
      <c r="A887" s="5">
        <f>+'Net Hash Rate'!B886</f>
        <v>40706</v>
      </c>
      <c r="B887">
        <f>+'Net Hash Rate'!G886</f>
        <v>18.54640007019043</v>
      </c>
      <c r="C887">
        <v>1.961885948830363</v>
      </c>
      <c r="D887" s="25">
        <f t="shared" si="39"/>
        <v>16.584514121360066</v>
      </c>
      <c r="E887">
        <v>2.0028182688208243</v>
      </c>
      <c r="F887" s="25">
        <f t="shared" si="40"/>
        <v>16.543581801369605</v>
      </c>
      <c r="G887">
        <v>2.1618198658237691</v>
      </c>
      <c r="H887" s="25">
        <f t="shared" si="41"/>
        <v>16.38458020436666</v>
      </c>
      <c r="K887">
        <v>972.40600827268077</v>
      </c>
      <c r="L887">
        <v>885</v>
      </c>
      <c r="M887" s="25"/>
      <c r="O887" s="25"/>
      <c r="Q887" s="25"/>
    </row>
    <row r="888" spans="1:17" x14ac:dyDescent="0.25">
      <c r="A888" s="5">
        <f>+'Net Hash Rate'!B887</f>
        <v>40707</v>
      </c>
      <c r="B888">
        <f>+'Net Hash Rate'!G887</f>
        <v>19.840000152587891</v>
      </c>
      <c r="C888">
        <v>2.094145004282808</v>
      </c>
      <c r="D888" s="25">
        <f t="shared" si="39"/>
        <v>17.745855148305083</v>
      </c>
      <c r="E888">
        <v>2.1361837971726021</v>
      </c>
      <c r="F888" s="25">
        <f t="shared" si="40"/>
        <v>17.703816355415288</v>
      </c>
      <c r="G888">
        <v>2.2994834881530077</v>
      </c>
      <c r="H888" s="25">
        <f t="shared" si="41"/>
        <v>17.540516664434882</v>
      </c>
      <c r="K888">
        <v>1013.1131135849542</v>
      </c>
      <c r="L888">
        <v>886</v>
      </c>
      <c r="M888" s="25"/>
      <c r="O888" s="25"/>
      <c r="Q888" s="25"/>
    </row>
    <row r="889" spans="1:17" x14ac:dyDescent="0.25">
      <c r="A889" s="5">
        <f>+'Net Hash Rate'!B888</f>
        <v>40708</v>
      </c>
      <c r="B889">
        <f>+'Net Hash Rate'!G888</f>
        <v>19.280000686645508</v>
      </c>
      <c r="C889">
        <v>2.0233685085784003</v>
      </c>
      <c r="D889" s="25">
        <f t="shared" si="39"/>
        <v>17.256632178067107</v>
      </c>
      <c r="E889">
        <v>2.0597675688469228</v>
      </c>
      <c r="F889" s="25">
        <f t="shared" si="40"/>
        <v>17.220233117798585</v>
      </c>
      <c r="G889">
        <v>2.2011597184600005</v>
      </c>
      <c r="H889" s="25">
        <f t="shared" si="41"/>
        <v>17.078840968185506</v>
      </c>
      <c r="K889">
        <v>1137.8292989387048</v>
      </c>
      <c r="L889">
        <v>887</v>
      </c>
      <c r="M889" s="25"/>
      <c r="O889" s="25"/>
      <c r="Q889" s="25"/>
    </row>
    <row r="890" spans="1:17" x14ac:dyDescent="0.25">
      <c r="A890" s="5">
        <f>+'Net Hash Rate'!B889</f>
        <v>40709</v>
      </c>
      <c r="B890">
        <f>+'Net Hash Rate'!G889</f>
        <v>19.489999771118164</v>
      </c>
      <c r="C890">
        <v>2.0334349283942377</v>
      </c>
      <c r="D890" s="25">
        <f t="shared" si="39"/>
        <v>17.456564842723928</v>
      </c>
      <c r="E890">
        <v>2.0656610283836567</v>
      </c>
      <c r="F890" s="25">
        <f t="shared" si="40"/>
        <v>17.424338742734506</v>
      </c>
      <c r="G890">
        <v>2.1908433137925578</v>
      </c>
      <c r="H890" s="25">
        <f t="shared" si="41"/>
        <v>17.299156457325605</v>
      </c>
      <c r="K890">
        <v>1300.0566508604099</v>
      </c>
      <c r="L890">
        <v>888</v>
      </c>
      <c r="M890" s="25"/>
      <c r="O890" s="25"/>
      <c r="Q890" s="25"/>
    </row>
    <row r="891" spans="1:17" x14ac:dyDescent="0.25">
      <c r="A891" s="5">
        <f>+'Net Hash Rate'!B890</f>
        <v>40710</v>
      </c>
      <c r="B891">
        <f>+'Net Hash Rate'!G890</f>
        <v>17</v>
      </c>
      <c r="C891">
        <v>1.8806196529753749</v>
      </c>
      <c r="D891" s="25">
        <f t="shared" si="39"/>
        <v>15.119380347024626</v>
      </c>
      <c r="E891">
        <v>1.9495563540503766</v>
      </c>
      <c r="F891" s="25">
        <f t="shared" si="40"/>
        <v>15.050443645949624</v>
      </c>
      <c r="G891">
        <v>2.2173409693762225</v>
      </c>
      <c r="H891" s="25">
        <f t="shared" si="41"/>
        <v>14.782659030623778</v>
      </c>
      <c r="K891">
        <v>526.37437340350618</v>
      </c>
      <c r="L891">
        <v>889</v>
      </c>
      <c r="M891" s="25"/>
      <c r="O891" s="25"/>
      <c r="Q891" s="25"/>
    </row>
    <row r="892" spans="1:17" x14ac:dyDescent="0.25">
      <c r="A892" s="5">
        <f>+'Net Hash Rate'!B891</f>
        <v>40711</v>
      </c>
      <c r="B892">
        <f>+'Net Hash Rate'!G891</f>
        <v>15.680999755859375</v>
      </c>
      <c r="C892">
        <v>1.7422837572600878</v>
      </c>
      <c r="D892" s="25">
        <f t="shared" si="39"/>
        <v>13.938715998599287</v>
      </c>
      <c r="E892">
        <v>1.8087640936552718</v>
      </c>
      <c r="F892" s="25">
        <f t="shared" si="40"/>
        <v>13.872235662204103</v>
      </c>
      <c r="G892">
        <v>2.067006960382364</v>
      </c>
      <c r="H892" s="25">
        <f t="shared" si="41"/>
        <v>13.61399279547701</v>
      </c>
      <c r="K892">
        <v>503.20019739042118</v>
      </c>
      <c r="L892">
        <v>890</v>
      </c>
      <c r="M892" s="25"/>
      <c r="O892" s="25"/>
      <c r="Q892" s="25"/>
    </row>
    <row r="893" spans="1:17" x14ac:dyDescent="0.25">
      <c r="A893" s="5">
        <f>+'Net Hash Rate'!B892</f>
        <v>40712</v>
      </c>
      <c r="B893">
        <f>+'Net Hash Rate'!G892</f>
        <v>16.889999389648438</v>
      </c>
      <c r="C893">
        <v>1.854350344736504</v>
      </c>
      <c r="D893" s="25">
        <f t="shared" si="39"/>
        <v>15.035649044911933</v>
      </c>
      <c r="E893">
        <v>1.9174592662051178</v>
      </c>
      <c r="F893" s="25">
        <f t="shared" si="40"/>
        <v>14.97254012344332</v>
      </c>
      <c r="G893">
        <v>2.1626058716499506</v>
      </c>
      <c r="H893" s="25">
        <f t="shared" si="41"/>
        <v>14.727393517998486</v>
      </c>
      <c r="K893">
        <v>571.79804167204782</v>
      </c>
      <c r="L893">
        <v>891</v>
      </c>
      <c r="M893" s="25"/>
      <c r="O893" s="25"/>
      <c r="Q893" s="25"/>
    </row>
    <row r="894" spans="1:17" x14ac:dyDescent="0.25">
      <c r="A894" s="5">
        <f>+'Net Hash Rate'!B893</f>
        <v>40713</v>
      </c>
      <c r="B894">
        <f>+'Net Hash Rate'!G893</f>
        <v>17.510000228881836</v>
      </c>
      <c r="C894">
        <v>1.8971525235481668</v>
      </c>
      <c r="D894" s="25">
        <f t="shared" si="39"/>
        <v>15.612847705333669</v>
      </c>
      <c r="E894">
        <v>1.9529342232878673</v>
      </c>
      <c r="F894" s="25">
        <f t="shared" si="40"/>
        <v>15.557066005593969</v>
      </c>
      <c r="G894">
        <v>2.169618235926734</v>
      </c>
      <c r="H894" s="25">
        <f t="shared" si="41"/>
        <v>15.340381992955102</v>
      </c>
      <c r="K894">
        <v>671.74063658250793</v>
      </c>
      <c r="L894">
        <v>892</v>
      </c>
      <c r="M894" s="25"/>
      <c r="O894" s="25"/>
      <c r="Q894" s="25"/>
    </row>
    <row r="895" spans="1:17" x14ac:dyDescent="0.25">
      <c r="A895" s="5">
        <f>+'Net Hash Rate'!B894</f>
        <v>40714</v>
      </c>
      <c r="B895">
        <f>+'Net Hash Rate'!G894</f>
        <v>17.510000228881836</v>
      </c>
      <c r="C895">
        <v>1.91047034668219</v>
      </c>
      <c r="D895" s="25">
        <f t="shared" si="39"/>
        <v>15.599529882199645</v>
      </c>
      <c r="E895">
        <v>1.9713350303454902</v>
      </c>
      <c r="F895" s="25">
        <f t="shared" si="40"/>
        <v>15.538665198536346</v>
      </c>
      <c r="G895">
        <v>2.2077638940355793</v>
      </c>
      <c r="H895" s="25">
        <f t="shared" si="41"/>
        <v>15.302236334846256</v>
      </c>
      <c r="K895">
        <v>615.11650868652805</v>
      </c>
      <c r="L895">
        <v>893</v>
      </c>
      <c r="M895" s="25"/>
      <c r="O895" s="25"/>
      <c r="Q895" s="25"/>
    </row>
    <row r="896" spans="1:17" x14ac:dyDescent="0.25">
      <c r="A896" s="5">
        <f>+'Net Hash Rate'!B895</f>
        <v>40715</v>
      </c>
      <c r="B896">
        <f>+'Net Hash Rate'!G895</f>
        <v>17.510000228881836</v>
      </c>
      <c r="C896">
        <v>1.8985411152172624</v>
      </c>
      <c r="D896" s="25">
        <f t="shared" si="39"/>
        <v>15.611459113664573</v>
      </c>
      <c r="E896">
        <v>1.9548527956497106</v>
      </c>
      <c r="F896" s="25">
        <f t="shared" si="40"/>
        <v>15.555147433232126</v>
      </c>
      <c r="G896">
        <v>2.1735955182895532</v>
      </c>
      <c r="H896" s="25">
        <f t="shared" si="41"/>
        <v>15.336404710592284</v>
      </c>
      <c r="K896">
        <v>665.35932838554425</v>
      </c>
      <c r="L896">
        <v>894</v>
      </c>
      <c r="M896" s="25"/>
      <c r="O896" s="25"/>
      <c r="Q896" s="25"/>
    </row>
    <row r="897" spans="1:17" x14ac:dyDescent="0.25">
      <c r="A897" s="5">
        <f>+'Net Hash Rate'!B896</f>
        <v>40716</v>
      </c>
      <c r="B897">
        <f>+'Net Hash Rate'!G896</f>
        <v>17.510000228881836</v>
      </c>
      <c r="C897">
        <v>1.9180942937770598</v>
      </c>
      <c r="D897" s="25">
        <f t="shared" si="39"/>
        <v>15.591905935104776</v>
      </c>
      <c r="E897">
        <v>1.981868792364887</v>
      </c>
      <c r="F897" s="25">
        <f t="shared" si="40"/>
        <v>15.528131436516949</v>
      </c>
      <c r="G897">
        <v>2.2296008321293019</v>
      </c>
      <c r="H897" s="25">
        <f t="shared" si="41"/>
        <v>15.280399396752534</v>
      </c>
      <c r="K897">
        <v>586.76391148285757</v>
      </c>
      <c r="L897">
        <v>895</v>
      </c>
      <c r="M897" s="25"/>
      <c r="O897" s="25"/>
      <c r="Q897" s="25"/>
    </row>
    <row r="898" spans="1:17" x14ac:dyDescent="0.25">
      <c r="A898" s="5">
        <f>+'Net Hash Rate'!B897</f>
        <v>40717</v>
      </c>
      <c r="B898">
        <f>+'Net Hash Rate'!G897</f>
        <v>17.510000228881836</v>
      </c>
      <c r="C898">
        <v>1.9313809299171358</v>
      </c>
      <c r="D898" s="25">
        <f t="shared" si="39"/>
        <v>15.5786192989647</v>
      </c>
      <c r="E898">
        <v>2.0002265093579727</v>
      </c>
      <c r="F898" s="25">
        <f t="shared" si="40"/>
        <v>15.509773719523864</v>
      </c>
      <c r="G898">
        <v>2.2676571626959054</v>
      </c>
      <c r="H898" s="25">
        <f t="shared" si="41"/>
        <v>15.242343066185931</v>
      </c>
      <c r="K898">
        <v>543.08042173783178</v>
      </c>
      <c r="L898">
        <v>896</v>
      </c>
      <c r="M898" s="25"/>
      <c r="O898" s="25"/>
      <c r="Q898" s="25"/>
    </row>
    <row r="899" spans="1:17" x14ac:dyDescent="0.25">
      <c r="A899" s="5">
        <f>+'Net Hash Rate'!B898</f>
        <v>40718</v>
      </c>
      <c r="B899">
        <f>+'Net Hash Rate'!G898</f>
        <v>17.510000228881836</v>
      </c>
      <c r="C899">
        <v>2.0310962996084574</v>
      </c>
      <c r="D899" s="25">
        <f t="shared" si="39"/>
        <v>15.478903929273379</v>
      </c>
      <c r="E899">
        <v>2.1380000223341304</v>
      </c>
      <c r="F899" s="25">
        <f t="shared" si="40"/>
        <v>15.372000206547705</v>
      </c>
      <c r="G899">
        <v>2.5532675332620047</v>
      </c>
      <c r="H899" s="25">
        <f t="shared" si="41"/>
        <v>14.956732695619831</v>
      </c>
      <c r="K899">
        <v>347.50304744377968</v>
      </c>
      <c r="L899">
        <v>897</v>
      </c>
      <c r="M899" s="25"/>
      <c r="O899" s="25"/>
      <c r="Q899" s="25"/>
    </row>
    <row r="900" spans="1:17" x14ac:dyDescent="0.25">
      <c r="A900" s="5">
        <f>+'Net Hash Rate'!B899</f>
        <v>40719</v>
      </c>
      <c r="B900">
        <f>+'Net Hash Rate'!G899</f>
        <v>17.510000228881836</v>
      </c>
      <c r="C900">
        <v>2.1733435539437163</v>
      </c>
      <c r="D900" s="25">
        <f t="shared" ref="D900:D963" si="42">+B900-C900</f>
        <v>15.336656674938119</v>
      </c>
      <c r="E900">
        <v>2.3345384697334475</v>
      </c>
      <c r="F900" s="25">
        <f t="shared" ref="F900:F963" si="43">+B900-E900</f>
        <v>15.175461759148389</v>
      </c>
      <c r="G900">
        <v>2.9607001201186609</v>
      </c>
      <c r="H900" s="25">
        <f t="shared" ref="H900:H963" si="44">+B900-G900</f>
        <v>14.549300108763175</v>
      </c>
      <c r="K900">
        <v>228.34452215518436</v>
      </c>
      <c r="L900">
        <v>898</v>
      </c>
      <c r="M900" s="25"/>
      <c r="O900" s="25"/>
      <c r="Q900" s="25"/>
    </row>
    <row r="901" spans="1:17" x14ac:dyDescent="0.25">
      <c r="A901" s="5">
        <f>+'Net Hash Rate'!B900</f>
        <v>40720</v>
      </c>
      <c r="B901">
        <f>+'Net Hash Rate'!G900</f>
        <v>16.450000762939453</v>
      </c>
      <c r="C901">
        <v>1.9057909519625393</v>
      </c>
      <c r="D901" s="25">
        <f t="shared" si="42"/>
        <v>14.544209810976914</v>
      </c>
      <c r="E901">
        <v>2.0053264252230543</v>
      </c>
      <c r="F901" s="25">
        <f t="shared" si="43"/>
        <v>14.4446743377164</v>
      </c>
      <c r="G901">
        <v>2.391971971103525</v>
      </c>
      <c r="H901" s="25">
        <f t="shared" si="44"/>
        <v>14.058028791835929</v>
      </c>
      <c r="K901">
        <v>350.69008467950425</v>
      </c>
      <c r="L901">
        <v>899</v>
      </c>
      <c r="M901" s="25"/>
      <c r="O901" s="25"/>
      <c r="Q901" s="25"/>
    </row>
    <row r="902" spans="1:17" x14ac:dyDescent="0.25">
      <c r="A902" s="5">
        <f>+'Net Hash Rate'!B901</f>
        <v>40721</v>
      </c>
      <c r="B902">
        <f>+'Net Hash Rate'!G901</f>
        <v>16.75</v>
      </c>
      <c r="C902">
        <v>1.9049848329144632</v>
      </c>
      <c r="D902" s="25">
        <f t="shared" si="42"/>
        <v>14.845015167085537</v>
      </c>
      <c r="E902">
        <v>1.9927626323800072</v>
      </c>
      <c r="F902" s="25">
        <f t="shared" si="43"/>
        <v>14.757237367619993</v>
      </c>
      <c r="G902">
        <v>2.3337354944039128</v>
      </c>
      <c r="H902" s="25">
        <f t="shared" si="44"/>
        <v>14.416264505596088</v>
      </c>
      <c r="K902">
        <v>405.8889220045956</v>
      </c>
      <c r="L902">
        <v>900</v>
      </c>
      <c r="M902" s="25"/>
      <c r="O902" s="25"/>
      <c r="Q902" s="25"/>
    </row>
    <row r="903" spans="1:17" x14ac:dyDescent="0.25">
      <c r="A903" s="5">
        <f>+'Net Hash Rate'!B902</f>
        <v>40722</v>
      </c>
      <c r="B903">
        <f>+'Net Hash Rate'!G902</f>
        <v>16.949800491333008</v>
      </c>
      <c r="C903">
        <v>1.9349247268756362</v>
      </c>
      <c r="D903" s="25">
        <f t="shared" si="42"/>
        <v>15.014875764457372</v>
      </c>
      <c r="E903">
        <v>2.0265038781561242</v>
      </c>
      <c r="F903" s="25">
        <f t="shared" si="43"/>
        <v>14.923296613176884</v>
      </c>
      <c r="G903">
        <v>2.382243091305182</v>
      </c>
      <c r="H903" s="25">
        <f t="shared" si="44"/>
        <v>14.567557400027827</v>
      </c>
      <c r="K903">
        <v>393.49241973566302</v>
      </c>
      <c r="L903">
        <v>901</v>
      </c>
      <c r="M903" s="25"/>
      <c r="O903" s="25"/>
      <c r="Q903" s="25"/>
    </row>
    <row r="904" spans="1:17" x14ac:dyDescent="0.25">
      <c r="A904" s="5">
        <f>+'Net Hash Rate'!B903</f>
        <v>40723</v>
      </c>
      <c r="B904">
        <f>+'Net Hash Rate'!G903</f>
        <v>16.844999313354492</v>
      </c>
      <c r="C904">
        <v>1.9069251969494221</v>
      </c>
      <c r="D904" s="25">
        <f t="shared" si="42"/>
        <v>14.938074116405071</v>
      </c>
      <c r="E904">
        <v>1.9918177531833152</v>
      </c>
      <c r="F904" s="25">
        <f t="shared" si="43"/>
        <v>14.853181560171176</v>
      </c>
      <c r="G904">
        <v>2.3215828878738756</v>
      </c>
      <c r="H904" s="25">
        <f t="shared" si="44"/>
        <v>14.523416425480617</v>
      </c>
      <c r="K904">
        <v>422.31474077179848</v>
      </c>
      <c r="L904">
        <v>902</v>
      </c>
      <c r="M904" s="25"/>
      <c r="O904" s="25"/>
      <c r="Q904" s="25"/>
    </row>
    <row r="905" spans="1:17" x14ac:dyDescent="0.25">
      <c r="A905" s="5">
        <f>+'Net Hash Rate'!B904</f>
        <v>40724</v>
      </c>
      <c r="B905">
        <f>+'Net Hash Rate'!G904</f>
        <v>16.10099983215332</v>
      </c>
      <c r="C905">
        <v>1.8471665412892673</v>
      </c>
      <c r="D905" s="25">
        <f t="shared" si="42"/>
        <v>14.253833290864053</v>
      </c>
      <c r="E905">
        <v>1.9376472070396915</v>
      </c>
      <c r="F905" s="25">
        <f t="shared" si="43"/>
        <v>14.163352625113628</v>
      </c>
      <c r="G905">
        <v>2.2891193531472145</v>
      </c>
      <c r="H905" s="25">
        <f t="shared" si="44"/>
        <v>13.811880479006106</v>
      </c>
      <c r="K905">
        <v>378.08298175473277</v>
      </c>
      <c r="L905">
        <v>903</v>
      </c>
      <c r="M905" s="25"/>
      <c r="O905" s="25"/>
      <c r="Q905" s="25"/>
    </row>
    <row r="906" spans="1:17" x14ac:dyDescent="0.25">
      <c r="A906" s="5">
        <f>+'Net Hash Rate'!B905</f>
        <v>40725</v>
      </c>
      <c r="B906">
        <f>+'Net Hash Rate'!G905</f>
        <v>15.397000312805176</v>
      </c>
      <c r="C906">
        <v>1.8013520121087714</v>
      </c>
      <c r="D906" s="25">
        <f t="shared" si="42"/>
        <v>13.595648300696404</v>
      </c>
      <c r="E906">
        <v>1.9012161414596271</v>
      </c>
      <c r="F906" s="25">
        <f t="shared" si="43"/>
        <v>13.495784171345548</v>
      </c>
      <c r="G906">
        <v>2.2891383519230271</v>
      </c>
      <c r="H906" s="25">
        <f t="shared" si="44"/>
        <v>13.107861960882149</v>
      </c>
      <c r="K906">
        <v>326.7395022994977</v>
      </c>
      <c r="L906">
        <v>904</v>
      </c>
      <c r="M906" s="25"/>
      <c r="O906" s="25"/>
      <c r="Q906" s="25"/>
    </row>
    <row r="907" spans="1:17" x14ac:dyDescent="0.25">
      <c r="A907" s="5">
        <f>+'Net Hash Rate'!B906</f>
        <v>40726</v>
      </c>
      <c r="B907">
        <f>+'Net Hash Rate'!G906</f>
        <v>15.399999618530273</v>
      </c>
      <c r="C907">
        <v>1.7981307107300917</v>
      </c>
      <c r="D907" s="25">
        <f t="shared" si="42"/>
        <v>13.601868907800181</v>
      </c>
      <c r="E907">
        <v>1.8966508993168265</v>
      </c>
      <c r="F907" s="25">
        <f t="shared" si="43"/>
        <v>13.503348719213447</v>
      </c>
      <c r="G907">
        <v>2.2793525718819985</v>
      </c>
      <c r="H907" s="25">
        <f t="shared" si="44"/>
        <v>13.120647046648275</v>
      </c>
      <c r="K907">
        <v>331.34818200211726</v>
      </c>
      <c r="L907">
        <v>905</v>
      </c>
      <c r="M907" s="25"/>
      <c r="O907" s="25"/>
      <c r="Q907" s="25"/>
    </row>
    <row r="908" spans="1:17" x14ac:dyDescent="0.25">
      <c r="A908" s="5">
        <f>+'Net Hash Rate'!B907</f>
        <v>40727</v>
      </c>
      <c r="B908">
        <f>+'Net Hash Rate'!G907</f>
        <v>15.440500259399414</v>
      </c>
      <c r="C908">
        <v>1.808471850980182</v>
      </c>
      <c r="D908" s="25">
        <f t="shared" si="42"/>
        <v>13.632028408419233</v>
      </c>
      <c r="E908">
        <v>1.9093931406085634</v>
      </c>
      <c r="F908" s="25">
        <f t="shared" si="43"/>
        <v>13.531107118790851</v>
      </c>
      <c r="G908">
        <v>2.3014218901700105</v>
      </c>
      <c r="H908" s="25">
        <f t="shared" si="44"/>
        <v>13.139078369229404</v>
      </c>
      <c r="K908">
        <v>324.18202641561709</v>
      </c>
      <c r="L908">
        <v>906</v>
      </c>
      <c r="M908" s="25"/>
      <c r="O908" s="25"/>
      <c r="Q908" s="25"/>
    </row>
    <row r="909" spans="1:17" x14ac:dyDescent="0.25">
      <c r="A909" s="5">
        <f>+'Net Hash Rate'!B908</f>
        <v>40728</v>
      </c>
      <c r="B909">
        <f>+'Net Hash Rate'!G908</f>
        <v>13.859999656677246</v>
      </c>
      <c r="C909">
        <v>1.6264480840859921</v>
      </c>
      <c r="D909" s="25">
        <f t="shared" si="42"/>
        <v>12.233551572591255</v>
      </c>
      <c r="E909">
        <v>1.7182193824491152</v>
      </c>
      <c r="F909" s="25">
        <f t="shared" si="43"/>
        <v>12.141780274228131</v>
      </c>
      <c r="G909">
        <v>2.0747049909406665</v>
      </c>
      <c r="H909" s="25">
        <f t="shared" si="44"/>
        <v>11.785294665736579</v>
      </c>
      <c r="K909">
        <v>319.93144150630292</v>
      </c>
      <c r="L909">
        <v>907</v>
      </c>
      <c r="M909" s="25"/>
      <c r="O909" s="25"/>
      <c r="Q909" s="25"/>
    </row>
    <row r="910" spans="1:17" x14ac:dyDescent="0.25">
      <c r="A910" s="5">
        <f>+'Net Hash Rate'!B909</f>
        <v>40729</v>
      </c>
      <c r="B910">
        <f>+'Net Hash Rate'!G909</f>
        <v>12.906900405883789</v>
      </c>
      <c r="C910">
        <v>1.5834581435453103</v>
      </c>
      <c r="D910" s="25">
        <f t="shared" si="42"/>
        <v>11.323442262338478</v>
      </c>
      <c r="E910">
        <v>1.6951982939960981</v>
      </c>
      <c r="F910" s="25">
        <f t="shared" si="43"/>
        <v>11.211702111887691</v>
      </c>
      <c r="G910">
        <v>2.1292529084221816</v>
      </c>
      <c r="H910" s="25">
        <f t="shared" si="44"/>
        <v>10.777647497461608</v>
      </c>
      <c r="K910">
        <v>243.20945801465732</v>
      </c>
      <c r="L910">
        <v>908</v>
      </c>
      <c r="M910" s="25"/>
      <c r="O910" s="25"/>
      <c r="Q910" s="25"/>
    </row>
    <row r="911" spans="1:17" x14ac:dyDescent="0.25">
      <c r="A911" s="5">
        <f>+'Net Hash Rate'!B910</f>
        <v>40730</v>
      </c>
      <c r="B911">
        <f>+'Net Hash Rate'!G910</f>
        <v>14.783499717712402</v>
      </c>
      <c r="C911">
        <v>1.7250422507335987</v>
      </c>
      <c r="D911" s="25">
        <f t="shared" si="42"/>
        <v>13.058457466978803</v>
      </c>
      <c r="E911">
        <v>1.8191967439584174</v>
      </c>
      <c r="F911" s="25">
        <f t="shared" si="43"/>
        <v>12.964302973753984</v>
      </c>
      <c r="G911">
        <v>2.184939872890229</v>
      </c>
      <c r="H911" s="25">
        <f t="shared" si="44"/>
        <v>12.598559844822173</v>
      </c>
      <c r="K911">
        <v>332.86035373708233</v>
      </c>
      <c r="L911">
        <v>909</v>
      </c>
      <c r="M911" s="25"/>
      <c r="O911" s="25"/>
      <c r="Q911" s="25"/>
    </row>
    <row r="912" spans="1:17" x14ac:dyDescent="0.25">
      <c r="A912" s="5">
        <f>+'Net Hash Rate'!B911</f>
        <v>40731</v>
      </c>
      <c r="B912">
        <f>+'Net Hash Rate'!G911</f>
        <v>14.776100158691406</v>
      </c>
      <c r="C912">
        <v>1.7732731771263353</v>
      </c>
      <c r="D912" s="25">
        <f t="shared" si="42"/>
        <v>13.002826981565072</v>
      </c>
      <c r="E912">
        <v>1.8861182780371217</v>
      </c>
      <c r="F912" s="25">
        <f t="shared" si="43"/>
        <v>12.889981880654284</v>
      </c>
      <c r="G912">
        <v>2.3244650725250713</v>
      </c>
      <c r="H912" s="25">
        <f t="shared" si="44"/>
        <v>12.451635086166334</v>
      </c>
      <c r="K912">
        <v>276.54532189596557</v>
      </c>
      <c r="L912">
        <v>910</v>
      </c>
      <c r="M912" s="25"/>
      <c r="O912" s="25"/>
      <c r="Q912" s="25"/>
    </row>
    <row r="913" spans="1:17" x14ac:dyDescent="0.25">
      <c r="A913" s="5">
        <f>+'Net Hash Rate'!B912</f>
        <v>40732</v>
      </c>
      <c r="B913">
        <f>+'Net Hash Rate'!G912</f>
        <v>14.314000129699707</v>
      </c>
      <c r="C913">
        <v>1.6813064247680014</v>
      </c>
      <c r="D913" s="25">
        <f t="shared" si="42"/>
        <v>12.632693704931706</v>
      </c>
      <c r="E913">
        <v>1.7766876489208125</v>
      </c>
      <c r="F913" s="25">
        <f t="shared" si="43"/>
        <v>12.537312480778894</v>
      </c>
      <c r="G913">
        <v>2.1471960141424091</v>
      </c>
      <c r="H913" s="25">
        <f t="shared" si="44"/>
        <v>12.166804115557298</v>
      </c>
      <c r="K913">
        <v>317.86617503736898</v>
      </c>
      <c r="L913">
        <v>911</v>
      </c>
      <c r="M913" s="25"/>
      <c r="O913" s="25"/>
      <c r="Q913" s="25"/>
    </row>
    <row r="914" spans="1:17" x14ac:dyDescent="0.25">
      <c r="A914" s="5">
        <f>+'Net Hash Rate'!B913</f>
        <v>40733</v>
      </c>
      <c r="B914">
        <f>+'Net Hash Rate'!G913</f>
        <v>14.380000114440918</v>
      </c>
      <c r="C914">
        <v>1.7147040497814861</v>
      </c>
      <c r="D914" s="25">
        <f t="shared" si="42"/>
        <v>12.665296064659431</v>
      </c>
      <c r="E914">
        <v>1.820313064431246</v>
      </c>
      <c r="F914" s="25">
        <f t="shared" si="43"/>
        <v>12.559687050009671</v>
      </c>
      <c r="G914">
        <v>2.2305512818382378</v>
      </c>
      <c r="H914" s="25">
        <f t="shared" si="44"/>
        <v>12.14944883260268</v>
      </c>
      <c r="K914">
        <v>287.82306752875104</v>
      </c>
      <c r="L914">
        <v>912</v>
      </c>
      <c r="M914" s="25"/>
      <c r="O914" s="25"/>
      <c r="Q914" s="25"/>
    </row>
    <row r="915" spans="1:17" x14ac:dyDescent="0.25">
      <c r="A915" s="5">
        <f>+'Net Hash Rate'!B914</f>
        <v>40734</v>
      </c>
      <c r="B915">
        <f>+'Net Hash Rate'!G914</f>
        <v>14.899999618530273</v>
      </c>
      <c r="C915">
        <v>1.7847738647247222</v>
      </c>
      <c r="D915" s="25">
        <f t="shared" si="42"/>
        <v>13.115225753805552</v>
      </c>
      <c r="E915">
        <v>1.8972795643661022</v>
      </c>
      <c r="F915" s="25">
        <f t="shared" si="43"/>
        <v>13.002720054164172</v>
      </c>
      <c r="G915">
        <v>2.3343079546230414</v>
      </c>
      <c r="H915" s="25">
        <f t="shared" si="44"/>
        <v>12.565691663907232</v>
      </c>
      <c r="K915">
        <v>279.7773082560895</v>
      </c>
      <c r="L915">
        <v>913</v>
      </c>
      <c r="M915" s="25"/>
      <c r="O915" s="25"/>
      <c r="Q915" s="25"/>
    </row>
    <row r="916" spans="1:17" x14ac:dyDescent="0.25">
      <c r="A916" s="5">
        <f>+'Net Hash Rate'!B915</f>
        <v>40735</v>
      </c>
      <c r="B916">
        <f>+'Net Hash Rate'!G915</f>
        <v>14.209099769592285</v>
      </c>
      <c r="C916">
        <v>1.6771914326036264</v>
      </c>
      <c r="D916" s="25">
        <f t="shared" si="42"/>
        <v>12.531908336988659</v>
      </c>
      <c r="E916">
        <v>1.7750058055569005</v>
      </c>
      <c r="F916" s="25">
        <f t="shared" si="43"/>
        <v>12.434093964035384</v>
      </c>
      <c r="G916">
        <v>2.1549657372938946</v>
      </c>
      <c r="H916" s="25">
        <f t="shared" si="44"/>
        <v>12.054134032298391</v>
      </c>
      <c r="K916">
        <v>307.48630391098345</v>
      </c>
      <c r="L916">
        <v>914</v>
      </c>
      <c r="M916" s="25"/>
      <c r="O916" s="25"/>
      <c r="Q916" s="25"/>
    </row>
    <row r="917" spans="1:17" x14ac:dyDescent="0.25">
      <c r="A917" s="5">
        <f>+'Net Hash Rate'!B916</f>
        <v>40736</v>
      </c>
      <c r="B917">
        <f>+'Net Hash Rate'!G916</f>
        <v>14.009400367736816</v>
      </c>
      <c r="C917">
        <v>1.6863258153525775</v>
      </c>
      <c r="D917" s="25">
        <f t="shared" si="42"/>
        <v>12.323074552384238</v>
      </c>
      <c r="E917">
        <v>1.7952483704835644</v>
      </c>
      <c r="F917" s="25">
        <f t="shared" si="43"/>
        <v>12.214151997253252</v>
      </c>
      <c r="G917">
        <v>2.2183580358898838</v>
      </c>
      <c r="H917" s="25">
        <f t="shared" si="44"/>
        <v>11.791042331846933</v>
      </c>
      <c r="K917">
        <v>271.52667223198733</v>
      </c>
      <c r="L917">
        <v>915</v>
      </c>
      <c r="M917" s="25"/>
      <c r="O917" s="25"/>
      <c r="Q917" s="25"/>
    </row>
    <row r="918" spans="1:17" x14ac:dyDescent="0.25">
      <c r="A918" s="5">
        <f>+'Net Hash Rate'!B917</f>
        <v>40737</v>
      </c>
      <c r="B918">
        <f>+'Net Hash Rate'!G917</f>
        <v>13.951000213623047</v>
      </c>
      <c r="C918">
        <v>1.6058301760281137</v>
      </c>
      <c r="D918" s="25">
        <f t="shared" si="42"/>
        <v>12.345170037594933</v>
      </c>
      <c r="E918">
        <v>1.6862590852878743</v>
      </c>
      <c r="F918" s="25">
        <f t="shared" si="43"/>
        <v>12.264741128335173</v>
      </c>
      <c r="G918">
        <v>1.9986851833074142</v>
      </c>
      <c r="H918" s="25">
        <f t="shared" si="44"/>
        <v>11.952315030315633</v>
      </c>
      <c r="K918">
        <v>368.38008078087012</v>
      </c>
      <c r="L918">
        <v>916</v>
      </c>
      <c r="M918" s="25"/>
      <c r="O918" s="25"/>
      <c r="Q918" s="25"/>
    </row>
    <row r="919" spans="1:17" x14ac:dyDescent="0.25">
      <c r="A919" s="5">
        <f>+'Net Hash Rate'!B918</f>
        <v>40738</v>
      </c>
      <c r="B919">
        <f>+'Net Hash Rate'!G918</f>
        <v>13.989999771118164</v>
      </c>
      <c r="C919">
        <v>1.6967620479137948</v>
      </c>
      <c r="D919" s="25">
        <f t="shared" si="42"/>
        <v>12.293237723204369</v>
      </c>
      <c r="E919">
        <v>1.8104082349604957</v>
      </c>
      <c r="F919" s="25">
        <f t="shared" si="43"/>
        <v>12.179591536157668</v>
      </c>
      <c r="G919">
        <v>2.2518668485434046</v>
      </c>
      <c r="H919" s="25">
        <f t="shared" si="44"/>
        <v>11.73813292257476</v>
      </c>
      <c r="K919">
        <v>259.61073840133747</v>
      </c>
      <c r="L919">
        <v>917</v>
      </c>
      <c r="M919" s="25"/>
      <c r="O919" s="25"/>
      <c r="Q919" s="25"/>
    </row>
    <row r="920" spans="1:17" x14ac:dyDescent="0.25">
      <c r="A920" s="5">
        <f>+'Net Hash Rate'!B919</f>
        <v>40739</v>
      </c>
      <c r="B920">
        <f>+'Net Hash Rate'!G919</f>
        <v>13.810000419616699</v>
      </c>
      <c r="C920">
        <v>1.6456370408086649</v>
      </c>
      <c r="D920" s="25">
        <f t="shared" si="42"/>
        <v>12.164363378808034</v>
      </c>
      <c r="E920">
        <v>1.746640455345112</v>
      </c>
      <c r="F920" s="25">
        <f t="shared" si="43"/>
        <v>12.063359964271587</v>
      </c>
      <c r="G920">
        <v>2.1389882191119409</v>
      </c>
      <c r="H920" s="25">
        <f t="shared" si="44"/>
        <v>11.671012200504759</v>
      </c>
      <c r="K920">
        <v>289.04440748985132</v>
      </c>
      <c r="L920">
        <v>918</v>
      </c>
      <c r="M920" s="25"/>
      <c r="O920" s="25"/>
      <c r="Q920" s="25"/>
    </row>
    <row r="921" spans="1:17" x14ac:dyDescent="0.25">
      <c r="A921" s="5">
        <f>+'Net Hash Rate'!B920</f>
        <v>40740</v>
      </c>
      <c r="B921">
        <f>+'Net Hash Rate'!G920</f>
        <v>13.719099998474121</v>
      </c>
      <c r="C921">
        <v>1.6540068262629177</v>
      </c>
      <c r="D921" s="25">
        <f t="shared" si="42"/>
        <v>12.065093172211203</v>
      </c>
      <c r="E921">
        <v>1.7616740943395761</v>
      </c>
      <c r="F921" s="25">
        <f t="shared" si="43"/>
        <v>11.957425904134546</v>
      </c>
      <c r="G921">
        <v>2.1799075971833526</v>
      </c>
      <c r="H921" s="25">
        <f t="shared" si="44"/>
        <v>11.539192401290769</v>
      </c>
      <c r="K921">
        <v>268.94175110573474</v>
      </c>
      <c r="L921">
        <v>919</v>
      </c>
      <c r="M921" s="25"/>
      <c r="O921" s="25"/>
      <c r="Q921" s="25"/>
    </row>
    <row r="922" spans="1:17" x14ac:dyDescent="0.25">
      <c r="A922" s="5">
        <f>+'Net Hash Rate'!B921</f>
        <v>40741</v>
      </c>
      <c r="B922">
        <f>+'Net Hash Rate'!G921</f>
        <v>13.159999847412109</v>
      </c>
      <c r="C922">
        <v>1.5755918143734846</v>
      </c>
      <c r="D922" s="25">
        <f t="shared" si="42"/>
        <v>11.584408033038624</v>
      </c>
      <c r="E922">
        <v>1.6746696504011778</v>
      </c>
      <c r="F922" s="25">
        <f t="shared" si="43"/>
        <v>11.485330197010931</v>
      </c>
      <c r="G922">
        <v>2.0595375044507516</v>
      </c>
      <c r="H922" s="25">
        <f t="shared" si="44"/>
        <v>11.100462342961357</v>
      </c>
      <c r="K922">
        <v>280.6135094787661</v>
      </c>
      <c r="L922">
        <v>920</v>
      </c>
      <c r="M922" s="25"/>
      <c r="O922" s="25"/>
      <c r="Q922" s="25"/>
    </row>
    <row r="923" spans="1:17" x14ac:dyDescent="0.25">
      <c r="A923" s="5">
        <f>+'Net Hash Rate'!B922</f>
        <v>40742</v>
      </c>
      <c r="B923">
        <f>+'Net Hash Rate'!G922</f>
        <v>13.479999542236328</v>
      </c>
      <c r="C923">
        <v>1.597773002016263</v>
      </c>
      <c r="D923" s="25">
        <f t="shared" si="42"/>
        <v>11.882226540220065</v>
      </c>
      <c r="E923">
        <v>1.6931033254258663</v>
      </c>
      <c r="F923" s="25">
        <f t="shared" si="43"/>
        <v>11.786896216810462</v>
      </c>
      <c r="G923">
        <v>2.0634139667104705</v>
      </c>
      <c r="H923" s="25">
        <f t="shared" si="44"/>
        <v>11.416585575525858</v>
      </c>
      <c r="K923">
        <v>299.14242054963387</v>
      </c>
      <c r="L923">
        <v>921</v>
      </c>
      <c r="M923" s="25"/>
      <c r="O923" s="25"/>
      <c r="Q923" s="25"/>
    </row>
    <row r="924" spans="1:17" x14ac:dyDescent="0.25">
      <c r="A924" s="5">
        <f>+'Net Hash Rate'!B923</f>
        <v>40743</v>
      </c>
      <c r="B924">
        <f>+'Net Hash Rate'!G923</f>
        <v>13.850199699401855</v>
      </c>
      <c r="C924">
        <v>1.6838730145543999</v>
      </c>
      <c r="D924" s="25">
        <f t="shared" si="42"/>
        <v>12.166326684847455</v>
      </c>
      <c r="E924">
        <v>1.7979355911486152</v>
      </c>
      <c r="F924" s="25">
        <f t="shared" si="43"/>
        <v>12.05226410825324</v>
      </c>
      <c r="G924">
        <v>2.2410116699288447</v>
      </c>
      <c r="H924" s="25">
        <f t="shared" si="44"/>
        <v>11.60918802947301</v>
      </c>
      <c r="K924">
        <v>255.9926745080619</v>
      </c>
      <c r="L924">
        <v>922</v>
      </c>
      <c r="M924" s="25"/>
      <c r="O924" s="25"/>
      <c r="Q924" s="25"/>
    </row>
    <row r="925" spans="1:17" x14ac:dyDescent="0.25">
      <c r="A925" s="5">
        <f>+'Net Hash Rate'!B924</f>
        <v>40744</v>
      </c>
      <c r="B925">
        <f>+'Net Hash Rate'!G924</f>
        <v>13.689399719238281</v>
      </c>
      <c r="C925">
        <v>1.6560814488626701</v>
      </c>
      <c r="D925" s="25">
        <f t="shared" si="42"/>
        <v>12.033318270375611</v>
      </c>
      <c r="E925">
        <v>1.7656740974802949</v>
      </c>
      <c r="F925" s="25">
        <f t="shared" si="43"/>
        <v>11.923725621757987</v>
      </c>
      <c r="G925">
        <v>2.1913867410354579</v>
      </c>
      <c r="H925" s="25">
        <f t="shared" si="44"/>
        <v>11.498012978202823</v>
      </c>
      <c r="K925">
        <v>263.5209953695466</v>
      </c>
      <c r="L925">
        <v>923</v>
      </c>
      <c r="M925" s="25"/>
      <c r="O925" s="25"/>
      <c r="Q925" s="25"/>
    </row>
    <row r="926" spans="1:17" x14ac:dyDescent="0.25">
      <c r="A926" s="5">
        <f>+'Net Hash Rate'!B925</f>
        <v>40745</v>
      </c>
      <c r="B926">
        <f>+'Net Hash Rate'!G925</f>
        <v>13.609999656677246</v>
      </c>
      <c r="C926">
        <v>1.6425401449120998</v>
      </c>
      <c r="D926" s="25">
        <f t="shared" si="42"/>
        <v>11.967459511765146</v>
      </c>
      <c r="E926">
        <v>1.7499949587014836</v>
      </c>
      <c r="F926" s="25">
        <f t="shared" si="43"/>
        <v>11.860004697975763</v>
      </c>
      <c r="G926">
        <v>2.1674031828663454</v>
      </c>
      <c r="H926" s="25">
        <f t="shared" si="44"/>
        <v>11.442596473810902</v>
      </c>
      <c r="K926">
        <v>267.29284445583335</v>
      </c>
      <c r="L926">
        <v>924</v>
      </c>
      <c r="M926" s="25"/>
      <c r="O926" s="25"/>
      <c r="Q926" s="25"/>
    </row>
    <row r="927" spans="1:17" x14ac:dyDescent="0.25">
      <c r="A927" s="5">
        <f>+'Net Hash Rate'!B926</f>
        <v>40746</v>
      </c>
      <c r="B927">
        <f>+'Net Hash Rate'!G926</f>
        <v>13.695400238037109</v>
      </c>
      <c r="C927">
        <v>1.6527727520224154</v>
      </c>
      <c r="D927" s="25">
        <f t="shared" si="42"/>
        <v>12.042627486014695</v>
      </c>
      <c r="E927">
        <v>1.7608735572129344</v>
      </c>
      <c r="F927" s="25">
        <f t="shared" si="43"/>
        <v>11.934526680824176</v>
      </c>
      <c r="G927">
        <v>2.1807911349755047</v>
      </c>
      <c r="H927" s="25">
        <f t="shared" si="44"/>
        <v>11.514609103061606</v>
      </c>
      <c r="K927">
        <v>267.36439118559093</v>
      </c>
      <c r="L927">
        <v>925</v>
      </c>
      <c r="M927" s="25"/>
      <c r="O927" s="25"/>
      <c r="Q927" s="25"/>
    </row>
    <row r="928" spans="1:17" x14ac:dyDescent="0.25">
      <c r="A928" s="5">
        <f>+'Net Hash Rate'!B927</f>
        <v>40747</v>
      </c>
      <c r="B928">
        <f>+'Net Hash Rate'!G927</f>
        <v>13.680000305175781</v>
      </c>
      <c r="C928">
        <v>1.6601089762679193</v>
      </c>
      <c r="D928" s="25">
        <f t="shared" si="42"/>
        <v>12.019891328907862</v>
      </c>
      <c r="E928">
        <v>1.7715975476542831</v>
      </c>
      <c r="F928" s="25">
        <f t="shared" si="43"/>
        <v>11.908402757521499</v>
      </c>
      <c r="G928">
        <v>2.2046749032046122</v>
      </c>
      <c r="H928" s="25">
        <f t="shared" si="44"/>
        <v>11.475325401971169</v>
      </c>
      <c r="K928">
        <v>258.75063991453459</v>
      </c>
      <c r="L928">
        <v>926</v>
      </c>
      <c r="M928" s="25"/>
      <c r="O928" s="25"/>
      <c r="Q928" s="25"/>
    </row>
    <row r="929" spans="1:17" x14ac:dyDescent="0.25">
      <c r="A929" s="5">
        <f>+'Net Hash Rate'!B928</f>
        <v>40748</v>
      </c>
      <c r="B929">
        <f>+'Net Hash Rate'!G928</f>
        <v>13.979999542236328</v>
      </c>
      <c r="C929">
        <v>1.7141510578726953</v>
      </c>
      <c r="D929" s="25">
        <f t="shared" si="42"/>
        <v>12.265848484363634</v>
      </c>
      <c r="E929">
        <v>1.834815746170811</v>
      </c>
      <c r="F929" s="25">
        <f t="shared" si="43"/>
        <v>12.145183796065517</v>
      </c>
      <c r="G929">
        <v>2.3035377278648403</v>
      </c>
      <c r="H929" s="25">
        <f t="shared" si="44"/>
        <v>11.676461814371487</v>
      </c>
      <c r="K929">
        <v>243.96562720771055</v>
      </c>
      <c r="L929">
        <v>927</v>
      </c>
      <c r="M929" s="25"/>
      <c r="O929" s="25"/>
      <c r="Q929" s="25"/>
    </row>
    <row r="930" spans="1:17" x14ac:dyDescent="0.25">
      <c r="A930" s="5">
        <f>+'Net Hash Rate'!B929</f>
        <v>40749</v>
      </c>
      <c r="B930">
        <f>+'Net Hash Rate'!G929</f>
        <v>14.047800064086914</v>
      </c>
      <c r="C930">
        <v>1.7227698640111491</v>
      </c>
      <c r="D930" s="25">
        <f t="shared" si="42"/>
        <v>12.325030200075766</v>
      </c>
      <c r="E930">
        <v>1.8441363454394575</v>
      </c>
      <c r="F930" s="25">
        <f t="shared" si="43"/>
        <v>12.203663718647457</v>
      </c>
      <c r="G930">
        <v>2.3155844425477188</v>
      </c>
      <c r="H930" s="25">
        <f t="shared" si="44"/>
        <v>11.732215621539195</v>
      </c>
      <c r="K930">
        <v>243.7252207699128</v>
      </c>
      <c r="L930">
        <v>928</v>
      </c>
      <c r="M930" s="25"/>
      <c r="O930" s="25"/>
      <c r="Q930" s="25"/>
    </row>
    <row r="931" spans="1:17" x14ac:dyDescent="0.25">
      <c r="A931" s="5">
        <f>+'Net Hash Rate'!B930</f>
        <v>40750</v>
      </c>
      <c r="B931">
        <f>+'Net Hash Rate'!G930</f>
        <v>13.882100105285645</v>
      </c>
      <c r="C931">
        <v>1.6736218158021685</v>
      </c>
      <c r="D931" s="25">
        <f t="shared" si="42"/>
        <v>12.208478289483477</v>
      </c>
      <c r="E931">
        <v>1.782554304483817</v>
      </c>
      <c r="F931" s="25">
        <f t="shared" si="43"/>
        <v>12.099545800801828</v>
      </c>
      <c r="G931">
        <v>2.2057025567676791</v>
      </c>
      <c r="H931" s="25">
        <f t="shared" si="44"/>
        <v>11.676397548517965</v>
      </c>
      <c r="K931">
        <v>268.97712747929313</v>
      </c>
      <c r="L931">
        <v>929</v>
      </c>
      <c r="M931" s="25"/>
      <c r="O931" s="25"/>
      <c r="Q931" s="25"/>
    </row>
    <row r="932" spans="1:17" x14ac:dyDescent="0.25">
      <c r="A932" s="5">
        <f>+'Net Hash Rate'!B931</f>
        <v>40751</v>
      </c>
      <c r="B932">
        <f>+'Net Hash Rate'!G931</f>
        <v>13.939399719238281</v>
      </c>
      <c r="C932">
        <v>1.6825941158642221</v>
      </c>
      <c r="D932" s="25">
        <f t="shared" si="42"/>
        <v>12.256805603374058</v>
      </c>
      <c r="E932">
        <v>1.7927641007306667</v>
      </c>
      <c r="F932" s="25">
        <f t="shared" si="43"/>
        <v>12.146635618507615</v>
      </c>
      <c r="G932">
        <v>2.2207194069443714</v>
      </c>
      <c r="H932" s="25">
        <f t="shared" si="44"/>
        <v>11.718680312293909</v>
      </c>
      <c r="K932">
        <v>267.00860024405142</v>
      </c>
      <c r="L932">
        <v>930</v>
      </c>
      <c r="M932" s="25"/>
      <c r="O932" s="25"/>
      <c r="Q932" s="25"/>
    </row>
    <row r="933" spans="1:17" x14ac:dyDescent="0.25">
      <c r="A933" s="5">
        <f>+'Net Hash Rate'!B932</f>
        <v>40752</v>
      </c>
      <c r="B933">
        <f>+'Net Hash Rate'!G932</f>
        <v>13.490099906921387</v>
      </c>
      <c r="C933">
        <v>1.6692282469686752</v>
      </c>
      <c r="D933" s="25">
        <f t="shared" si="42"/>
        <v>11.820871659952711</v>
      </c>
      <c r="E933">
        <v>1.7914452363607629</v>
      </c>
      <c r="F933" s="25">
        <f t="shared" si="43"/>
        <v>11.698654670560623</v>
      </c>
      <c r="G933">
        <v>2.2661971316543292</v>
      </c>
      <c r="H933" s="25">
        <f t="shared" si="44"/>
        <v>11.223902775267057</v>
      </c>
      <c r="K933">
        <v>232.1288727942032</v>
      </c>
      <c r="L933">
        <v>931</v>
      </c>
      <c r="M933" s="25"/>
      <c r="O933" s="25"/>
      <c r="Q933" s="25"/>
    </row>
    <row r="934" spans="1:17" x14ac:dyDescent="0.25">
      <c r="A934" s="5">
        <f>+'Net Hash Rate'!B933</f>
        <v>40753</v>
      </c>
      <c r="B934">
        <f>+'Net Hash Rate'!G933</f>
        <v>13.498299598693848</v>
      </c>
      <c r="C934">
        <v>1.6514421175910885</v>
      </c>
      <c r="D934" s="25">
        <f t="shared" si="42"/>
        <v>11.846857481102759</v>
      </c>
      <c r="E934">
        <v>1.7665577587460533</v>
      </c>
      <c r="F934" s="25">
        <f t="shared" si="43"/>
        <v>11.731741839947794</v>
      </c>
      <c r="G934">
        <v>2.213724466812514</v>
      </c>
      <c r="H934" s="25">
        <f t="shared" si="44"/>
        <v>11.284575131881333</v>
      </c>
      <c r="K934">
        <v>246.99039738980227</v>
      </c>
      <c r="L934">
        <v>932</v>
      </c>
      <c r="M934" s="25"/>
      <c r="O934" s="25"/>
      <c r="Q934" s="25"/>
    </row>
    <row r="935" spans="1:17" x14ac:dyDescent="0.25">
      <c r="A935" s="5">
        <f>+'Net Hash Rate'!B934</f>
        <v>40754</v>
      </c>
      <c r="B935">
        <f>+'Net Hash Rate'!G934</f>
        <v>13.530300140380859</v>
      </c>
      <c r="C935">
        <v>1.6492562908049575</v>
      </c>
      <c r="D935" s="25">
        <f t="shared" si="42"/>
        <v>11.881043849575901</v>
      </c>
      <c r="E935">
        <v>1.7623163147593992</v>
      </c>
      <c r="F935" s="25">
        <f t="shared" si="43"/>
        <v>11.76798382562146</v>
      </c>
      <c r="G935">
        <v>2.2014979778104267</v>
      </c>
      <c r="H935" s="25">
        <f t="shared" si="44"/>
        <v>11.328802162570433</v>
      </c>
      <c r="K935">
        <v>252.20678575543525</v>
      </c>
      <c r="L935">
        <v>933</v>
      </c>
      <c r="M935" s="25"/>
      <c r="O935" s="25"/>
      <c r="Q935" s="25"/>
    </row>
    <row r="936" spans="1:17" x14ac:dyDescent="0.25">
      <c r="A936" s="5">
        <f>+'Net Hash Rate'!B935</f>
        <v>40755</v>
      </c>
      <c r="B936">
        <f>+'Net Hash Rate'!G935</f>
        <v>13.350000381469727</v>
      </c>
      <c r="C936">
        <v>1.5922873713538652</v>
      </c>
      <c r="D936" s="25">
        <f t="shared" si="42"/>
        <v>11.757713010115861</v>
      </c>
      <c r="E936">
        <v>1.6904856553583543</v>
      </c>
      <c r="F936" s="25">
        <f t="shared" si="43"/>
        <v>11.659514726111372</v>
      </c>
      <c r="G936">
        <v>2.0719368895737906</v>
      </c>
      <c r="H936" s="25">
        <f t="shared" si="44"/>
        <v>11.278063491895935</v>
      </c>
      <c r="K936">
        <v>287.36256962482327</v>
      </c>
      <c r="L936">
        <v>934</v>
      </c>
      <c r="M936" s="25"/>
      <c r="O936" s="25"/>
      <c r="Q936" s="25"/>
    </row>
    <row r="937" spans="1:17" x14ac:dyDescent="0.25">
      <c r="A937" s="5">
        <f>+'Net Hash Rate'!B936</f>
        <v>40756</v>
      </c>
      <c r="B937">
        <f>+'Net Hash Rate'!G936</f>
        <v>13.094599723815918</v>
      </c>
      <c r="C937">
        <v>1.659115387480296</v>
      </c>
      <c r="D937" s="25">
        <f t="shared" si="42"/>
        <v>11.435484336335621</v>
      </c>
      <c r="E937">
        <v>1.7925675917827899</v>
      </c>
      <c r="F937" s="25">
        <f t="shared" si="43"/>
        <v>11.302032132033128</v>
      </c>
      <c r="G937">
        <v>2.3109626793958262</v>
      </c>
      <c r="H937" s="25">
        <f t="shared" si="44"/>
        <v>10.783637044420091</v>
      </c>
      <c r="K937">
        <v>205.65536965576098</v>
      </c>
      <c r="L937">
        <v>935</v>
      </c>
      <c r="M937" s="25"/>
      <c r="O937" s="25"/>
      <c r="Q937" s="25"/>
    </row>
    <row r="938" spans="1:17" x14ac:dyDescent="0.25">
      <c r="A938" s="5">
        <f>+'Net Hash Rate'!B937</f>
        <v>40757</v>
      </c>
      <c r="B938">
        <f>+'Net Hash Rate'!G937</f>
        <v>12.050000190734863</v>
      </c>
      <c r="C938">
        <v>1.579617558339792</v>
      </c>
      <c r="D938" s="25">
        <f t="shared" si="42"/>
        <v>10.470382632395072</v>
      </c>
      <c r="E938">
        <v>1.7225970010329696</v>
      </c>
      <c r="F938" s="25">
        <f t="shared" si="43"/>
        <v>10.327403189701894</v>
      </c>
      <c r="G938">
        <v>2.2780006461746174</v>
      </c>
      <c r="H938" s="25">
        <f t="shared" si="44"/>
        <v>9.771999544560245</v>
      </c>
      <c r="K938">
        <v>175.75196716686622</v>
      </c>
      <c r="L938">
        <v>936</v>
      </c>
      <c r="M938" s="25"/>
      <c r="O938" s="25"/>
      <c r="Q938" s="25"/>
    </row>
    <row r="939" spans="1:17" x14ac:dyDescent="0.25">
      <c r="A939" s="5">
        <f>+'Net Hash Rate'!B938</f>
        <v>40758</v>
      </c>
      <c r="B939">
        <f>+'Net Hash Rate'!G938</f>
        <v>9.2600002288818359</v>
      </c>
      <c r="C939">
        <v>1.2598366056011419</v>
      </c>
      <c r="D939" s="25">
        <f t="shared" si="42"/>
        <v>8.0001636232806934</v>
      </c>
      <c r="E939">
        <v>1.38725127134364</v>
      </c>
      <c r="F939" s="25">
        <f t="shared" si="43"/>
        <v>7.8727489575381959</v>
      </c>
      <c r="G939">
        <v>1.8821935404203756</v>
      </c>
      <c r="H939" s="25">
        <f t="shared" si="44"/>
        <v>7.3778066884614599</v>
      </c>
      <c r="K939">
        <v>150.69217176833581</v>
      </c>
      <c r="L939">
        <v>937</v>
      </c>
      <c r="M939" s="25"/>
      <c r="O939" s="25"/>
      <c r="Q939" s="25"/>
    </row>
    <row r="940" spans="1:17" x14ac:dyDescent="0.25">
      <c r="A940" s="5">
        <f>+'Net Hash Rate'!B939</f>
        <v>40759</v>
      </c>
      <c r="B940">
        <f>+'Net Hash Rate'!G939</f>
        <v>10.75</v>
      </c>
      <c r="C940">
        <v>1.4798101657285396</v>
      </c>
      <c r="D940" s="25">
        <f t="shared" si="42"/>
        <v>9.270189834271461</v>
      </c>
      <c r="E940">
        <v>1.634313160985402</v>
      </c>
      <c r="F940" s="25">
        <f t="shared" si="43"/>
        <v>9.1156868390145984</v>
      </c>
      <c r="G940">
        <v>2.2344800460606824</v>
      </c>
      <c r="H940" s="25">
        <f t="shared" si="44"/>
        <v>8.515519953939318</v>
      </c>
      <c r="K940">
        <v>144.00015718312324</v>
      </c>
      <c r="L940">
        <v>938</v>
      </c>
      <c r="M940" s="25"/>
      <c r="O940" s="25"/>
      <c r="Q940" s="25"/>
    </row>
    <row r="941" spans="1:17" x14ac:dyDescent="0.25">
      <c r="A941" s="5">
        <f>+'Net Hash Rate'!B940</f>
        <v>40760</v>
      </c>
      <c r="B941">
        <f>+'Net Hash Rate'!G940</f>
        <v>9.7999000549316406</v>
      </c>
      <c r="C941">
        <v>1.3038255716445206</v>
      </c>
      <c r="D941" s="25">
        <f t="shared" si="42"/>
        <v>8.4960744832871207</v>
      </c>
      <c r="E941">
        <v>1.4274231716480692</v>
      </c>
      <c r="F941" s="25">
        <f t="shared" si="43"/>
        <v>8.3724768832835714</v>
      </c>
      <c r="G941">
        <v>1.9075380488618539</v>
      </c>
      <c r="H941" s="25">
        <f t="shared" si="44"/>
        <v>7.8923620060697868</v>
      </c>
      <c r="K941">
        <v>164.97552346731356</v>
      </c>
      <c r="L941">
        <v>939</v>
      </c>
      <c r="M941" s="25"/>
      <c r="O941" s="25"/>
      <c r="Q941" s="25"/>
    </row>
    <row r="942" spans="1:17" x14ac:dyDescent="0.25">
      <c r="A942" s="5">
        <f>+'Net Hash Rate'!B941</f>
        <v>40761</v>
      </c>
      <c r="B942">
        <f>+'Net Hash Rate'!G941</f>
        <v>6.5500001907348633</v>
      </c>
      <c r="C942">
        <v>1.0254910445092875</v>
      </c>
      <c r="D942" s="25">
        <f t="shared" si="42"/>
        <v>5.5245091462255758</v>
      </c>
      <c r="E942">
        <v>1.1668955298502099</v>
      </c>
      <c r="F942" s="25">
        <f t="shared" si="43"/>
        <v>5.3831046608846531</v>
      </c>
      <c r="G942">
        <v>1.7161812531570229</v>
      </c>
      <c r="H942" s="25">
        <f t="shared" si="44"/>
        <v>4.8338189375778402</v>
      </c>
      <c r="K942">
        <v>93.765214865530737</v>
      </c>
      <c r="L942">
        <v>940</v>
      </c>
      <c r="M942" s="25"/>
      <c r="O942" s="25"/>
      <c r="Q942" s="25"/>
    </row>
    <row r="943" spans="1:17" x14ac:dyDescent="0.25">
      <c r="A943" s="5">
        <f>+'Net Hash Rate'!B942</f>
        <v>40762</v>
      </c>
      <c r="B943">
        <f>+'Net Hash Rate'!G942</f>
        <v>7.9000000953674316</v>
      </c>
      <c r="C943">
        <v>1.1251390099865968</v>
      </c>
      <c r="D943" s="25">
        <f t="shared" si="42"/>
        <v>6.7748610853808344</v>
      </c>
      <c r="E943">
        <v>1.2530507666088753</v>
      </c>
      <c r="F943" s="25">
        <f t="shared" si="43"/>
        <v>6.6469493287585566</v>
      </c>
      <c r="G943">
        <v>1.749923985208115</v>
      </c>
      <c r="H943" s="25">
        <f t="shared" si="44"/>
        <v>6.1500761101593167</v>
      </c>
      <c r="K943">
        <v>127.11627949046593</v>
      </c>
      <c r="L943">
        <v>941</v>
      </c>
      <c r="M943" s="25"/>
      <c r="O943" s="25"/>
      <c r="Q943" s="25"/>
    </row>
    <row r="944" spans="1:17" x14ac:dyDescent="0.25">
      <c r="A944" s="5">
        <f>+'Net Hash Rate'!B943</f>
        <v>40763</v>
      </c>
      <c r="B944">
        <f>+'Net Hash Rate'!G943</f>
        <v>7.7999000549316406</v>
      </c>
      <c r="C944">
        <v>1.0904458614278905</v>
      </c>
      <c r="D944" s="25">
        <f t="shared" si="42"/>
        <v>6.7094541935037499</v>
      </c>
      <c r="E944">
        <v>1.208936857202719</v>
      </c>
      <c r="F944" s="25">
        <f t="shared" si="43"/>
        <v>6.5909631977289216</v>
      </c>
      <c r="G944">
        <v>1.6692151302900398</v>
      </c>
      <c r="H944" s="25">
        <f t="shared" si="44"/>
        <v>6.1306849246416011</v>
      </c>
      <c r="K944">
        <v>135.89800608148607</v>
      </c>
      <c r="L944">
        <v>942</v>
      </c>
      <c r="M944" s="25"/>
      <c r="O944" s="25"/>
      <c r="Q944" s="25"/>
    </row>
    <row r="945" spans="1:17" x14ac:dyDescent="0.25">
      <c r="A945" s="5">
        <f>+'Net Hash Rate'!B944</f>
        <v>40764</v>
      </c>
      <c r="B945">
        <f>+'Net Hash Rate'!G944</f>
        <v>9.9899997711181641</v>
      </c>
      <c r="C945">
        <v>1.2970278280558167</v>
      </c>
      <c r="D945" s="25">
        <f t="shared" si="42"/>
        <v>8.6929719430623464</v>
      </c>
      <c r="E945">
        <v>1.4107754548179654</v>
      </c>
      <c r="F945" s="25">
        <f t="shared" si="43"/>
        <v>8.5792243163001984</v>
      </c>
      <c r="G945">
        <v>1.8526281109755312</v>
      </c>
      <c r="H945" s="25">
        <f t="shared" si="44"/>
        <v>8.1373716601426338</v>
      </c>
      <c r="K945">
        <v>183.41598200528014</v>
      </c>
      <c r="L945">
        <v>943</v>
      </c>
      <c r="M945" s="25"/>
      <c r="O945" s="25"/>
      <c r="Q945" s="25"/>
    </row>
    <row r="946" spans="1:17" x14ac:dyDescent="0.25">
      <c r="A946" s="5">
        <f>+'Net Hash Rate'!B945</f>
        <v>40765</v>
      </c>
      <c r="B946">
        <f>+'Net Hash Rate'!G945</f>
        <v>9.9799995422363281</v>
      </c>
      <c r="C946">
        <v>1.2833223145538086</v>
      </c>
      <c r="D946" s="25">
        <f t="shared" si="42"/>
        <v>8.6966772276825193</v>
      </c>
      <c r="E946">
        <v>1.3922206649829114</v>
      </c>
      <c r="F946" s="25">
        <f t="shared" si="43"/>
        <v>8.5877788772534167</v>
      </c>
      <c r="G946">
        <v>1.815236307224763</v>
      </c>
      <c r="H946" s="25">
        <f t="shared" si="44"/>
        <v>8.1647632350115646</v>
      </c>
      <c r="K946">
        <v>191.6652113112263</v>
      </c>
      <c r="L946">
        <v>944</v>
      </c>
      <c r="M946" s="25"/>
      <c r="O946" s="25"/>
      <c r="Q946" s="25"/>
    </row>
    <row r="947" spans="1:17" x14ac:dyDescent="0.25">
      <c r="A947" s="5">
        <f>+'Net Hash Rate'!B946</f>
        <v>40766</v>
      </c>
      <c r="B947">
        <f>+'Net Hash Rate'!G946</f>
        <v>9.4624996185302734</v>
      </c>
      <c r="C947">
        <v>1.2676931682750738</v>
      </c>
      <c r="D947" s="25">
        <f t="shared" si="42"/>
        <v>8.1948064502552</v>
      </c>
      <c r="E947">
        <v>1.3903776816637023</v>
      </c>
      <c r="F947" s="25">
        <f t="shared" si="43"/>
        <v>8.0721219368665711</v>
      </c>
      <c r="G947">
        <v>1.8669456739218282</v>
      </c>
      <c r="H947" s="25">
        <f t="shared" si="44"/>
        <v>7.5955539446084455</v>
      </c>
      <c r="K947">
        <v>160.30984626650863</v>
      </c>
      <c r="L947">
        <v>945</v>
      </c>
      <c r="M947" s="25"/>
      <c r="O947" s="25"/>
      <c r="Q947" s="25"/>
    </row>
    <row r="948" spans="1:17" x14ac:dyDescent="0.25">
      <c r="A948" s="5">
        <f>+'Net Hash Rate'!B947</f>
        <v>40767</v>
      </c>
      <c r="B948">
        <f>+'Net Hash Rate'!G947</f>
        <v>9.4604997634887695</v>
      </c>
      <c r="C948">
        <v>1.2822531319821266</v>
      </c>
      <c r="D948" s="25">
        <f t="shared" si="42"/>
        <v>8.1782466315066422</v>
      </c>
      <c r="E948">
        <v>1.410571042345522</v>
      </c>
      <c r="F948" s="25">
        <f t="shared" si="43"/>
        <v>8.0499287211432478</v>
      </c>
      <c r="G948">
        <v>1.9090219651521321</v>
      </c>
      <c r="H948" s="25">
        <f t="shared" si="44"/>
        <v>7.5514777983366379</v>
      </c>
      <c r="K948">
        <v>152.96221595278584</v>
      </c>
      <c r="L948">
        <v>946</v>
      </c>
      <c r="M948" s="25"/>
      <c r="O948" s="25"/>
      <c r="Q948" s="25"/>
    </row>
    <row r="949" spans="1:17" x14ac:dyDescent="0.25">
      <c r="A949" s="5">
        <f>+'Net Hash Rate'!B948</f>
        <v>40768</v>
      </c>
      <c r="B949">
        <f>+'Net Hash Rate'!G948</f>
        <v>10.130999565124512</v>
      </c>
      <c r="C949">
        <v>1.33317085875306</v>
      </c>
      <c r="D949" s="25">
        <f t="shared" si="42"/>
        <v>8.7978287063714511</v>
      </c>
      <c r="E949">
        <v>1.455331607858116</v>
      </c>
      <c r="F949" s="25">
        <f t="shared" si="43"/>
        <v>8.6756679572663948</v>
      </c>
      <c r="G949">
        <v>1.9298650377567064</v>
      </c>
      <c r="H949" s="25">
        <f t="shared" si="44"/>
        <v>8.201134527367806</v>
      </c>
      <c r="K949">
        <v>172.84429777958471</v>
      </c>
      <c r="L949">
        <v>947</v>
      </c>
      <c r="M949" s="25"/>
      <c r="O949" s="25"/>
      <c r="Q949" s="25"/>
    </row>
    <row r="950" spans="1:17" x14ac:dyDescent="0.25">
      <c r="A950" s="5">
        <f>+'Net Hash Rate'!B949</f>
        <v>40769</v>
      </c>
      <c r="B950">
        <f>+'Net Hash Rate'!G949</f>
        <v>10.795700073242188</v>
      </c>
      <c r="C950">
        <v>1.3946331605175784</v>
      </c>
      <c r="D950" s="25">
        <f t="shared" si="42"/>
        <v>9.4010669127246089</v>
      </c>
      <c r="E950">
        <v>1.5148826131859396</v>
      </c>
      <c r="F950" s="25">
        <f t="shared" si="43"/>
        <v>9.2808174600562481</v>
      </c>
      <c r="G950">
        <v>1.981991612076188</v>
      </c>
      <c r="H950" s="25">
        <f t="shared" si="44"/>
        <v>8.8137084611659997</v>
      </c>
      <c r="K950">
        <v>187.63129552668195</v>
      </c>
      <c r="L950">
        <v>948</v>
      </c>
      <c r="M950" s="25"/>
      <c r="O950" s="25"/>
      <c r="Q950" s="25"/>
    </row>
    <row r="951" spans="1:17" x14ac:dyDescent="0.25">
      <c r="A951" s="5">
        <f>+'Net Hash Rate'!B950</f>
        <v>40770</v>
      </c>
      <c r="B951">
        <f>+'Net Hash Rate'!G950</f>
        <v>11.149800300598145</v>
      </c>
      <c r="C951">
        <v>1.4751697318388013</v>
      </c>
      <c r="D951" s="25">
        <f t="shared" si="42"/>
        <v>9.6746305687593441</v>
      </c>
      <c r="E951">
        <v>1.6126425338999226</v>
      </c>
      <c r="F951" s="25">
        <f t="shared" si="43"/>
        <v>9.5371577666982219</v>
      </c>
      <c r="G951">
        <v>2.1466556335063482</v>
      </c>
      <c r="H951" s="25">
        <f t="shared" si="44"/>
        <v>9.0031446670917958</v>
      </c>
      <c r="K951">
        <v>168.8996879157161</v>
      </c>
      <c r="L951">
        <v>949</v>
      </c>
      <c r="M951" s="25"/>
      <c r="O951" s="25"/>
      <c r="Q951" s="25"/>
    </row>
    <row r="952" spans="1:17" x14ac:dyDescent="0.25">
      <c r="A952" s="5">
        <f>+'Net Hash Rate'!B951</f>
        <v>40771</v>
      </c>
      <c r="B952">
        <f>+'Net Hash Rate'!G951</f>
        <v>10.964099884033203</v>
      </c>
      <c r="C952">
        <v>1.4114533330775707</v>
      </c>
      <c r="D952" s="25">
        <f t="shared" si="42"/>
        <v>9.5526465509556324</v>
      </c>
      <c r="E952">
        <v>1.5316952254725178</v>
      </c>
      <c r="F952" s="25">
        <f t="shared" si="43"/>
        <v>9.4324046585606851</v>
      </c>
      <c r="G952">
        <v>1.9987748564806884</v>
      </c>
      <c r="H952" s="25">
        <f t="shared" si="44"/>
        <v>8.9653250275525149</v>
      </c>
      <c r="K952">
        <v>190.66858700950527</v>
      </c>
      <c r="L952">
        <v>950</v>
      </c>
      <c r="M952" s="25"/>
      <c r="O952" s="25"/>
      <c r="Q952" s="25"/>
    </row>
    <row r="953" spans="1:17" x14ac:dyDescent="0.25">
      <c r="A953" s="5">
        <f>+'Net Hash Rate'!B952</f>
        <v>40772</v>
      </c>
      <c r="B953">
        <f>+'Net Hash Rate'!G952</f>
        <v>10.945599555969238</v>
      </c>
      <c r="C953">
        <v>1.3883395809899324</v>
      </c>
      <c r="D953" s="25">
        <f t="shared" si="42"/>
        <v>9.5572599749793063</v>
      </c>
      <c r="E953">
        <v>1.5004657969582751</v>
      </c>
      <c r="F953" s="25">
        <f t="shared" si="43"/>
        <v>9.4451337590109627</v>
      </c>
      <c r="G953">
        <v>1.9360200828872998</v>
      </c>
      <c r="H953" s="25">
        <f t="shared" si="44"/>
        <v>9.0095794730819385</v>
      </c>
      <c r="K953">
        <v>204.56789468777293</v>
      </c>
      <c r="L953">
        <v>951</v>
      </c>
      <c r="M953" s="25"/>
      <c r="O953" s="25"/>
      <c r="Q953" s="25"/>
    </row>
    <row r="954" spans="1:17" x14ac:dyDescent="0.25">
      <c r="A954" s="5">
        <f>+'Net Hash Rate'!B953</f>
        <v>40773</v>
      </c>
      <c r="B954">
        <f>+'Net Hash Rate'!G953</f>
        <v>10.829999923706055</v>
      </c>
      <c r="C954">
        <v>1.3605059081396085</v>
      </c>
      <c r="D954" s="25">
        <f t="shared" si="42"/>
        <v>9.4694940155664469</v>
      </c>
      <c r="E954">
        <v>1.4664209735645248</v>
      </c>
      <c r="F954" s="25">
        <f t="shared" si="43"/>
        <v>9.3635789501415303</v>
      </c>
      <c r="G954">
        <v>1.8778480452076118</v>
      </c>
      <c r="H954" s="25">
        <f t="shared" si="44"/>
        <v>8.9521518784984426</v>
      </c>
      <c r="K954">
        <v>214.57557096512036</v>
      </c>
      <c r="L954">
        <v>952</v>
      </c>
      <c r="M954" s="25"/>
      <c r="O954" s="25"/>
      <c r="Q954" s="25"/>
    </row>
    <row r="955" spans="1:17" x14ac:dyDescent="0.25">
      <c r="A955" s="5">
        <f>+'Net Hash Rate'!B954</f>
        <v>40774</v>
      </c>
      <c r="B955">
        <f>+'Net Hash Rate'!G954</f>
        <v>11.649999618530273</v>
      </c>
      <c r="C955">
        <v>1.483020110861281</v>
      </c>
      <c r="D955" s="25">
        <f t="shared" si="42"/>
        <v>10.166979507668993</v>
      </c>
      <c r="E955">
        <v>1.6043981535430405</v>
      </c>
      <c r="F955" s="25">
        <f t="shared" si="43"/>
        <v>10.045601464987232</v>
      </c>
      <c r="G955">
        <v>2.0758911603403352</v>
      </c>
      <c r="H955" s="25">
        <f t="shared" si="44"/>
        <v>9.5741084581899383</v>
      </c>
      <c r="K955">
        <v>201.03101252325985</v>
      </c>
      <c r="L955">
        <v>953</v>
      </c>
      <c r="M955" s="25"/>
      <c r="O955" s="25"/>
      <c r="Q955" s="25"/>
    </row>
    <row r="956" spans="1:17" x14ac:dyDescent="0.25">
      <c r="A956" s="5">
        <f>+'Net Hash Rate'!B955</f>
        <v>40775</v>
      </c>
      <c r="B956">
        <f>+'Net Hash Rate'!G955</f>
        <v>11.453000068664551</v>
      </c>
      <c r="C956">
        <v>1.419513302881078</v>
      </c>
      <c r="D956" s="25">
        <f t="shared" si="42"/>
        <v>10.033486765783472</v>
      </c>
      <c r="E956">
        <v>1.524171681450371</v>
      </c>
      <c r="F956" s="25">
        <f t="shared" si="43"/>
        <v>9.92882838721418</v>
      </c>
      <c r="G956">
        <v>1.9307171530027893</v>
      </c>
      <c r="H956" s="25">
        <f t="shared" si="44"/>
        <v>9.5222829156617621</v>
      </c>
      <c r="K956">
        <v>230.0854319268571</v>
      </c>
      <c r="L956">
        <v>954</v>
      </c>
      <c r="M956" s="25"/>
      <c r="O956" s="25"/>
      <c r="Q956" s="25"/>
    </row>
    <row r="957" spans="1:17" x14ac:dyDescent="0.25">
      <c r="A957" s="5">
        <f>+'Net Hash Rate'!B956</f>
        <v>40776</v>
      </c>
      <c r="B957">
        <f>+'Net Hash Rate'!G956</f>
        <v>11.311300277709961</v>
      </c>
      <c r="C957">
        <v>1.4109289947221166</v>
      </c>
      <c r="D957" s="25">
        <f t="shared" si="42"/>
        <v>9.9003712829878445</v>
      </c>
      <c r="E957">
        <v>1.5177192438897054</v>
      </c>
      <c r="F957" s="25">
        <f t="shared" si="43"/>
        <v>9.7935810338202565</v>
      </c>
      <c r="G957">
        <v>1.9325459667812064</v>
      </c>
      <c r="H957" s="25">
        <f t="shared" si="44"/>
        <v>9.3787543109287554</v>
      </c>
      <c r="K957">
        <v>222.50056783632078</v>
      </c>
      <c r="L957">
        <v>955</v>
      </c>
      <c r="M957" s="25"/>
      <c r="O957" s="25"/>
      <c r="Q957" s="25"/>
    </row>
    <row r="958" spans="1:17" x14ac:dyDescent="0.25">
      <c r="A958" s="5">
        <f>+'Net Hash Rate'!B957</f>
        <v>40777</v>
      </c>
      <c r="B958">
        <f>+'Net Hash Rate'!G957</f>
        <v>10.895000457763672</v>
      </c>
      <c r="C958">
        <v>1.3534438753767513</v>
      </c>
      <c r="D958" s="25">
        <f t="shared" si="42"/>
        <v>9.5415565823869208</v>
      </c>
      <c r="E958">
        <v>1.4541827295491359</v>
      </c>
      <c r="F958" s="25">
        <f t="shared" si="43"/>
        <v>9.4408177282145367</v>
      </c>
      <c r="G958">
        <v>1.8455028085817624</v>
      </c>
      <c r="H958" s="25">
        <f t="shared" si="44"/>
        <v>9.0494976491819088</v>
      </c>
      <c r="K958">
        <v>227.31781084726779</v>
      </c>
      <c r="L958">
        <v>956</v>
      </c>
      <c r="M958" s="25"/>
      <c r="O958" s="25"/>
      <c r="Q958" s="25"/>
    </row>
    <row r="959" spans="1:17" x14ac:dyDescent="0.25">
      <c r="A959" s="5">
        <f>+'Net Hash Rate'!B958</f>
        <v>40778</v>
      </c>
      <c r="B959">
        <f>+'Net Hash Rate'!G958</f>
        <v>10.939999580383301</v>
      </c>
      <c r="C959">
        <v>1.4313990382331516</v>
      </c>
      <c r="D959" s="25">
        <f t="shared" si="42"/>
        <v>9.5086005421501483</v>
      </c>
      <c r="E959">
        <v>1.5601733944630471</v>
      </c>
      <c r="F959" s="25">
        <f t="shared" si="43"/>
        <v>9.379826185920253</v>
      </c>
      <c r="G959">
        <v>2.0603973812380771</v>
      </c>
      <c r="H959" s="25">
        <f t="shared" si="44"/>
        <v>8.8796021991452232</v>
      </c>
      <c r="K959">
        <v>177.21417500561651</v>
      </c>
      <c r="L959">
        <v>957</v>
      </c>
      <c r="M959" s="25"/>
      <c r="O959" s="25"/>
      <c r="Q959" s="25"/>
    </row>
    <row r="960" spans="1:17" x14ac:dyDescent="0.25">
      <c r="A960" s="5">
        <f>+'Net Hash Rate'!B959</f>
        <v>40779</v>
      </c>
      <c r="B960">
        <f>+'Net Hash Rate'!G959</f>
        <v>10.850600242614746</v>
      </c>
      <c r="C960">
        <v>1.4751787900879314</v>
      </c>
      <c r="D960" s="25">
        <f t="shared" si="42"/>
        <v>9.3754214525268154</v>
      </c>
      <c r="E960">
        <v>1.6240745514323176</v>
      </c>
      <c r="F960" s="25">
        <f t="shared" si="43"/>
        <v>9.2265256911824292</v>
      </c>
      <c r="G960">
        <v>2.2024601363745853</v>
      </c>
      <c r="H960" s="25">
        <f t="shared" si="44"/>
        <v>8.6481401062401613</v>
      </c>
      <c r="K960">
        <v>151.11922114438849</v>
      </c>
      <c r="L960">
        <v>958</v>
      </c>
      <c r="M960" s="25"/>
      <c r="O960" s="25"/>
      <c r="Q960" s="25"/>
    </row>
    <row r="961" spans="1:17" x14ac:dyDescent="0.25">
      <c r="A961" s="5">
        <f>+'Net Hash Rate'!B960</f>
        <v>40780</v>
      </c>
      <c r="B961">
        <f>+'Net Hash Rate'!G960</f>
        <v>9.6569995880126953</v>
      </c>
      <c r="C961">
        <v>1.2563847168701727</v>
      </c>
      <c r="D961" s="25">
        <f t="shared" si="42"/>
        <v>8.4006148711425226</v>
      </c>
      <c r="E961">
        <v>1.3673297217129587</v>
      </c>
      <c r="F961" s="25">
        <f t="shared" si="43"/>
        <v>8.2896698662997359</v>
      </c>
      <c r="G961">
        <v>1.7982955930247602</v>
      </c>
      <c r="H961" s="25">
        <f t="shared" si="44"/>
        <v>7.8587039949879349</v>
      </c>
      <c r="K961">
        <v>181.72495209957202</v>
      </c>
      <c r="L961">
        <v>959</v>
      </c>
      <c r="M961" s="25"/>
      <c r="O961" s="25"/>
      <c r="Q961" s="25"/>
    </row>
    <row r="962" spans="1:17" x14ac:dyDescent="0.25">
      <c r="A962" s="5">
        <f>+'Net Hash Rate'!B961</f>
        <v>40781</v>
      </c>
      <c r="B962">
        <f>+'Net Hash Rate'!G961</f>
        <v>8.1794004440307617</v>
      </c>
      <c r="C962">
        <v>1.084961601377938</v>
      </c>
      <c r="D962" s="25">
        <f t="shared" si="42"/>
        <v>7.0944388426528242</v>
      </c>
      <c r="E962">
        <v>1.1868751249094407</v>
      </c>
      <c r="F962" s="25">
        <f t="shared" si="43"/>
        <v>6.992525319121321</v>
      </c>
      <c r="G962">
        <v>1.5827582070675628</v>
      </c>
      <c r="H962" s="25">
        <f t="shared" si="44"/>
        <v>6.5966422369631985</v>
      </c>
      <c r="K962">
        <v>167.06961581113052</v>
      </c>
      <c r="L962">
        <v>960</v>
      </c>
      <c r="M962" s="25"/>
      <c r="O962" s="25"/>
      <c r="Q962" s="25"/>
    </row>
    <row r="963" spans="1:17" x14ac:dyDescent="0.25">
      <c r="A963" s="5">
        <f>+'Net Hash Rate'!B962</f>
        <v>40782</v>
      </c>
      <c r="B963">
        <f>+'Net Hash Rate'!G962</f>
        <v>8.5902004241943359</v>
      </c>
      <c r="C963">
        <v>1.1882393172925609</v>
      </c>
      <c r="D963" s="25">
        <f t="shared" si="42"/>
        <v>7.4019611069017746</v>
      </c>
      <c r="E963">
        <v>1.313891705425273</v>
      </c>
      <c r="F963" s="25">
        <f t="shared" si="43"/>
        <v>7.2763087187690632</v>
      </c>
      <c r="G963">
        <v>1.8019884071267971</v>
      </c>
      <c r="H963" s="25">
        <f t="shared" si="44"/>
        <v>6.7882120170675391</v>
      </c>
      <c r="K963">
        <v>141.37977734097134</v>
      </c>
      <c r="L963">
        <v>961</v>
      </c>
      <c r="M963" s="25"/>
      <c r="O963" s="25"/>
      <c r="Q963" s="25"/>
    </row>
    <row r="964" spans="1:17" x14ac:dyDescent="0.25">
      <c r="A964" s="5">
        <f>+'Net Hash Rate'!B963</f>
        <v>40783</v>
      </c>
      <c r="B964">
        <f>+'Net Hash Rate'!G963</f>
        <v>9.0700998306274414</v>
      </c>
      <c r="C964">
        <v>1.2520949723623573</v>
      </c>
      <c r="D964" s="25">
        <f t="shared" ref="D964:D1027" si="45">+B964-C964</f>
        <v>7.8180048582650841</v>
      </c>
      <c r="E964">
        <v>1.383802792419242</v>
      </c>
      <c r="F964" s="25">
        <f t="shared" ref="F964:F1027" si="46">+B964-E964</f>
        <v>7.686297038208199</v>
      </c>
      <c r="G964">
        <v>1.8954218194302133</v>
      </c>
      <c r="H964" s="25">
        <f t="shared" ref="H964:H1027" si="47">+B964-G964</f>
        <v>7.1746780111972281</v>
      </c>
      <c r="K964">
        <v>142.46087781068942</v>
      </c>
      <c r="L964">
        <v>962</v>
      </c>
      <c r="M964" s="25"/>
      <c r="O964" s="25"/>
      <c r="Q964" s="25"/>
    </row>
    <row r="965" spans="1:17" x14ac:dyDescent="0.25">
      <c r="A965" s="5">
        <f>+'Net Hash Rate'!B964</f>
        <v>40784</v>
      </c>
      <c r="B965">
        <f>+'Net Hash Rate'!G964</f>
        <v>8.9689998626708984</v>
      </c>
      <c r="C965">
        <v>1.1736866004914264</v>
      </c>
      <c r="D965" s="25">
        <f t="shared" si="45"/>
        <v>7.7953132621794721</v>
      </c>
      <c r="E965">
        <v>1.2793271316962258</v>
      </c>
      <c r="F965" s="25">
        <f t="shared" si="46"/>
        <v>7.6896727309746726</v>
      </c>
      <c r="G965">
        <v>1.6896877751612664</v>
      </c>
      <c r="H965" s="25">
        <f t="shared" si="47"/>
        <v>7.2793120875096324</v>
      </c>
      <c r="K965">
        <v>177.09823697271256</v>
      </c>
      <c r="L965">
        <v>963</v>
      </c>
      <c r="M965" s="25"/>
      <c r="O965" s="25"/>
      <c r="Q965" s="25"/>
    </row>
    <row r="966" spans="1:17" x14ac:dyDescent="0.25">
      <c r="A966" s="5">
        <f>+'Net Hash Rate'!B965</f>
        <v>40785</v>
      </c>
      <c r="B966">
        <f>+'Net Hash Rate'!G965</f>
        <v>8.7912998199462891</v>
      </c>
      <c r="C966">
        <v>1.1406016318687804</v>
      </c>
      <c r="D966" s="25">
        <f t="shared" si="45"/>
        <v>7.6506981880775085</v>
      </c>
      <c r="E966">
        <v>1.2403969347056174</v>
      </c>
      <c r="F966" s="25">
        <f t="shared" si="46"/>
        <v>7.5509028852406717</v>
      </c>
      <c r="G966">
        <v>1.6280517885753103</v>
      </c>
      <c r="H966" s="25">
        <f t="shared" si="47"/>
        <v>7.163248031370979</v>
      </c>
      <c r="K966">
        <v>183.99338575490802</v>
      </c>
      <c r="L966">
        <v>964</v>
      </c>
      <c r="M966" s="25"/>
      <c r="O966" s="25"/>
      <c r="Q966" s="25"/>
    </row>
    <row r="967" spans="1:17" x14ac:dyDescent="0.25">
      <c r="A967" s="5">
        <f>+'Net Hash Rate'!B966</f>
        <v>40786</v>
      </c>
      <c r="B967">
        <f>+'Net Hash Rate'!G966</f>
        <v>8.1995000839233398</v>
      </c>
      <c r="C967">
        <v>1.1120436163908527</v>
      </c>
      <c r="D967" s="25">
        <f t="shared" si="45"/>
        <v>7.0874564675324869</v>
      </c>
      <c r="E967">
        <v>1.2235263338516043</v>
      </c>
      <c r="F967" s="25">
        <f t="shared" si="46"/>
        <v>6.975973750071736</v>
      </c>
      <c r="G967">
        <v>1.6565809498278941</v>
      </c>
      <c r="H967" s="25">
        <f t="shared" si="47"/>
        <v>6.5429191340954453</v>
      </c>
      <c r="K967">
        <v>152.57876655246073</v>
      </c>
      <c r="L967">
        <v>965</v>
      </c>
      <c r="M967" s="25"/>
      <c r="O967" s="25"/>
      <c r="Q967" s="25"/>
    </row>
    <row r="968" spans="1:17" x14ac:dyDescent="0.25">
      <c r="A968" s="5">
        <f>+'Net Hash Rate'!B967</f>
        <v>40787</v>
      </c>
      <c r="B968">
        <f>+'Net Hash Rate'!G967</f>
        <v>8.2100000381469727</v>
      </c>
      <c r="C968">
        <v>1.1719270067501852</v>
      </c>
      <c r="D968" s="25">
        <f t="shared" si="45"/>
        <v>7.0380730313967872</v>
      </c>
      <c r="E968">
        <v>1.3058645351530791</v>
      </c>
      <c r="F968" s="25">
        <f t="shared" si="46"/>
        <v>6.9041355029938938</v>
      </c>
      <c r="G968">
        <v>1.8261448642341205</v>
      </c>
      <c r="H968" s="25">
        <f t="shared" si="47"/>
        <v>6.3838551739128526</v>
      </c>
      <c r="K968">
        <v>126.11383438808708</v>
      </c>
      <c r="L968">
        <v>966</v>
      </c>
      <c r="M968" s="25"/>
      <c r="O968" s="25"/>
      <c r="Q968" s="25"/>
    </row>
    <row r="969" spans="1:17" x14ac:dyDescent="0.25">
      <c r="A969" s="5">
        <f>+'Net Hash Rate'!B968</f>
        <v>40788</v>
      </c>
      <c r="B969">
        <f>+'Net Hash Rate'!G968</f>
        <v>8.6400003433227539</v>
      </c>
      <c r="C969">
        <v>1.1753262678338801</v>
      </c>
      <c r="D969" s="25">
        <f t="shared" si="45"/>
        <v>7.4646740754888743</v>
      </c>
      <c r="E969">
        <v>1.2941494586780815</v>
      </c>
      <c r="F969" s="25">
        <f t="shared" si="46"/>
        <v>7.3458508846446726</v>
      </c>
      <c r="G969">
        <v>1.7557181435123836</v>
      </c>
      <c r="H969" s="25">
        <f t="shared" si="47"/>
        <v>6.8842821998103698</v>
      </c>
      <c r="K969">
        <v>150.77206439156569</v>
      </c>
      <c r="L969">
        <v>967</v>
      </c>
      <c r="M969" s="25"/>
      <c r="O969" s="25"/>
      <c r="Q969" s="25"/>
    </row>
    <row r="970" spans="1:17" x14ac:dyDescent="0.25">
      <c r="A970" s="5">
        <f>+'Net Hash Rate'!B969</f>
        <v>40789</v>
      </c>
      <c r="B970">
        <f>+'Net Hash Rate'!G969</f>
        <v>8.4799995422363281</v>
      </c>
      <c r="C970">
        <v>1.1819300257329248</v>
      </c>
      <c r="D970" s="25">
        <f t="shared" si="45"/>
        <v>7.2980695165034035</v>
      </c>
      <c r="E970">
        <v>1.3093803731363085</v>
      </c>
      <c r="F970" s="25">
        <f t="shared" si="46"/>
        <v>7.1706191691000196</v>
      </c>
      <c r="G970">
        <v>1.8044612476247539</v>
      </c>
      <c r="H970" s="25">
        <f t="shared" si="47"/>
        <v>6.6755382946115738</v>
      </c>
      <c r="K970">
        <v>137.42894543999586</v>
      </c>
      <c r="L970">
        <v>968</v>
      </c>
      <c r="M970" s="25"/>
      <c r="O970" s="25"/>
      <c r="Q970" s="25"/>
    </row>
    <row r="971" spans="1:17" x14ac:dyDescent="0.25">
      <c r="A971" s="5">
        <f>+'Net Hash Rate'!B970</f>
        <v>40790</v>
      </c>
      <c r="B971">
        <f>+'Net Hash Rate'!G970</f>
        <v>8.1780004501342773</v>
      </c>
      <c r="C971">
        <v>1.0985794362646801</v>
      </c>
      <c r="D971" s="25">
        <f t="shared" si="45"/>
        <v>7.079421013869597</v>
      </c>
      <c r="E971">
        <v>1.2057438817934714</v>
      </c>
      <c r="F971" s="25">
        <f t="shared" si="46"/>
        <v>6.9722565683408062</v>
      </c>
      <c r="G971">
        <v>1.6220241704500602</v>
      </c>
      <c r="H971" s="25">
        <f t="shared" si="47"/>
        <v>6.5559762796842174</v>
      </c>
      <c r="K971">
        <v>158.54708480456117</v>
      </c>
      <c r="L971">
        <v>969</v>
      </c>
      <c r="M971" s="25"/>
      <c r="O971" s="25"/>
      <c r="Q971" s="25"/>
    </row>
    <row r="972" spans="1:17" x14ac:dyDescent="0.25">
      <c r="A972" s="5">
        <f>+'Net Hash Rate'!B971</f>
        <v>40791</v>
      </c>
      <c r="B972">
        <f>+'Net Hash Rate'!G971</f>
        <v>7.6110000610351563</v>
      </c>
      <c r="C972">
        <v>1.0024159051644372</v>
      </c>
      <c r="D972" s="25">
        <f t="shared" si="45"/>
        <v>6.6085841558707195</v>
      </c>
      <c r="E972">
        <v>1.0945184074346421</v>
      </c>
      <c r="F972" s="25">
        <f t="shared" si="46"/>
        <v>6.5164816536005139</v>
      </c>
      <c r="G972">
        <v>1.4522905775032533</v>
      </c>
      <c r="H972" s="25">
        <f t="shared" si="47"/>
        <v>6.1587094835319025</v>
      </c>
      <c r="K972">
        <v>172.20598336795209</v>
      </c>
      <c r="L972">
        <v>970</v>
      </c>
      <c r="M972" s="25"/>
      <c r="O972" s="25"/>
      <c r="Q972" s="25"/>
    </row>
    <row r="973" spans="1:17" x14ac:dyDescent="0.25">
      <c r="A973" s="5">
        <f>+'Net Hash Rate'!B972</f>
        <v>40792</v>
      </c>
      <c r="B973">
        <f>+'Net Hash Rate'!G972</f>
        <v>6.862800121307373</v>
      </c>
      <c r="C973">
        <v>0.98208986658075326</v>
      </c>
      <c r="D973" s="25">
        <f t="shared" si="45"/>
        <v>5.8807102547266199</v>
      </c>
      <c r="E973">
        <v>1.0949909555560533</v>
      </c>
      <c r="F973" s="25">
        <f t="shared" si="46"/>
        <v>5.76780916575132</v>
      </c>
      <c r="G973">
        <v>1.5335552356806064</v>
      </c>
      <c r="H973" s="25">
        <f t="shared" si="47"/>
        <v>5.3292448856267667</v>
      </c>
      <c r="K973">
        <v>125.00946394265151</v>
      </c>
      <c r="L973">
        <v>971</v>
      </c>
      <c r="M973" s="25"/>
      <c r="O973" s="25"/>
      <c r="Q973" s="25"/>
    </row>
    <row r="974" spans="1:17" x14ac:dyDescent="0.25">
      <c r="A974" s="5">
        <f>+'Net Hash Rate'!B973</f>
        <v>40793</v>
      </c>
      <c r="B974">
        <f>+'Net Hash Rate'!G973</f>
        <v>7.1863999366760254</v>
      </c>
      <c r="C974">
        <v>1.0469657310607952</v>
      </c>
      <c r="D974" s="25">
        <f t="shared" si="45"/>
        <v>6.1394342056152302</v>
      </c>
      <c r="E974">
        <v>1.1722770847316493</v>
      </c>
      <c r="F974" s="25">
        <f t="shared" si="46"/>
        <v>6.0141228519443759</v>
      </c>
      <c r="G974">
        <v>1.6590490380660829</v>
      </c>
      <c r="H974" s="25">
        <f t="shared" si="47"/>
        <v>5.5273508986099422</v>
      </c>
      <c r="K974">
        <v>117.58425443379137</v>
      </c>
      <c r="L974">
        <v>972</v>
      </c>
      <c r="M974" s="25"/>
      <c r="O974" s="25"/>
      <c r="Q974" s="25"/>
    </row>
    <row r="975" spans="1:17" x14ac:dyDescent="0.25">
      <c r="A975" s="5">
        <f>+'Net Hash Rate'!B974</f>
        <v>40794</v>
      </c>
      <c r="B975">
        <f>+'Net Hash Rate'!G974</f>
        <v>6.5300002098083496</v>
      </c>
      <c r="C975">
        <v>0.9415892859315772</v>
      </c>
      <c r="D975" s="25">
        <f t="shared" si="45"/>
        <v>5.5884109238767721</v>
      </c>
      <c r="E975">
        <v>1.0517345085783965</v>
      </c>
      <c r="F975" s="25">
        <f t="shared" si="46"/>
        <v>5.4782657012299527</v>
      </c>
      <c r="G975">
        <v>1.4795936259499667</v>
      </c>
      <c r="H975" s="25">
        <f t="shared" si="47"/>
        <v>5.0504065838583827</v>
      </c>
      <c r="K975">
        <v>121.7682065096043</v>
      </c>
      <c r="L975">
        <v>973</v>
      </c>
      <c r="M975" s="25"/>
      <c r="O975" s="25"/>
      <c r="Q975" s="25"/>
    </row>
    <row r="976" spans="1:17" x14ac:dyDescent="0.25">
      <c r="A976" s="5">
        <f>+'Net Hash Rate'!B975</f>
        <v>40795</v>
      </c>
      <c r="B976">
        <f>+'Net Hash Rate'!G975</f>
        <v>5.0300002098083496</v>
      </c>
      <c r="C976">
        <v>0.74386329464860446</v>
      </c>
      <c r="D976" s="25">
        <f t="shared" si="45"/>
        <v>4.2861369151597453</v>
      </c>
      <c r="E976">
        <v>0.83579304439209035</v>
      </c>
      <c r="F976" s="25">
        <f t="shared" si="46"/>
        <v>4.1942071654162589</v>
      </c>
      <c r="G976">
        <v>1.1928941572706613</v>
      </c>
      <c r="H976" s="25">
        <f t="shared" si="47"/>
        <v>3.8371060525376883</v>
      </c>
      <c r="K976">
        <v>111.89771129679708</v>
      </c>
      <c r="L976">
        <v>974</v>
      </c>
      <c r="M976" s="25"/>
      <c r="O976" s="25"/>
      <c r="Q976" s="25"/>
    </row>
    <row r="977" spans="1:17" x14ac:dyDescent="0.25">
      <c r="A977" s="5">
        <f>+'Net Hash Rate'!B976</f>
        <v>40796</v>
      </c>
      <c r="B977">
        <f>+'Net Hash Rate'!G976</f>
        <v>4.773900032043457</v>
      </c>
      <c r="C977">
        <v>0.79650440261472921</v>
      </c>
      <c r="D977" s="25">
        <f t="shared" si="45"/>
        <v>3.9773956294287278</v>
      </c>
      <c r="E977">
        <v>0.91830008541277852</v>
      </c>
      <c r="F977" s="25">
        <f t="shared" si="46"/>
        <v>3.8555999466306785</v>
      </c>
      <c r="G977">
        <v>1.3914154152417997</v>
      </c>
      <c r="H977" s="25">
        <f t="shared" si="47"/>
        <v>3.3824846168016576</v>
      </c>
      <c r="K977">
        <v>78.375105679705158</v>
      </c>
      <c r="L977">
        <v>975</v>
      </c>
      <c r="M977" s="25"/>
      <c r="O977" s="25"/>
      <c r="Q977" s="25"/>
    </row>
    <row r="978" spans="1:17" x14ac:dyDescent="0.25">
      <c r="A978" s="5">
        <f>+'Net Hash Rate'!B977</f>
        <v>40797</v>
      </c>
      <c r="B978">
        <f>+'Net Hash Rate'!G977</f>
        <v>5.8643999099731445</v>
      </c>
      <c r="C978">
        <v>0.92597555082637495</v>
      </c>
      <c r="D978" s="25">
        <f t="shared" si="45"/>
        <v>4.9384243591467696</v>
      </c>
      <c r="E978">
        <v>1.0555653324846346</v>
      </c>
      <c r="F978" s="25">
        <f t="shared" si="46"/>
        <v>4.8088345774885095</v>
      </c>
      <c r="G978">
        <v>1.5589568393361444</v>
      </c>
      <c r="H978" s="25">
        <f t="shared" si="47"/>
        <v>4.3054430706370006</v>
      </c>
      <c r="K978">
        <v>91.459514093538999</v>
      </c>
      <c r="L978">
        <v>976</v>
      </c>
      <c r="M978" s="25"/>
      <c r="O978" s="25"/>
      <c r="Q978" s="25"/>
    </row>
    <row r="979" spans="1:17" x14ac:dyDescent="0.25">
      <c r="A979" s="5">
        <f>+'Net Hash Rate'!B978</f>
        <v>40798</v>
      </c>
      <c r="B979">
        <f>+'Net Hash Rate'!G978</f>
        <v>6.0780000686645508</v>
      </c>
      <c r="C979">
        <v>0.89693576842524614</v>
      </c>
      <c r="D979" s="25">
        <f t="shared" si="45"/>
        <v>5.1810643002393046</v>
      </c>
      <c r="E979">
        <v>1.0072895712165126</v>
      </c>
      <c r="F979" s="25">
        <f t="shared" si="46"/>
        <v>5.0707104974480384</v>
      </c>
      <c r="G979">
        <v>1.4359589181591865</v>
      </c>
      <c r="H979" s="25">
        <f t="shared" si="47"/>
        <v>4.6420411505053645</v>
      </c>
      <c r="K979">
        <v>112.67898347005065</v>
      </c>
      <c r="L979">
        <v>977</v>
      </c>
      <c r="M979" s="25"/>
      <c r="O979" s="25"/>
      <c r="Q979" s="25"/>
    </row>
    <row r="980" spans="1:17" x14ac:dyDescent="0.25">
      <c r="A980" s="5">
        <f>+'Net Hash Rate'!B979</f>
        <v>40799</v>
      </c>
      <c r="B980">
        <f>+'Net Hash Rate'!G979</f>
        <v>5.8000001907348633</v>
      </c>
      <c r="C980">
        <v>0.85087040444754292</v>
      </c>
      <c r="D980" s="25">
        <f t="shared" si="45"/>
        <v>4.9491297862873207</v>
      </c>
      <c r="E980">
        <v>0.95425290175057842</v>
      </c>
      <c r="F980" s="25">
        <f t="shared" si="46"/>
        <v>4.8457472889842848</v>
      </c>
      <c r="G980">
        <v>1.3558422125242209</v>
      </c>
      <c r="H980" s="25">
        <f t="shared" si="47"/>
        <v>4.444157978210642</v>
      </c>
      <c r="K980">
        <v>114.89286675164082</v>
      </c>
      <c r="L980">
        <v>978</v>
      </c>
      <c r="M980" s="25"/>
      <c r="O980" s="25"/>
      <c r="Q980" s="25"/>
    </row>
    <row r="981" spans="1:17" x14ac:dyDescent="0.25">
      <c r="A981" s="5">
        <f>+'Net Hash Rate'!B980</f>
        <v>40800</v>
      </c>
      <c r="B981">
        <f>+'Net Hash Rate'!G980</f>
        <v>5.6192998886108398</v>
      </c>
      <c r="C981">
        <v>0.86610863853277187</v>
      </c>
      <c r="D981" s="25">
        <f t="shared" si="45"/>
        <v>4.7531912500780678</v>
      </c>
      <c r="E981">
        <v>0.98220382695987951</v>
      </c>
      <c r="F981" s="25">
        <f t="shared" si="46"/>
        <v>4.6370960616509604</v>
      </c>
      <c r="G981">
        <v>1.4331755864049789</v>
      </c>
      <c r="H981" s="25">
        <f t="shared" si="47"/>
        <v>4.1861243022058607</v>
      </c>
      <c r="K981">
        <v>98.261255739722984</v>
      </c>
      <c r="L981">
        <v>979</v>
      </c>
      <c r="M981" s="25"/>
      <c r="O981" s="25"/>
      <c r="Q981" s="25"/>
    </row>
    <row r="982" spans="1:17" x14ac:dyDescent="0.25">
      <c r="A982" s="5">
        <f>+'Net Hash Rate'!B981</f>
        <v>40801</v>
      </c>
      <c r="B982">
        <f>+'Net Hash Rate'!G981</f>
        <v>4.8400001525878906</v>
      </c>
      <c r="C982">
        <v>0.76761289219297235</v>
      </c>
      <c r="D982" s="25">
        <f t="shared" si="45"/>
        <v>4.0723872603949181</v>
      </c>
      <c r="E982">
        <v>0.87585878789790284</v>
      </c>
      <c r="F982" s="25">
        <f t="shared" si="46"/>
        <v>3.9641413646899877</v>
      </c>
      <c r="G982">
        <v>1.2963399697637048</v>
      </c>
      <c r="H982" s="25">
        <f t="shared" si="47"/>
        <v>3.543660182824186</v>
      </c>
      <c r="K982">
        <v>90.291916947966243</v>
      </c>
      <c r="L982">
        <v>980</v>
      </c>
      <c r="M982" s="25"/>
      <c r="O982" s="25"/>
      <c r="Q982" s="25"/>
    </row>
    <row r="983" spans="1:17" x14ac:dyDescent="0.25">
      <c r="A983" s="5">
        <f>+'Net Hash Rate'!B982</f>
        <v>40802</v>
      </c>
      <c r="B983">
        <f>+'Net Hash Rate'!G982</f>
        <v>4.820000171661377</v>
      </c>
      <c r="C983">
        <v>0.79022986686791807</v>
      </c>
      <c r="D983" s="25">
        <f t="shared" si="45"/>
        <v>4.029770304793459</v>
      </c>
      <c r="E983">
        <v>0.90787126779664973</v>
      </c>
      <c r="F983" s="25">
        <f t="shared" si="46"/>
        <v>3.9121289038647271</v>
      </c>
      <c r="G983">
        <v>1.3648492897043079</v>
      </c>
      <c r="H983" s="25">
        <f t="shared" si="47"/>
        <v>3.4551508819570689</v>
      </c>
      <c r="K983">
        <v>82.211267930780096</v>
      </c>
      <c r="L983">
        <v>981</v>
      </c>
      <c r="M983" s="25"/>
      <c r="O983" s="25"/>
      <c r="Q983" s="25"/>
    </row>
    <row r="984" spans="1:17" x14ac:dyDescent="0.25">
      <c r="A984" s="5">
        <f>+'Net Hash Rate'!B983</f>
        <v>40803</v>
      </c>
      <c r="B984">
        <f>+'Net Hash Rate'!G983</f>
        <v>4.7699999809265137</v>
      </c>
      <c r="C984">
        <v>0.75074416243228626</v>
      </c>
      <c r="D984" s="25">
        <f t="shared" si="45"/>
        <v>4.0192558184942273</v>
      </c>
      <c r="E984">
        <v>0.8552234885589981</v>
      </c>
      <c r="F984" s="25">
        <f t="shared" si="46"/>
        <v>3.9147764923675155</v>
      </c>
      <c r="G984">
        <v>1.2610734308982099</v>
      </c>
      <c r="H984" s="25">
        <f t="shared" si="47"/>
        <v>3.5089265500283036</v>
      </c>
      <c r="K984">
        <v>92.326533123761649</v>
      </c>
      <c r="L984">
        <v>982</v>
      </c>
      <c r="M984" s="25"/>
      <c r="O984" s="25"/>
      <c r="Q984" s="25"/>
    </row>
    <row r="985" spans="1:17" x14ac:dyDescent="0.25">
      <c r="A985" s="5">
        <f>+'Net Hash Rate'!B984</f>
        <v>40804</v>
      </c>
      <c r="B985">
        <f>+'Net Hash Rate'!G984</f>
        <v>5.1999998092651367</v>
      </c>
      <c r="C985">
        <v>0.82671402592250554</v>
      </c>
      <c r="D985" s="25">
        <f t="shared" si="45"/>
        <v>4.3732857833426309</v>
      </c>
      <c r="E985">
        <v>0.94377689304182211</v>
      </c>
      <c r="F985" s="25">
        <f t="shared" si="46"/>
        <v>4.2562229162233143</v>
      </c>
      <c r="G985">
        <v>1.3985076003668075</v>
      </c>
      <c r="H985" s="25">
        <f t="shared" si="47"/>
        <v>3.8014922088983294</v>
      </c>
      <c r="K985">
        <v>89.660249559105225</v>
      </c>
      <c r="L985">
        <v>983</v>
      </c>
      <c r="M985" s="25"/>
      <c r="O985" s="25"/>
      <c r="Q985" s="25"/>
    </row>
    <row r="986" spans="1:17" x14ac:dyDescent="0.25">
      <c r="A986" s="5">
        <f>+'Net Hash Rate'!B985</f>
        <v>40805</v>
      </c>
      <c r="B986">
        <f>+'Net Hash Rate'!G985</f>
        <v>5.4600000381469727</v>
      </c>
      <c r="C986">
        <v>0.92748609526209058</v>
      </c>
      <c r="D986" s="25">
        <f t="shared" si="45"/>
        <v>4.532513942884882</v>
      </c>
      <c r="E986">
        <v>1.0730870429837944</v>
      </c>
      <c r="F986" s="25">
        <f t="shared" si="46"/>
        <v>4.3869129951631782</v>
      </c>
      <c r="G986">
        <v>1.638673924408754</v>
      </c>
      <c r="H986" s="25">
        <f t="shared" si="47"/>
        <v>3.8213261137382188</v>
      </c>
      <c r="K986">
        <v>74.711281987776403</v>
      </c>
      <c r="L986">
        <v>984</v>
      </c>
      <c r="M986" s="25"/>
      <c r="O986" s="25"/>
      <c r="Q986" s="25"/>
    </row>
    <row r="987" spans="1:17" x14ac:dyDescent="0.25">
      <c r="A987" s="5">
        <f>+'Net Hash Rate'!B986</f>
        <v>40806</v>
      </c>
      <c r="B987">
        <f>+'Net Hash Rate'!G986</f>
        <v>6.1118998527526855</v>
      </c>
      <c r="C987">
        <v>0.89922656849546245</v>
      </c>
      <c r="D987" s="25">
        <f t="shared" si="45"/>
        <v>5.2126732842572228</v>
      </c>
      <c r="E987">
        <v>1.0091608503358918</v>
      </c>
      <c r="F987" s="25">
        <f t="shared" si="46"/>
        <v>5.1027390024167936</v>
      </c>
      <c r="G987">
        <v>1.4362005681450407</v>
      </c>
      <c r="H987" s="25">
        <f t="shared" si="47"/>
        <v>4.6756992846076448</v>
      </c>
      <c r="K987">
        <v>113.79904132521895</v>
      </c>
      <c r="L987">
        <v>985</v>
      </c>
      <c r="M987" s="25"/>
      <c r="O987" s="25"/>
      <c r="Q987" s="25"/>
    </row>
    <row r="988" spans="1:17" x14ac:dyDescent="0.25">
      <c r="A988" s="5">
        <f>+'Net Hash Rate'!B987</f>
        <v>40807</v>
      </c>
      <c r="B988">
        <f>+'Net Hash Rate'!G987</f>
        <v>5.6114001274108887</v>
      </c>
      <c r="C988">
        <v>0.83648855541292899</v>
      </c>
      <c r="D988" s="25">
        <f t="shared" si="45"/>
        <v>4.7749115719979596</v>
      </c>
      <c r="E988">
        <v>0.94158022104797479</v>
      </c>
      <c r="F988" s="25">
        <f t="shared" si="46"/>
        <v>4.669819906362914</v>
      </c>
      <c r="G988">
        <v>1.3498087962073104</v>
      </c>
      <c r="H988" s="25">
        <f t="shared" si="47"/>
        <v>4.2615913312035785</v>
      </c>
      <c r="K988">
        <v>109.04563842951869</v>
      </c>
      <c r="L988">
        <v>986</v>
      </c>
      <c r="M988" s="25"/>
      <c r="O988" s="25"/>
      <c r="Q988" s="25"/>
    </row>
    <row r="989" spans="1:17" x14ac:dyDescent="0.25">
      <c r="A989" s="5">
        <f>+'Net Hash Rate'!B988</f>
        <v>40808</v>
      </c>
      <c r="B989">
        <f>+'Net Hash Rate'!G988</f>
        <v>5.427800178527832</v>
      </c>
      <c r="C989">
        <v>0.83596115673680449</v>
      </c>
      <c r="D989" s="25">
        <f t="shared" si="45"/>
        <v>4.5918390217910279</v>
      </c>
      <c r="E989">
        <v>0.94785894969088558</v>
      </c>
      <c r="F989" s="25">
        <f t="shared" si="46"/>
        <v>4.479941228836946</v>
      </c>
      <c r="G989">
        <v>1.3825259264210132</v>
      </c>
      <c r="H989" s="25">
        <f t="shared" si="47"/>
        <v>4.045274252106819</v>
      </c>
      <c r="K989">
        <v>98.486425526023069</v>
      </c>
      <c r="L989">
        <v>987</v>
      </c>
      <c r="M989" s="25"/>
      <c r="O989" s="25"/>
      <c r="Q989" s="25"/>
    </row>
    <row r="990" spans="1:17" x14ac:dyDescent="0.25">
      <c r="A990" s="5">
        <f>+'Net Hash Rate'!B989</f>
        <v>40809</v>
      </c>
      <c r="B990">
        <f>+'Net Hash Rate'!G989</f>
        <v>5.545100212097168</v>
      </c>
      <c r="C990">
        <v>0.88071644948113859</v>
      </c>
      <c r="D990" s="25">
        <f t="shared" si="45"/>
        <v>4.6643837626160298</v>
      </c>
      <c r="E990">
        <v>1.0052189311549191</v>
      </c>
      <c r="F990" s="25">
        <f t="shared" si="46"/>
        <v>4.5398812809422484</v>
      </c>
      <c r="G990">
        <v>1.4888488212167186</v>
      </c>
      <c r="H990" s="25">
        <f t="shared" si="47"/>
        <v>4.0562513908804494</v>
      </c>
      <c r="K990">
        <v>89.914039300920933</v>
      </c>
      <c r="L990">
        <v>988</v>
      </c>
      <c r="M990" s="25"/>
      <c r="O990" s="25"/>
      <c r="Q990" s="25"/>
    </row>
    <row r="991" spans="1:17" x14ac:dyDescent="0.25">
      <c r="A991" s="5">
        <f>+'Net Hash Rate'!B990</f>
        <v>40810</v>
      </c>
      <c r="B991">
        <f>+'Net Hash Rate'!G990</f>
        <v>5.4682998657226563</v>
      </c>
      <c r="C991">
        <v>0.82382633912244729</v>
      </c>
      <c r="D991" s="25">
        <f t="shared" si="45"/>
        <v>4.6444735266002093</v>
      </c>
      <c r="E991">
        <v>0.92954692068740652</v>
      </c>
      <c r="F991" s="25">
        <f t="shared" si="46"/>
        <v>4.5387529450352497</v>
      </c>
      <c r="G991">
        <v>1.3402185197764906</v>
      </c>
      <c r="H991" s="25">
        <f t="shared" si="47"/>
        <v>4.1280813459461658</v>
      </c>
      <c r="K991">
        <v>105.43582241828146</v>
      </c>
      <c r="L991">
        <v>989</v>
      </c>
      <c r="M991" s="25"/>
      <c r="O991" s="25"/>
      <c r="Q991" s="25"/>
    </row>
    <row r="992" spans="1:17" x14ac:dyDescent="0.25">
      <c r="A992" s="5">
        <f>+'Net Hash Rate'!B991</f>
        <v>40811</v>
      </c>
      <c r="B992">
        <f>+'Net Hash Rate'!G991</f>
        <v>5.3299999237060547</v>
      </c>
      <c r="C992">
        <v>0.79396478808237969</v>
      </c>
      <c r="D992" s="25">
        <f t="shared" si="45"/>
        <v>4.536035135623675</v>
      </c>
      <c r="E992">
        <v>0.89356664101880534</v>
      </c>
      <c r="F992" s="25">
        <f t="shared" si="46"/>
        <v>4.4364332826872497</v>
      </c>
      <c r="G992">
        <v>1.2804700387503516</v>
      </c>
      <c r="H992" s="25">
        <f t="shared" si="47"/>
        <v>4.0495298849557031</v>
      </c>
      <c r="K992">
        <v>109.30001806738939</v>
      </c>
      <c r="L992">
        <v>990</v>
      </c>
      <c r="M992" s="25"/>
      <c r="O992" s="25"/>
      <c r="Q992" s="25"/>
    </row>
    <row r="993" spans="1:17" x14ac:dyDescent="0.25">
      <c r="A993" s="5">
        <f>+'Net Hash Rate'!B992</f>
        <v>40812</v>
      </c>
      <c r="B993">
        <f>+'Net Hash Rate'!G992</f>
        <v>4.8696999549865723</v>
      </c>
      <c r="C993">
        <v>0.78176471508429179</v>
      </c>
      <c r="D993" s="25">
        <f t="shared" si="45"/>
        <v>4.0879352399022801</v>
      </c>
      <c r="E993">
        <v>0.89427835979456383</v>
      </c>
      <c r="F993" s="25">
        <f t="shared" si="46"/>
        <v>3.9754215951920084</v>
      </c>
      <c r="G993">
        <v>1.3313376126716163</v>
      </c>
      <c r="H993" s="25">
        <f t="shared" si="47"/>
        <v>3.5383623423149562</v>
      </c>
      <c r="K993">
        <v>87.198709107942932</v>
      </c>
      <c r="L993">
        <v>991</v>
      </c>
      <c r="M993" s="25"/>
      <c r="O993" s="25"/>
      <c r="Q993" s="25"/>
    </row>
    <row r="994" spans="1:17" x14ac:dyDescent="0.25">
      <c r="A994" s="5">
        <f>+'Net Hash Rate'!B993</f>
        <v>40813</v>
      </c>
      <c r="B994">
        <f>+'Net Hash Rate'!G993</f>
        <v>4.9155998229980469</v>
      </c>
      <c r="C994">
        <v>0.78751490757788278</v>
      </c>
      <c r="D994" s="25">
        <f t="shared" si="45"/>
        <v>4.128084915420164</v>
      </c>
      <c r="E994">
        <v>0.90047136541334938</v>
      </c>
      <c r="F994" s="25">
        <f t="shared" si="46"/>
        <v>4.0151284575846979</v>
      </c>
      <c r="G994">
        <v>1.3392507258752184</v>
      </c>
      <c r="H994" s="25">
        <f t="shared" si="47"/>
        <v>3.5763490971228284</v>
      </c>
      <c r="K994">
        <v>87.709936969160509</v>
      </c>
      <c r="L994">
        <v>992</v>
      </c>
      <c r="M994" s="25"/>
      <c r="O994" s="25"/>
      <c r="Q994" s="25"/>
    </row>
    <row r="995" spans="1:17" x14ac:dyDescent="0.25">
      <c r="A995" s="5">
        <f>+'Net Hash Rate'!B994</f>
        <v>40814</v>
      </c>
      <c r="B995">
        <f>+'Net Hash Rate'!G994</f>
        <v>4.7725000381469727</v>
      </c>
      <c r="C995">
        <v>0.73722724578969123</v>
      </c>
      <c r="D995" s="25">
        <f t="shared" si="45"/>
        <v>4.0352727923572811</v>
      </c>
      <c r="E995">
        <v>0.83645218128869314</v>
      </c>
      <c r="F995" s="25">
        <f t="shared" si="46"/>
        <v>3.9360478568582797</v>
      </c>
      <c r="G995">
        <v>1.2218914432345653</v>
      </c>
      <c r="H995" s="25">
        <f t="shared" si="47"/>
        <v>3.5506085949124073</v>
      </c>
      <c r="K995">
        <v>97.603033480983186</v>
      </c>
      <c r="L995">
        <v>993</v>
      </c>
      <c r="M995" s="25"/>
      <c r="O995" s="25"/>
      <c r="Q995" s="25"/>
    </row>
    <row r="996" spans="1:17" x14ac:dyDescent="0.25">
      <c r="A996" s="5">
        <f>+'Net Hash Rate'!B995</f>
        <v>40815</v>
      </c>
      <c r="B996">
        <f>+'Net Hash Rate'!G995</f>
        <v>4.7793998718261719</v>
      </c>
      <c r="C996">
        <v>0.78368968736455735</v>
      </c>
      <c r="D996" s="25">
        <f t="shared" si="45"/>
        <v>3.9957101844616147</v>
      </c>
      <c r="E996">
        <v>0.90038449514434837</v>
      </c>
      <c r="F996" s="25">
        <f t="shared" si="46"/>
        <v>3.8790153766818234</v>
      </c>
      <c r="G996">
        <v>1.3536854759649473</v>
      </c>
      <c r="H996" s="25">
        <f t="shared" si="47"/>
        <v>3.4257143958612248</v>
      </c>
      <c r="K996">
        <v>82.177644619837068</v>
      </c>
      <c r="L996">
        <v>994</v>
      </c>
      <c r="M996" s="25"/>
      <c r="O996" s="25"/>
      <c r="Q996" s="25"/>
    </row>
    <row r="997" spans="1:17" x14ac:dyDescent="0.25">
      <c r="A997" s="5">
        <f>+'Net Hash Rate'!B996</f>
        <v>40816</v>
      </c>
      <c r="B997">
        <f>+'Net Hash Rate'!G996</f>
        <v>5.1401000022888184</v>
      </c>
      <c r="C997">
        <v>0.79189010068061461</v>
      </c>
      <c r="D997" s="25">
        <f t="shared" si="45"/>
        <v>4.3482099016082039</v>
      </c>
      <c r="E997">
        <v>0.89794798034083312</v>
      </c>
      <c r="F997" s="25">
        <f t="shared" si="46"/>
        <v>4.2421520219479856</v>
      </c>
      <c r="G997">
        <v>1.3099298138809501</v>
      </c>
      <c r="H997" s="25">
        <f t="shared" si="47"/>
        <v>3.8301701884078683</v>
      </c>
      <c r="K997">
        <v>98.396307726431644</v>
      </c>
      <c r="L997">
        <v>995</v>
      </c>
      <c r="M997" s="25"/>
      <c r="O997" s="25"/>
      <c r="Q997" s="25"/>
    </row>
    <row r="998" spans="1:17" x14ac:dyDescent="0.25">
      <c r="A998" s="5">
        <f>+'Net Hash Rate'!B997</f>
        <v>40817</v>
      </c>
      <c r="B998">
        <f>+'Net Hash Rate'!G997</f>
        <v>5.0324001312255859</v>
      </c>
      <c r="C998">
        <v>0.74033238713895644</v>
      </c>
      <c r="D998" s="25">
        <f t="shared" si="45"/>
        <v>4.2920677440866299</v>
      </c>
      <c r="E998">
        <v>0.83082290600270037</v>
      </c>
      <c r="F998" s="25">
        <f t="shared" si="46"/>
        <v>4.201577225222886</v>
      </c>
      <c r="G998">
        <v>1.1823333265289131</v>
      </c>
      <c r="H998" s="25">
        <f t="shared" si="47"/>
        <v>3.8500668046966728</v>
      </c>
      <c r="K998">
        <v>113.83471677644569</v>
      </c>
      <c r="L998">
        <v>996</v>
      </c>
      <c r="M998" s="25"/>
      <c r="O998" s="25"/>
      <c r="Q998" s="25"/>
    </row>
    <row r="999" spans="1:17" x14ac:dyDescent="0.25">
      <c r="A999" s="5">
        <f>+'Net Hash Rate'!B998</f>
        <v>40818</v>
      </c>
      <c r="B999">
        <f>+'Net Hash Rate'!G998</f>
        <v>5.0269999504089355</v>
      </c>
      <c r="C999">
        <v>0.80111852076446011</v>
      </c>
      <c r="D999" s="25">
        <f t="shared" si="45"/>
        <v>4.2258814296444758</v>
      </c>
      <c r="E999">
        <v>0.91501525550048068</v>
      </c>
      <c r="F999" s="25">
        <f t="shared" si="46"/>
        <v>4.1119846949084549</v>
      </c>
      <c r="G999">
        <v>1.3574471215825523</v>
      </c>
      <c r="H999" s="25">
        <f t="shared" si="47"/>
        <v>3.669552828826383</v>
      </c>
      <c r="K999">
        <v>89.046586407004654</v>
      </c>
      <c r="L999">
        <v>997</v>
      </c>
      <c r="M999" s="25"/>
      <c r="O999" s="25"/>
      <c r="Q999" s="25"/>
    </row>
    <row r="1000" spans="1:17" x14ac:dyDescent="0.25">
      <c r="A1000" s="5">
        <f>+'Net Hash Rate'!B999</f>
        <v>40819</v>
      </c>
      <c r="B1000">
        <f>+'Net Hash Rate'!G999</f>
        <v>5.0240001678466797</v>
      </c>
      <c r="C1000">
        <v>0.7504325839236875</v>
      </c>
      <c r="D1000" s="25">
        <f t="shared" si="45"/>
        <v>4.2735675839229925</v>
      </c>
      <c r="E1000">
        <v>0.84509862195477081</v>
      </c>
      <c r="F1000" s="25">
        <f t="shared" si="46"/>
        <v>4.1789015458919092</v>
      </c>
      <c r="G1000">
        <v>1.2128288466865149</v>
      </c>
      <c r="H1000" s="25">
        <f t="shared" si="47"/>
        <v>3.811171321160165</v>
      </c>
      <c r="K1000">
        <v>108.34468638105933</v>
      </c>
      <c r="L1000">
        <v>998</v>
      </c>
      <c r="M1000" s="25"/>
      <c r="O1000" s="25"/>
      <c r="Q1000" s="25"/>
    </row>
    <row r="1001" spans="1:17" x14ac:dyDescent="0.25">
      <c r="A1001" s="5">
        <f>+'Net Hash Rate'!B1000</f>
        <v>40820</v>
      </c>
      <c r="B1001">
        <f>+'Net Hash Rate'!G1000</f>
        <v>4.9600000381469727</v>
      </c>
      <c r="C1001">
        <v>0.81485029389905195</v>
      </c>
      <c r="D1001" s="25">
        <f t="shared" si="45"/>
        <v>4.145149744247921</v>
      </c>
      <c r="E1001">
        <v>0.93654517467827481</v>
      </c>
      <c r="F1001" s="25">
        <f t="shared" si="46"/>
        <v>4.0234548634686975</v>
      </c>
      <c r="G1001">
        <v>1.4092689390651663</v>
      </c>
      <c r="H1001" s="25">
        <f t="shared" si="47"/>
        <v>3.5507310990818066</v>
      </c>
      <c r="K1001">
        <v>81.748380231730351</v>
      </c>
      <c r="L1001">
        <v>999</v>
      </c>
      <c r="M1001" s="25"/>
      <c r="O1001" s="25"/>
      <c r="Q1001" s="25"/>
    </row>
    <row r="1002" spans="1:17" x14ac:dyDescent="0.25">
      <c r="A1002" s="5">
        <f>+'Net Hash Rate'!B1001</f>
        <v>40821</v>
      </c>
      <c r="B1002">
        <f>+'Net Hash Rate'!G1001</f>
        <v>4.869999885559082</v>
      </c>
      <c r="C1002">
        <v>0.73331131107133574</v>
      </c>
      <c r="D1002" s="25">
        <f t="shared" si="45"/>
        <v>4.1366885744877466</v>
      </c>
      <c r="E1002">
        <v>0.82732040549667729</v>
      </c>
      <c r="F1002" s="25">
        <f t="shared" si="46"/>
        <v>4.0426794800624046</v>
      </c>
      <c r="G1002">
        <v>1.192498732791917</v>
      </c>
      <c r="H1002" s="25">
        <f t="shared" si="47"/>
        <v>3.677501152767165</v>
      </c>
      <c r="K1002">
        <v>105.60736319670704</v>
      </c>
      <c r="L1002">
        <v>1000</v>
      </c>
      <c r="M1002" s="25"/>
      <c r="O1002" s="25"/>
      <c r="Q1002" s="25"/>
    </row>
    <row r="1003" spans="1:17" x14ac:dyDescent="0.25">
      <c r="A1003" s="5">
        <f>+'Net Hash Rate'!B1002</f>
        <v>40822</v>
      </c>
      <c r="B1003">
        <f>+'Net Hash Rate'!G1002</f>
        <v>4.7343997955322266</v>
      </c>
      <c r="C1003">
        <v>0.7577709866950828</v>
      </c>
      <c r="D1003" s="25">
        <f t="shared" si="45"/>
        <v>3.9766288088371438</v>
      </c>
      <c r="E1003">
        <v>0.86629096955854779</v>
      </c>
      <c r="F1003" s="25">
        <f t="shared" si="46"/>
        <v>3.8681088259736787</v>
      </c>
      <c r="G1003">
        <v>1.2878368429916782</v>
      </c>
      <c r="H1003" s="25">
        <f t="shared" si="47"/>
        <v>3.4465629525405483</v>
      </c>
      <c r="K1003">
        <v>87.946098860122845</v>
      </c>
      <c r="L1003">
        <v>1001</v>
      </c>
      <c r="M1003" s="25"/>
      <c r="O1003" s="25"/>
      <c r="Q1003" s="25"/>
    </row>
    <row r="1004" spans="1:17" x14ac:dyDescent="0.25">
      <c r="A1004" s="5">
        <f>+'Net Hash Rate'!B1003</f>
        <v>40823</v>
      </c>
      <c r="B1004">
        <f>+'Net Hash Rate'!G1003</f>
        <v>4.2727999687194824</v>
      </c>
      <c r="C1004">
        <v>0.69117655428095248</v>
      </c>
      <c r="D1004" s="25">
        <f t="shared" si="45"/>
        <v>3.5816234144385302</v>
      </c>
      <c r="E1004">
        <v>0.7918973661812333</v>
      </c>
      <c r="F1004" s="25">
        <f t="shared" si="46"/>
        <v>3.480902602538249</v>
      </c>
      <c r="G1004">
        <v>1.183147360007873</v>
      </c>
      <c r="H1004" s="25">
        <f t="shared" si="47"/>
        <v>3.0896526087116092</v>
      </c>
      <c r="K1004">
        <v>85.343793725202588</v>
      </c>
      <c r="L1004">
        <v>1002</v>
      </c>
      <c r="M1004" s="25"/>
      <c r="O1004" s="25"/>
      <c r="Q1004" s="25"/>
    </row>
    <row r="1005" spans="1:17" x14ac:dyDescent="0.25">
      <c r="A1005" s="5">
        <f>+'Net Hash Rate'!B1004</f>
        <v>40824</v>
      </c>
      <c r="B1005">
        <f>+'Net Hash Rate'!G1004</f>
        <v>4.007500171661377</v>
      </c>
      <c r="C1005">
        <v>0.69759786136128066</v>
      </c>
      <c r="D1005" s="25">
        <f t="shared" si="45"/>
        <v>3.3099023103000964</v>
      </c>
      <c r="E1005">
        <v>0.81089511757309141</v>
      </c>
      <c r="F1005" s="25">
        <f t="shared" si="46"/>
        <v>3.1966050540882858</v>
      </c>
      <c r="G1005">
        <v>1.2509983093278705</v>
      </c>
      <c r="H1005" s="25">
        <f t="shared" si="47"/>
        <v>2.7565018623335065</v>
      </c>
      <c r="K1005">
        <v>70.114368258567936</v>
      </c>
      <c r="L1005">
        <v>1003</v>
      </c>
      <c r="M1005" s="25"/>
      <c r="O1005" s="25"/>
      <c r="Q1005" s="25"/>
    </row>
    <row r="1006" spans="1:17" x14ac:dyDescent="0.25">
      <c r="A1006" s="5">
        <f>+'Net Hash Rate'!B1005</f>
        <v>40825</v>
      </c>
      <c r="B1006">
        <f>+'Net Hash Rate'!G1005</f>
        <v>4.1029000282287598</v>
      </c>
      <c r="C1006">
        <v>0.68756086992104193</v>
      </c>
      <c r="D1006" s="25">
        <f t="shared" si="45"/>
        <v>3.4153391583077179</v>
      </c>
      <c r="E1006">
        <v>0.79338622484273924</v>
      </c>
      <c r="F1006" s="25">
        <f t="shared" si="46"/>
        <v>3.3095138033860207</v>
      </c>
      <c r="G1006">
        <v>1.2044648160360734</v>
      </c>
      <c r="H1006" s="25">
        <f t="shared" si="47"/>
        <v>2.8984352121926866</v>
      </c>
      <c r="K1006">
        <v>77.456049979737998</v>
      </c>
      <c r="L1006">
        <v>1004</v>
      </c>
      <c r="M1006" s="25"/>
      <c r="O1006" s="25"/>
      <c r="Q1006" s="25"/>
    </row>
    <row r="1007" spans="1:17" x14ac:dyDescent="0.25">
      <c r="A1007" s="5">
        <f>+'Net Hash Rate'!B1006</f>
        <v>40826</v>
      </c>
      <c r="B1007">
        <f>+'Net Hash Rate'!G1006</f>
        <v>4.0999999046325684</v>
      </c>
      <c r="C1007">
        <v>0.67185443282498747</v>
      </c>
      <c r="D1007" s="25">
        <f t="shared" si="45"/>
        <v>3.4281454718075808</v>
      </c>
      <c r="E1007">
        <v>0.77179583521885142</v>
      </c>
      <c r="F1007" s="25">
        <f t="shared" si="46"/>
        <v>3.3282040694137169</v>
      </c>
      <c r="G1007">
        <v>1.1600182128178158</v>
      </c>
      <c r="H1007" s="25">
        <f t="shared" si="47"/>
        <v>2.9399816918147526</v>
      </c>
      <c r="K1007">
        <v>82.323731059064286</v>
      </c>
      <c r="L1007">
        <v>1005</v>
      </c>
      <c r="M1007" s="25"/>
      <c r="O1007" s="25"/>
      <c r="Q1007" s="25"/>
    </row>
    <row r="1008" spans="1:17" x14ac:dyDescent="0.25">
      <c r="A1008" s="5">
        <f>+'Net Hash Rate'!B1007</f>
        <v>40827</v>
      </c>
      <c r="B1008">
        <f>+'Net Hash Rate'!G1007</f>
        <v>3.9307999610900879</v>
      </c>
      <c r="C1008">
        <v>0.73920243561870769</v>
      </c>
      <c r="D1008" s="25">
        <f t="shared" si="45"/>
        <v>3.19159752547138</v>
      </c>
      <c r="E1008">
        <v>0.87130621698896527</v>
      </c>
      <c r="F1008" s="25">
        <f t="shared" si="46"/>
        <v>3.0594937441011227</v>
      </c>
      <c r="G1008">
        <v>1.3844633557217305</v>
      </c>
      <c r="H1008" s="25">
        <f t="shared" si="47"/>
        <v>2.5463366053683574</v>
      </c>
      <c r="K1008">
        <v>57.983458018226607</v>
      </c>
      <c r="L1008">
        <v>1006</v>
      </c>
      <c r="M1008" s="25"/>
      <c r="O1008" s="25"/>
      <c r="Q1008" s="25"/>
    </row>
    <row r="1009" spans="1:17" x14ac:dyDescent="0.25">
      <c r="A1009" s="5">
        <f>+'Net Hash Rate'!B1008</f>
        <v>40828</v>
      </c>
      <c r="B1009">
        <f>+'Net Hash Rate'!G1008</f>
        <v>4.1500000953674316</v>
      </c>
      <c r="C1009">
        <v>0.68473683726298729</v>
      </c>
      <c r="D1009" s="25">
        <f t="shared" si="45"/>
        <v>3.4652632581044442</v>
      </c>
      <c r="E1009">
        <v>0.78768669214073195</v>
      </c>
      <c r="F1009" s="25">
        <f t="shared" si="46"/>
        <v>3.3623134032266995</v>
      </c>
      <c r="G1009">
        <v>1.1875954034133303</v>
      </c>
      <c r="H1009" s="25">
        <f t="shared" si="47"/>
        <v>2.9624046919541014</v>
      </c>
      <c r="K1009">
        <v>80.783327274495591</v>
      </c>
      <c r="L1009">
        <v>1007</v>
      </c>
      <c r="M1009" s="25"/>
      <c r="O1009" s="25"/>
      <c r="Q1009" s="25"/>
    </row>
    <row r="1010" spans="1:17" x14ac:dyDescent="0.25">
      <c r="A1010" s="5">
        <f>+'Net Hash Rate'!B1009</f>
        <v>40829</v>
      </c>
      <c r="B1010">
        <f>+'Net Hash Rate'!G1009</f>
        <v>4.0461997985839844</v>
      </c>
      <c r="C1010">
        <v>0.73828750719305603</v>
      </c>
      <c r="D1010" s="25">
        <f t="shared" si="45"/>
        <v>3.3079122913909282</v>
      </c>
      <c r="E1010">
        <v>0.86563764994546388</v>
      </c>
      <c r="F1010" s="25">
        <f t="shared" si="46"/>
        <v>3.1805621486385203</v>
      </c>
      <c r="G1010">
        <v>1.3603292794671928</v>
      </c>
      <c r="H1010" s="25">
        <f t="shared" si="47"/>
        <v>2.6858705191167918</v>
      </c>
      <c r="K1010">
        <v>62.339855517657895</v>
      </c>
      <c r="L1010">
        <v>1008</v>
      </c>
      <c r="M1010" s="25"/>
      <c r="O1010" s="25"/>
      <c r="Q1010" s="25"/>
    </row>
    <row r="1011" spans="1:17" x14ac:dyDescent="0.25">
      <c r="A1011" s="5">
        <f>+'Net Hash Rate'!B1010</f>
        <v>40830</v>
      </c>
      <c r="B1011">
        <f>+'Net Hash Rate'!G1010</f>
        <v>3.9879000186920166</v>
      </c>
      <c r="C1011">
        <v>0.65912672259191873</v>
      </c>
      <c r="D1011" s="25">
        <f t="shared" si="45"/>
        <v>3.3287732961000978</v>
      </c>
      <c r="E1011">
        <v>0.75848885954472867</v>
      </c>
      <c r="F1011" s="25">
        <f t="shared" si="46"/>
        <v>3.229411159147288</v>
      </c>
      <c r="G1011">
        <v>1.1444610805379198</v>
      </c>
      <c r="H1011" s="25">
        <f t="shared" si="47"/>
        <v>2.8434389381540965</v>
      </c>
      <c r="K1011">
        <v>80.403422829306209</v>
      </c>
      <c r="L1011">
        <v>1009</v>
      </c>
      <c r="M1011" s="25"/>
      <c r="O1011" s="25"/>
      <c r="Q1011" s="25"/>
    </row>
    <row r="1012" spans="1:17" x14ac:dyDescent="0.25">
      <c r="A1012" s="5">
        <f>+'Net Hash Rate'!B1011</f>
        <v>40831</v>
      </c>
      <c r="B1012">
        <f>+'Net Hash Rate'!G1011</f>
        <v>3.8420999050140381</v>
      </c>
      <c r="C1012">
        <v>0.65338575598090476</v>
      </c>
      <c r="D1012" s="25">
        <f t="shared" si="45"/>
        <v>3.1887141490331334</v>
      </c>
      <c r="E1012">
        <v>0.75612147147929032</v>
      </c>
      <c r="F1012" s="25">
        <f t="shared" si="46"/>
        <v>3.0859784335347475</v>
      </c>
      <c r="G1012">
        <v>1.1551983583327701</v>
      </c>
      <c r="H1012" s="25">
        <f t="shared" si="47"/>
        <v>2.686901546681268</v>
      </c>
      <c r="K1012">
        <v>74.491270348915506</v>
      </c>
      <c r="L1012">
        <v>1010</v>
      </c>
      <c r="M1012" s="25"/>
      <c r="O1012" s="25"/>
      <c r="Q1012" s="25"/>
    </row>
    <row r="1013" spans="1:17" x14ac:dyDescent="0.25">
      <c r="A1013" s="5">
        <f>+'Net Hash Rate'!B1012</f>
        <v>40832</v>
      </c>
      <c r="B1013">
        <f>+'Net Hash Rate'!G1012</f>
        <v>3.5569999217987061</v>
      </c>
      <c r="C1013">
        <v>0.59931191924202731</v>
      </c>
      <c r="D1013" s="25">
        <f t="shared" si="45"/>
        <v>2.9576880025566785</v>
      </c>
      <c r="E1013">
        <v>0.69229074141083513</v>
      </c>
      <c r="F1013" s="25">
        <f t="shared" si="46"/>
        <v>2.8647091803878708</v>
      </c>
      <c r="G1013">
        <v>1.0534669761255684</v>
      </c>
      <c r="H1013" s="25">
        <f t="shared" si="47"/>
        <v>2.5035329456731379</v>
      </c>
      <c r="K1013">
        <v>76.344817460135545</v>
      </c>
      <c r="L1013">
        <v>1011</v>
      </c>
      <c r="M1013" s="25"/>
      <c r="O1013" s="25"/>
      <c r="Q1013" s="25"/>
    </row>
    <row r="1014" spans="1:17" x14ac:dyDescent="0.25">
      <c r="A1014" s="5">
        <f>+'Net Hash Rate'!B1013</f>
        <v>40833</v>
      </c>
      <c r="B1014">
        <f>+'Net Hash Rate'!G1013</f>
        <v>2.559999942779541</v>
      </c>
      <c r="C1014">
        <v>0.50162996742380284</v>
      </c>
      <c r="D1014" s="25">
        <f t="shared" si="45"/>
        <v>2.0583699753557383</v>
      </c>
      <c r="E1014">
        <v>0.59537901275124983</v>
      </c>
      <c r="F1014" s="25">
        <f t="shared" si="46"/>
        <v>1.9646209300282913</v>
      </c>
      <c r="G1014">
        <v>0.95954717932571776</v>
      </c>
      <c r="H1014" s="25">
        <f t="shared" si="47"/>
        <v>1.6004527634538233</v>
      </c>
      <c r="K1014">
        <v>52.694807969499969</v>
      </c>
      <c r="L1014">
        <v>1012</v>
      </c>
      <c r="M1014" s="25"/>
      <c r="O1014" s="25"/>
      <c r="Q1014" s="25"/>
    </row>
    <row r="1015" spans="1:17" x14ac:dyDescent="0.25">
      <c r="A1015" s="5">
        <f>+'Net Hash Rate'!B1014</f>
        <v>40834</v>
      </c>
      <c r="B1015">
        <f>+'Net Hash Rate'!G1014</f>
        <v>2.4189999103546143</v>
      </c>
      <c r="C1015">
        <v>0.49055074631920181</v>
      </c>
      <c r="D1015" s="25">
        <f t="shared" si="45"/>
        <v>1.9284491640354124</v>
      </c>
      <c r="E1015">
        <v>0.58545272684402139</v>
      </c>
      <c r="F1015" s="25">
        <f t="shared" si="46"/>
        <v>1.8335471835105928</v>
      </c>
      <c r="G1015">
        <v>0.95409947019268382</v>
      </c>
      <c r="H1015" s="25">
        <f t="shared" si="47"/>
        <v>1.4649004401619306</v>
      </c>
      <c r="K1015">
        <v>48.769034830359047</v>
      </c>
      <c r="L1015">
        <v>1013</v>
      </c>
      <c r="M1015" s="25"/>
      <c r="O1015" s="25"/>
      <c r="Q1015" s="25"/>
    </row>
    <row r="1016" spans="1:17" x14ac:dyDescent="0.25">
      <c r="A1016" s="5">
        <f>+'Net Hash Rate'!B1015</f>
        <v>40835</v>
      </c>
      <c r="B1016">
        <f>+'Net Hash Rate'!G1015</f>
        <v>2.2699999809265137</v>
      </c>
      <c r="C1016">
        <v>0.45134527685310483</v>
      </c>
      <c r="D1016" s="25">
        <f t="shared" si="45"/>
        <v>1.8186547040734089</v>
      </c>
      <c r="E1016">
        <v>0.53697064023261454</v>
      </c>
      <c r="F1016" s="25">
        <f t="shared" si="46"/>
        <v>1.733029340693899</v>
      </c>
      <c r="G1016">
        <v>0.86958236428031954</v>
      </c>
      <c r="H1016" s="25">
        <f t="shared" si="47"/>
        <v>1.4004176166461941</v>
      </c>
      <c r="K1016">
        <v>50.975214790395583</v>
      </c>
      <c r="L1016">
        <v>1014</v>
      </c>
      <c r="M1016" s="25"/>
      <c r="O1016" s="25"/>
      <c r="Q1016" s="25"/>
    </row>
    <row r="1017" spans="1:17" x14ac:dyDescent="0.25">
      <c r="A1017" s="5">
        <f>+'Net Hash Rate'!B1016</f>
        <v>40836</v>
      </c>
      <c r="B1017">
        <f>+'Net Hash Rate'!G1016</f>
        <v>2.3480000495910645</v>
      </c>
      <c r="C1017">
        <v>0.44511158120915667</v>
      </c>
      <c r="D1017" s="25">
        <f t="shared" si="45"/>
        <v>1.9028884683819078</v>
      </c>
      <c r="E1017">
        <v>0.52538073257630513</v>
      </c>
      <c r="F1017" s="25">
        <f t="shared" si="46"/>
        <v>1.8226193170147593</v>
      </c>
      <c r="G1017">
        <v>0.83718625106199407</v>
      </c>
      <c r="H1017" s="25">
        <f t="shared" si="47"/>
        <v>1.5108137985290704</v>
      </c>
      <c r="K1017">
        <v>56.895236168968161</v>
      </c>
      <c r="L1017">
        <v>1015</v>
      </c>
      <c r="M1017" s="25"/>
      <c r="O1017" s="25"/>
      <c r="Q1017" s="25"/>
    </row>
    <row r="1018" spans="1:17" x14ac:dyDescent="0.25">
      <c r="A1018" s="5">
        <f>+'Net Hash Rate'!B1017</f>
        <v>40837</v>
      </c>
      <c r="B1018">
        <f>+'Net Hash Rate'!G1017</f>
        <v>2.5699999332427979</v>
      </c>
      <c r="C1018">
        <v>0.45636186598332179</v>
      </c>
      <c r="D1018" s="25">
        <f t="shared" si="45"/>
        <v>2.1136380672594761</v>
      </c>
      <c r="E1018">
        <v>0.53245186834382208</v>
      </c>
      <c r="F1018" s="25">
        <f t="shared" si="46"/>
        <v>2.0375480648989757</v>
      </c>
      <c r="G1018">
        <v>0.82802348251318569</v>
      </c>
      <c r="H1018" s="25">
        <f t="shared" si="47"/>
        <v>1.741976450729612</v>
      </c>
      <c r="K1018">
        <v>66.667514838402482</v>
      </c>
      <c r="L1018">
        <v>1016</v>
      </c>
      <c r="M1018" s="25"/>
      <c r="O1018" s="25"/>
      <c r="Q1018" s="25"/>
    </row>
    <row r="1019" spans="1:17" x14ac:dyDescent="0.25">
      <c r="A1019" s="5">
        <f>+'Net Hash Rate'!B1018</f>
        <v>40838</v>
      </c>
      <c r="B1019">
        <f>+'Net Hash Rate'!G1018</f>
        <v>3.1587998867034912</v>
      </c>
      <c r="C1019">
        <v>0.54049290934507976</v>
      </c>
      <c r="D1019" s="25">
        <f t="shared" si="45"/>
        <v>2.6183069773584116</v>
      </c>
      <c r="E1019">
        <v>0.626220423018512</v>
      </c>
      <c r="F1019" s="25">
        <f t="shared" si="46"/>
        <v>2.5325794636849794</v>
      </c>
      <c r="G1019">
        <v>0.95922894988296048</v>
      </c>
      <c r="H1019" s="25">
        <f t="shared" si="47"/>
        <v>2.199570936820531</v>
      </c>
      <c r="K1019">
        <v>73.301283058295695</v>
      </c>
      <c r="L1019">
        <v>1017</v>
      </c>
      <c r="M1019" s="25"/>
      <c r="O1019" s="25"/>
      <c r="Q1019" s="25"/>
    </row>
    <row r="1020" spans="1:17" x14ac:dyDescent="0.25">
      <c r="A1020" s="5">
        <f>+'Net Hash Rate'!B1019</f>
        <v>40839</v>
      </c>
      <c r="B1020">
        <f>+'Net Hash Rate'!G1019</f>
        <v>3.1700000762939453</v>
      </c>
      <c r="C1020">
        <v>0.52081447898283428</v>
      </c>
      <c r="D1020" s="25">
        <f t="shared" si="45"/>
        <v>2.6491855973111109</v>
      </c>
      <c r="E1020">
        <v>0.59860389478005815</v>
      </c>
      <c r="F1020" s="25">
        <f t="shared" si="46"/>
        <v>2.571396181513887</v>
      </c>
      <c r="G1020">
        <v>0.90077688044437298</v>
      </c>
      <c r="H1020" s="25">
        <f t="shared" si="47"/>
        <v>2.2692231958495723</v>
      </c>
      <c r="K1020">
        <v>81.734068425457792</v>
      </c>
      <c r="L1020">
        <v>1018</v>
      </c>
      <c r="M1020" s="25"/>
      <c r="O1020" s="25"/>
      <c r="Q1020" s="25"/>
    </row>
    <row r="1021" spans="1:17" x14ac:dyDescent="0.25">
      <c r="A1021" s="5">
        <f>+'Net Hash Rate'!B1020</f>
        <v>40840</v>
      </c>
      <c r="B1021">
        <f>+'Net Hash Rate'!G1020</f>
        <v>2.5450000762939453</v>
      </c>
      <c r="C1021">
        <v>0.48057707915608755</v>
      </c>
      <c r="D1021" s="25">
        <f t="shared" si="45"/>
        <v>2.0644229971378576</v>
      </c>
      <c r="E1021">
        <v>0.56686341202747403</v>
      </c>
      <c r="F1021" s="25">
        <f t="shared" si="46"/>
        <v>1.9781366642664713</v>
      </c>
      <c r="G1021">
        <v>0.9020426720663749</v>
      </c>
      <c r="H1021" s="25">
        <f t="shared" si="47"/>
        <v>1.6429574042275705</v>
      </c>
      <c r="K1021">
        <v>57.420625355766646</v>
      </c>
      <c r="L1021">
        <v>1019</v>
      </c>
      <c r="M1021" s="25"/>
      <c r="O1021" s="25"/>
      <c r="Q1021" s="25"/>
    </row>
    <row r="1022" spans="1:17" x14ac:dyDescent="0.25">
      <c r="A1022" s="5">
        <f>+'Net Hash Rate'!B1021</f>
        <v>40841</v>
      </c>
      <c r="B1022">
        <f>+'Net Hash Rate'!G1021</f>
        <v>2.7699999809265137</v>
      </c>
      <c r="C1022">
        <v>0.49959925244571984</v>
      </c>
      <c r="D1022" s="25">
        <f t="shared" si="45"/>
        <v>2.2704007284807939</v>
      </c>
      <c r="E1022">
        <v>0.58455821457454193</v>
      </c>
      <c r="F1022" s="25">
        <f t="shared" si="46"/>
        <v>2.1854417663519716</v>
      </c>
      <c r="G1022">
        <v>0.91458130296395057</v>
      </c>
      <c r="H1022" s="25">
        <f t="shared" si="47"/>
        <v>1.8554186779625632</v>
      </c>
      <c r="K1022">
        <v>64.136397288984341</v>
      </c>
      <c r="L1022">
        <v>1020</v>
      </c>
      <c r="M1022" s="25"/>
      <c r="O1022" s="25"/>
      <c r="Q1022" s="25"/>
    </row>
    <row r="1023" spans="1:17" x14ac:dyDescent="0.25">
      <c r="A1023" s="5">
        <f>+'Net Hash Rate'!B1022</f>
        <v>40842</v>
      </c>
      <c r="B1023">
        <f>+'Net Hash Rate'!G1022</f>
        <v>2.7730000019073486</v>
      </c>
      <c r="C1023">
        <v>0.49477237080428316</v>
      </c>
      <c r="D1023" s="25">
        <f t="shared" si="45"/>
        <v>2.2782276311030656</v>
      </c>
      <c r="E1023">
        <v>0.57777456662348436</v>
      </c>
      <c r="F1023" s="25">
        <f t="shared" si="46"/>
        <v>2.1952254352838643</v>
      </c>
      <c r="G1023">
        <v>0.90019659628317128</v>
      </c>
      <c r="H1023" s="25">
        <f t="shared" si="47"/>
        <v>1.8728034056241774</v>
      </c>
      <c r="K1023">
        <v>65.87471886355172</v>
      </c>
      <c r="L1023">
        <v>1021</v>
      </c>
      <c r="M1023" s="25"/>
      <c r="O1023" s="25"/>
      <c r="Q1023" s="25"/>
    </row>
    <row r="1024" spans="1:17" x14ac:dyDescent="0.25">
      <c r="A1024" s="5">
        <f>+'Net Hash Rate'!B1023</f>
        <v>40843</v>
      </c>
      <c r="B1024">
        <f>+'Net Hash Rate'!G1023</f>
        <v>3.0399999618530273</v>
      </c>
      <c r="C1024">
        <v>0.55763112294818484</v>
      </c>
      <c r="D1024" s="25">
        <f t="shared" si="45"/>
        <v>2.4823688389048426</v>
      </c>
      <c r="E1024">
        <v>0.65443395077419464</v>
      </c>
      <c r="F1024" s="25">
        <f t="shared" si="46"/>
        <v>2.3855660110788328</v>
      </c>
      <c r="G1024">
        <v>1.0304645354643283</v>
      </c>
      <c r="H1024" s="25">
        <f t="shared" si="47"/>
        <v>2.0095354263886991</v>
      </c>
      <c r="K1024">
        <v>61.544536943484623</v>
      </c>
      <c r="L1024">
        <v>1022</v>
      </c>
      <c r="M1024" s="25"/>
      <c r="O1024" s="25"/>
      <c r="Q1024" s="25"/>
    </row>
    <row r="1025" spans="1:17" x14ac:dyDescent="0.25">
      <c r="A1025" s="5">
        <f>+'Net Hash Rate'!B1024</f>
        <v>40844</v>
      </c>
      <c r="B1025">
        <f>+'Net Hash Rate'!G1024</f>
        <v>3.190000057220459</v>
      </c>
      <c r="C1025">
        <v>0.54503013618195428</v>
      </c>
      <c r="D1025" s="25">
        <f t="shared" si="45"/>
        <v>2.6449699210385047</v>
      </c>
      <c r="E1025">
        <v>0.63129855316082417</v>
      </c>
      <c r="F1025" s="25">
        <f t="shared" si="46"/>
        <v>2.558701504059635</v>
      </c>
      <c r="G1025">
        <v>0.96640821891524442</v>
      </c>
      <c r="H1025" s="25">
        <f t="shared" si="47"/>
        <v>2.2235918383052145</v>
      </c>
      <c r="K1025">
        <v>73.583450732001126</v>
      </c>
      <c r="L1025">
        <v>1023</v>
      </c>
      <c r="M1025" s="25"/>
      <c r="O1025" s="25"/>
      <c r="Q1025" s="25"/>
    </row>
    <row r="1026" spans="1:17" x14ac:dyDescent="0.25">
      <c r="A1026" s="5">
        <f>+'Net Hash Rate'!B1025</f>
        <v>40845</v>
      </c>
      <c r="B1026">
        <f>+'Net Hash Rate'!G1025</f>
        <v>3.5810999870300293</v>
      </c>
      <c r="C1026">
        <v>0.56813141099134867</v>
      </c>
      <c r="D1026" s="25">
        <f t="shared" si="45"/>
        <v>3.0129685760386806</v>
      </c>
      <c r="E1026">
        <v>0.64828981612484415</v>
      </c>
      <c r="F1026" s="25">
        <f t="shared" si="46"/>
        <v>2.932810170905185</v>
      </c>
      <c r="G1026">
        <v>0.95966514086590793</v>
      </c>
      <c r="H1026" s="25">
        <f t="shared" si="47"/>
        <v>2.6214348461641213</v>
      </c>
      <c r="K1026">
        <v>90.210434831508095</v>
      </c>
      <c r="L1026">
        <v>1024</v>
      </c>
      <c r="M1026" s="25"/>
      <c r="O1026" s="25"/>
      <c r="Q1026" s="25"/>
    </row>
    <row r="1027" spans="1:17" x14ac:dyDescent="0.25">
      <c r="A1027" s="5">
        <f>+'Net Hash Rate'!B1026</f>
        <v>40846</v>
      </c>
      <c r="B1027">
        <f>+'Net Hash Rate'!G1026</f>
        <v>3.2699999809265137</v>
      </c>
      <c r="C1027">
        <v>0.52968359475516658</v>
      </c>
      <c r="D1027" s="25">
        <f t="shared" si="45"/>
        <v>2.7403163861713473</v>
      </c>
      <c r="E1027">
        <v>0.60704139212528474</v>
      </c>
      <c r="F1027" s="25">
        <f t="shared" si="46"/>
        <v>2.6629585888012288</v>
      </c>
      <c r="G1027">
        <v>0.9075377560095087</v>
      </c>
      <c r="H1027" s="25">
        <f t="shared" si="47"/>
        <v>2.3624622249170049</v>
      </c>
      <c r="K1027">
        <v>85.017406782470061</v>
      </c>
      <c r="L1027">
        <v>1025</v>
      </c>
      <c r="M1027" s="25"/>
      <c r="O1027" s="25"/>
      <c r="Q1027" s="25"/>
    </row>
    <row r="1028" spans="1:17" x14ac:dyDescent="0.25">
      <c r="A1028" s="5">
        <f>+'Net Hash Rate'!B1027</f>
        <v>40847</v>
      </c>
      <c r="B1028">
        <f>+'Net Hash Rate'!G1027</f>
        <v>3.247999906539917</v>
      </c>
      <c r="C1028">
        <v>0.49655960064355126</v>
      </c>
      <c r="D1028" s="25">
        <f t="shared" ref="D1028:D1091" si="48">+B1028-C1028</f>
        <v>2.7514403058963657</v>
      </c>
      <c r="E1028">
        <v>0.56211470882562431</v>
      </c>
      <c r="F1028" s="25">
        <f t="shared" ref="F1028:F1091" si="49">+B1028-E1028</f>
        <v>2.6858851977142928</v>
      </c>
      <c r="G1028">
        <v>0.81676352655888762</v>
      </c>
      <c r="H1028" s="25">
        <f t="shared" ref="H1028:H1091" si="50">+B1028-G1028</f>
        <v>2.4312363799810295</v>
      </c>
      <c r="K1028">
        <v>100.73138337001588</v>
      </c>
      <c r="L1028">
        <v>1026</v>
      </c>
      <c r="M1028" s="25"/>
      <c r="O1028" s="25"/>
      <c r="Q1028" s="25"/>
    </row>
    <row r="1029" spans="1:17" x14ac:dyDescent="0.25">
      <c r="A1029" s="5">
        <f>+'Net Hash Rate'!B1028</f>
        <v>40848</v>
      </c>
      <c r="B1029">
        <f>+'Net Hash Rate'!G1028</f>
        <v>3.1500000953674316</v>
      </c>
      <c r="C1029">
        <v>0.50003472136346472</v>
      </c>
      <c r="D1029" s="25">
        <f t="shared" si="48"/>
        <v>2.6499653740039668</v>
      </c>
      <c r="E1029">
        <v>0.57065650812681845</v>
      </c>
      <c r="F1029" s="25">
        <f t="shared" si="49"/>
        <v>2.5793435872406132</v>
      </c>
      <c r="G1029">
        <v>0.84498683880906578</v>
      </c>
      <c r="H1029" s="25">
        <f t="shared" si="50"/>
        <v>2.3050132565583659</v>
      </c>
      <c r="K1029">
        <v>90.056017966820036</v>
      </c>
      <c r="L1029">
        <v>1027</v>
      </c>
      <c r="M1029" s="25"/>
      <c r="O1029" s="25"/>
      <c r="Q1029" s="25"/>
    </row>
    <row r="1030" spans="1:17" x14ac:dyDescent="0.25">
      <c r="A1030" s="5">
        <f>+'Net Hash Rate'!B1029</f>
        <v>40849</v>
      </c>
      <c r="B1030">
        <f>+'Net Hash Rate'!G1029</f>
        <v>3.2543001174926758</v>
      </c>
      <c r="C1030">
        <v>0.50512873836830285</v>
      </c>
      <c r="D1030" s="25">
        <f t="shared" si="48"/>
        <v>2.7491713791243728</v>
      </c>
      <c r="E1030">
        <v>0.57371395152992866</v>
      </c>
      <c r="F1030" s="25">
        <f t="shared" si="49"/>
        <v>2.680586165962747</v>
      </c>
      <c r="G1030">
        <v>0.84013321205626412</v>
      </c>
      <c r="H1030" s="25">
        <f t="shared" si="50"/>
        <v>2.4141669054364119</v>
      </c>
      <c r="K1030">
        <v>96.201659304459966</v>
      </c>
      <c r="L1030">
        <v>1028</v>
      </c>
      <c r="M1030" s="25"/>
      <c r="O1030" s="25"/>
      <c r="Q1030" s="25"/>
    </row>
    <row r="1031" spans="1:17" x14ac:dyDescent="0.25">
      <c r="A1031" s="5">
        <f>+'Net Hash Rate'!B1030</f>
        <v>40850</v>
      </c>
      <c r="B1031">
        <f>+'Net Hash Rate'!G1030</f>
        <v>3.1519999504089355</v>
      </c>
      <c r="C1031">
        <v>0.50777076751804928</v>
      </c>
      <c r="D1031" s="25">
        <f t="shared" si="48"/>
        <v>2.6442291828908862</v>
      </c>
      <c r="E1031">
        <v>0.58126882578222838</v>
      </c>
      <c r="F1031" s="25">
        <f t="shared" si="49"/>
        <v>2.5707311246267071</v>
      </c>
      <c r="G1031">
        <v>0.86677203310943318</v>
      </c>
      <c r="H1031" s="25">
        <f t="shared" si="50"/>
        <v>2.2852279172995025</v>
      </c>
      <c r="K1031">
        <v>86.344458463483519</v>
      </c>
      <c r="L1031">
        <v>1029</v>
      </c>
      <c r="M1031" s="25"/>
      <c r="O1031" s="25"/>
      <c r="Q1031" s="25"/>
    </row>
    <row r="1032" spans="1:17" x14ac:dyDescent="0.25">
      <c r="A1032" s="5">
        <f>+'Net Hash Rate'!B1031</f>
        <v>40851</v>
      </c>
      <c r="B1032">
        <f>+'Net Hash Rate'!G1031</f>
        <v>3.1089999675750732</v>
      </c>
      <c r="C1032">
        <v>0.47465652919566687</v>
      </c>
      <c r="D1032" s="25">
        <f t="shared" si="48"/>
        <v>2.6343434383794064</v>
      </c>
      <c r="E1032">
        <v>0.53715712057542886</v>
      </c>
      <c r="F1032" s="25">
        <f t="shared" si="49"/>
        <v>2.5718428469996444</v>
      </c>
      <c r="G1032">
        <v>0.77994066779011362</v>
      </c>
      <c r="H1032" s="25">
        <f t="shared" si="50"/>
        <v>2.3290592997849595</v>
      </c>
      <c r="K1032">
        <v>101.15783087066615</v>
      </c>
      <c r="L1032">
        <v>1030</v>
      </c>
      <c r="M1032" s="25"/>
      <c r="O1032" s="25"/>
      <c r="Q1032" s="25"/>
    </row>
    <row r="1033" spans="1:17" x14ac:dyDescent="0.25">
      <c r="A1033" s="5">
        <f>+'Net Hash Rate'!B1032</f>
        <v>40852</v>
      </c>
      <c r="B1033">
        <f>+'Net Hash Rate'!G1032</f>
        <v>2.9700000286102295</v>
      </c>
      <c r="C1033">
        <v>0.49111055648016977</v>
      </c>
      <c r="D1033" s="25">
        <f t="shared" si="48"/>
        <v>2.4788894721300596</v>
      </c>
      <c r="E1033">
        <v>0.56519629958682205</v>
      </c>
      <c r="F1033" s="25">
        <f t="shared" si="49"/>
        <v>2.4048037290234072</v>
      </c>
      <c r="G1033">
        <v>0.85298236868461241</v>
      </c>
      <c r="H1033" s="25">
        <f t="shared" si="50"/>
        <v>2.117017659925617</v>
      </c>
      <c r="K1033">
        <v>80.303368551592996</v>
      </c>
      <c r="L1033">
        <v>1031</v>
      </c>
      <c r="M1033" s="25"/>
      <c r="O1033" s="25"/>
      <c r="Q1033" s="25"/>
    </row>
    <row r="1034" spans="1:17" x14ac:dyDescent="0.25">
      <c r="A1034" s="5">
        <f>+'Net Hash Rate'!B1033</f>
        <v>40853</v>
      </c>
      <c r="B1034">
        <f>+'Net Hash Rate'!G1033</f>
        <v>2.9595999717712402</v>
      </c>
      <c r="C1034">
        <v>0.49279955118681668</v>
      </c>
      <c r="D1034" s="25">
        <f t="shared" si="48"/>
        <v>2.4668004205844234</v>
      </c>
      <c r="E1034">
        <v>0.56792686580054208</v>
      </c>
      <c r="F1034" s="25">
        <f t="shared" si="49"/>
        <v>2.3916731059706979</v>
      </c>
      <c r="G1034">
        <v>0.85975891941755889</v>
      </c>
      <c r="H1034" s="25">
        <f t="shared" si="50"/>
        <v>2.0998410523536815</v>
      </c>
      <c r="K1034">
        <v>78.803841716458564</v>
      </c>
      <c r="L1034">
        <v>1032</v>
      </c>
      <c r="M1034" s="25"/>
      <c r="O1034" s="25"/>
      <c r="Q1034" s="25"/>
    </row>
    <row r="1035" spans="1:17" x14ac:dyDescent="0.25">
      <c r="A1035" s="5">
        <f>+'Net Hash Rate'!B1034</f>
        <v>40854</v>
      </c>
      <c r="B1035">
        <f>+'Net Hash Rate'!G1034</f>
        <v>3.0067999362945557</v>
      </c>
      <c r="C1035">
        <v>0.48817739626184442</v>
      </c>
      <c r="D1035" s="25">
        <f t="shared" si="48"/>
        <v>2.5186225400327111</v>
      </c>
      <c r="E1035">
        <v>0.55973911274554577</v>
      </c>
      <c r="F1035" s="25">
        <f t="shared" si="49"/>
        <v>2.4470608235490099</v>
      </c>
      <c r="G1035">
        <v>0.83772060042648433</v>
      </c>
      <c r="H1035" s="25">
        <f t="shared" si="50"/>
        <v>2.1690793358680711</v>
      </c>
      <c r="K1035">
        <v>84.468265898222441</v>
      </c>
      <c r="L1035">
        <v>1033</v>
      </c>
      <c r="M1035" s="25"/>
      <c r="O1035" s="25"/>
      <c r="Q1035" s="25"/>
    </row>
    <row r="1036" spans="1:17" x14ac:dyDescent="0.25">
      <c r="A1036" s="5">
        <f>+'Net Hash Rate'!B1035</f>
        <v>40855</v>
      </c>
      <c r="B1036">
        <f>+'Net Hash Rate'!G1035</f>
        <v>3.0350000858306885</v>
      </c>
      <c r="C1036">
        <v>0.46907728471899807</v>
      </c>
      <c r="D1036" s="25">
        <f t="shared" si="48"/>
        <v>2.5659228011116904</v>
      </c>
      <c r="E1036">
        <v>0.53227279529475957</v>
      </c>
      <c r="F1036" s="25">
        <f t="shared" si="49"/>
        <v>2.5027272905359288</v>
      </c>
      <c r="G1036">
        <v>0.77775575612630521</v>
      </c>
      <c r="H1036" s="25">
        <f t="shared" si="50"/>
        <v>2.2572443297043834</v>
      </c>
      <c r="K1036">
        <v>97.447028539872804</v>
      </c>
      <c r="L1036">
        <v>1034</v>
      </c>
      <c r="M1036" s="25"/>
      <c r="O1036" s="25"/>
      <c r="Q1036" s="25"/>
    </row>
    <row r="1037" spans="1:17" x14ac:dyDescent="0.25">
      <c r="A1037" s="5">
        <f>+'Net Hash Rate'!B1036</f>
        <v>40856</v>
      </c>
      <c r="B1037">
        <f>+'Net Hash Rate'!G1036</f>
        <v>2.9500000476837158</v>
      </c>
      <c r="C1037">
        <v>0.49271613278113058</v>
      </c>
      <c r="D1037" s="25">
        <f t="shared" si="48"/>
        <v>2.4572839149025851</v>
      </c>
      <c r="E1037">
        <v>0.56817800744424185</v>
      </c>
      <c r="F1037" s="25">
        <f t="shared" si="49"/>
        <v>2.3818220402394741</v>
      </c>
      <c r="G1037">
        <v>0.86130965957309813</v>
      </c>
      <c r="H1037" s="25">
        <f t="shared" si="50"/>
        <v>2.0886903881106176</v>
      </c>
      <c r="K1037">
        <v>78.15180078807542</v>
      </c>
      <c r="L1037">
        <v>1035</v>
      </c>
      <c r="M1037" s="25"/>
      <c r="O1037" s="25"/>
      <c r="Q1037" s="25"/>
    </row>
    <row r="1038" spans="1:17" x14ac:dyDescent="0.25">
      <c r="A1038" s="5">
        <f>+'Net Hash Rate'!B1037</f>
        <v>40857</v>
      </c>
      <c r="B1038">
        <f>+'Net Hash Rate'!G1037</f>
        <v>2.839900016784668</v>
      </c>
      <c r="C1038">
        <v>0.50973586681236061</v>
      </c>
      <c r="D1038" s="25">
        <f t="shared" si="48"/>
        <v>2.3301641499723074</v>
      </c>
      <c r="E1038">
        <v>0.59589578887673678</v>
      </c>
      <c r="F1038" s="25">
        <f t="shared" si="49"/>
        <v>2.2440042279079311</v>
      </c>
      <c r="G1038">
        <v>0.93058400613580661</v>
      </c>
      <c r="H1038" s="25">
        <f t="shared" si="50"/>
        <v>1.9093160106488614</v>
      </c>
      <c r="K1038">
        <v>64.907138097862386</v>
      </c>
      <c r="L1038">
        <v>1036</v>
      </c>
      <c r="M1038" s="25"/>
      <c r="O1038" s="25"/>
      <c r="Q1038" s="25"/>
    </row>
    <row r="1039" spans="1:17" x14ac:dyDescent="0.25">
      <c r="A1039" s="5">
        <f>+'Net Hash Rate'!B1038</f>
        <v>40858</v>
      </c>
      <c r="B1039">
        <f>+'Net Hash Rate'!G1038</f>
        <v>3.0799999237060547</v>
      </c>
      <c r="C1039">
        <v>0.50051080223452526</v>
      </c>
      <c r="D1039" s="25">
        <f t="shared" si="48"/>
        <v>2.5794891214715294</v>
      </c>
      <c r="E1039">
        <v>0.57398597470152657</v>
      </c>
      <c r="F1039" s="25">
        <f t="shared" si="49"/>
        <v>2.5060139490045281</v>
      </c>
      <c r="G1039">
        <v>0.85940028214959363</v>
      </c>
      <c r="H1039" s="25">
        <f t="shared" si="50"/>
        <v>2.2205996415564613</v>
      </c>
      <c r="K1039">
        <v>84.256677237634477</v>
      </c>
      <c r="L1039">
        <v>1037</v>
      </c>
      <c r="M1039" s="25"/>
      <c r="O1039" s="25"/>
      <c r="Q1039" s="25"/>
    </row>
    <row r="1040" spans="1:17" x14ac:dyDescent="0.25">
      <c r="A1040" s="5">
        <f>+'Net Hash Rate'!B1039</f>
        <v>40859</v>
      </c>
      <c r="B1040">
        <f>+'Net Hash Rate'!G1039</f>
        <v>3.0309998989105225</v>
      </c>
      <c r="C1040">
        <v>0.46330233117420161</v>
      </c>
      <c r="D1040" s="25">
        <f t="shared" si="48"/>
        <v>2.567697567736321</v>
      </c>
      <c r="E1040">
        <v>0.52444640232385431</v>
      </c>
      <c r="F1040" s="25">
        <f t="shared" si="49"/>
        <v>2.506553496586668</v>
      </c>
      <c r="G1040">
        <v>0.76196054670468061</v>
      </c>
      <c r="H1040" s="25">
        <f t="shared" si="50"/>
        <v>2.2690393522058416</v>
      </c>
      <c r="K1040">
        <v>100.78612769313709</v>
      </c>
      <c r="L1040">
        <v>1038</v>
      </c>
      <c r="M1040" s="25"/>
      <c r="O1040" s="25"/>
      <c r="Q1040" s="25"/>
    </row>
    <row r="1041" spans="1:17" x14ac:dyDescent="0.25">
      <c r="A1041" s="5">
        <f>+'Net Hash Rate'!B1040</f>
        <v>40860</v>
      </c>
      <c r="B1041">
        <f>+'Net Hash Rate'!G1040</f>
        <v>2.9969000816345215</v>
      </c>
      <c r="C1041">
        <v>0.49137116422927779</v>
      </c>
      <c r="D1041" s="25">
        <f t="shared" si="48"/>
        <v>2.5055289174052437</v>
      </c>
      <c r="E1041">
        <v>0.56452968457712838</v>
      </c>
      <c r="F1041" s="25">
        <f t="shared" si="49"/>
        <v>2.4323703970573929</v>
      </c>
      <c r="G1041">
        <v>0.84871395686835382</v>
      </c>
      <c r="H1041" s="25">
        <f t="shared" si="50"/>
        <v>2.1481861247661675</v>
      </c>
      <c r="K1041">
        <v>82.195065908673214</v>
      </c>
      <c r="L1041">
        <v>1039</v>
      </c>
      <c r="M1041" s="25"/>
      <c r="O1041" s="25"/>
      <c r="Q1041" s="25"/>
    </row>
    <row r="1042" spans="1:17" x14ac:dyDescent="0.25">
      <c r="A1042" s="5">
        <f>+'Net Hash Rate'!B1041</f>
        <v>40861</v>
      </c>
      <c r="B1042">
        <f>+'Net Hash Rate'!G1041</f>
        <v>2.2200000286102295</v>
      </c>
      <c r="C1042">
        <v>0.41441983184783515</v>
      </c>
      <c r="D1042" s="25">
        <f t="shared" si="48"/>
        <v>1.8055801967623943</v>
      </c>
      <c r="E1042">
        <v>0.48786027984590186</v>
      </c>
      <c r="F1042" s="25">
        <f t="shared" si="49"/>
        <v>1.7321397487643275</v>
      </c>
      <c r="G1042">
        <v>0.77313970009439237</v>
      </c>
      <c r="H1042" s="25">
        <f t="shared" si="50"/>
        <v>1.4468603285158372</v>
      </c>
      <c r="K1042">
        <v>59.005528838056804</v>
      </c>
      <c r="L1042">
        <v>1040</v>
      </c>
      <c r="M1042" s="25"/>
      <c r="O1042" s="25"/>
      <c r="Q1042" s="25"/>
    </row>
    <row r="1043" spans="1:17" x14ac:dyDescent="0.25">
      <c r="A1043" s="5">
        <f>+'Net Hash Rate'!B1042</f>
        <v>40862</v>
      </c>
      <c r="B1043">
        <f>+'Net Hash Rate'!G1042</f>
        <v>2.3289999961853027</v>
      </c>
      <c r="C1043">
        <v>0.42737764401709172</v>
      </c>
      <c r="D1043" s="25">
        <f t="shared" si="48"/>
        <v>1.901622352168211</v>
      </c>
      <c r="E1043">
        <v>0.50160349384475134</v>
      </c>
      <c r="F1043" s="25">
        <f t="shared" si="49"/>
        <v>1.8273965023405514</v>
      </c>
      <c r="G1043">
        <v>0.78993380750029563</v>
      </c>
      <c r="H1043" s="25">
        <f t="shared" si="50"/>
        <v>1.5390661886850072</v>
      </c>
      <c r="K1043">
        <v>61.486579888277632</v>
      </c>
      <c r="L1043">
        <v>1041</v>
      </c>
      <c r="M1043" s="25"/>
      <c r="O1043" s="25"/>
      <c r="Q1043" s="25"/>
    </row>
    <row r="1044" spans="1:17" x14ac:dyDescent="0.25">
      <c r="A1044" s="5">
        <f>+'Net Hash Rate'!B1043</f>
        <v>40863</v>
      </c>
      <c r="B1044">
        <f>+'Net Hash Rate'!G1043</f>
        <v>2.5604000091552734</v>
      </c>
      <c r="C1044">
        <v>0.49368589865207479</v>
      </c>
      <c r="D1044" s="25">
        <f t="shared" si="48"/>
        <v>2.0667141105031988</v>
      </c>
      <c r="E1044">
        <v>0.58438767968250582</v>
      </c>
      <c r="F1044" s="25">
        <f t="shared" si="49"/>
        <v>1.9760123294727676</v>
      </c>
      <c r="G1044">
        <v>0.9367187480952156</v>
      </c>
      <c r="H1044" s="25">
        <f t="shared" si="50"/>
        <v>1.6236812610600579</v>
      </c>
      <c r="K1044">
        <v>54.685958851717821</v>
      </c>
      <c r="L1044">
        <v>1042</v>
      </c>
      <c r="M1044" s="25"/>
      <c r="O1044" s="25"/>
      <c r="Q1044" s="25"/>
    </row>
    <row r="1045" spans="1:17" x14ac:dyDescent="0.25">
      <c r="A1045" s="5">
        <f>+'Net Hash Rate'!B1044</f>
        <v>40864</v>
      </c>
      <c r="B1045">
        <f>+'Net Hash Rate'!G1044</f>
        <v>2.25</v>
      </c>
      <c r="C1045">
        <v>0.41787706884224102</v>
      </c>
      <c r="D1045" s="25">
        <f t="shared" si="48"/>
        <v>1.8321229311577589</v>
      </c>
      <c r="E1045">
        <v>0.49149203055857721</v>
      </c>
      <c r="F1045" s="25">
        <f t="shared" si="49"/>
        <v>1.7585079694414227</v>
      </c>
      <c r="G1045">
        <v>0.77744934934568566</v>
      </c>
      <c r="H1045" s="25">
        <f t="shared" si="50"/>
        <v>1.4725506506543145</v>
      </c>
      <c r="K1045">
        <v>59.730996692250343</v>
      </c>
      <c r="L1045">
        <v>1043</v>
      </c>
      <c r="M1045" s="25"/>
      <c r="O1045" s="25"/>
      <c r="Q1045" s="25"/>
    </row>
    <row r="1046" spans="1:17" x14ac:dyDescent="0.25">
      <c r="A1046" s="5">
        <f>+'Net Hash Rate'!B1045</f>
        <v>40865</v>
      </c>
      <c r="B1046">
        <f>+'Net Hash Rate'!G1045</f>
        <v>2.0499999523162842</v>
      </c>
      <c r="C1046">
        <v>0.40655951883102531</v>
      </c>
      <c r="D1046" s="25">
        <f t="shared" si="48"/>
        <v>1.6434404334852588</v>
      </c>
      <c r="E1046">
        <v>0.4834882937361894</v>
      </c>
      <c r="F1046" s="25">
        <f t="shared" si="49"/>
        <v>1.5665116585800947</v>
      </c>
      <c r="G1046">
        <v>0.7823181198552992</v>
      </c>
      <c r="H1046" s="25">
        <f t="shared" si="50"/>
        <v>1.2676818324609851</v>
      </c>
      <c r="K1046">
        <v>51.271543648355348</v>
      </c>
      <c r="L1046">
        <v>1044</v>
      </c>
      <c r="M1046" s="25"/>
      <c r="O1046" s="25"/>
      <c r="Q1046" s="25"/>
    </row>
    <row r="1047" spans="1:17" x14ac:dyDescent="0.25">
      <c r="A1047" s="5">
        <f>+'Net Hash Rate'!B1046</f>
        <v>40866</v>
      </c>
      <c r="B1047">
        <f>+'Net Hash Rate'!G1046</f>
        <v>2.1958999633789063</v>
      </c>
      <c r="C1047">
        <v>0.4134863692428154</v>
      </c>
      <c r="D1047" s="25">
        <f t="shared" si="48"/>
        <v>1.7824135941360908</v>
      </c>
      <c r="E1047">
        <v>0.48749036647281957</v>
      </c>
      <c r="F1047" s="25">
        <f t="shared" si="49"/>
        <v>1.7084095969060866</v>
      </c>
      <c r="G1047">
        <v>0.77495889371277049</v>
      </c>
      <c r="H1047" s="25">
        <f t="shared" si="50"/>
        <v>1.4209410696661358</v>
      </c>
      <c r="K1047">
        <v>57.804886033807811</v>
      </c>
      <c r="L1047">
        <v>1045</v>
      </c>
      <c r="M1047" s="25"/>
      <c r="O1047" s="25"/>
      <c r="Q1047" s="25"/>
    </row>
    <row r="1048" spans="1:17" x14ac:dyDescent="0.25">
      <c r="A1048" s="5">
        <f>+'Net Hash Rate'!B1047</f>
        <v>40867</v>
      </c>
      <c r="B1048">
        <f>+'Net Hash Rate'!G1047</f>
        <v>2.2000000476837158</v>
      </c>
      <c r="C1048">
        <v>0.38625281044753068</v>
      </c>
      <c r="D1048" s="25">
        <f t="shared" si="48"/>
        <v>1.8137472372361851</v>
      </c>
      <c r="E1048">
        <v>0.44970614888101307</v>
      </c>
      <c r="F1048" s="25">
        <f t="shared" si="49"/>
        <v>1.7502938988027028</v>
      </c>
      <c r="G1048">
        <v>0.69619064202587522</v>
      </c>
      <c r="H1048" s="25">
        <f t="shared" si="50"/>
        <v>1.5038094056578406</v>
      </c>
      <c r="K1048">
        <v>68.601486964000358</v>
      </c>
      <c r="L1048">
        <v>1046</v>
      </c>
      <c r="M1048" s="25"/>
      <c r="O1048" s="25"/>
      <c r="Q1048" s="25"/>
    </row>
    <row r="1049" spans="1:17" x14ac:dyDescent="0.25">
      <c r="A1049" s="5">
        <f>+'Net Hash Rate'!B1048</f>
        <v>40868</v>
      </c>
      <c r="B1049">
        <f>+'Net Hash Rate'!G1048</f>
        <v>2.2939999103546143</v>
      </c>
      <c r="C1049">
        <v>0.44026410965404283</v>
      </c>
      <c r="D1049" s="25">
        <f t="shared" si="48"/>
        <v>1.8537358007005715</v>
      </c>
      <c r="E1049">
        <v>0.52074414863759022</v>
      </c>
      <c r="F1049" s="25">
        <f t="shared" si="49"/>
        <v>1.7732557617170239</v>
      </c>
      <c r="G1049">
        <v>0.8333688600691791</v>
      </c>
      <c r="H1049" s="25">
        <f t="shared" si="50"/>
        <v>1.4606310502854352</v>
      </c>
      <c r="K1049">
        <v>55.280364893845068</v>
      </c>
      <c r="L1049">
        <v>1047</v>
      </c>
      <c r="M1049" s="25"/>
      <c r="O1049" s="25"/>
      <c r="Q1049" s="25"/>
    </row>
    <row r="1050" spans="1:17" x14ac:dyDescent="0.25">
      <c r="A1050" s="5">
        <f>+'Net Hash Rate'!B1049</f>
        <v>40869</v>
      </c>
      <c r="B1050">
        <f>+'Net Hash Rate'!G1049</f>
        <v>2.3289000988006592</v>
      </c>
      <c r="C1050">
        <v>0.41062703920629473</v>
      </c>
      <c r="D1050" s="25">
        <f t="shared" si="48"/>
        <v>1.9182730595943644</v>
      </c>
      <c r="E1050">
        <v>0.47846353572692307</v>
      </c>
      <c r="F1050" s="25">
        <f t="shared" si="49"/>
        <v>1.8504365630737361</v>
      </c>
      <c r="G1050">
        <v>0.74197440646130408</v>
      </c>
      <c r="H1050" s="25">
        <f t="shared" si="50"/>
        <v>1.5869256923393551</v>
      </c>
      <c r="K1050">
        <v>67.866938582632841</v>
      </c>
      <c r="L1050">
        <v>1048</v>
      </c>
      <c r="M1050" s="25"/>
      <c r="O1050" s="25"/>
      <c r="Q1050" s="25"/>
    </row>
    <row r="1051" spans="1:17" x14ac:dyDescent="0.25">
      <c r="A1051" s="5">
        <f>+'Net Hash Rate'!B1050</f>
        <v>40870</v>
      </c>
      <c r="B1051">
        <f>+'Net Hash Rate'!G1050</f>
        <v>2.3320999145507813</v>
      </c>
      <c r="C1051">
        <v>0.41282686143004138</v>
      </c>
      <c r="D1051" s="25">
        <f t="shared" si="48"/>
        <v>1.9192730531207398</v>
      </c>
      <c r="E1051">
        <v>0.48138083254845399</v>
      </c>
      <c r="F1051" s="25">
        <f t="shared" si="49"/>
        <v>1.8507190820023274</v>
      </c>
      <c r="G1051">
        <v>0.74767873335792789</v>
      </c>
      <c r="H1051" s="25">
        <f t="shared" si="50"/>
        <v>1.5844211811928535</v>
      </c>
      <c r="K1051">
        <v>67.191663040692845</v>
      </c>
      <c r="L1051">
        <v>1049</v>
      </c>
      <c r="M1051" s="25"/>
      <c r="O1051" s="25"/>
      <c r="Q1051" s="25"/>
    </row>
    <row r="1052" spans="1:17" x14ac:dyDescent="0.25">
      <c r="A1052" s="5">
        <f>+'Net Hash Rate'!B1051</f>
        <v>40871</v>
      </c>
      <c r="B1052">
        <f>+'Net Hash Rate'!G1051</f>
        <v>2.4321000576019287</v>
      </c>
      <c r="C1052">
        <v>0.45616779559854265</v>
      </c>
      <c r="D1052" s="25">
        <f t="shared" si="48"/>
        <v>1.9759322620033861</v>
      </c>
      <c r="E1052">
        <v>0.53744692141815043</v>
      </c>
      <c r="F1052" s="25">
        <f t="shared" si="49"/>
        <v>1.8946531361837784</v>
      </c>
      <c r="G1052">
        <v>0.85317568566441815</v>
      </c>
      <c r="H1052" s="25">
        <f t="shared" si="50"/>
        <v>1.5789243719375106</v>
      </c>
      <c r="K1052">
        <v>58.345084066641029</v>
      </c>
      <c r="L1052">
        <v>1050</v>
      </c>
      <c r="M1052" s="25"/>
      <c r="O1052" s="25"/>
      <c r="Q1052" s="25"/>
    </row>
    <row r="1053" spans="1:17" x14ac:dyDescent="0.25">
      <c r="A1053" s="5">
        <f>+'Net Hash Rate'!B1052</f>
        <v>40872</v>
      </c>
      <c r="B1053">
        <f>+'Net Hash Rate'!G1052</f>
        <v>2.5060999393463135</v>
      </c>
      <c r="C1053">
        <v>0.42751577200077662</v>
      </c>
      <c r="D1053" s="25">
        <f t="shared" si="48"/>
        <v>2.0785841673455367</v>
      </c>
      <c r="E1053">
        <v>0.4950350067024909</v>
      </c>
      <c r="F1053" s="25">
        <f t="shared" si="49"/>
        <v>2.0110649326438228</v>
      </c>
      <c r="G1053">
        <v>0.75731347390130033</v>
      </c>
      <c r="H1053" s="25">
        <f t="shared" si="50"/>
        <v>1.7487864654450131</v>
      </c>
      <c r="K1053">
        <v>73.884160916039363</v>
      </c>
      <c r="L1053">
        <v>1051</v>
      </c>
      <c r="M1053" s="25"/>
      <c r="O1053" s="25"/>
      <c r="Q1053" s="25"/>
    </row>
    <row r="1054" spans="1:17" x14ac:dyDescent="0.25">
      <c r="A1054" s="5">
        <f>+'Net Hash Rate'!B1053</f>
        <v>40873</v>
      </c>
      <c r="B1054">
        <f>+'Net Hash Rate'!G1053</f>
        <v>2.4700000286102295</v>
      </c>
      <c r="C1054">
        <v>0.44543765223282744</v>
      </c>
      <c r="D1054" s="25">
        <f t="shared" si="48"/>
        <v>2.0245623763774021</v>
      </c>
      <c r="E1054">
        <v>0.52117490834767122</v>
      </c>
      <c r="F1054" s="25">
        <f t="shared" si="49"/>
        <v>1.9488251202625584</v>
      </c>
      <c r="G1054">
        <v>0.81537627972578186</v>
      </c>
      <c r="H1054" s="25">
        <f t="shared" si="50"/>
        <v>1.6546237488844477</v>
      </c>
      <c r="K1054">
        <v>64.155343784014562</v>
      </c>
      <c r="L1054">
        <v>1052</v>
      </c>
      <c r="M1054" s="25"/>
      <c r="O1054" s="25"/>
      <c r="Q1054" s="25"/>
    </row>
    <row r="1055" spans="1:17" x14ac:dyDescent="0.25">
      <c r="A1055" s="5">
        <f>+'Net Hash Rate'!B1054</f>
        <v>40874</v>
      </c>
      <c r="B1055">
        <f>+'Net Hash Rate'!G1054</f>
        <v>2.4798998832702637</v>
      </c>
      <c r="C1055">
        <v>0.43116760752877575</v>
      </c>
      <c r="D1055" s="25">
        <f t="shared" si="48"/>
        <v>2.0487322757414881</v>
      </c>
      <c r="E1055">
        <v>0.5010806018819608</v>
      </c>
      <c r="F1055" s="25">
        <f t="shared" si="49"/>
        <v>1.978819281388303</v>
      </c>
      <c r="G1055">
        <v>0.77265762844690644</v>
      </c>
      <c r="H1055" s="25">
        <f t="shared" si="50"/>
        <v>1.7072422548233572</v>
      </c>
      <c r="K1055">
        <v>70.329664853720885</v>
      </c>
      <c r="L1055">
        <v>1053</v>
      </c>
      <c r="M1055" s="25"/>
      <c r="O1055" s="25"/>
      <c r="Q1055" s="25"/>
    </row>
    <row r="1056" spans="1:17" x14ac:dyDescent="0.25">
      <c r="A1056" s="5">
        <f>+'Net Hash Rate'!B1055</f>
        <v>40875</v>
      </c>
      <c r="B1056">
        <f>+'Net Hash Rate'!G1055</f>
        <v>2.5499999523162842</v>
      </c>
      <c r="C1056">
        <v>0.41942156648214268</v>
      </c>
      <c r="D1056" s="25">
        <f t="shared" si="48"/>
        <v>2.1305783858341414</v>
      </c>
      <c r="E1056">
        <v>0.48217598174571424</v>
      </c>
      <c r="F1056" s="25">
        <f t="shared" si="49"/>
        <v>2.0678239705705699</v>
      </c>
      <c r="G1056">
        <v>0.72594550783705813</v>
      </c>
      <c r="H1056" s="25">
        <f t="shared" si="50"/>
        <v>1.8240544444792262</v>
      </c>
      <c r="K1056">
        <v>81.482523652327274</v>
      </c>
      <c r="L1056">
        <v>1054</v>
      </c>
      <c r="M1056" s="25"/>
      <c r="O1056" s="25"/>
      <c r="Q1056" s="25"/>
    </row>
    <row r="1057" spans="1:17" x14ac:dyDescent="0.25">
      <c r="A1057" s="5">
        <f>+'Net Hash Rate'!B1056</f>
        <v>40876</v>
      </c>
      <c r="B1057">
        <f>+'Net Hash Rate'!G1056</f>
        <v>2.7502000331878662</v>
      </c>
      <c r="C1057">
        <v>0.4589227391521889</v>
      </c>
      <c r="D1057" s="25">
        <f t="shared" si="48"/>
        <v>2.2912772940356771</v>
      </c>
      <c r="E1057">
        <v>0.52911248715680237</v>
      </c>
      <c r="F1057" s="25">
        <f t="shared" si="49"/>
        <v>2.2210875460310637</v>
      </c>
      <c r="G1057">
        <v>0.80176456328072476</v>
      </c>
      <c r="H1057" s="25">
        <f t="shared" si="50"/>
        <v>1.9484354699071416</v>
      </c>
      <c r="K1057">
        <v>78.345708055885325</v>
      </c>
      <c r="L1057">
        <v>1055</v>
      </c>
      <c r="M1057" s="25"/>
      <c r="O1057" s="25"/>
      <c r="Q1057" s="25"/>
    </row>
    <row r="1058" spans="1:17" x14ac:dyDescent="0.25">
      <c r="A1058" s="5">
        <f>+'Net Hash Rate'!B1057</f>
        <v>40877</v>
      </c>
      <c r="B1058">
        <f>+'Net Hash Rate'!G1057</f>
        <v>2.970099925994873</v>
      </c>
      <c r="C1058">
        <v>0.45369632212952671</v>
      </c>
      <c r="D1058" s="25">
        <f t="shared" si="48"/>
        <v>2.5164036038653466</v>
      </c>
      <c r="E1058">
        <v>0.51349844489644536</v>
      </c>
      <c r="F1058" s="25">
        <f t="shared" si="49"/>
        <v>2.4566014810984278</v>
      </c>
      <c r="G1058">
        <v>0.74579979078454128</v>
      </c>
      <c r="H1058" s="25">
        <f t="shared" si="50"/>
        <v>2.2243001352103318</v>
      </c>
      <c r="K1058">
        <v>100.98920188528295</v>
      </c>
      <c r="L1058">
        <v>1056</v>
      </c>
      <c r="M1058" s="25"/>
      <c r="O1058" s="25"/>
      <c r="Q1058" s="25"/>
    </row>
    <row r="1059" spans="1:17" x14ac:dyDescent="0.25">
      <c r="A1059" s="5">
        <f>+'Net Hash Rate'!B1058</f>
        <v>40878</v>
      </c>
      <c r="B1059">
        <f>+'Net Hash Rate'!G1058</f>
        <v>3.059999942779541</v>
      </c>
      <c r="C1059">
        <v>0.47577352606612494</v>
      </c>
      <c r="D1059" s="25">
        <f t="shared" si="48"/>
        <v>2.5842264167134159</v>
      </c>
      <c r="E1059">
        <v>0.54057061220006941</v>
      </c>
      <c r="F1059" s="25">
        <f t="shared" si="49"/>
        <v>2.5194293305794715</v>
      </c>
      <c r="G1059">
        <v>0.79227489328737666</v>
      </c>
      <c r="H1059" s="25">
        <f t="shared" si="50"/>
        <v>2.2677250494921646</v>
      </c>
      <c r="K1059">
        <v>95.716393593556276</v>
      </c>
      <c r="L1059">
        <v>1057</v>
      </c>
      <c r="M1059" s="25"/>
      <c r="O1059" s="25"/>
      <c r="Q1059" s="25"/>
    </row>
    <row r="1060" spans="1:17" x14ac:dyDescent="0.25">
      <c r="A1060" s="5">
        <f>+'Net Hash Rate'!B1059</f>
        <v>40879</v>
      </c>
      <c r="B1060">
        <f>+'Net Hash Rate'!G1059</f>
        <v>3.1150999069213867</v>
      </c>
      <c r="C1060">
        <v>0.5224673719133478</v>
      </c>
      <c r="D1060" s="25">
        <f t="shared" si="48"/>
        <v>2.5926325350080388</v>
      </c>
      <c r="E1060">
        <v>0.60298300622693213</v>
      </c>
      <c r="F1060" s="25">
        <f t="shared" si="49"/>
        <v>2.5121169006944548</v>
      </c>
      <c r="G1060">
        <v>0.91574598771804971</v>
      </c>
      <c r="H1060" s="25">
        <f t="shared" si="50"/>
        <v>2.1993539192033369</v>
      </c>
      <c r="K1060">
        <v>77.280867710552087</v>
      </c>
      <c r="L1060">
        <v>1058</v>
      </c>
      <c r="M1060" s="25"/>
      <c r="O1060" s="25"/>
      <c r="Q1060" s="25"/>
    </row>
    <row r="1061" spans="1:17" x14ac:dyDescent="0.25">
      <c r="A1061" s="5">
        <f>+'Net Hash Rate'!B1060</f>
        <v>40880</v>
      </c>
      <c r="B1061">
        <f>+'Net Hash Rate'!G1060</f>
        <v>2.7939999103546143</v>
      </c>
      <c r="C1061">
        <v>0.44369696139425663</v>
      </c>
      <c r="D1061" s="25">
        <f t="shared" si="48"/>
        <v>2.3503029489603575</v>
      </c>
      <c r="E1061">
        <v>0.50640382051272081</v>
      </c>
      <c r="F1061" s="25">
        <f t="shared" si="49"/>
        <v>2.2875960898418937</v>
      </c>
      <c r="G1061">
        <v>0.74998861475839507</v>
      </c>
      <c r="H1061" s="25">
        <f t="shared" si="50"/>
        <v>2.0440112955962193</v>
      </c>
      <c r="K1061">
        <v>89.953908660112205</v>
      </c>
      <c r="L1061">
        <v>1059</v>
      </c>
      <c r="M1061" s="25"/>
      <c r="O1061" s="25"/>
      <c r="Q1061" s="25"/>
    </row>
    <row r="1062" spans="1:17" x14ac:dyDescent="0.25">
      <c r="A1062" s="5">
        <f>+'Net Hash Rate'!B1061</f>
        <v>40881</v>
      </c>
      <c r="B1062">
        <f>+'Net Hash Rate'!G1061</f>
        <v>2.8280999660491943</v>
      </c>
      <c r="C1062">
        <v>0.466471965714224</v>
      </c>
      <c r="D1062" s="25">
        <f t="shared" si="48"/>
        <v>2.3616280003349703</v>
      </c>
      <c r="E1062">
        <v>0.53656982081895388</v>
      </c>
      <c r="F1062" s="25">
        <f t="shared" si="49"/>
        <v>2.2915301452302406</v>
      </c>
      <c r="G1062">
        <v>0.80886493897327605</v>
      </c>
      <c r="H1062" s="25">
        <f t="shared" si="50"/>
        <v>2.0192350270759185</v>
      </c>
      <c r="K1062">
        <v>80.857070338825437</v>
      </c>
      <c r="L1062">
        <v>1060</v>
      </c>
      <c r="M1062" s="25"/>
      <c r="O1062" s="25"/>
      <c r="Q1062" s="25"/>
    </row>
    <row r="1063" spans="1:17" x14ac:dyDescent="0.25">
      <c r="A1063" s="5">
        <f>+'Net Hash Rate'!B1062</f>
        <v>40882</v>
      </c>
      <c r="B1063">
        <f>+'Net Hash Rate'!G1062</f>
        <v>2.8798000812530518</v>
      </c>
      <c r="C1063">
        <v>0.45609851640502108</v>
      </c>
      <c r="D1063" s="25">
        <f t="shared" si="48"/>
        <v>2.4237015648480309</v>
      </c>
      <c r="E1063">
        <v>0.52026393339889665</v>
      </c>
      <c r="F1063" s="25">
        <f t="shared" si="49"/>
        <v>2.359536147854155</v>
      </c>
      <c r="G1063">
        <v>0.76951449571160646</v>
      </c>
      <c r="H1063" s="25">
        <f t="shared" si="50"/>
        <v>2.1102855855414453</v>
      </c>
      <c r="K1063">
        <v>90.654499388517536</v>
      </c>
      <c r="L1063">
        <v>1061</v>
      </c>
      <c r="M1063" s="25"/>
      <c r="O1063" s="25"/>
      <c r="Q1063" s="25"/>
    </row>
    <row r="1064" spans="1:17" x14ac:dyDescent="0.25">
      <c r="A1064" s="5">
        <f>+'Net Hash Rate'!B1063</f>
        <v>40883</v>
      </c>
      <c r="B1064">
        <f>+'Net Hash Rate'!G1063</f>
        <v>3.0299999713897705</v>
      </c>
      <c r="C1064">
        <v>0.4583193801481445</v>
      </c>
      <c r="D1064" s="25">
        <f t="shared" si="48"/>
        <v>2.5716805912416261</v>
      </c>
      <c r="E1064">
        <v>0.51759978347787816</v>
      </c>
      <c r="F1064" s="25">
        <f t="shared" si="49"/>
        <v>2.5124001879118922</v>
      </c>
      <c r="G1064">
        <v>0.74787451021222828</v>
      </c>
      <c r="H1064" s="25">
        <f t="shared" si="50"/>
        <v>2.2821254611775421</v>
      </c>
      <c r="K1064">
        <v>104.11591474250568</v>
      </c>
      <c r="L1064">
        <v>1062</v>
      </c>
      <c r="M1064" s="25"/>
      <c r="O1064" s="25"/>
      <c r="Q1064" s="25"/>
    </row>
    <row r="1065" spans="1:17" x14ac:dyDescent="0.25">
      <c r="A1065" s="5">
        <f>+'Net Hash Rate'!B1064</f>
        <v>40884</v>
      </c>
      <c r="B1065">
        <f>+'Net Hash Rate'!G1064</f>
        <v>2.9900000095367432</v>
      </c>
      <c r="C1065">
        <v>0.47581209828348997</v>
      </c>
      <c r="D1065" s="25">
        <f t="shared" si="48"/>
        <v>2.514187911253253</v>
      </c>
      <c r="E1065">
        <v>0.54329557806700757</v>
      </c>
      <c r="F1065" s="25">
        <f t="shared" si="49"/>
        <v>2.4467044314697355</v>
      </c>
      <c r="G1065">
        <v>0.80543515528608234</v>
      </c>
      <c r="H1065" s="25">
        <f t="shared" si="50"/>
        <v>2.1845648542506608</v>
      </c>
      <c r="K1065">
        <v>89.41523179250126</v>
      </c>
      <c r="L1065">
        <v>1063</v>
      </c>
      <c r="M1065" s="25"/>
      <c r="O1065" s="25"/>
      <c r="Q1065" s="25"/>
    </row>
    <row r="1066" spans="1:17" x14ac:dyDescent="0.25">
      <c r="A1066" s="5">
        <f>+'Net Hash Rate'!B1065</f>
        <v>40885</v>
      </c>
      <c r="B1066">
        <f>+'Net Hash Rate'!G1065</f>
        <v>2.9800000190734863</v>
      </c>
      <c r="C1066">
        <v>0.44636104263306614</v>
      </c>
      <c r="D1066" s="25">
        <f t="shared" si="48"/>
        <v>2.5336389764404204</v>
      </c>
      <c r="E1066">
        <v>0.50298567094568603</v>
      </c>
      <c r="F1066" s="25">
        <f t="shared" si="49"/>
        <v>2.4770143481278004</v>
      </c>
      <c r="G1066">
        <v>0.72294403962605847</v>
      </c>
      <c r="H1066" s="25">
        <f t="shared" si="50"/>
        <v>2.2570559794474279</v>
      </c>
      <c r="K1066">
        <v>107.38672773065748</v>
      </c>
      <c r="L1066">
        <v>1064</v>
      </c>
      <c r="M1066" s="25"/>
      <c r="O1066" s="25"/>
      <c r="Q1066" s="25"/>
    </row>
    <row r="1067" spans="1:17" x14ac:dyDescent="0.25">
      <c r="A1067" s="5">
        <f>+'Net Hash Rate'!B1066</f>
        <v>40886</v>
      </c>
      <c r="B1067">
        <f>+'Net Hash Rate'!G1066</f>
        <v>2.9700000286102295</v>
      </c>
      <c r="C1067">
        <v>0.46700925720514808</v>
      </c>
      <c r="D1067" s="25">
        <f t="shared" si="48"/>
        <v>2.5029907714050816</v>
      </c>
      <c r="E1067">
        <v>0.5318963110425442</v>
      </c>
      <c r="F1067" s="25">
        <f t="shared" si="49"/>
        <v>2.4381037175676852</v>
      </c>
      <c r="G1067">
        <v>0.7839500716739094</v>
      </c>
      <c r="H1067" s="25">
        <f t="shared" si="50"/>
        <v>2.1860499569363201</v>
      </c>
      <c r="K1067">
        <v>92.578989122019479</v>
      </c>
      <c r="L1067">
        <v>1065</v>
      </c>
      <c r="M1067" s="25"/>
      <c r="O1067" s="25"/>
      <c r="Q1067" s="25"/>
    </row>
    <row r="1068" spans="1:17" x14ac:dyDescent="0.25">
      <c r="A1068" s="5">
        <f>+'Net Hash Rate'!B1067</f>
        <v>40887</v>
      </c>
      <c r="B1068">
        <f>+'Net Hash Rate'!G1067</f>
        <v>3.0499999523162842</v>
      </c>
      <c r="C1068">
        <v>0.47855299665404377</v>
      </c>
      <c r="D1068" s="25">
        <f t="shared" si="48"/>
        <v>2.5714469556622404</v>
      </c>
      <c r="E1068">
        <v>0.54479258455402513</v>
      </c>
      <c r="F1068" s="25">
        <f t="shared" si="49"/>
        <v>2.5052073677622593</v>
      </c>
      <c r="G1068">
        <v>0.80210026375150278</v>
      </c>
      <c r="H1068" s="25">
        <f t="shared" si="50"/>
        <v>2.2478996885647815</v>
      </c>
      <c r="K1068">
        <v>93.168947592306964</v>
      </c>
      <c r="L1068">
        <v>1066</v>
      </c>
      <c r="M1068" s="25"/>
      <c r="O1068" s="25"/>
      <c r="Q1068" s="25"/>
    </row>
    <row r="1069" spans="1:17" x14ac:dyDescent="0.25">
      <c r="A1069" s="5">
        <f>+'Net Hash Rate'!B1068</f>
        <v>40888</v>
      </c>
      <c r="B1069">
        <f>+'Net Hash Rate'!G1068</f>
        <v>3.2511000633239746</v>
      </c>
      <c r="C1069">
        <v>0.47814461301355871</v>
      </c>
      <c r="D1069" s="25">
        <f t="shared" si="48"/>
        <v>2.7729554503104161</v>
      </c>
      <c r="E1069">
        <v>0.53655299084577668</v>
      </c>
      <c r="F1069" s="25">
        <f t="shared" si="49"/>
        <v>2.7145470724781982</v>
      </c>
      <c r="G1069">
        <v>0.76344033453502647</v>
      </c>
      <c r="H1069" s="25">
        <f t="shared" si="50"/>
        <v>2.4876597287889481</v>
      </c>
      <c r="K1069">
        <v>113.94072781583189</v>
      </c>
      <c r="L1069">
        <v>1067</v>
      </c>
      <c r="M1069" s="25"/>
      <c r="O1069" s="25"/>
      <c r="Q1069" s="25"/>
    </row>
    <row r="1070" spans="1:17" x14ac:dyDescent="0.25">
      <c r="A1070" s="5">
        <f>+'Net Hash Rate'!B1069</f>
        <v>40889</v>
      </c>
      <c r="B1070">
        <f>+'Net Hash Rate'!G1069</f>
        <v>3.1349999904632568</v>
      </c>
      <c r="C1070">
        <v>0.49684661044814094</v>
      </c>
      <c r="D1070" s="25">
        <f t="shared" si="48"/>
        <v>2.6381533800151158</v>
      </c>
      <c r="E1070">
        <v>0.56682410367831948</v>
      </c>
      <c r="F1070" s="25">
        <f t="shared" si="49"/>
        <v>2.5681758867849371</v>
      </c>
      <c r="G1070">
        <v>0.83865167613094893</v>
      </c>
      <c r="H1070" s="25">
        <f t="shared" si="50"/>
        <v>2.2963483143323078</v>
      </c>
      <c r="K1070">
        <v>90.480064657499042</v>
      </c>
      <c r="L1070">
        <v>1068</v>
      </c>
      <c r="M1070" s="25"/>
      <c r="O1070" s="25"/>
      <c r="Q1070" s="25"/>
    </row>
    <row r="1071" spans="1:17" x14ac:dyDescent="0.25">
      <c r="A1071" s="5">
        <f>+'Net Hash Rate'!B1070</f>
        <v>40890</v>
      </c>
      <c r="B1071">
        <f>+'Net Hash Rate'!G1070</f>
        <v>3.2499001026153564</v>
      </c>
      <c r="C1071">
        <v>0.49571733616884561</v>
      </c>
      <c r="D1071" s="25">
        <f t="shared" si="48"/>
        <v>2.7541827664465108</v>
      </c>
      <c r="E1071">
        <v>0.56087845478206377</v>
      </c>
      <c r="F1071" s="25">
        <f t="shared" si="49"/>
        <v>2.6890216478332927</v>
      </c>
      <c r="G1071">
        <v>0.81399682003510965</v>
      </c>
      <c r="H1071" s="25">
        <f t="shared" si="50"/>
        <v>2.4359032825802469</v>
      </c>
      <c r="K1071">
        <v>101.44145435420367</v>
      </c>
      <c r="L1071">
        <v>1069</v>
      </c>
      <c r="M1071" s="25"/>
      <c r="O1071" s="25"/>
      <c r="Q1071" s="25"/>
    </row>
    <row r="1072" spans="1:17" x14ac:dyDescent="0.25">
      <c r="A1072" s="5">
        <f>+'Net Hash Rate'!B1071</f>
        <v>40891</v>
      </c>
      <c r="B1072">
        <f>+'Net Hash Rate'!G1071</f>
        <v>3.1500000953674316</v>
      </c>
      <c r="C1072">
        <v>0.46186397473931684</v>
      </c>
      <c r="D1072" s="25">
        <f t="shared" si="48"/>
        <v>2.6881361206281147</v>
      </c>
      <c r="E1072">
        <v>0.51791721756798981</v>
      </c>
      <c r="F1072" s="25">
        <f t="shared" si="49"/>
        <v>2.6320828777994416</v>
      </c>
      <c r="G1072">
        <v>0.73565603933597012</v>
      </c>
      <c r="H1072" s="25">
        <f t="shared" si="50"/>
        <v>2.4143440560314615</v>
      </c>
      <c r="K1072">
        <v>115.0964041318107</v>
      </c>
      <c r="L1072">
        <v>1070</v>
      </c>
      <c r="M1072" s="25"/>
      <c r="O1072" s="25"/>
      <c r="Q1072" s="25"/>
    </row>
    <row r="1073" spans="1:17" x14ac:dyDescent="0.25">
      <c r="A1073" s="5">
        <f>+'Net Hash Rate'!B1072</f>
        <v>40892</v>
      </c>
      <c r="B1073">
        <f>+'Net Hash Rate'!G1072</f>
        <v>3.2000000476837158</v>
      </c>
      <c r="C1073">
        <v>0.51112448846121339</v>
      </c>
      <c r="D1073" s="25">
        <f t="shared" si="48"/>
        <v>2.6888755592225024</v>
      </c>
      <c r="E1073">
        <v>0.58407054490305532</v>
      </c>
      <c r="F1073" s="25">
        <f t="shared" si="49"/>
        <v>2.6159295027806606</v>
      </c>
      <c r="G1073">
        <v>0.86742950115138961</v>
      </c>
      <c r="H1073" s="25">
        <f t="shared" si="50"/>
        <v>2.3325705465323261</v>
      </c>
      <c r="K1073">
        <v>88.466761013723527</v>
      </c>
      <c r="L1073">
        <v>1071</v>
      </c>
      <c r="M1073" s="25"/>
      <c r="O1073" s="25"/>
      <c r="Q1073" s="25"/>
    </row>
    <row r="1074" spans="1:17" x14ac:dyDescent="0.25">
      <c r="A1074" s="5">
        <f>+'Net Hash Rate'!B1073</f>
        <v>40893</v>
      </c>
      <c r="B1074">
        <f>+'Net Hash Rate'!G1073</f>
        <v>3.2000000476837158</v>
      </c>
      <c r="C1074">
        <v>0.50157641181462276</v>
      </c>
      <c r="D1074" s="25">
        <f t="shared" si="48"/>
        <v>2.698423635869093</v>
      </c>
      <c r="E1074">
        <v>0.57087827508709232</v>
      </c>
      <c r="F1074" s="25">
        <f t="shared" si="49"/>
        <v>2.6291217725966236</v>
      </c>
      <c r="G1074">
        <v>0.84008136296900016</v>
      </c>
      <c r="H1074" s="25">
        <f t="shared" si="50"/>
        <v>2.3599186847147156</v>
      </c>
      <c r="K1074">
        <v>93.449388231074124</v>
      </c>
      <c r="L1074">
        <v>1072</v>
      </c>
      <c r="M1074" s="25"/>
      <c r="O1074" s="25"/>
      <c r="Q1074" s="25"/>
    </row>
    <row r="1075" spans="1:17" x14ac:dyDescent="0.25">
      <c r="A1075" s="5">
        <f>+'Net Hash Rate'!B1074</f>
        <v>40894</v>
      </c>
      <c r="B1075">
        <f>+'Net Hash Rate'!G1074</f>
        <v>3.2000999450683594</v>
      </c>
      <c r="C1075">
        <v>0.48904376993891613</v>
      </c>
      <c r="D1075" s="25">
        <f t="shared" si="48"/>
        <v>2.7110561751294431</v>
      </c>
      <c r="E1075">
        <v>0.55355851491037866</v>
      </c>
      <c r="F1075" s="25">
        <f t="shared" si="49"/>
        <v>2.6465414301579808</v>
      </c>
      <c r="G1075">
        <v>0.80416604175202444</v>
      </c>
      <c r="H1075" s="25">
        <f t="shared" si="50"/>
        <v>2.3959339033163349</v>
      </c>
      <c r="K1075">
        <v>100.85345331813323</v>
      </c>
      <c r="L1075">
        <v>1073</v>
      </c>
      <c r="M1075" s="25"/>
      <c r="O1075" s="25"/>
      <c r="Q1075" s="25"/>
    </row>
    <row r="1076" spans="1:17" x14ac:dyDescent="0.25">
      <c r="A1076" s="5">
        <f>+'Net Hash Rate'!B1075</f>
        <v>40895</v>
      </c>
      <c r="B1076">
        <f>+'Net Hash Rate'!G1075</f>
        <v>3.1930000782012939</v>
      </c>
      <c r="C1076">
        <v>0.49538599338801309</v>
      </c>
      <c r="D1076" s="25">
        <f t="shared" si="48"/>
        <v>2.697614084813281</v>
      </c>
      <c r="E1076">
        <v>0.56259233971094225</v>
      </c>
      <c r="F1076" s="25">
        <f t="shared" si="49"/>
        <v>2.6304077384903515</v>
      </c>
      <c r="G1076">
        <v>0.82365539200236049</v>
      </c>
      <c r="H1076" s="25">
        <f t="shared" si="50"/>
        <v>2.3693446861989336</v>
      </c>
      <c r="K1076">
        <v>96.334262428770103</v>
      </c>
      <c r="L1076">
        <v>1074</v>
      </c>
      <c r="M1076" s="25"/>
      <c r="O1076" s="25"/>
      <c r="Q1076" s="25"/>
    </row>
    <row r="1077" spans="1:17" x14ac:dyDescent="0.25">
      <c r="A1077" s="5">
        <f>+'Net Hash Rate'!B1076</f>
        <v>40896</v>
      </c>
      <c r="B1077">
        <f>+'Net Hash Rate'!G1076</f>
        <v>3.5202000141143799</v>
      </c>
      <c r="C1077">
        <v>0.51694024558146989</v>
      </c>
      <c r="D1077" s="25">
        <f t="shared" si="48"/>
        <v>3.0032597685329101</v>
      </c>
      <c r="E1077">
        <v>0.57988498822869394</v>
      </c>
      <c r="F1077" s="25">
        <f t="shared" si="49"/>
        <v>2.9403150258856861</v>
      </c>
      <c r="G1077">
        <v>0.82439384104183522</v>
      </c>
      <c r="H1077" s="25">
        <f t="shared" si="50"/>
        <v>2.6958061730725449</v>
      </c>
      <c r="K1077">
        <v>114.5103330531588</v>
      </c>
      <c r="L1077">
        <v>1075</v>
      </c>
      <c r="M1077" s="25"/>
      <c r="O1077" s="25"/>
      <c r="Q1077" s="25"/>
    </row>
    <row r="1078" spans="1:17" x14ac:dyDescent="0.25">
      <c r="A1078" s="5">
        <f>+'Net Hash Rate'!B1077</f>
        <v>40897</v>
      </c>
      <c r="B1078">
        <f>+'Net Hash Rate'!G1077</f>
        <v>3.9500000476837158</v>
      </c>
      <c r="C1078">
        <v>0.59002975889755094</v>
      </c>
      <c r="D1078" s="25">
        <f t="shared" si="48"/>
        <v>3.3599702887861649</v>
      </c>
      <c r="E1078">
        <v>0.6644663312176593</v>
      </c>
      <c r="F1078" s="25">
        <f t="shared" si="49"/>
        <v>3.2855337164660563</v>
      </c>
      <c r="G1078">
        <v>0.95361519639512038</v>
      </c>
      <c r="H1078" s="25">
        <f t="shared" si="50"/>
        <v>2.9963848512885956</v>
      </c>
      <c r="K1078">
        <v>108.3328858616504</v>
      </c>
      <c r="L1078">
        <v>1076</v>
      </c>
      <c r="M1078" s="25"/>
      <c r="O1078" s="25"/>
      <c r="Q1078" s="25"/>
    </row>
    <row r="1079" spans="1:17" x14ac:dyDescent="0.25">
      <c r="A1079" s="5">
        <f>+'Net Hash Rate'!B1078</f>
        <v>40898</v>
      </c>
      <c r="B1079">
        <f>+'Net Hash Rate'!G1078</f>
        <v>3.8900001049041748</v>
      </c>
      <c r="C1079">
        <v>0.56909809779699427</v>
      </c>
      <c r="D1079" s="25">
        <f t="shared" si="48"/>
        <v>3.3209020071071804</v>
      </c>
      <c r="E1079">
        <v>0.6378357340636619</v>
      </c>
      <c r="F1079" s="25">
        <f t="shared" si="49"/>
        <v>3.252164370840513</v>
      </c>
      <c r="G1079">
        <v>0.90484708214153353</v>
      </c>
      <c r="H1079" s="25">
        <f t="shared" si="50"/>
        <v>2.9851530227626411</v>
      </c>
      <c r="K1079">
        <v>115.95052215844231</v>
      </c>
      <c r="L1079">
        <v>1077</v>
      </c>
      <c r="M1079" s="25"/>
      <c r="O1079" s="25"/>
      <c r="Q1079" s="25"/>
    </row>
    <row r="1080" spans="1:17" x14ac:dyDescent="0.25">
      <c r="A1080" s="5">
        <f>+'Net Hash Rate'!B1079</f>
        <v>40899</v>
      </c>
      <c r="B1080">
        <f>+'Net Hash Rate'!G1079</f>
        <v>3.8901000022888184</v>
      </c>
      <c r="C1080">
        <v>0.57034379955983228</v>
      </c>
      <c r="D1080" s="25">
        <f t="shared" si="48"/>
        <v>3.319756202728986</v>
      </c>
      <c r="E1080">
        <v>0.6395530672854014</v>
      </c>
      <c r="F1080" s="25">
        <f t="shared" si="49"/>
        <v>3.2505469350034168</v>
      </c>
      <c r="G1080">
        <v>0.90839646776537541</v>
      </c>
      <c r="H1080" s="25">
        <f t="shared" si="50"/>
        <v>2.9817035345234428</v>
      </c>
      <c r="K1080">
        <v>115.12063555046117</v>
      </c>
      <c r="L1080">
        <v>1078</v>
      </c>
      <c r="M1080" s="25"/>
      <c r="O1080" s="25"/>
      <c r="Q1080" s="25"/>
    </row>
    <row r="1081" spans="1:17" x14ac:dyDescent="0.25">
      <c r="A1081" s="5">
        <f>+'Net Hash Rate'!B1080</f>
        <v>40900</v>
      </c>
      <c r="B1081">
        <f>+'Net Hash Rate'!G1080</f>
        <v>3.9467999935150146</v>
      </c>
      <c r="C1081">
        <v>0.57947847757269866</v>
      </c>
      <c r="D1081" s="25">
        <f t="shared" si="48"/>
        <v>3.367321515942316</v>
      </c>
      <c r="E1081">
        <v>0.65001010158144812</v>
      </c>
      <c r="F1081" s="25">
        <f t="shared" si="49"/>
        <v>3.2967898919335665</v>
      </c>
      <c r="G1081">
        <v>0.92399019504343549</v>
      </c>
      <c r="H1081" s="25">
        <f t="shared" si="50"/>
        <v>3.0228097984715792</v>
      </c>
      <c r="K1081">
        <v>114.58082458528159</v>
      </c>
      <c r="L1081">
        <v>1079</v>
      </c>
      <c r="M1081" s="25"/>
      <c r="O1081" s="25"/>
      <c r="Q1081" s="25"/>
    </row>
    <row r="1082" spans="1:17" x14ac:dyDescent="0.25">
      <c r="A1082" s="5">
        <f>+'Net Hash Rate'!B1081</f>
        <v>40901</v>
      </c>
      <c r="B1082">
        <f>+'Net Hash Rate'!G1081</f>
        <v>3.940000057220459</v>
      </c>
      <c r="C1082">
        <v>0.57498649338711261</v>
      </c>
      <c r="D1082" s="25">
        <f t="shared" si="48"/>
        <v>3.3650135638333465</v>
      </c>
      <c r="E1082">
        <v>0.64406320344192747</v>
      </c>
      <c r="F1082" s="25">
        <f t="shared" si="49"/>
        <v>3.2959368537785316</v>
      </c>
      <c r="G1082">
        <v>0.9123916836498559</v>
      </c>
      <c r="H1082" s="25">
        <f t="shared" si="50"/>
        <v>3.0276083735706032</v>
      </c>
      <c r="K1082">
        <v>116.91397211580284</v>
      </c>
      <c r="L1082">
        <v>1080</v>
      </c>
      <c r="M1082" s="25"/>
      <c r="O1082" s="25"/>
      <c r="Q1082" s="25"/>
    </row>
    <row r="1083" spans="1:17" x14ac:dyDescent="0.25">
      <c r="A1083" s="5">
        <f>+'Net Hash Rate'!B1082</f>
        <v>40902</v>
      </c>
      <c r="B1083">
        <f>+'Net Hash Rate'!G1082</f>
        <v>4.2249999046325684</v>
      </c>
      <c r="C1083">
        <v>0.5951471777076498</v>
      </c>
      <c r="D1083" s="25">
        <f t="shared" si="48"/>
        <v>3.6298527269249186</v>
      </c>
      <c r="E1083">
        <v>0.66104104552572895</v>
      </c>
      <c r="F1083" s="25">
        <f t="shared" si="49"/>
        <v>3.5639588591068394</v>
      </c>
      <c r="G1083">
        <v>0.91700577506505643</v>
      </c>
      <c r="H1083" s="25">
        <f t="shared" si="50"/>
        <v>3.3079941295675122</v>
      </c>
      <c r="K1083">
        <v>132.20724223794369</v>
      </c>
      <c r="L1083">
        <v>1081</v>
      </c>
      <c r="M1083" s="25"/>
      <c r="O1083" s="25"/>
      <c r="Q1083" s="25"/>
    </row>
    <row r="1084" spans="1:17" x14ac:dyDescent="0.25">
      <c r="A1084" s="5">
        <f>+'Net Hash Rate'!B1083</f>
        <v>40903</v>
      </c>
      <c r="B1084">
        <f>+'Net Hash Rate'!G1083</f>
        <v>4.0180001258850098</v>
      </c>
      <c r="C1084">
        <v>0.57100739989696814</v>
      </c>
      <c r="D1084" s="25">
        <f t="shared" si="48"/>
        <v>3.4469927259880415</v>
      </c>
      <c r="E1084">
        <v>0.63558840692700735</v>
      </c>
      <c r="F1084" s="25">
        <f t="shared" si="49"/>
        <v>3.3824117189580023</v>
      </c>
      <c r="G1084">
        <v>0.88645332873519422</v>
      </c>
      <c r="H1084" s="25">
        <f t="shared" si="50"/>
        <v>3.1315467971498157</v>
      </c>
      <c r="K1084">
        <v>128.09931159053144</v>
      </c>
      <c r="L1084">
        <v>1082</v>
      </c>
      <c r="M1084" s="25"/>
      <c r="O1084" s="25"/>
      <c r="Q1084" s="25"/>
    </row>
    <row r="1085" spans="1:17" x14ac:dyDescent="0.25">
      <c r="A1085" s="5">
        <f>+'Net Hash Rate'!B1084</f>
        <v>40904</v>
      </c>
      <c r="B1085">
        <f>+'Net Hash Rate'!G1084</f>
        <v>4.070000171661377</v>
      </c>
      <c r="C1085">
        <v>0.59653393568224689</v>
      </c>
      <c r="D1085" s="25">
        <f t="shared" si="48"/>
        <v>3.4734662359791302</v>
      </c>
      <c r="E1085">
        <v>0.66887292465206971</v>
      </c>
      <c r="F1085" s="25">
        <f t="shared" si="49"/>
        <v>3.401127247009307</v>
      </c>
      <c r="G1085">
        <v>0.94987372730534514</v>
      </c>
      <c r="H1085" s="25">
        <f t="shared" si="50"/>
        <v>3.1201264443560319</v>
      </c>
      <c r="K1085">
        <v>115.23963888723317</v>
      </c>
      <c r="L1085">
        <v>1083</v>
      </c>
      <c r="M1085" s="25"/>
      <c r="O1085" s="25"/>
      <c r="Q1085" s="25"/>
    </row>
    <row r="1086" spans="1:17" x14ac:dyDescent="0.25">
      <c r="A1086" s="5">
        <f>+'Net Hash Rate'!B1085</f>
        <v>40905</v>
      </c>
      <c r="B1086">
        <f>+'Net Hash Rate'!G1085</f>
        <v>4.1855001449584961</v>
      </c>
      <c r="C1086">
        <v>0.59585726066480516</v>
      </c>
      <c r="D1086" s="25">
        <f t="shared" si="48"/>
        <v>3.5896428842936912</v>
      </c>
      <c r="E1086">
        <v>0.66352972280405831</v>
      </c>
      <c r="F1086" s="25">
        <f t="shared" si="49"/>
        <v>3.5219704221544377</v>
      </c>
      <c r="G1086">
        <v>0.92640340198398652</v>
      </c>
      <c r="H1086" s="25">
        <f t="shared" si="50"/>
        <v>3.2590967429745095</v>
      </c>
      <c r="K1086">
        <v>127.30647962205121</v>
      </c>
      <c r="L1086">
        <v>1084</v>
      </c>
      <c r="M1086" s="25"/>
      <c r="O1086" s="25"/>
      <c r="Q1086" s="25"/>
    </row>
    <row r="1087" spans="1:17" x14ac:dyDescent="0.25">
      <c r="A1087" s="5">
        <f>+'Net Hash Rate'!B1086</f>
        <v>40906</v>
      </c>
      <c r="B1087">
        <f>+'Net Hash Rate'!G1086</f>
        <v>4.1659998893737793</v>
      </c>
      <c r="C1087">
        <v>0.59139414323565853</v>
      </c>
      <c r="D1087" s="25">
        <f t="shared" si="48"/>
        <v>3.5746057461381207</v>
      </c>
      <c r="E1087">
        <v>0.65810743919222414</v>
      </c>
      <c r="F1087" s="25">
        <f t="shared" si="49"/>
        <v>3.5078924501815552</v>
      </c>
      <c r="G1087">
        <v>0.91725523733550363</v>
      </c>
      <c r="H1087" s="25">
        <f t="shared" si="50"/>
        <v>3.2487446520382757</v>
      </c>
      <c r="K1087">
        <v>128.59586185513842</v>
      </c>
      <c r="L1087">
        <v>1085</v>
      </c>
      <c r="M1087" s="25"/>
      <c r="O1087" s="25"/>
      <c r="Q1087" s="25"/>
    </row>
    <row r="1088" spans="1:17" x14ac:dyDescent="0.25">
      <c r="A1088" s="5">
        <f>+'Net Hash Rate'!B1087</f>
        <v>40907</v>
      </c>
      <c r="B1088">
        <f>+'Net Hash Rate'!G1087</f>
        <v>4.2480001449584961</v>
      </c>
      <c r="C1088">
        <v>0.59469333744145481</v>
      </c>
      <c r="D1088" s="25">
        <f t="shared" si="48"/>
        <v>3.6533068075170414</v>
      </c>
      <c r="E1088">
        <v>0.65953614399992333</v>
      </c>
      <c r="F1088" s="25">
        <f t="shared" si="49"/>
        <v>3.5884640009585729</v>
      </c>
      <c r="G1088">
        <v>0.9114180260762953</v>
      </c>
      <c r="H1088" s="25">
        <f t="shared" si="50"/>
        <v>3.3365821188822009</v>
      </c>
      <c r="K1088">
        <v>135.2183349765229</v>
      </c>
      <c r="L1088">
        <v>1086</v>
      </c>
      <c r="M1088" s="25"/>
      <c r="O1088" s="25"/>
      <c r="Q1088" s="25"/>
    </row>
    <row r="1089" spans="1:17" x14ac:dyDescent="0.25">
      <c r="A1089" s="5">
        <f>+'Net Hash Rate'!B1088</f>
        <v>40908</v>
      </c>
      <c r="B1089">
        <f>+'Net Hash Rate'!G1088</f>
        <v>4.7220001220703125</v>
      </c>
      <c r="C1089">
        <v>0.65592261201213276</v>
      </c>
      <c r="D1089" s="25">
        <f t="shared" si="48"/>
        <v>4.0660775100581796</v>
      </c>
      <c r="E1089">
        <v>0.72604360789962508</v>
      </c>
      <c r="F1089" s="25">
        <f t="shared" si="49"/>
        <v>3.9959565141706874</v>
      </c>
      <c r="G1089">
        <v>0.99842861642458858</v>
      </c>
      <c r="H1089" s="25">
        <f t="shared" si="50"/>
        <v>3.7235715056457241</v>
      </c>
      <c r="K1089">
        <v>139.16781843482505</v>
      </c>
      <c r="L1089">
        <v>1087</v>
      </c>
      <c r="M1089" s="25"/>
      <c r="O1089" s="25"/>
      <c r="Q1089" s="25"/>
    </row>
    <row r="1090" spans="1:17" x14ac:dyDescent="0.25">
      <c r="A1090" s="5">
        <f>+'Net Hash Rate'!B1089</f>
        <v>40909</v>
      </c>
      <c r="B1090">
        <f>+'Net Hash Rate'!G1089</f>
        <v>5.2677001953125</v>
      </c>
      <c r="C1090">
        <v>0.70756180543774982</v>
      </c>
      <c r="D1090" s="25">
        <f t="shared" si="48"/>
        <v>4.5601383898747505</v>
      </c>
      <c r="E1090">
        <v>0.77656420410558114</v>
      </c>
      <c r="F1090" s="25">
        <f t="shared" si="49"/>
        <v>4.4911359912069191</v>
      </c>
      <c r="G1090">
        <v>1.0446040217307722</v>
      </c>
      <c r="H1090" s="25">
        <f t="shared" si="50"/>
        <v>4.2230961735817276</v>
      </c>
      <c r="K1090">
        <v>158.60799547540361</v>
      </c>
      <c r="L1090">
        <v>1088</v>
      </c>
      <c r="M1090" s="25"/>
      <c r="O1090" s="25"/>
      <c r="Q1090" s="25"/>
    </row>
    <row r="1091" spans="1:17" x14ac:dyDescent="0.25">
      <c r="A1091" s="5">
        <f>+'Net Hash Rate'!B1090</f>
        <v>40910</v>
      </c>
      <c r="B1091">
        <f>+'Net Hash Rate'!G1090</f>
        <v>5.2168002128601074</v>
      </c>
      <c r="C1091">
        <v>0.69457932914406173</v>
      </c>
      <c r="D1091" s="25">
        <f t="shared" si="48"/>
        <v>4.522220883716046</v>
      </c>
      <c r="E1091">
        <v>0.76056942327579058</v>
      </c>
      <c r="F1091" s="25">
        <f t="shared" si="49"/>
        <v>4.4562307895843167</v>
      </c>
      <c r="G1091">
        <v>1.0169079439304927</v>
      </c>
      <c r="H1091" s="25">
        <f t="shared" si="50"/>
        <v>4.1998922689296148</v>
      </c>
      <c r="K1091">
        <v>164.46908075707753</v>
      </c>
      <c r="L1091">
        <v>1089</v>
      </c>
      <c r="M1091" s="25"/>
      <c r="O1091" s="25"/>
      <c r="Q1091" s="25"/>
    </row>
    <row r="1092" spans="1:17" x14ac:dyDescent="0.25">
      <c r="A1092" s="5">
        <f>+'Net Hash Rate'!B1091</f>
        <v>40911</v>
      </c>
      <c r="B1092">
        <f>+'Net Hash Rate'!G1091</f>
        <v>4.8807997703552246</v>
      </c>
      <c r="C1092">
        <v>0.65229021596861214</v>
      </c>
      <c r="D1092" s="25">
        <f t="shared" ref="D1092:D1155" si="51">+B1092-C1092</f>
        <v>4.228509554386612</v>
      </c>
      <c r="E1092">
        <v>0.71496397249680377</v>
      </c>
      <c r="F1092" s="25">
        <f t="shared" ref="F1092:F1155" si="52">+B1092-E1092</f>
        <v>4.1658357978584206</v>
      </c>
      <c r="G1092">
        <v>0.95842017973056348</v>
      </c>
      <c r="H1092" s="25">
        <f t="shared" ref="H1092:H1155" si="53">+B1092-G1092</f>
        <v>3.922379590624661</v>
      </c>
      <c r="K1092">
        <v>161.92459958839339</v>
      </c>
      <c r="L1092">
        <v>1090</v>
      </c>
      <c r="M1092" s="25"/>
      <c r="O1092" s="25"/>
      <c r="Q1092" s="25"/>
    </row>
    <row r="1093" spans="1:17" x14ac:dyDescent="0.25">
      <c r="A1093" s="5">
        <f>+'Net Hash Rate'!B1092</f>
        <v>40912</v>
      </c>
      <c r="B1093">
        <f>+'Net Hash Rate'!G1092</f>
        <v>5.5738000869750977</v>
      </c>
      <c r="C1093">
        <v>0.73417212951649813</v>
      </c>
      <c r="D1093" s="25">
        <f t="shared" si="51"/>
        <v>4.8396279574585996</v>
      </c>
      <c r="E1093">
        <v>0.80164798490957612</v>
      </c>
      <c r="F1093" s="25">
        <f t="shared" si="52"/>
        <v>4.7721521020655215</v>
      </c>
      <c r="G1093">
        <v>1.063757945183986</v>
      </c>
      <c r="H1093" s="25">
        <f t="shared" si="53"/>
        <v>4.5100421417911116</v>
      </c>
      <c r="K1093">
        <v>172.13723383330679</v>
      </c>
      <c r="L1093">
        <v>1091</v>
      </c>
      <c r="M1093" s="25"/>
      <c r="O1093" s="25"/>
      <c r="Q1093" s="25"/>
    </row>
    <row r="1094" spans="1:17" x14ac:dyDescent="0.25">
      <c r="A1094" s="5">
        <f>+'Net Hash Rate'!B1093</f>
        <v>40913</v>
      </c>
      <c r="B1094">
        <f>+'Net Hash Rate'!G1093</f>
        <v>6.9475998878479004</v>
      </c>
      <c r="C1094">
        <v>0.87415938386917091</v>
      </c>
      <c r="D1094" s="25">
        <f t="shared" si="51"/>
        <v>6.0734405039787296</v>
      </c>
      <c r="E1094">
        <v>0.94263035182997379</v>
      </c>
      <c r="F1094" s="25">
        <f t="shared" si="52"/>
        <v>6.0049695360179269</v>
      </c>
      <c r="G1094">
        <v>1.2086058268737114</v>
      </c>
      <c r="H1094" s="25">
        <f t="shared" si="53"/>
        <v>5.7389940609741892</v>
      </c>
      <c r="K1094">
        <v>212.88230097599015</v>
      </c>
      <c r="L1094">
        <v>1092</v>
      </c>
      <c r="M1094" s="25"/>
      <c r="O1094" s="25"/>
      <c r="Q1094" s="25"/>
    </row>
    <row r="1095" spans="1:17" x14ac:dyDescent="0.25">
      <c r="A1095" s="5">
        <f>+'Net Hash Rate'!B1094</f>
        <v>40914</v>
      </c>
      <c r="B1095">
        <f>+'Net Hash Rate'!G1094</f>
        <v>6.6968998908996582</v>
      </c>
      <c r="C1095">
        <v>0.83993676947721652</v>
      </c>
      <c r="D1095" s="25">
        <f t="shared" si="51"/>
        <v>5.8569631214224414</v>
      </c>
      <c r="E1095">
        <v>0.90491447935100056</v>
      </c>
      <c r="F1095" s="25">
        <f t="shared" si="52"/>
        <v>5.7919854115486578</v>
      </c>
      <c r="G1095">
        <v>1.1573203933557143</v>
      </c>
      <c r="H1095" s="25">
        <f t="shared" si="53"/>
        <v>5.5395794975439436</v>
      </c>
      <c r="K1095">
        <v>216.3312852779564</v>
      </c>
      <c r="L1095">
        <v>1093</v>
      </c>
      <c r="M1095" s="25"/>
      <c r="O1095" s="25"/>
      <c r="Q1095" s="25"/>
    </row>
    <row r="1096" spans="1:17" x14ac:dyDescent="0.25">
      <c r="A1096" s="5">
        <f>+'Net Hash Rate'!B1095</f>
        <v>40915</v>
      </c>
      <c r="B1096">
        <f>+'Net Hash Rate'!G1095</f>
        <v>6.809999942779541</v>
      </c>
      <c r="C1096">
        <v>0.83879314178303321</v>
      </c>
      <c r="D1096" s="25">
        <f t="shared" si="51"/>
        <v>5.9712068009965078</v>
      </c>
      <c r="E1096">
        <v>0.89901770130383107</v>
      </c>
      <c r="F1096" s="25">
        <f t="shared" si="52"/>
        <v>5.9109822414757103</v>
      </c>
      <c r="G1096">
        <v>1.132960002762371</v>
      </c>
      <c r="H1096" s="25">
        <f t="shared" si="53"/>
        <v>5.6770399400171705</v>
      </c>
      <c r="K1096">
        <v>237.95767767205621</v>
      </c>
      <c r="L1096">
        <v>1094</v>
      </c>
      <c r="M1096" s="25"/>
      <c r="O1096" s="25"/>
      <c r="Q1096" s="25"/>
    </row>
    <row r="1097" spans="1:17" x14ac:dyDescent="0.25">
      <c r="A1097" s="5">
        <f>+'Net Hash Rate'!B1096</f>
        <v>40916</v>
      </c>
      <c r="B1097">
        <f>+'Net Hash Rate'!G1096</f>
        <v>7.1135997772216797</v>
      </c>
      <c r="C1097">
        <v>0.88005724170547672</v>
      </c>
      <c r="D1097" s="25">
        <f t="shared" si="51"/>
        <v>6.2335425355162029</v>
      </c>
      <c r="E1097">
        <v>0.94444355110101974</v>
      </c>
      <c r="F1097" s="25">
        <f t="shared" si="52"/>
        <v>6.1691562261206601</v>
      </c>
      <c r="G1097">
        <v>1.1945521699480064</v>
      </c>
      <c r="H1097" s="25">
        <f t="shared" si="53"/>
        <v>5.9190476072736731</v>
      </c>
      <c r="K1097">
        <v>232.35532872885048</v>
      </c>
      <c r="L1097">
        <v>1095</v>
      </c>
      <c r="M1097" s="25"/>
      <c r="O1097" s="25"/>
      <c r="Q1097" s="25"/>
    </row>
    <row r="1098" spans="1:17" x14ac:dyDescent="0.25">
      <c r="A1098" s="5">
        <f>+'Net Hash Rate'!B1097</f>
        <v>40917</v>
      </c>
      <c r="B1098">
        <f>+'Net Hash Rate'!G1097</f>
        <v>6.3256998062133789</v>
      </c>
      <c r="C1098">
        <v>0.80018490014600752</v>
      </c>
      <c r="D1098" s="25">
        <f t="shared" si="51"/>
        <v>5.5255149060673716</v>
      </c>
      <c r="E1098">
        <v>0.86415811354022254</v>
      </c>
      <c r="F1098" s="25">
        <f t="shared" si="52"/>
        <v>5.4615416926731566</v>
      </c>
      <c r="G1098">
        <v>1.1126620609700502</v>
      </c>
      <c r="H1098" s="25">
        <f t="shared" si="53"/>
        <v>5.2130377452433283</v>
      </c>
      <c r="K1098">
        <v>207.29356977651662</v>
      </c>
      <c r="L1098">
        <v>1096</v>
      </c>
      <c r="M1098" s="25"/>
      <c r="O1098" s="25"/>
      <c r="Q1098" s="25"/>
    </row>
    <row r="1099" spans="1:17" x14ac:dyDescent="0.25">
      <c r="A1099" s="5">
        <f>+'Net Hash Rate'!B1098</f>
        <v>40918</v>
      </c>
      <c r="B1099">
        <f>+'Net Hash Rate'!G1098</f>
        <v>6.3600001335144043</v>
      </c>
      <c r="C1099">
        <v>0.82609001981252639</v>
      </c>
      <c r="D1099" s="25">
        <f t="shared" si="51"/>
        <v>5.5339101137018778</v>
      </c>
      <c r="E1099">
        <v>0.89864124963102099</v>
      </c>
      <c r="F1099" s="25">
        <f t="shared" si="52"/>
        <v>5.4613588838833831</v>
      </c>
      <c r="G1099">
        <v>1.1804665018609617</v>
      </c>
      <c r="H1099" s="25">
        <f t="shared" si="53"/>
        <v>5.1795336316534426</v>
      </c>
      <c r="K1099">
        <v>183.0621521662874</v>
      </c>
      <c r="L1099">
        <v>1097</v>
      </c>
      <c r="M1099" s="25"/>
      <c r="O1099" s="25"/>
      <c r="Q1099" s="25"/>
    </row>
    <row r="1100" spans="1:17" x14ac:dyDescent="0.25">
      <c r="A1100" s="5">
        <f>+'Net Hash Rate'!B1099</f>
        <v>40919</v>
      </c>
      <c r="B1100">
        <f>+'Net Hash Rate'!G1099</f>
        <v>6.9000000953674316</v>
      </c>
      <c r="C1100">
        <v>0.86517199935116962</v>
      </c>
      <c r="D1100" s="25">
        <f t="shared" si="51"/>
        <v>6.0348280960162617</v>
      </c>
      <c r="E1100">
        <v>0.93202950294850395</v>
      </c>
      <c r="F1100" s="25">
        <f t="shared" si="52"/>
        <v>5.9679705924189275</v>
      </c>
      <c r="G1100">
        <v>1.1917374756723498</v>
      </c>
      <c r="H1100" s="25">
        <f t="shared" si="53"/>
        <v>5.7082626196950823</v>
      </c>
      <c r="K1100">
        <v>216.6336858413072</v>
      </c>
      <c r="L1100">
        <v>1098</v>
      </c>
      <c r="M1100" s="25"/>
      <c r="O1100" s="25"/>
      <c r="Q1100" s="25"/>
    </row>
    <row r="1101" spans="1:17" x14ac:dyDescent="0.25">
      <c r="A1101" s="5">
        <f>+'Net Hash Rate'!B1100</f>
        <v>40920</v>
      </c>
      <c r="B1101">
        <f>+'Net Hash Rate'!G1100</f>
        <v>6.8000001907348633</v>
      </c>
      <c r="C1101">
        <v>0.87570348447542123</v>
      </c>
      <c r="D1101" s="25">
        <f t="shared" si="51"/>
        <v>5.924296706259442</v>
      </c>
      <c r="E1101">
        <v>0.95039719067800466</v>
      </c>
      <c r="F1101" s="25">
        <f t="shared" si="52"/>
        <v>5.8496030000568586</v>
      </c>
      <c r="G1101">
        <v>1.2405448924219407</v>
      </c>
      <c r="H1101" s="25">
        <f t="shared" si="53"/>
        <v>5.5594552983129226</v>
      </c>
      <c r="K1101">
        <v>190.35488822123631</v>
      </c>
      <c r="L1101">
        <v>1099</v>
      </c>
      <c r="M1101" s="25"/>
      <c r="O1101" s="25"/>
      <c r="Q1101" s="25"/>
    </row>
    <row r="1102" spans="1:17" x14ac:dyDescent="0.25">
      <c r="A1102" s="5">
        <f>+'Net Hash Rate'!B1101</f>
        <v>40921</v>
      </c>
      <c r="B1102">
        <f>+'Net Hash Rate'!G1101</f>
        <v>6.4099998474121094</v>
      </c>
      <c r="C1102">
        <v>0.85787997494973123</v>
      </c>
      <c r="D1102" s="25">
        <f t="shared" si="51"/>
        <v>5.5521198724623781</v>
      </c>
      <c r="E1102">
        <v>0.9406560782577833</v>
      </c>
      <c r="F1102" s="25">
        <f t="shared" si="52"/>
        <v>5.4693437691543263</v>
      </c>
      <c r="G1102">
        <v>1.2621998515579116</v>
      </c>
      <c r="H1102" s="25">
        <f t="shared" si="53"/>
        <v>5.1477999958541982</v>
      </c>
      <c r="K1102">
        <v>160.97747008360921</v>
      </c>
      <c r="L1102">
        <v>1100</v>
      </c>
      <c r="M1102" s="25"/>
      <c r="O1102" s="25"/>
      <c r="Q1102" s="25"/>
    </row>
    <row r="1103" spans="1:17" x14ac:dyDescent="0.25">
      <c r="A1103" s="5">
        <f>+'Net Hash Rate'!B1102</f>
        <v>40922</v>
      </c>
      <c r="B1103">
        <f>+'Net Hash Rate'!G1102</f>
        <v>6.75</v>
      </c>
      <c r="C1103">
        <v>0.87004570474225063</v>
      </c>
      <c r="D1103" s="25">
        <f t="shared" si="51"/>
        <v>5.8799542952577495</v>
      </c>
      <c r="E1103">
        <v>0.94448836489736021</v>
      </c>
      <c r="F1103" s="25">
        <f t="shared" si="52"/>
        <v>5.8055116351026399</v>
      </c>
      <c r="G1103">
        <v>1.2336608782698837</v>
      </c>
      <c r="H1103" s="25">
        <f t="shared" si="53"/>
        <v>5.5163391217301161</v>
      </c>
      <c r="K1103">
        <v>189.5672491984416</v>
      </c>
      <c r="L1103">
        <v>1101</v>
      </c>
      <c r="M1103" s="25"/>
      <c r="O1103" s="25"/>
      <c r="Q1103" s="25"/>
    </row>
    <row r="1104" spans="1:17" x14ac:dyDescent="0.25">
      <c r="A1104" s="5">
        <f>+'Net Hash Rate'!B1103</f>
        <v>40923</v>
      </c>
      <c r="B1104">
        <f>+'Net Hash Rate'!G1103</f>
        <v>7.0018000602722168</v>
      </c>
      <c r="C1104">
        <v>0.910613528804332</v>
      </c>
      <c r="D1104" s="25">
        <f t="shared" si="51"/>
        <v>6.0911865314678852</v>
      </c>
      <c r="E1104">
        <v>0.99092922323113408</v>
      </c>
      <c r="F1104" s="25">
        <f t="shared" si="52"/>
        <v>6.0108708370410824</v>
      </c>
      <c r="G1104">
        <v>1.3029155382320474</v>
      </c>
      <c r="H1104" s="25">
        <f t="shared" si="53"/>
        <v>5.6988845220401689</v>
      </c>
      <c r="K1104">
        <v>182.01732276430951</v>
      </c>
      <c r="L1104">
        <v>1102</v>
      </c>
      <c r="M1104" s="25"/>
      <c r="O1104" s="25"/>
      <c r="Q1104" s="25"/>
    </row>
    <row r="1105" spans="1:17" x14ac:dyDescent="0.25">
      <c r="A1105" s="5">
        <f>+'Net Hash Rate'!B1104</f>
        <v>40924</v>
      </c>
      <c r="B1105">
        <f>+'Net Hash Rate'!G1104</f>
        <v>6.682499885559082</v>
      </c>
      <c r="C1105">
        <v>0.83240693532878751</v>
      </c>
      <c r="D1105" s="25">
        <f t="shared" si="51"/>
        <v>5.8500929502302945</v>
      </c>
      <c r="E1105">
        <v>0.8950603519567657</v>
      </c>
      <c r="F1105" s="25">
        <f t="shared" si="52"/>
        <v>5.7874395336023161</v>
      </c>
      <c r="G1105">
        <v>1.1384375488481473</v>
      </c>
      <c r="H1105" s="25">
        <f t="shared" si="53"/>
        <v>5.544062336710935</v>
      </c>
      <c r="K1105">
        <v>224.09349459615845</v>
      </c>
      <c r="L1105">
        <v>1103</v>
      </c>
      <c r="M1105" s="25"/>
      <c r="O1105" s="25"/>
      <c r="Q1105" s="25"/>
    </row>
    <row r="1106" spans="1:17" x14ac:dyDescent="0.25">
      <c r="A1106" s="5">
        <f>+'Net Hash Rate'!B1105</f>
        <v>40925</v>
      </c>
      <c r="B1106">
        <f>+'Net Hash Rate'!G1105</f>
        <v>5.5999999046325684</v>
      </c>
      <c r="C1106">
        <v>0.74361414379484159</v>
      </c>
      <c r="D1106" s="25">
        <f t="shared" si="51"/>
        <v>4.8563857608377266</v>
      </c>
      <c r="E1106">
        <v>0.81369374915807835</v>
      </c>
      <c r="F1106" s="25">
        <f t="shared" si="52"/>
        <v>4.7863061554744899</v>
      </c>
      <c r="G1106">
        <v>1.0859179761915725</v>
      </c>
      <c r="H1106" s="25">
        <f t="shared" si="53"/>
        <v>4.5140819284409961</v>
      </c>
      <c r="K1106">
        <v>166.31551741192891</v>
      </c>
      <c r="L1106">
        <v>1104</v>
      </c>
      <c r="M1106" s="25"/>
      <c r="O1106" s="25"/>
      <c r="Q1106" s="25"/>
    </row>
    <row r="1107" spans="1:17" x14ac:dyDescent="0.25">
      <c r="A1107" s="5">
        <f>+'Net Hash Rate'!B1106</f>
        <v>40926</v>
      </c>
      <c r="B1107">
        <f>+'Net Hash Rate'!G1106</f>
        <v>5.9200000762939453</v>
      </c>
      <c r="C1107">
        <v>0.79426286402877266</v>
      </c>
      <c r="D1107" s="25">
        <f t="shared" si="51"/>
        <v>5.1257372122651725</v>
      </c>
      <c r="E1107">
        <v>0.87146007839880024</v>
      </c>
      <c r="F1107" s="25">
        <f t="shared" si="52"/>
        <v>5.0485399978951451</v>
      </c>
      <c r="G1107">
        <v>1.1713326576191729</v>
      </c>
      <c r="H1107" s="25">
        <f t="shared" si="53"/>
        <v>4.7486674186747724</v>
      </c>
      <c r="K1107">
        <v>159.35509344249922</v>
      </c>
      <c r="L1107">
        <v>1105</v>
      </c>
      <c r="M1107" s="25"/>
      <c r="O1107" s="25"/>
      <c r="Q1107" s="25"/>
    </row>
    <row r="1108" spans="1:17" x14ac:dyDescent="0.25">
      <c r="A1108" s="5">
        <f>+'Net Hash Rate'!B1107</f>
        <v>40927</v>
      </c>
      <c r="B1108">
        <f>+'Net Hash Rate'!G1107</f>
        <v>6.359799861907959</v>
      </c>
      <c r="C1108">
        <v>0.80773605705054174</v>
      </c>
      <c r="D1108" s="25">
        <f t="shared" si="51"/>
        <v>5.5520638048574176</v>
      </c>
      <c r="E1108">
        <v>0.87328981446081333</v>
      </c>
      <c r="F1108" s="25">
        <f t="shared" si="52"/>
        <v>5.4865100474471458</v>
      </c>
      <c r="G1108">
        <v>1.127933385121014</v>
      </c>
      <c r="H1108" s="25">
        <f t="shared" si="53"/>
        <v>5.2318664767869452</v>
      </c>
      <c r="K1108">
        <v>203.26757241789912</v>
      </c>
      <c r="L1108">
        <v>1106</v>
      </c>
      <c r="M1108" s="25"/>
      <c r="O1108" s="25"/>
      <c r="Q1108" s="25"/>
    </row>
    <row r="1109" spans="1:17" x14ac:dyDescent="0.25">
      <c r="A1109" s="5">
        <f>+'Net Hash Rate'!B1108</f>
        <v>40928</v>
      </c>
      <c r="B1109">
        <f>+'Net Hash Rate'!G1108</f>
        <v>6.489799976348877</v>
      </c>
      <c r="C1109">
        <v>0.82170458334009233</v>
      </c>
      <c r="D1109" s="25">
        <f t="shared" si="51"/>
        <v>5.6680953930087847</v>
      </c>
      <c r="E1109">
        <v>0.88762799165649886</v>
      </c>
      <c r="F1109" s="25">
        <f t="shared" si="52"/>
        <v>5.6021719846923776</v>
      </c>
      <c r="G1109">
        <v>1.1437074712615791</v>
      </c>
      <c r="H1109" s="25">
        <f t="shared" si="53"/>
        <v>5.3460925050872978</v>
      </c>
      <c r="K1109">
        <v>206.3520271574852</v>
      </c>
      <c r="L1109">
        <v>1107</v>
      </c>
      <c r="M1109" s="25"/>
      <c r="O1109" s="25"/>
      <c r="Q1109" s="25"/>
    </row>
    <row r="1110" spans="1:17" x14ac:dyDescent="0.25">
      <c r="A1110" s="5">
        <f>+'Net Hash Rate'!B1109</f>
        <v>40929</v>
      </c>
      <c r="B1110">
        <f>+'Net Hash Rate'!G1109</f>
        <v>6.179999828338623</v>
      </c>
      <c r="C1110">
        <v>0.77114644822661271</v>
      </c>
      <c r="D1110" s="25">
        <f t="shared" si="51"/>
        <v>5.40885338011201</v>
      </c>
      <c r="E1110">
        <v>0.82959751892439848</v>
      </c>
      <c r="F1110" s="25">
        <f t="shared" si="52"/>
        <v>5.3504023094142248</v>
      </c>
      <c r="G1110">
        <v>1.056650703049947</v>
      </c>
      <c r="H1110" s="25">
        <f t="shared" si="53"/>
        <v>5.1233491252886765</v>
      </c>
      <c r="K1110">
        <v>222.08743068859752</v>
      </c>
      <c r="L1110">
        <v>1108</v>
      </c>
      <c r="M1110" s="25"/>
      <c r="O1110" s="25"/>
      <c r="Q1110" s="25"/>
    </row>
    <row r="1111" spans="1:17" x14ac:dyDescent="0.25">
      <c r="A1111" s="5">
        <f>+'Net Hash Rate'!B1110</f>
        <v>40930</v>
      </c>
      <c r="B1111">
        <f>+'Net Hash Rate'!G1110</f>
        <v>6.3097000122070313</v>
      </c>
      <c r="C1111">
        <v>0.81235437022706491</v>
      </c>
      <c r="D1111" s="25">
        <f t="shared" si="51"/>
        <v>5.4973456419799662</v>
      </c>
      <c r="E1111">
        <v>0.8815829387681321</v>
      </c>
      <c r="F1111" s="25">
        <f t="shared" si="52"/>
        <v>5.4281170734388988</v>
      </c>
      <c r="G1111">
        <v>1.1505013132659059</v>
      </c>
      <c r="H1111" s="25">
        <f t="shared" si="53"/>
        <v>5.1591986989411254</v>
      </c>
      <c r="K1111">
        <v>190.58070705196468</v>
      </c>
      <c r="L1111">
        <v>1109</v>
      </c>
      <c r="M1111" s="25"/>
      <c r="O1111" s="25"/>
      <c r="Q1111" s="25"/>
    </row>
    <row r="1112" spans="1:17" x14ac:dyDescent="0.25">
      <c r="A1112" s="5">
        <f>+'Net Hash Rate'!B1111</f>
        <v>40931</v>
      </c>
      <c r="B1112">
        <f>+'Net Hash Rate'!G1111</f>
        <v>6.3559999465942383</v>
      </c>
      <c r="C1112">
        <v>0.78068637630847315</v>
      </c>
      <c r="D1112" s="25">
        <f t="shared" si="51"/>
        <v>5.5753135702857648</v>
      </c>
      <c r="E1112">
        <v>0.83606117277737013</v>
      </c>
      <c r="F1112" s="25">
        <f t="shared" si="52"/>
        <v>5.5199387738168681</v>
      </c>
      <c r="G1112">
        <v>1.0511645696608003</v>
      </c>
      <c r="H1112" s="25">
        <f t="shared" si="53"/>
        <v>5.304835376933438</v>
      </c>
      <c r="K1112">
        <v>241.63976072041297</v>
      </c>
      <c r="L1112">
        <v>1110</v>
      </c>
      <c r="M1112" s="25"/>
      <c r="O1112" s="25"/>
      <c r="Q1112" s="25"/>
    </row>
    <row r="1113" spans="1:17" x14ac:dyDescent="0.25">
      <c r="A1113" s="5">
        <f>+'Net Hash Rate'!B1112</f>
        <v>40932</v>
      </c>
      <c r="B1113">
        <f>+'Net Hash Rate'!G1112</f>
        <v>6.2898001670837402</v>
      </c>
      <c r="C1113">
        <v>0.81312346689607973</v>
      </c>
      <c r="D1113" s="25">
        <f t="shared" si="51"/>
        <v>5.4766767001876602</v>
      </c>
      <c r="E1113">
        <v>0.88340508781271454</v>
      </c>
      <c r="F1113" s="25">
        <f t="shared" si="52"/>
        <v>5.406395079271026</v>
      </c>
      <c r="G1113">
        <v>1.156414044263383</v>
      </c>
      <c r="H1113" s="25">
        <f t="shared" si="53"/>
        <v>5.1333861228203572</v>
      </c>
      <c r="K1113">
        <v>187.01936450841478</v>
      </c>
      <c r="L1113">
        <v>1111</v>
      </c>
      <c r="M1113" s="25"/>
      <c r="O1113" s="25"/>
      <c r="Q1113" s="25"/>
    </row>
    <row r="1114" spans="1:17" x14ac:dyDescent="0.25">
      <c r="A1114" s="5">
        <f>+'Net Hash Rate'!B1113</f>
        <v>40933</v>
      </c>
      <c r="B1114">
        <f>+'Net Hash Rate'!G1113</f>
        <v>5.75</v>
      </c>
      <c r="C1114">
        <v>0.74748306882774695</v>
      </c>
      <c r="D1114" s="25">
        <f t="shared" si="51"/>
        <v>5.002516931172253</v>
      </c>
      <c r="E1114">
        <v>0.81331429793490584</v>
      </c>
      <c r="F1114" s="25">
        <f t="shared" si="52"/>
        <v>4.9366857020650938</v>
      </c>
      <c r="G1114">
        <v>1.0690357074016643</v>
      </c>
      <c r="H1114" s="25">
        <f t="shared" si="53"/>
        <v>4.6809642925983361</v>
      </c>
      <c r="K1114">
        <v>182.37606676415231</v>
      </c>
      <c r="L1114">
        <v>1112</v>
      </c>
      <c r="M1114" s="25"/>
      <c r="O1114" s="25"/>
      <c r="Q1114" s="25"/>
    </row>
    <row r="1115" spans="1:17" x14ac:dyDescent="0.25">
      <c r="A1115" s="5">
        <f>+'Net Hash Rate'!B1114</f>
        <v>40934</v>
      </c>
      <c r="B1115">
        <f>+'Net Hash Rate'!G1114</f>
        <v>5.3400001525878906</v>
      </c>
      <c r="C1115">
        <v>0.71209731348468663</v>
      </c>
      <c r="D1115" s="25">
        <f t="shared" si="51"/>
        <v>4.6279028391032035</v>
      </c>
      <c r="E1115">
        <v>0.78007131303465882</v>
      </c>
      <c r="F1115" s="25">
        <f t="shared" si="52"/>
        <v>4.5599288395532316</v>
      </c>
      <c r="G1115">
        <v>1.044116314286524</v>
      </c>
      <c r="H1115" s="25">
        <f t="shared" si="53"/>
        <v>4.2958838383013669</v>
      </c>
      <c r="K1115">
        <v>163.40022490043833</v>
      </c>
      <c r="L1115">
        <v>1113</v>
      </c>
      <c r="M1115" s="25"/>
      <c r="O1115" s="25"/>
      <c r="Q1115" s="25"/>
    </row>
    <row r="1116" spans="1:17" x14ac:dyDescent="0.25">
      <c r="A1116" s="5">
        <f>+'Net Hash Rate'!B1115</f>
        <v>40935</v>
      </c>
      <c r="B1116">
        <f>+'Net Hash Rate'!G1115</f>
        <v>5.2919998168945313</v>
      </c>
      <c r="C1116">
        <v>0.70318406875097983</v>
      </c>
      <c r="D1116" s="25">
        <f t="shared" si="51"/>
        <v>4.588815748143551</v>
      </c>
      <c r="E1116">
        <v>0.76958818814768137</v>
      </c>
      <c r="F1116" s="25">
        <f t="shared" si="52"/>
        <v>4.5224116287468501</v>
      </c>
      <c r="G1116">
        <v>1.0275349899441693</v>
      </c>
      <c r="H1116" s="25">
        <f t="shared" si="53"/>
        <v>4.2644648269503618</v>
      </c>
      <c r="K1116">
        <v>165.85052095565547</v>
      </c>
      <c r="L1116">
        <v>1114</v>
      </c>
      <c r="M1116" s="25"/>
      <c r="O1116" s="25"/>
      <c r="Q1116" s="25"/>
    </row>
    <row r="1117" spans="1:17" x14ac:dyDescent="0.25">
      <c r="A1117" s="5">
        <f>+'Net Hash Rate'!B1116</f>
        <v>40936</v>
      </c>
      <c r="B1117">
        <f>+'Net Hash Rate'!G1116</f>
        <v>5.6266999244689941</v>
      </c>
      <c r="C1117">
        <v>0.76423276531583528</v>
      </c>
      <c r="D1117" s="25">
        <f t="shared" si="51"/>
        <v>4.8624671591531587</v>
      </c>
      <c r="E1117">
        <v>0.84116278036247494</v>
      </c>
      <c r="F1117" s="25">
        <f t="shared" si="52"/>
        <v>4.7855371441065193</v>
      </c>
      <c r="G1117">
        <v>1.1399974238111459</v>
      </c>
      <c r="H1117" s="25">
        <f t="shared" si="53"/>
        <v>4.4867025006578487</v>
      </c>
      <c r="K1117">
        <v>151.69529311664081</v>
      </c>
      <c r="L1117">
        <v>1115</v>
      </c>
      <c r="M1117" s="25"/>
      <c r="O1117" s="25"/>
      <c r="Q1117" s="25"/>
    </row>
    <row r="1118" spans="1:17" x14ac:dyDescent="0.25">
      <c r="A1118" s="5">
        <f>+'Net Hash Rate'!B1117</f>
        <v>40937</v>
      </c>
      <c r="B1118">
        <f>+'Net Hash Rate'!G1117</f>
        <v>5.3808999061584473</v>
      </c>
      <c r="C1118">
        <v>0.70878008106789192</v>
      </c>
      <c r="D1118" s="25">
        <f t="shared" si="51"/>
        <v>4.6721198250905553</v>
      </c>
      <c r="E1118">
        <v>0.77392698810774796</v>
      </c>
      <c r="F1118" s="25">
        <f t="shared" si="52"/>
        <v>4.6069729180506993</v>
      </c>
      <c r="G1118">
        <v>1.0269901485040693</v>
      </c>
      <c r="H1118" s="25">
        <f t="shared" si="53"/>
        <v>4.3539097576543782</v>
      </c>
      <c r="K1118">
        <v>172.12002978679052</v>
      </c>
      <c r="L1118">
        <v>1116</v>
      </c>
      <c r="M1118" s="25"/>
      <c r="O1118" s="25"/>
      <c r="Q1118" s="25"/>
    </row>
    <row r="1119" spans="1:17" x14ac:dyDescent="0.25">
      <c r="A1119" s="5">
        <f>+'Net Hash Rate'!B1118</f>
        <v>40938</v>
      </c>
      <c r="B1119">
        <f>+'Net Hash Rate'!G1118</f>
        <v>5.4904999732971191</v>
      </c>
      <c r="C1119">
        <v>0.73059415223195867</v>
      </c>
      <c r="D1119" s="25">
        <f t="shared" si="51"/>
        <v>4.7599058210651606</v>
      </c>
      <c r="E1119">
        <v>0.79988370590038682</v>
      </c>
      <c r="F1119" s="25">
        <f t="shared" si="52"/>
        <v>4.6906162673967327</v>
      </c>
      <c r="G1119">
        <v>1.0690389771253945</v>
      </c>
      <c r="H1119" s="25">
        <f t="shared" si="53"/>
        <v>4.4214609961717244</v>
      </c>
      <c r="K1119">
        <v>164.8700758735248</v>
      </c>
      <c r="L1119">
        <v>1117</v>
      </c>
      <c r="M1119" s="25"/>
      <c r="O1119" s="25"/>
      <c r="Q1119" s="25"/>
    </row>
    <row r="1120" spans="1:17" x14ac:dyDescent="0.25">
      <c r="A1120" s="5">
        <f>+'Net Hash Rate'!B1119</f>
        <v>40939</v>
      </c>
      <c r="B1120">
        <f>+'Net Hash Rate'!G1119</f>
        <v>5.483799934387207</v>
      </c>
      <c r="C1120">
        <v>0.75644603294746016</v>
      </c>
      <c r="D1120" s="25">
        <f t="shared" si="51"/>
        <v>4.7273539014397468</v>
      </c>
      <c r="E1120">
        <v>0.83585813530283959</v>
      </c>
      <c r="F1120" s="25">
        <f t="shared" si="52"/>
        <v>4.6479417990843679</v>
      </c>
      <c r="G1120">
        <v>1.1443344469023107</v>
      </c>
      <c r="H1120" s="25">
        <f t="shared" si="53"/>
        <v>4.3394654874848966</v>
      </c>
      <c r="K1120">
        <v>142.87053266367579</v>
      </c>
      <c r="L1120">
        <v>1118</v>
      </c>
      <c r="M1120" s="25"/>
      <c r="O1120" s="25"/>
      <c r="Q1120" s="25"/>
    </row>
    <row r="1121" spans="1:17" x14ac:dyDescent="0.25">
      <c r="A1121" s="5">
        <f>+'Net Hash Rate'!B1120</f>
        <v>40940</v>
      </c>
      <c r="B1121">
        <f>+'Net Hash Rate'!G1120</f>
        <v>6.0756001472473145</v>
      </c>
      <c r="C1121">
        <v>0.78762637287071202</v>
      </c>
      <c r="D1121" s="25">
        <f t="shared" si="51"/>
        <v>5.2879737743766029</v>
      </c>
      <c r="E1121">
        <v>0.85635189913925214</v>
      </c>
      <c r="F1121" s="25">
        <f t="shared" si="52"/>
        <v>5.2192482481080624</v>
      </c>
      <c r="G1121">
        <v>1.1233162059293968</v>
      </c>
      <c r="H1121" s="25">
        <f t="shared" si="53"/>
        <v>4.9522839413179174</v>
      </c>
      <c r="K1121">
        <v>184.66409422481689</v>
      </c>
      <c r="L1121">
        <v>1119</v>
      </c>
      <c r="M1121" s="25"/>
      <c r="O1121" s="25"/>
      <c r="Q1121" s="25"/>
    </row>
    <row r="1122" spans="1:17" x14ac:dyDescent="0.25">
      <c r="A1122" s="5">
        <f>+'Net Hash Rate'!B1121</f>
        <v>40941</v>
      </c>
      <c r="B1122">
        <f>+'Net Hash Rate'!G1121</f>
        <v>6.0999999046325684</v>
      </c>
      <c r="C1122">
        <v>0.7695541457316003</v>
      </c>
      <c r="D1122" s="25">
        <f t="shared" si="51"/>
        <v>5.3304457589009679</v>
      </c>
      <c r="E1122">
        <v>0.8304508251671866</v>
      </c>
      <c r="F1122" s="25">
        <f t="shared" si="52"/>
        <v>5.2695490794653814</v>
      </c>
      <c r="G1122">
        <v>1.0670039764347223</v>
      </c>
      <c r="H1122" s="25">
        <f t="shared" si="53"/>
        <v>5.0329959281978462</v>
      </c>
      <c r="K1122">
        <v>210.07828242743872</v>
      </c>
      <c r="L1122">
        <v>1120</v>
      </c>
      <c r="M1122" s="25"/>
      <c r="O1122" s="25"/>
      <c r="Q1122" s="25"/>
    </row>
    <row r="1123" spans="1:17" x14ac:dyDescent="0.25">
      <c r="A1123" s="5">
        <f>+'Net Hash Rate'!B1122</f>
        <v>40942</v>
      </c>
      <c r="B1123">
        <f>+'Net Hash Rate'!G1122</f>
        <v>5.9593000411987305</v>
      </c>
      <c r="C1123">
        <v>0.78579013860682068</v>
      </c>
      <c r="D1123" s="25">
        <f t="shared" si="51"/>
        <v>5.1735099025919098</v>
      </c>
      <c r="E1123">
        <v>0.85825363370040719</v>
      </c>
      <c r="F1123" s="25">
        <f t="shared" si="52"/>
        <v>5.1010464074983233</v>
      </c>
      <c r="G1123">
        <v>1.1397380803914443</v>
      </c>
      <c r="H1123" s="25">
        <f t="shared" si="53"/>
        <v>4.8195619608072864</v>
      </c>
      <c r="K1123">
        <v>171.34729356049903</v>
      </c>
      <c r="L1123">
        <v>1121</v>
      </c>
      <c r="M1123" s="25"/>
      <c r="O1123" s="25"/>
      <c r="Q1123" s="25"/>
    </row>
    <row r="1124" spans="1:17" x14ac:dyDescent="0.25">
      <c r="A1124" s="5">
        <f>+'Net Hash Rate'!B1123</f>
        <v>40943</v>
      </c>
      <c r="B1124">
        <f>+'Net Hash Rate'!G1123</f>
        <v>5.8734002113342285</v>
      </c>
      <c r="C1124">
        <v>0.77836172360071409</v>
      </c>
      <c r="D1124" s="25">
        <f t="shared" si="51"/>
        <v>5.0950384877335146</v>
      </c>
      <c r="E1124">
        <v>0.85126855176088678</v>
      </c>
      <c r="F1124" s="25">
        <f t="shared" si="52"/>
        <v>5.0221316595733416</v>
      </c>
      <c r="G1124">
        <v>1.1344751257490771</v>
      </c>
      <c r="H1124" s="25">
        <f t="shared" si="53"/>
        <v>4.7389250855851515</v>
      </c>
      <c r="K1124">
        <v>167.72218294418082</v>
      </c>
      <c r="L1124">
        <v>1122</v>
      </c>
      <c r="M1124" s="25"/>
      <c r="O1124" s="25"/>
      <c r="Q1124" s="25"/>
    </row>
    <row r="1125" spans="1:17" x14ac:dyDescent="0.25">
      <c r="A1125" s="5">
        <f>+'Net Hash Rate'!B1124</f>
        <v>40944</v>
      </c>
      <c r="B1125">
        <f>+'Net Hash Rate'!G1124</f>
        <v>5.6887998580932617</v>
      </c>
      <c r="C1125">
        <v>0.75836801474982307</v>
      </c>
      <c r="D1125" s="25">
        <f t="shared" si="51"/>
        <v>4.9304318433434382</v>
      </c>
      <c r="E1125">
        <v>0.8306894891474258</v>
      </c>
      <c r="F1125" s="25">
        <f t="shared" si="52"/>
        <v>4.8581103689458356</v>
      </c>
      <c r="G1125">
        <v>1.1116222564449116</v>
      </c>
      <c r="H1125" s="25">
        <f t="shared" si="53"/>
        <v>4.5771776016483496</v>
      </c>
      <c r="K1125">
        <v>163.61719008893093</v>
      </c>
      <c r="L1125">
        <v>1123</v>
      </c>
      <c r="M1125" s="25"/>
      <c r="O1125" s="25"/>
      <c r="Q1125" s="25"/>
    </row>
    <row r="1126" spans="1:17" x14ac:dyDescent="0.25">
      <c r="A1126" s="5">
        <f>+'Net Hash Rate'!B1125</f>
        <v>40945</v>
      </c>
      <c r="B1126">
        <f>+'Net Hash Rate'!G1125</f>
        <v>5.4534997940063477</v>
      </c>
      <c r="C1126">
        <v>0.72911910100268329</v>
      </c>
      <c r="D1126" s="25">
        <f t="shared" si="51"/>
        <v>4.7243806930036643</v>
      </c>
      <c r="E1126">
        <v>0.79925785276090588</v>
      </c>
      <c r="F1126" s="25">
        <f t="shared" si="52"/>
        <v>4.6542419412454414</v>
      </c>
      <c r="G1126">
        <v>1.0717118339657221</v>
      </c>
      <c r="H1126" s="25">
        <f t="shared" si="53"/>
        <v>4.3817879600406258</v>
      </c>
      <c r="K1126">
        <v>161.65833264746553</v>
      </c>
      <c r="L1126">
        <v>1124</v>
      </c>
      <c r="M1126" s="25"/>
      <c r="O1126" s="25"/>
      <c r="Q1126" s="25"/>
    </row>
    <row r="1127" spans="1:17" x14ac:dyDescent="0.25">
      <c r="A1127" s="5">
        <f>+'Net Hash Rate'!B1126</f>
        <v>40946</v>
      </c>
      <c r="B1127">
        <f>+'Net Hash Rate'!G1126</f>
        <v>5.690000057220459</v>
      </c>
      <c r="C1127">
        <v>0.77484340642775684</v>
      </c>
      <c r="D1127" s="25">
        <f t="shared" si="51"/>
        <v>4.915156650792702</v>
      </c>
      <c r="E1127">
        <v>0.85340719917652363</v>
      </c>
      <c r="F1127" s="25">
        <f t="shared" si="52"/>
        <v>4.836592858043935</v>
      </c>
      <c r="G1127">
        <v>1.1585882521091075</v>
      </c>
      <c r="H1127" s="25">
        <f t="shared" si="53"/>
        <v>4.5314118051113512</v>
      </c>
      <c r="K1127">
        <v>150.15028614549263</v>
      </c>
      <c r="L1127">
        <v>1125</v>
      </c>
      <c r="M1127" s="25"/>
      <c r="O1127" s="25"/>
      <c r="Q1127" s="25"/>
    </row>
    <row r="1128" spans="1:17" x14ac:dyDescent="0.25">
      <c r="A1128" s="5">
        <f>+'Net Hash Rate'!B1127</f>
        <v>40947</v>
      </c>
      <c r="B1128">
        <f>+'Net Hash Rate'!G1127</f>
        <v>5.5999999046325684</v>
      </c>
      <c r="C1128">
        <v>0.75453807968250897</v>
      </c>
      <c r="D1128" s="25">
        <f t="shared" si="51"/>
        <v>4.8454618249500596</v>
      </c>
      <c r="E1128">
        <v>0.82878699935039279</v>
      </c>
      <c r="F1128" s="25">
        <f t="shared" si="52"/>
        <v>4.7712129052821757</v>
      </c>
      <c r="G1128">
        <v>1.1172069278002876</v>
      </c>
      <c r="H1128" s="25">
        <f t="shared" si="53"/>
        <v>4.4827929768322807</v>
      </c>
      <c r="K1128">
        <v>156.6232671383942</v>
      </c>
      <c r="L1128">
        <v>1126</v>
      </c>
      <c r="M1128" s="25"/>
      <c r="O1128" s="25"/>
      <c r="Q1128" s="25"/>
    </row>
    <row r="1129" spans="1:17" x14ac:dyDescent="0.25">
      <c r="A1129" s="5">
        <f>+'Net Hash Rate'!B1128</f>
        <v>40948</v>
      </c>
      <c r="B1129">
        <f>+'Net Hash Rate'!G1128</f>
        <v>5.8299999237060547</v>
      </c>
      <c r="C1129">
        <v>0.77827460960995765</v>
      </c>
      <c r="D1129" s="25">
        <f t="shared" si="51"/>
        <v>5.0517253140960969</v>
      </c>
      <c r="E1129">
        <v>0.85280463828850894</v>
      </c>
      <c r="F1129" s="25">
        <f t="shared" si="52"/>
        <v>4.9771952854175456</v>
      </c>
      <c r="G1129">
        <v>1.1423165346903426</v>
      </c>
      <c r="H1129" s="25">
        <f t="shared" si="53"/>
        <v>4.6876833890157119</v>
      </c>
      <c r="K1129">
        <v>162.67457518528721</v>
      </c>
      <c r="L1129">
        <v>1127</v>
      </c>
      <c r="M1129" s="25"/>
      <c r="O1129" s="25"/>
      <c r="Q1129" s="25"/>
    </row>
    <row r="1130" spans="1:17" x14ac:dyDescent="0.25">
      <c r="A1130" s="5">
        <f>+'Net Hash Rate'!B1129</f>
        <v>40949</v>
      </c>
      <c r="B1130">
        <f>+'Net Hash Rate'!G1129</f>
        <v>5.912600040435791</v>
      </c>
      <c r="C1130">
        <v>0.79652633294350028</v>
      </c>
      <c r="D1130" s="25">
        <f t="shared" si="51"/>
        <v>5.1160737074922906</v>
      </c>
      <c r="E1130">
        <v>0.87486987598012744</v>
      </c>
      <c r="F1130" s="25">
        <f t="shared" si="52"/>
        <v>5.0377301644556631</v>
      </c>
      <c r="G1130">
        <v>1.1791953689059052</v>
      </c>
      <c r="H1130" s="25">
        <f t="shared" si="53"/>
        <v>4.7334046715298861</v>
      </c>
      <c r="K1130">
        <v>156.72736286947114</v>
      </c>
      <c r="L1130">
        <v>1128</v>
      </c>
      <c r="M1130" s="25"/>
      <c r="O1130" s="25"/>
      <c r="Q1130" s="25"/>
    </row>
    <row r="1131" spans="1:17" x14ac:dyDescent="0.25">
      <c r="A1131" s="5">
        <f>+'Net Hash Rate'!B1130</f>
        <v>40950</v>
      </c>
      <c r="B1131">
        <f>+'Net Hash Rate'!G1130</f>
        <v>5.6005001068115234</v>
      </c>
      <c r="C1131">
        <v>0.74104500678526419</v>
      </c>
      <c r="D1131" s="25">
        <f t="shared" si="51"/>
        <v>4.8594551000262589</v>
      </c>
      <c r="E1131">
        <v>0.81012496423707869</v>
      </c>
      <c r="F1131" s="25">
        <f t="shared" si="52"/>
        <v>4.7903751425744447</v>
      </c>
      <c r="G1131">
        <v>1.0784660589586508</v>
      </c>
      <c r="H1131" s="25">
        <f t="shared" si="53"/>
        <v>4.5220340478528724</v>
      </c>
      <c r="K1131">
        <v>168.82888568942954</v>
      </c>
      <c r="L1131">
        <v>1129</v>
      </c>
      <c r="M1131" s="25"/>
      <c r="O1131" s="25"/>
      <c r="Q1131" s="25"/>
    </row>
    <row r="1132" spans="1:17" x14ac:dyDescent="0.25">
      <c r="A1132" s="5">
        <f>+'Net Hash Rate'!B1131</f>
        <v>40951</v>
      </c>
      <c r="B1132">
        <f>+'Net Hash Rate'!G1131</f>
        <v>5.5146999359130859</v>
      </c>
      <c r="C1132">
        <v>0.72281237567396672</v>
      </c>
      <c r="D1132" s="25">
        <f t="shared" si="51"/>
        <v>4.7918875602391191</v>
      </c>
      <c r="E1132">
        <v>0.7882082414091387</v>
      </c>
      <c r="F1132" s="25">
        <f t="shared" si="52"/>
        <v>4.726491694503947</v>
      </c>
      <c r="G1132">
        <v>1.0422384818574144</v>
      </c>
      <c r="H1132" s="25">
        <f t="shared" si="53"/>
        <v>4.4724614540556713</v>
      </c>
      <c r="K1132">
        <v>175.86020179236672</v>
      </c>
      <c r="L1132">
        <v>1130</v>
      </c>
      <c r="M1132" s="25"/>
      <c r="O1132" s="25"/>
      <c r="Q1132" s="25"/>
    </row>
    <row r="1133" spans="1:17" x14ac:dyDescent="0.25">
      <c r="A1133" s="5">
        <f>+'Net Hash Rate'!B1132</f>
        <v>40952</v>
      </c>
      <c r="B1133">
        <f>+'Net Hash Rate'!G1132</f>
        <v>5.2600002288818359</v>
      </c>
      <c r="C1133">
        <v>0.73643354566529351</v>
      </c>
      <c r="D1133" s="25">
        <f t="shared" si="51"/>
        <v>4.5235666832165426</v>
      </c>
      <c r="E1133">
        <v>0.81674924009209593</v>
      </c>
      <c r="F1133" s="25">
        <f t="shared" si="52"/>
        <v>4.4432509887897398</v>
      </c>
      <c r="G1133">
        <v>1.1287355550930094</v>
      </c>
      <c r="H1133" s="25">
        <f t="shared" si="53"/>
        <v>4.1312646737888263</v>
      </c>
      <c r="K1133">
        <v>135.17358116867305</v>
      </c>
      <c r="L1133">
        <v>1131</v>
      </c>
      <c r="M1133" s="25"/>
      <c r="O1133" s="25"/>
      <c r="Q1133" s="25"/>
    </row>
    <row r="1134" spans="1:17" x14ac:dyDescent="0.25">
      <c r="A1134" s="5">
        <f>+'Net Hash Rate'!B1133</f>
        <v>40953</v>
      </c>
      <c r="B1134">
        <f>+'Net Hash Rate'!G1133</f>
        <v>4.4629001617431641</v>
      </c>
      <c r="C1134">
        <v>0.65489164277586998</v>
      </c>
      <c r="D1134" s="25">
        <f t="shared" si="51"/>
        <v>3.8080085189672941</v>
      </c>
      <c r="E1134">
        <v>0.73450816146529008</v>
      </c>
      <c r="F1134" s="25">
        <f t="shared" si="52"/>
        <v>3.7283920002778741</v>
      </c>
      <c r="G1134">
        <v>1.0437785283143417</v>
      </c>
      <c r="H1134" s="25">
        <f t="shared" si="53"/>
        <v>3.4191216334288224</v>
      </c>
      <c r="K1134">
        <v>114.79050573880455</v>
      </c>
      <c r="L1134">
        <v>1132</v>
      </c>
      <c r="M1134" s="25"/>
      <c r="O1134" s="25"/>
      <c r="Q1134" s="25"/>
    </row>
    <row r="1135" spans="1:17" x14ac:dyDescent="0.25">
      <c r="A1135" s="5">
        <f>+'Net Hash Rate'!B1134</f>
        <v>40954</v>
      </c>
      <c r="B1135">
        <f>+'Net Hash Rate'!G1134</f>
        <v>4.3250999450683594</v>
      </c>
      <c r="C1135">
        <v>0.63971690345720966</v>
      </c>
      <c r="D1135" s="25">
        <f t="shared" si="51"/>
        <v>3.6853830416111499</v>
      </c>
      <c r="E1135">
        <v>0.71880110336393066</v>
      </c>
      <c r="F1135" s="25">
        <f t="shared" si="52"/>
        <v>3.6062988417044286</v>
      </c>
      <c r="G1135">
        <v>1.0260036779015878</v>
      </c>
      <c r="H1135" s="25">
        <f t="shared" si="53"/>
        <v>3.2990962671667718</v>
      </c>
      <c r="K1135">
        <v>111.84180038869026</v>
      </c>
      <c r="L1135">
        <v>1133</v>
      </c>
      <c r="M1135" s="25"/>
      <c r="O1135" s="25"/>
      <c r="Q1135" s="25"/>
    </row>
    <row r="1136" spans="1:17" x14ac:dyDescent="0.25">
      <c r="A1136" s="5">
        <f>+'Net Hash Rate'!B1135</f>
        <v>40955</v>
      </c>
      <c r="B1136">
        <f>+'Net Hash Rate'!G1135</f>
        <v>4.273900032043457</v>
      </c>
      <c r="C1136">
        <v>0.62848417083359975</v>
      </c>
      <c r="D1136" s="25">
        <f t="shared" si="51"/>
        <v>3.6454158612098571</v>
      </c>
      <c r="E1136">
        <v>0.70523533436104935</v>
      </c>
      <c r="F1136" s="25">
        <f t="shared" si="52"/>
        <v>3.5686646976824079</v>
      </c>
      <c r="G1136">
        <v>1.0033752290834286</v>
      </c>
      <c r="H1136" s="25">
        <f t="shared" si="53"/>
        <v>3.2705248029600282</v>
      </c>
      <c r="K1136">
        <v>113.99173204422601</v>
      </c>
      <c r="L1136">
        <v>1134</v>
      </c>
      <c r="M1136" s="25"/>
      <c r="O1136" s="25"/>
      <c r="Q1136" s="25"/>
    </row>
    <row r="1137" spans="1:17" x14ac:dyDescent="0.25">
      <c r="A1137" s="5">
        <f>+'Net Hash Rate'!B1136</f>
        <v>40956</v>
      </c>
      <c r="B1137">
        <f>+'Net Hash Rate'!G1136</f>
        <v>4.4099998474121094</v>
      </c>
      <c r="C1137">
        <v>0.62374848248489478</v>
      </c>
      <c r="D1137" s="25">
        <f t="shared" si="51"/>
        <v>3.7862513649272147</v>
      </c>
      <c r="E1137">
        <v>0.69349769500596836</v>
      </c>
      <c r="F1137" s="25">
        <f t="shared" si="52"/>
        <v>3.7165021524061412</v>
      </c>
      <c r="G1137">
        <v>0.96443851104407907</v>
      </c>
      <c r="H1137" s="25">
        <f t="shared" si="53"/>
        <v>3.4455613363680304</v>
      </c>
      <c r="K1137">
        <v>130.28108773385509</v>
      </c>
      <c r="L1137">
        <v>1135</v>
      </c>
      <c r="M1137" s="25"/>
      <c r="O1137" s="25"/>
      <c r="Q1137" s="25"/>
    </row>
    <row r="1138" spans="1:17" x14ac:dyDescent="0.25">
      <c r="A1138" s="5">
        <f>+'Net Hash Rate'!B1137</f>
        <v>40957</v>
      </c>
      <c r="B1138">
        <f>+'Net Hash Rate'!G1137</f>
        <v>4.2220001220703125</v>
      </c>
      <c r="C1138">
        <v>0.58419478517402812</v>
      </c>
      <c r="D1138" s="25">
        <f t="shared" si="51"/>
        <v>3.6378053368962844</v>
      </c>
      <c r="E1138">
        <v>0.64602296973632067</v>
      </c>
      <c r="F1138" s="25">
        <f t="shared" si="52"/>
        <v>3.5759771523339916</v>
      </c>
      <c r="G1138">
        <v>0.88619455266854574</v>
      </c>
      <c r="H1138" s="25">
        <f t="shared" si="53"/>
        <v>3.3358055694017668</v>
      </c>
      <c r="K1138">
        <v>141.20959349461057</v>
      </c>
      <c r="L1138">
        <v>1136</v>
      </c>
      <c r="M1138" s="25"/>
      <c r="O1138" s="25"/>
      <c r="Q1138" s="25"/>
    </row>
    <row r="1139" spans="1:17" x14ac:dyDescent="0.25">
      <c r="A1139" s="5">
        <f>+'Net Hash Rate'!B1138</f>
        <v>40958</v>
      </c>
      <c r="B1139">
        <f>+'Net Hash Rate'!G1138</f>
        <v>4.3867001533508301</v>
      </c>
      <c r="C1139">
        <v>0.63205501563240718</v>
      </c>
      <c r="D1139" s="25">
        <f t="shared" si="51"/>
        <v>3.7546451377184229</v>
      </c>
      <c r="E1139">
        <v>0.70586383841706501</v>
      </c>
      <c r="F1139" s="25">
        <f t="shared" si="52"/>
        <v>3.6808363149337651</v>
      </c>
      <c r="G1139">
        <v>0.99257421052406813</v>
      </c>
      <c r="H1139" s="25">
        <f t="shared" si="53"/>
        <v>3.3941259428267618</v>
      </c>
      <c r="K1139">
        <v>122.08768532746875</v>
      </c>
      <c r="L1139">
        <v>1137</v>
      </c>
      <c r="M1139" s="25"/>
      <c r="O1139" s="25"/>
      <c r="Q1139" s="25"/>
    </row>
    <row r="1140" spans="1:17" x14ac:dyDescent="0.25">
      <c r="A1140" s="5">
        <f>+'Net Hash Rate'!B1139</f>
        <v>40959</v>
      </c>
      <c r="B1140">
        <f>+'Net Hash Rate'!G1139</f>
        <v>4.3614997863769531</v>
      </c>
      <c r="C1140">
        <v>0.65434337306773405</v>
      </c>
      <c r="D1140" s="25">
        <f t="shared" si="51"/>
        <v>3.7071564133092192</v>
      </c>
      <c r="E1140">
        <v>0.73762076044270786</v>
      </c>
      <c r="F1140" s="25">
        <f t="shared" si="52"/>
        <v>3.6238790259342455</v>
      </c>
      <c r="G1140">
        <v>1.0611117717007934</v>
      </c>
      <c r="H1140" s="25">
        <f t="shared" si="53"/>
        <v>3.3003880146761597</v>
      </c>
      <c r="K1140">
        <v>106.83783044106261</v>
      </c>
      <c r="L1140">
        <v>1138</v>
      </c>
      <c r="M1140" s="25"/>
      <c r="O1140" s="25"/>
      <c r="Q1140" s="25"/>
    </row>
    <row r="1141" spans="1:17" x14ac:dyDescent="0.25">
      <c r="A1141" s="5">
        <f>+'Net Hash Rate'!B1140</f>
        <v>40960</v>
      </c>
      <c r="B1141">
        <f>+'Net Hash Rate'!G1140</f>
        <v>4.2719998359680176</v>
      </c>
      <c r="C1141">
        <v>0.61972263618765944</v>
      </c>
      <c r="D1141" s="25">
        <f t="shared" si="51"/>
        <v>3.6522771997803583</v>
      </c>
      <c r="E1141">
        <v>0.69320232864190123</v>
      </c>
      <c r="F1141" s="25">
        <f t="shared" si="52"/>
        <v>3.5787975073261165</v>
      </c>
      <c r="G1141">
        <v>0.97863419398040385</v>
      </c>
      <c r="H1141" s="25">
        <f t="shared" si="53"/>
        <v>3.2933656419876138</v>
      </c>
      <c r="K1141">
        <v>119.29099029546676</v>
      </c>
      <c r="L1141">
        <v>1139</v>
      </c>
      <c r="M1141" s="25"/>
      <c r="O1141" s="25"/>
      <c r="Q1141" s="25"/>
    </row>
    <row r="1142" spans="1:17" x14ac:dyDescent="0.25">
      <c r="A1142" s="5">
        <f>+'Net Hash Rate'!B1141</f>
        <v>40961</v>
      </c>
      <c r="B1142">
        <f>+'Net Hash Rate'!G1141</f>
        <v>4.4246997833251953</v>
      </c>
      <c r="C1142">
        <v>0.5986836983355468</v>
      </c>
      <c r="D1142" s="25">
        <f t="shared" si="51"/>
        <v>3.8260160849896483</v>
      </c>
      <c r="E1142">
        <v>0.65830544127584001</v>
      </c>
      <c r="F1142" s="25">
        <f t="shared" si="52"/>
        <v>3.7663943420493551</v>
      </c>
      <c r="G1142">
        <v>0.8899061017274088</v>
      </c>
      <c r="H1142" s="25">
        <f t="shared" si="53"/>
        <v>3.5347936815977867</v>
      </c>
      <c r="K1142">
        <v>154.01157616560596</v>
      </c>
      <c r="L1142">
        <v>1140</v>
      </c>
      <c r="M1142" s="25"/>
      <c r="O1142" s="25"/>
      <c r="Q1142" s="25"/>
    </row>
    <row r="1143" spans="1:17" x14ac:dyDescent="0.25">
      <c r="A1143" s="5">
        <f>+'Net Hash Rate'!B1142</f>
        <v>40962</v>
      </c>
      <c r="B1143">
        <f>+'Net Hash Rate'!G1142</f>
        <v>5.0149998664855957</v>
      </c>
      <c r="C1143">
        <v>0.69784949688216991</v>
      </c>
      <c r="D1143" s="25">
        <f t="shared" si="51"/>
        <v>4.3171503696034259</v>
      </c>
      <c r="E1143">
        <v>0.77278977757821832</v>
      </c>
      <c r="F1143" s="25">
        <f t="shared" si="52"/>
        <v>4.2422100889073775</v>
      </c>
      <c r="G1143">
        <v>1.0638952979420193</v>
      </c>
      <c r="H1143" s="25">
        <f t="shared" si="53"/>
        <v>3.9511045685435766</v>
      </c>
      <c r="K1143">
        <v>138.2589014988107</v>
      </c>
      <c r="L1143">
        <v>1141</v>
      </c>
      <c r="M1143" s="25"/>
      <c r="O1143" s="25"/>
      <c r="Q1143" s="25"/>
    </row>
    <row r="1144" spans="1:17" x14ac:dyDescent="0.25">
      <c r="A1144" s="5">
        <f>+'Net Hash Rate'!B1143</f>
        <v>40963</v>
      </c>
      <c r="B1144">
        <f>+'Net Hash Rate'!G1143</f>
        <v>5.0288000106811523</v>
      </c>
      <c r="C1144">
        <v>0.72101638653294009</v>
      </c>
      <c r="D1144" s="25">
        <f t="shared" si="51"/>
        <v>4.3077836241482119</v>
      </c>
      <c r="E1144">
        <v>0.80427201542300464</v>
      </c>
      <c r="F1144" s="25">
        <f t="shared" si="52"/>
        <v>4.224527995258148</v>
      </c>
      <c r="G1144">
        <v>1.1276785058464611</v>
      </c>
      <c r="H1144" s="25">
        <f t="shared" si="53"/>
        <v>3.9011215048346912</v>
      </c>
      <c r="K1144">
        <v>124.17996039171683</v>
      </c>
      <c r="L1144">
        <v>1142</v>
      </c>
      <c r="M1144" s="25"/>
      <c r="O1144" s="25"/>
      <c r="Q1144" s="25"/>
    </row>
    <row r="1145" spans="1:17" x14ac:dyDescent="0.25">
      <c r="A1145" s="5">
        <f>+'Net Hash Rate'!B1144</f>
        <v>40964</v>
      </c>
      <c r="B1145">
        <f>+'Net Hash Rate'!G1144</f>
        <v>4.7729997634887695</v>
      </c>
      <c r="C1145">
        <v>0.67315344707736169</v>
      </c>
      <c r="D1145" s="25">
        <f t="shared" si="51"/>
        <v>4.0998463164114076</v>
      </c>
      <c r="E1145">
        <v>0.7479044054791697</v>
      </c>
      <c r="F1145" s="25">
        <f t="shared" si="52"/>
        <v>4.0250953580096001</v>
      </c>
      <c r="G1145">
        <v>1.0382745033909926</v>
      </c>
      <c r="H1145" s="25">
        <f t="shared" si="53"/>
        <v>3.7347252600977772</v>
      </c>
      <c r="K1145">
        <v>131.6321739514899</v>
      </c>
      <c r="L1145">
        <v>1143</v>
      </c>
      <c r="M1145" s="25"/>
      <c r="O1145" s="25"/>
      <c r="Q1145" s="25"/>
    </row>
    <row r="1146" spans="1:17" x14ac:dyDescent="0.25">
      <c r="A1146" s="5">
        <f>+'Net Hash Rate'!B1145</f>
        <v>40965</v>
      </c>
      <c r="B1146">
        <f>+'Net Hash Rate'!G1145</f>
        <v>4.9219999313354492</v>
      </c>
      <c r="C1146">
        <v>0.70762187479253724</v>
      </c>
      <c r="D1146" s="25">
        <f t="shared" si="51"/>
        <v>4.2143780565429116</v>
      </c>
      <c r="E1146">
        <v>0.78984146505476138</v>
      </c>
      <c r="F1146" s="25">
        <f t="shared" si="52"/>
        <v>4.1321584662806874</v>
      </c>
      <c r="G1146">
        <v>1.1092234634283717</v>
      </c>
      <c r="H1146" s="25">
        <f t="shared" si="53"/>
        <v>3.8127764679070775</v>
      </c>
      <c r="K1146">
        <v>123.01821626019564</v>
      </c>
      <c r="L1146">
        <v>1144</v>
      </c>
      <c r="M1146" s="25"/>
      <c r="O1146" s="25"/>
      <c r="Q1146" s="25"/>
    </row>
    <row r="1147" spans="1:17" x14ac:dyDescent="0.25">
      <c r="A1147" s="5">
        <f>+'Net Hash Rate'!B1146</f>
        <v>40966</v>
      </c>
      <c r="B1147">
        <f>+'Net Hash Rate'!G1146</f>
        <v>4.9559998512268066</v>
      </c>
      <c r="C1147">
        <v>0.69350519300180979</v>
      </c>
      <c r="D1147" s="25">
        <f t="shared" si="51"/>
        <v>4.2624946582249965</v>
      </c>
      <c r="E1147">
        <v>0.76903923335681901</v>
      </c>
      <c r="F1147" s="25">
        <f t="shared" si="52"/>
        <v>4.1869606178699872</v>
      </c>
      <c r="G1147">
        <v>1.0624512131158519</v>
      </c>
      <c r="H1147" s="25">
        <f t="shared" si="53"/>
        <v>3.8935486381109548</v>
      </c>
      <c r="K1147">
        <v>135.43545574497494</v>
      </c>
      <c r="L1147">
        <v>1145</v>
      </c>
      <c r="M1147" s="25"/>
      <c r="O1147" s="25"/>
      <c r="Q1147" s="25"/>
    </row>
    <row r="1148" spans="1:17" x14ac:dyDescent="0.25">
      <c r="A1148" s="5">
        <f>+'Net Hash Rate'!B1147</f>
        <v>40967</v>
      </c>
      <c r="B1148">
        <f>+'Net Hash Rate'!G1147</f>
        <v>4.8680000305175781</v>
      </c>
      <c r="C1148">
        <v>0.67733187582269283</v>
      </c>
      <c r="D1148" s="25">
        <f t="shared" si="51"/>
        <v>4.190668154694885</v>
      </c>
      <c r="E1148">
        <v>0.75005175177252104</v>
      </c>
      <c r="F1148" s="25">
        <f t="shared" si="52"/>
        <v>4.1179482787450574</v>
      </c>
      <c r="G1148">
        <v>1.032532109899629</v>
      </c>
      <c r="H1148" s="25">
        <f t="shared" si="53"/>
        <v>3.8354679206179494</v>
      </c>
      <c r="K1148">
        <v>138.30611562383274</v>
      </c>
      <c r="L1148">
        <v>1146</v>
      </c>
      <c r="M1148" s="25"/>
      <c r="O1148" s="25"/>
      <c r="Q1148" s="25"/>
    </row>
    <row r="1149" spans="1:17" x14ac:dyDescent="0.25">
      <c r="A1149" s="5">
        <f>+'Net Hash Rate'!B1148</f>
        <v>40968</v>
      </c>
      <c r="B1149">
        <f>+'Net Hash Rate'!G1148</f>
        <v>4.8600001335144043</v>
      </c>
      <c r="C1149">
        <v>0.68650804978321389</v>
      </c>
      <c r="D1149" s="25">
        <f t="shared" si="51"/>
        <v>4.1734920837311904</v>
      </c>
      <c r="E1149">
        <v>0.76303550592065472</v>
      </c>
      <c r="F1149" s="25">
        <f t="shared" si="52"/>
        <v>4.0969646275937492</v>
      </c>
      <c r="G1149">
        <v>1.0603064092865437</v>
      </c>
      <c r="H1149" s="25">
        <f t="shared" si="53"/>
        <v>3.7996937242278603</v>
      </c>
      <c r="K1149">
        <v>130.88610946332463</v>
      </c>
      <c r="L1149">
        <v>1147</v>
      </c>
      <c r="M1149" s="25"/>
      <c r="O1149" s="25"/>
      <c r="Q1149" s="25"/>
    </row>
    <row r="1150" spans="1:17" x14ac:dyDescent="0.25">
      <c r="A1150" s="5">
        <f>+'Net Hash Rate'!B1149</f>
        <v>40969</v>
      </c>
      <c r="B1150">
        <f>+'Net Hash Rate'!G1149</f>
        <v>4.921299934387207</v>
      </c>
      <c r="C1150">
        <v>0.72903057335620991</v>
      </c>
      <c r="D1150" s="25">
        <f t="shared" si="51"/>
        <v>4.1922693610309967</v>
      </c>
      <c r="E1150">
        <v>0.8194478905929623</v>
      </c>
      <c r="F1150" s="25">
        <f t="shared" si="52"/>
        <v>4.1018520437942447</v>
      </c>
      <c r="G1150">
        <v>1.1706739593991276</v>
      </c>
      <c r="H1150" s="25">
        <f t="shared" si="53"/>
        <v>3.7506259749880795</v>
      </c>
      <c r="K1150">
        <v>111.27786992539355</v>
      </c>
      <c r="L1150">
        <v>1148</v>
      </c>
      <c r="M1150" s="25"/>
      <c r="O1150" s="25"/>
      <c r="Q1150" s="25"/>
    </row>
    <row r="1151" spans="1:17" x14ac:dyDescent="0.25">
      <c r="A1151" s="5">
        <f>+'Net Hash Rate'!B1150</f>
        <v>40970</v>
      </c>
      <c r="B1151">
        <f>+'Net Hash Rate'!G1150</f>
        <v>4.7049999237060547</v>
      </c>
      <c r="C1151">
        <v>0.67817001502121277</v>
      </c>
      <c r="D1151" s="25">
        <f t="shared" si="51"/>
        <v>4.0268299086848423</v>
      </c>
      <c r="E1151">
        <v>0.75743097050348029</v>
      </c>
      <c r="F1151" s="25">
        <f t="shared" si="52"/>
        <v>3.9475689532025742</v>
      </c>
      <c r="G1151">
        <v>1.0653201520743494</v>
      </c>
      <c r="H1151" s="25">
        <f t="shared" si="53"/>
        <v>3.6396797716317053</v>
      </c>
      <c r="K1151">
        <v>121.93130554684934</v>
      </c>
      <c r="L1151">
        <v>1149</v>
      </c>
      <c r="M1151" s="25"/>
      <c r="O1151" s="25"/>
      <c r="Q1151" s="25"/>
    </row>
    <row r="1152" spans="1:17" x14ac:dyDescent="0.25">
      <c r="A1152" s="5">
        <f>+'Net Hash Rate'!B1151</f>
        <v>40971</v>
      </c>
      <c r="B1152">
        <f>+'Net Hash Rate'!G1151</f>
        <v>4.6143999099731445</v>
      </c>
      <c r="C1152">
        <v>0.70776221994679189</v>
      </c>
      <c r="D1152" s="25">
        <f t="shared" si="51"/>
        <v>3.9066376900263524</v>
      </c>
      <c r="E1152">
        <v>0.80177547700655094</v>
      </c>
      <c r="F1152" s="25">
        <f t="shared" si="52"/>
        <v>3.8126244329665937</v>
      </c>
      <c r="G1152">
        <v>1.1669699740551842</v>
      </c>
      <c r="H1152" s="25">
        <f t="shared" si="53"/>
        <v>3.4474299359179605</v>
      </c>
      <c r="K1152">
        <v>99.729875863182599</v>
      </c>
      <c r="L1152">
        <v>1150</v>
      </c>
      <c r="M1152" s="25"/>
      <c r="O1152" s="25"/>
      <c r="Q1152" s="25"/>
    </row>
    <row r="1153" spans="1:17" x14ac:dyDescent="0.25">
      <c r="A1153" s="5">
        <f>+'Net Hash Rate'!B1152</f>
        <v>40972</v>
      </c>
      <c r="B1153">
        <f>+'Net Hash Rate'!G1152</f>
        <v>4.820000171661377</v>
      </c>
      <c r="C1153">
        <v>0.67997876092344856</v>
      </c>
      <c r="D1153" s="25">
        <f t="shared" si="51"/>
        <v>4.1400214107379281</v>
      </c>
      <c r="E1153">
        <v>0.75554086755346672</v>
      </c>
      <c r="F1153" s="25">
        <f t="shared" si="52"/>
        <v>4.0644593041079098</v>
      </c>
      <c r="G1153">
        <v>1.0490618707577724</v>
      </c>
      <c r="H1153" s="25">
        <f t="shared" si="53"/>
        <v>3.7709383009036044</v>
      </c>
      <c r="K1153">
        <v>131.49516111854632</v>
      </c>
      <c r="L1153">
        <v>1151</v>
      </c>
      <c r="M1153" s="25"/>
      <c r="O1153" s="25"/>
      <c r="Q1153" s="25"/>
    </row>
    <row r="1154" spans="1:17" x14ac:dyDescent="0.25">
      <c r="A1154" s="5">
        <f>+'Net Hash Rate'!B1153</f>
        <v>40973</v>
      </c>
      <c r="B1154">
        <f>+'Net Hash Rate'!G1153</f>
        <v>4.9843001365661621</v>
      </c>
      <c r="C1154">
        <v>0.68548343806892997</v>
      </c>
      <c r="D1154" s="25">
        <f t="shared" si="51"/>
        <v>4.298816698497232</v>
      </c>
      <c r="E1154">
        <v>0.75687570237322055</v>
      </c>
      <c r="F1154" s="25">
        <f t="shared" si="52"/>
        <v>4.2274244341929412</v>
      </c>
      <c r="G1154">
        <v>1.0341989530632367</v>
      </c>
      <c r="H1154" s="25">
        <f t="shared" si="53"/>
        <v>3.9501011835029254</v>
      </c>
      <c r="K1154">
        <v>144.51369734428377</v>
      </c>
      <c r="L1154">
        <v>1152</v>
      </c>
      <c r="M1154" s="25"/>
      <c r="O1154" s="25"/>
      <c r="Q1154" s="25"/>
    </row>
    <row r="1155" spans="1:17" x14ac:dyDescent="0.25">
      <c r="A1155" s="5">
        <f>+'Net Hash Rate'!B1154</f>
        <v>40974</v>
      </c>
      <c r="B1155">
        <f>+'Net Hash Rate'!G1154</f>
        <v>4.9900999069213867</v>
      </c>
      <c r="C1155">
        <v>0.72440330806854802</v>
      </c>
      <c r="D1155" s="25">
        <f t="shared" si="51"/>
        <v>4.2656965988528386</v>
      </c>
      <c r="E1155">
        <v>0.81042867401473873</v>
      </c>
      <c r="F1155" s="25">
        <f t="shared" si="52"/>
        <v>4.1796712329066477</v>
      </c>
      <c r="G1155">
        <v>1.1445942080327178</v>
      </c>
      <c r="H1155" s="25">
        <f t="shared" si="53"/>
        <v>3.8455056988886689</v>
      </c>
      <c r="K1155">
        <v>119.00759415136334</v>
      </c>
      <c r="L1155">
        <v>1153</v>
      </c>
      <c r="M1155" s="25"/>
      <c r="O1155" s="25"/>
      <c r="Q1155" s="25"/>
    </row>
    <row r="1156" spans="1:17" x14ac:dyDescent="0.25">
      <c r="A1156" s="5">
        <f>+'Net Hash Rate'!B1155</f>
        <v>40975</v>
      </c>
      <c r="B1156">
        <f>+'Net Hash Rate'!G1155</f>
        <v>4.9375</v>
      </c>
      <c r="C1156">
        <v>0.69373760710252785</v>
      </c>
      <c r="D1156" s="25">
        <f t="shared" ref="D1156:D1219" si="54">+B1156-C1156</f>
        <v>4.2437623928974721</v>
      </c>
      <c r="E1156">
        <v>0.77006643213582304</v>
      </c>
      <c r="F1156" s="25">
        <f t="shared" ref="F1156:F1219" si="55">+B1156-E1156</f>
        <v>4.167433567864177</v>
      </c>
      <c r="G1156">
        <v>1.0665657529776593</v>
      </c>
      <c r="H1156" s="25">
        <f t="shared" ref="H1156:H1219" si="56">+B1156-G1156</f>
        <v>3.8709342470223405</v>
      </c>
      <c r="K1156">
        <v>133.43621808027453</v>
      </c>
      <c r="L1156">
        <v>1154</v>
      </c>
      <c r="M1156" s="25"/>
      <c r="O1156" s="25"/>
      <c r="Q1156" s="25"/>
    </row>
    <row r="1157" spans="1:17" x14ac:dyDescent="0.25">
      <c r="A1157" s="5">
        <f>+'Net Hash Rate'!B1156</f>
        <v>40976</v>
      </c>
      <c r="B1157">
        <f>+'Net Hash Rate'!G1156</f>
        <v>4.9302000999450684</v>
      </c>
      <c r="C1157">
        <v>0.70111457681459299</v>
      </c>
      <c r="D1157" s="25">
        <f t="shared" si="54"/>
        <v>4.2290855231304754</v>
      </c>
      <c r="E1157">
        <v>0.78053756712542122</v>
      </c>
      <c r="F1157" s="25">
        <f t="shared" si="55"/>
        <v>4.1496625328196473</v>
      </c>
      <c r="G1157">
        <v>1.0890561729878336</v>
      </c>
      <c r="H1157" s="25">
        <f t="shared" si="56"/>
        <v>3.8411439269572347</v>
      </c>
      <c r="K1157">
        <v>127.79429754270232</v>
      </c>
      <c r="L1157">
        <v>1155</v>
      </c>
      <c r="M1157" s="25"/>
      <c r="O1157" s="25"/>
      <c r="Q1157" s="25"/>
    </row>
    <row r="1158" spans="1:17" x14ac:dyDescent="0.25">
      <c r="A1158" s="5">
        <f>+'Net Hash Rate'!B1157</f>
        <v>40977</v>
      </c>
      <c r="B1158">
        <f>+'Net Hash Rate'!G1157</f>
        <v>4.8611001968383789</v>
      </c>
      <c r="C1158">
        <v>0.6793457984269573</v>
      </c>
      <c r="D1158" s="25">
        <f t="shared" si="54"/>
        <v>4.1817543984114218</v>
      </c>
      <c r="E1158">
        <v>0.75309766815303714</v>
      </c>
      <c r="F1158" s="25">
        <f t="shared" si="55"/>
        <v>4.1080025286853417</v>
      </c>
      <c r="G1158">
        <v>1.0395868061039959</v>
      </c>
      <c r="H1158" s="25">
        <f t="shared" si="56"/>
        <v>3.821513390734383</v>
      </c>
      <c r="K1158">
        <v>136.08076098223151</v>
      </c>
      <c r="L1158">
        <v>1156</v>
      </c>
      <c r="M1158" s="25"/>
      <c r="O1158" s="25"/>
      <c r="Q1158" s="25"/>
    </row>
    <row r="1159" spans="1:17" x14ac:dyDescent="0.25">
      <c r="A1159" s="5">
        <f>+'Net Hash Rate'!B1158</f>
        <v>40978</v>
      </c>
      <c r="B1159">
        <f>+'Net Hash Rate'!G1158</f>
        <v>4.8331999778747559</v>
      </c>
      <c r="C1159">
        <v>0.70089346246942996</v>
      </c>
      <c r="D1159" s="25">
        <f t="shared" si="54"/>
        <v>4.1323065154053262</v>
      </c>
      <c r="E1159">
        <v>0.78393424263678713</v>
      </c>
      <c r="F1159" s="25">
        <f t="shared" si="55"/>
        <v>4.0492657352379684</v>
      </c>
      <c r="G1159">
        <v>1.1065061531968854</v>
      </c>
      <c r="H1159" s="25">
        <f t="shared" si="56"/>
        <v>3.7266938246778705</v>
      </c>
      <c r="K1159">
        <v>119.42970209318085</v>
      </c>
      <c r="L1159">
        <v>1157</v>
      </c>
      <c r="M1159" s="25"/>
      <c r="O1159" s="25"/>
      <c r="Q1159" s="25"/>
    </row>
    <row r="1160" spans="1:17" x14ac:dyDescent="0.25">
      <c r="A1160" s="5">
        <f>+'Net Hash Rate'!B1159</f>
        <v>40979</v>
      </c>
      <c r="B1160">
        <f>+'Net Hash Rate'!G1159</f>
        <v>4.9099998474121094</v>
      </c>
      <c r="C1160">
        <v>0.75893296773478514</v>
      </c>
      <c r="D1160" s="25">
        <f t="shared" si="54"/>
        <v>4.151066879677324</v>
      </c>
      <c r="E1160">
        <v>0.86119435320693993</v>
      </c>
      <c r="F1160" s="25">
        <f t="shared" si="55"/>
        <v>4.048805494205169</v>
      </c>
      <c r="G1160">
        <v>1.2584287050735252</v>
      </c>
      <c r="H1160" s="25">
        <f t="shared" si="56"/>
        <v>3.6515711423385842</v>
      </c>
      <c r="K1160">
        <v>97.422506699152109</v>
      </c>
      <c r="L1160">
        <v>1158</v>
      </c>
      <c r="M1160" s="25"/>
      <c r="O1160" s="25"/>
      <c r="Q1160" s="25"/>
    </row>
    <row r="1161" spans="1:17" x14ac:dyDescent="0.25">
      <c r="A1161" s="5">
        <f>+'Net Hash Rate'!B1160</f>
        <v>40980</v>
      </c>
      <c r="B1161">
        <f>+'Net Hash Rate'!G1160</f>
        <v>4.8901000022888184</v>
      </c>
      <c r="C1161">
        <v>0.70028956341143878</v>
      </c>
      <c r="D1161" s="25">
        <f t="shared" si="54"/>
        <v>4.1898104388773794</v>
      </c>
      <c r="E1161">
        <v>0.78092816419736022</v>
      </c>
      <c r="F1161" s="25">
        <f t="shared" si="55"/>
        <v>4.1091718380914584</v>
      </c>
      <c r="G1161">
        <v>1.0941688089502724</v>
      </c>
      <c r="H1161" s="25">
        <f t="shared" si="56"/>
        <v>3.795931193338546</v>
      </c>
      <c r="K1161">
        <v>124.69890294849068</v>
      </c>
      <c r="L1161">
        <v>1159</v>
      </c>
      <c r="M1161" s="25"/>
      <c r="O1161" s="25"/>
      <c r="Q1161" s="25"/>
    </row>
    <row r="1162" spans="1:17" x14ac:dyDescent="0.25">
      <c r="A1162" s="5">
        <f>+'Net Hash Rate'!B1161</f>
        <v>40981</v>
      </c>
      <c r="B1162">
        <f>+'Net Hash Rate'!G1161</f>
        <v>5.2699999809265137</v>
      </c>
      <c r="C1162">
        <v>0.74538368623797369</v>
      </c>
      <c r="D1162" s="25">
        <f t="shared" si="54"/>
        <v>4.5246162946885402</v>
      </c>
      <c r="E1162">
        <v>0.82873370259185897</v>
      </c>
      <c r="F1162" s="25">
        <f t="shared" si="55"/>
        <v>4.4412662783346546</v>
      </c>
      <c r="G1162">
        <v>1.1525068411185257</v>
      </c>
      <c r="H1162" s="25">
        <f t="shared" si="56"/>
        <v>4.1174931398079879</v>
      </c>
      <c r="K1162">
        <v>130.282867146028</v>
      </c>
      <c r="L1162">
        <v>1160</v>
      </c>
      <c r="M1162" s="25"/>
      <c r="O1162" s="25"/>
      <c r="Q1162" s="25"/>
    </row>
    <row r="1163" spans="1:17" x14ac:dyDescent="0.25">
      <c r="A1163" s="5">
        <f>+'Net Hash Rate'!B1162</f>
        <v>40982</v>
      </c>
      <c r="B1163">
        <f>+'Net Hash Rate'!G1162</f>
        <v>5.380000114440918</v>
      </c>
      <c r="C1163">
        <v>0.74639938460423338</v>
      </c>
      <c r="D1163" s="25">
        <f t="shared" si="54"/>
        <v>4.6336007298366848</v>
      </c>
      <c r="E1163">
        <v>0.82593870967268068</v>
      </c>
      <c r="F1163" s="25">
        <f t="shared" si="55"/>
        <v>4.5540614047682375</v>
      </c>
      <c r="G1163">
        <v>1.1349092179010642</v>
      </c>
      <c r="H1163" s="25">
        <f t="shared" si="56"/>
        <v>4.2450908965398533</v>
      </c>
      <c r="K1163">
        <v>139.81312692857523</v>
      </c>
      <c r="L1163">
        <v>1161</v>
      </c>
      <c r="M1163" s="25"/>
      <c r="O1163" s="25"/>
      <c r="Q1163" s="25"/>
    </row>
    <row r="1164" spans="1:17" x14ac:dyDescent="0.25">
      <c r="A1164" s="5">
        <f>+'Net Hash Rate'!B1163</f>
        <v>40983</v>
      </c>
      <c r="B1164">
        <f>+'Net Hash Rate'!G1163</f>
        <v>5.3266000747680664</v>
      </c>
      <c r="C1164">
        <v>0.76865413672558924</v>
      </c>
      <c r="D1164" s="25">
        <f t="shared" si="54"/>
        <v>4.5579459380424776</v>
      </c>
      <c r="E1164">
        <v>0.85872549095245632</v>
      </c>
      <c r="F1164" s="25">
        <f t="shared" si="55"/>
        <v>4.4678745838156102</v>
      </c>
      <c r="G1164">
        <v>1.2086076664467191</v>
      </c>
      <c r="H1164" s="25">
        <f t="shared" si="56"/>
        <v>4.1179924083213475</v>
      </c>
      <c r="K1164">
        <v>121.44893729197415</v>
      </c>
      <c r="L1164">
        <v>1162</v>
      </c>
      <c r="M1164" s="25"/>
      <c r="O1164" s="25"/>
      <c r="Q1164" s="25"/>
    </row>
    <row r="1165" spans="1:17" x14ac:dyDescent="0.25">
      <c r="A1165" s="5">
        <f>+'Net Hash Rate'!B1164</f>
        <v>40984</v>
      </c>
      <c r="B1165">
        <f>+'Net Hash Rate'!G1164</f>
        <v>5.343900203704834</v>
      </c>
      <c r="C1165">
        <v>0.72731389806047819</v>
      </c>
      <c r="D1165" s="25">
        <f t="shared" si="54"/>
        <v>4.6165863056443559</v>
      </c>
      <c r="E1165">
        <v>0.80094672520558763</v>
      </c>
      <c r="F1165" s="25">
        <f t="shared" si="55"/>
        <v>4.5429534784992462</v>
      </c>
      <c r="G1165">
        <v>1.0869734422507655</v>
      </c>
      <c r="H1165" s="25">
        <f t="shared" si="56"/>
        <v>4.2569267614540687</v>
      </c>
      <c r="K1165">
        <v>150.47374334427337</v>
      </c>
      <c r="L1165">
        <v>1163</v>
      </c>
      <c r="M1165" s="25"/>
      <c r="O1165" s="25"/>
      <c r="Q1165" s="25"/>
    </row>
    <row r="1166" spans="1:17" x14ac:dyDescent="0.25">
      <c r="A1166" s="5">
        <f>+'Net Hash Rate'!B1165</f>
        <v>40985</v>
      </c>
      <c r="B1166">
        <f>+'Net Hash Rate'!G1165</f>
        <v>5.2158999443054199</v>
      </c>
      <c r="C1166">
        <v>0.69534893390174668</v>
      </c>
      <c r="D1166" s="25">
        <f t="shared" si="54"/>
        <v>4.5205510104036737</v>
      </c>
      <c r="E1166">
        <v>0.76166712171860007</v>
      </c>
      <c r="F1166" s="25">
        <f t="shared" si="55"/>
        <v>4.4542328225868202</v>
      </c>
      <c r="G1166">
        <v>1.0192801222931673</v>
      </c>
      <c r="H1166" s="25">
        <f t="shared" si="56"/>
        <v>4.1966198220122521</v>
      </c>
      <c r="K1166">
        <v>163.59497721696897</v>
      </c>
      <c r="L1166">
        <v>1164</v>
      </c>
      <c r="M1166" s="25"/>
      <c r="O1166" s="25"/>
      <c r="Q1166" s="25"/>
    </row>
    <row r="1167" spans="1:17" x14ac:dyDescent="0.25">
      <c r="A1167" s="5">
        <f>+'Net Hash Rate'!B1166</f>
        <v>40986</v>
      </c>
      <c r="B1167">
        <f>+'Net Hash Rate'!G1166</f>
        <v>5.2793998718261719</v>
      </c>
      <c r="C1167">
        <v>0.7293463106813961</v>
      </c>
      <c r="D1167" s="25">
        <f t="shared" si="54"/>
        <v>4.5500535611447761</v>
      </c>
      <c r="E1167">
        <v>0.80621661404502498</v>
      </c>
      <c r="F1167" s="25">
        <f t="shared" si="55"/>
        <v>4.4731832577811472</v>
      </c>
      <c r="G1167">
        <v>1.1048193074610428</v>
      </c>
      <c r="H1167" s="25">
        <f t="shared" si="56"/>
        <v>4.1745805643651295</v>
      </c>
      <c r="K1167">
        <v>142.05913166610804</v>
      </c>
      <c r="L1167">
        <v>1165</v>
      </c>
      <c r="M1167" s="25"/>
      <c r="O1167" s="25"/>
      <c r="Q1167" s="25"/>
    </row>
    <row r="1168" spans="1:17" x14ac:dyDescent="0.25">
      <c r="A1168" s="5">
        <f>+'Net Hash Rate'!B1167</f>
        <v>40987</v>
      </c>
      <c r="B1168">
        <f>+'Net Hash Rate'!G1167</f>
        <v>4.6939001083374023</v>
      </c>
      <c r="C1168">
        <v>0.69407548853746692</v>
      </c>
      <c r="D1168" s="25">
        <f t="shared" si="54"/>
        <v>3.9998246197999352</v>
      </c>
      <c r="E1168">
        <v>0.77983069489071821</v>
      </c>
      <c r="F1168" s="25">
        <f t="shared" si="55"/>
        <v>3.914069413446684</v>
      </c>
      <c r="G1168">
        <v>1.1129467939699218</v>
      </c>
      <c r="H1168" s="25">
        <f t="shared" si="56"/>
        <v>3.5809533143674805</v>
      </c>
      <c r="K1168">
        <v>111.94164757736485</v>
      </c>
      <c r="L1168">
        <v>1166</v>
      </c>
      <c r="M1168" s="25"/>
      <c r="O1168" s="25"/>
      <c r="Q1168" s="25"/>
    </row>
    <row r="1169" spans="1:17" x14ac:dyDescent="0.25">
      <c r="A1169" s="5">
        <f>+'Net Hash Rate'!B1168</f>
        <v>40988</v>
      </c>
      <c r="B1169">
        <f>+'Net Hash Rate'!G1168</f>
        <v>4.8379001617431641</v>
      </c>
      <c r="C1169">
        <v>0.67430159493549136</v>
      </c>
      <c r="D1169" s="25">
        <f t="shared" si="54"/>
        <v>4.1635985668076732</v>
      </c>
      <c r="E1169">
        <v>0.74701372531576837</v>
      </c>
      <c r="F1169" s="25">
        <f t="shared" si="55"/>
        <v>4.0908864364273958</v>
      </c>
      <c r="G1169">
        <v>1.029463995777955</v>
      </c>
      <c r="H1169" s="25">
        <f t="shared" si="56"/>
        <v>3.8084361659652091</v>
      </c>
      <c r="K1169">
        <v>137.42736608153172</v>
      </c>
      <c r="L1169">
        <v>1167</v>
      </c>
      <c r="M1169" s="25"/>
      <c r="O1169" s="25"/>
      <c r="Q1169" s="25"/>
    </row>
    <row r="1170" spans="1:17" x14ac:dyDescent="0.25">
      <c r="A1170" s="5">
        <f>+'Net Hash Rate'!B1169</f>
        <v>40989</v>
      </c>
      <c r="B1170">
        <f>+'Net Hash Rate'!G1169</f>
        <v>4.8148999214172363</v>
      </c>
      <c r="C1170">
        <v>0.67444657722842527</v>
      </c>
      <c r="D1170" s="25">
        <f t="shared" si="54"/>
        <v>4.1404533441888107</v>
      </c>
      <c r="E1170">
        <v>0.74809188773286206</v>
      </c>
      <c r="F1170" s="25">
        <f t="shared" si="55"/>
        <v>4.0668080336843744</v>
      </c>
      <c r="G1170">
        <v>1.0341670963873475</v>
      </c>
      <c r="H1170" s="25">
        <f t="shared" si="56"/>
        <v>3.7807328250298888</v>
      </c>
      <c r="K1170">
        <v>134.9317147010257</v>
      </c>
      <c r="L1170">
        <v>1168</v>
      </c>
      <c r="M1170" s="25"/>
      <c r="O1170" s="25"/>
      <c r="Q1170" s="25"/>
    </row>
    <row r="1171" spans="1:17" x14ac:dyDescent="0.25">
      <c r="A1171" s="5">
        <f>+'Net Hash Rate'!B1170</f>
        <v>40990</v>
      </c>
      <c r="B1171">
        <f>+'Net Hash Rate'!G1170</f>
        <v>4.7042999267578125</v>
      </c>
      <c r="C1171">
        <v>0.67325723872172039</v>
      </c>
      <c r="D1171" s="25">
        <f t="shared" si="54"/>
        <v>4.0310426880360923</v>
      </c>
      <c r="E1171">
        <v>0.75066986243239253</v>
      </c>
      <c r="F1171" s="25">
        <f t="shared" si="55"/>
        <v>3.9536300643254201</v>
      </c>
      <c r="G1171">
        <v>1.0513791992364974</v>
      </c>
      <c r="H1171" s="25">
        <f t="shared" si="56"/>
        <v>3.6529207275213151</v>
      </c>
      <c r="K1171">
        <v>124.97318896521155</v>
      </c>
      <c r="L1171">
        <v>1169</v>
      </c>
      <c r="M1171" s="25"/>
      <c r="O1171" s="25"/>
      <c r="Q1171" s="25"/>
    </row>
    <row r="1172" spans="1:17" x14ac:dyDescent="0.25">
      <c r="A1172" s="5">
        <f>+'Net Hash Rate'!B1171</f>
        <v>40991</v>
      </c>
      <c r="B1172">
        <f>+'Net Hash Rate'!G1171</f>
        <v>4.685999870300293</v>
      </c>
      <c r="C1172">
        <v>0.72287756059405939</v>
      </c>
      <c r="D1172" s="25">
        <f t="shared" si="54"/>
        <v>3.9631223097062334</v>
      </c>
      <c r="E1172">
        <v>0.8199271163323284</v>
      </c>
      <c r="F1172" s="25">
        <f t="shared" si="55"/>
        <v>3.8660727539679645</v>
      </c>
      <c r="G1172">
        <v>1.196916115597634</v>
      </c>
      <c r="H1172" s="25">
        <f t="shared" si="56"/>
        <v>3.489083754702659</v>
      </c>
      <c r="K1172">
        <v>98.00656449109691</v>
      </c>
      <c r="L1172">
        <v>1170</v>
      </c>
      <c r="M1172" s="25"/>
      <c r="O1172" s="25"/>
      <c r="Q1172" s="25"/>
    </row>
    <row r="1173" spans="1:17" x14ac:dyDescent="0.25">
      <c r="A1173" s="5">
        <f>+'Net Hash Rate'!B1172</f>
        <v>40992</v>
      </c>
      <c r="B1173">
        <f>+'Net Hash Rate'!G1172</f>
        <v>4.6760001182556152</v>
      </c>
      <c r="C1173">
        <v>0.65940156950183548</v>
      </c>
      <c r="D1173" s="25">
        <f t="shared" si="54"/>
        <v>4.0165985487537794</v>
      </c>
      <c r="E1173">
        <v>0.73260604326445378</v>
      </c>
      <c r="F1173" s="25">
        <f t="shared" si="55"/>
        <v>3.9433940749911613</v>
      </c>
      <c r="G1173">
        <v>1.0169688215953452</v>
      </c>
      <c r="H1173" s="25">
        <f t="shared" si="56"/>
        <v>3.6590312966602703</v>
      </c>
      <c r="K1173">
        <v>131.68370758689352</v>
      </c>
      <c r="L1173">
        <v>1171</v>
      </c>
      <c r="M1173" s="25"/>
      <c r="O1173" s="25"/>
      <c r="Q1173" s="25"/>
    </row>
    <row r="1174" spans="1:17" x14ac:dyDescent="0.25">
      <c r="A1174" s="5">
        <f>+'Net Hash Rate'!B1173</f>
        <v>40993</v>
      </c>
      <c r="B1174">
        <f>+'Net Hash Rate'!G1173</f>
        <v>4.5500001907348633</v>
      </c>
      <c r="C1174">
        <v>0.67933525402345707</v>
      </c>
      <c r="D1174" s="25">
        <f t="shared" si="54"/>
        <v>3.8706649367114063</v>
      </c>
      <c r="E1174">
        <v>0.764956784004167</v>
      </c>
      <c r="F1174" s="25">
        <f t="shared" si="55"/>
        <v>3.7850434067306962</v>
      </c>
      <c r="G1174">
        <v>1.0975536172142355</v>
      </c>
      <c r="H1174" s="25">
        <f t="shared" si="56"/>
        <v>3.4524465735206276</v>
      </c>
      <c r="K1174">
        <v>108.4960272282012</v>
      </c>
      <c r="L1174">
        <v>1172</v>
      </c>
      <c r="M1174" s="25"/>
      <c r="O1174" s="25"/>
      <c r="Q1174" s="25"/>
    </row>
    <row r="1175" spans="1:17" x14ac:dyDescent="0.25">
      <c r="A1175" s="5">
        <f>+'Net Hash Rate'!B1174</f>
        <v>40994</v>
      </c>
      <c r="B1175">
        <f>+'Net Hash Rate'!G1174</f>
        <v>4.6191000938415527</v>
      </c>
      <c r="C1175">
        <v>0.6681238096580554</v>
      </c>
      <c r="D1175" s="25">
        <f t="shared" si="54"/>
        <v>3.9509762841834974</v>
      </c>
      <c r="E1175">
        <v>0.74682897198587916</v>
      </c>
      <c r="F1175" s="25">
        <f t="shared" si="55"/>
        <v>3.8722711218556736</v>
      </c>
      <c r="G1175">
        <v>1.0525591750483103</v>
      </c>
      <c r="H1175" s="25">
        <f t="shared" si="56"/>
        <v>3.5665409187932422</v>
      </c>
      <c r="K1175">
        <v>120.47930277488555</v>
      </c>
      <c r="L1175">
        <v>1173</v>
      </c>
      <c r="M1175" s="25"/>
      <c r="O1175" s="25"/>
      <c r="Q1175" s="25"/>
    </row>
    <row r="1176" spans="1:17" x14ac:dyDescent="0.25">
      <c r="A1176" s="5">
        <f>+'Net Hash Rate'!B1175</f>
        <v>40995</v>
      </c>
      <c r="B1176">
        <f>+'Net Hash Rate'!G1175</f>
        <v>4.8112998008728027</v>
      </c>
      <c r="C1176">
        <v>0.68071669225220255</v>
      </c>
      <c r="D1176" s="25">
        <f t="shared" si="54"/>
        <v>4.1305831086206002</v>
      </c>
      <c r="E1176">
        <v>0.75689250860664714</v>
      </c>
      <c r="F1176" s="25">
        <f t="shared" si="55"/>
        <v>4.0544072922661556</v>
      </c>
      <c r="G1176">
        <v>1.0527974672354887</v>
      </c>
      <c r="H1176" s="25">
        <f t="shared" si="56"/>
        <v>3.7585023336373142</v>
      </c>
      <c r="K1176">
        <v>130.13840789788887</v>
      </c>
      <c r="L1176">
        <v>1174</v>
      </c>
      <c r="M1176" s="25"/>
      <c r="O1176" s="25"/>
      <c r="Q1176" s="25"/>
    </row>
    <row r="1177" spans="1:17" x14ac:dyDescent="0.25">
      <c r="A1177" s="5">
        <f>+'Net Hash Rate'!B1176</f>
        <v>40996</v>
      </c>
      <c r="B1177">
        <f>+'Net Hash Rate'!G1176</f>
        <v>4.7880001068115234</v>
      </c>
      <c r="C1177">
        <v>0.69530965403994582</v>
      </c>
      <c r="D1177" s="25">
        <f t="shared" si="54"/>
        <v>4.0926904527715777</v>
      </c>
      <c r="E1177">
        <v>0.77794440788987895</v>
      </c>
      <c r="F1177" s="25">
        <f t="shared" si="55"/>
        <v>4.0100556989216445</v>
      </c>
      <c r="G1177">
        <v>1.0989391092199448</v>
      </c>
      <c r="H1177" s="25">
        <f t="shared" si="56"/>
        <v>3.6890609975915787</v>
      </c>
      <c r="K1177">
        <v>118.86593266181448</v>
      </c>
      <c r="L1177">
        <v>1175</v>
      </c>
      <c r="M1177" s="25"/>
      <c r="O1177" s="25"/>
      <c r="Q1177" s="25"/>
    </row>
    <row r="1178" spans="1:17" x14ac:dyDescent="0.25">
      <c r="A1178" s="5">
        <f>+'Net Hash Rate'!B1177</f>
        <v>40997</v>
      </c>
      <c r="B1178">
        <f>+'Net Hash Rate'!G1177</f>
        <v>4.8084001541137695</v>
      </c>
      <c r="C1178">
        <v>0.71117494368980805</v>
      </c>
      <c r="D1178" s="25">
        <f t="shared" si="54"/>
        <v>4.0972252104239617</v>
      </c>
      <c r="E1178">
        <v>0.79908636327396076</v>
      </c>
      <c r="F1178" s="25">
        <f t="shared" si="55"/>
        <v>4.0093137908398084</v>
      </c>
      <c r="G1178">
        <v>1.1405782726486022</v>
      </c>
      <c r="H1178" s="25">
        <f t="shared" si="56"/>
        <v>3.6678218814651675</v>
      </c>
      <c r="K1178">
        <v>111.8550985927895</v>
      </c>
      <c r="L1178">
        <v>1176</v>
      </c>
      <c r="M1178" s="25"/>
      <c r="O1178" s="25"/>
      <c r="Q1178" s="25"/>
    </row>
    <row r="1179" spans="1:17" x14ac:dyDescent="0.25">
      <c r="A1179" s="5">
        <f>+'Net Hash Rate'!B1178</f>
        <v>40998</v>
      </c>
      <c r="B1179">
        <f>+'Net Hash Rate'!G1178</f>
        <v>4.8600001335144043</v>
      </c>
      <c r="C1179">
        <v>0.70199980481207913</v>
      </c>
      <c r="D1179" s="25">
        <f t="shared" si="54"/>
        <v>4.1580003287023253</v>
      </c>
      <c r="E1179">
        <v>0.78443996462245658</v>
      </c>
      <c r="F1179" s="25">
        <f t="shared" si="55"/>
        <v>4.0755601688919478</v>
      </c>
      <c r="G1179">
        <v>1.1046787654058681</v>
      </c>
      <c r="H1179" s="25">
        <f t="shared" si="56"/>
        <v>3.755321368108536</v>
      </c>
      <c r="K1179">
        <v>121.04780985188475</v>
      </c>
      <c r="L1179">
        <v>1177</v>
      </c>
      <c r="M1179" s="25"/>
      <c r="O1179" s="25"/>
      <c r="Q1179" s="25"/>
    </row>
    <row r="1180" spans="1:17" x14ac:dyDescent="0.25">
      <c r="A1180" s="5">
        <f>+'Net Hash Rate'!B1179</f>
        <v>40999</v>
      </c>
      <c r="B1180">
        <f>+'Net Hash Rate'!G1179</f>
        <v>4.9086999893188477</v>
      </c>
      <c r="C1180">
        <v>0.68601298497577379</v>
      </c>
      <c r="D1180" s="25">
        <f t="shared" si="54"/>
        <v>4.222687004343074</v>
      </c>
      <c r="E1180">
        <v>0.76049277426883022</v>
      </c>
      <c r="F1180" s="25">
        <f t="shared" si="55"/>
        <v>4.1482072150500171</v>
      </c>
      <c r="G1180">
        <v>1.0498095157777079</v>
      </c>
      <c r="H1180" s="25">
        <f t="shared" si="56"/>
        <v>3.8588904735411398</v>
      </c>
      <c r="K1180">
        <v>136.0697835831308</v>
      </c>
      <c r="L1180">
        <v>1178</v>
      </c>
      <c r="M1180" s="25"/>
      <c r="O1180" s="25"/>
      <c r="Q1180" s="25"/>
    </row>
    <row r="1181" spans="1:17" x14ac:dyDescent="0.25">
      <c r="A1181" s="5">
        <f>+'Net Hash Rate'!B1180</f>
        <v>41000</v>
      </c>
      <c r="B1181">
        <f>+'Net Hash Rate'!G1180</f>
        <v>4.8270001411437988</v>
      </c>
      <c r="C1181">
        <v>0.71632068269289118</v>
      </c>
      <c r="D1181" s="25">
        <f t="shared" si="54"/>
        <v>4.1106794584509077</v>
      </c>
      <c r="E1181">
        <v>0.80548616346665081</v>
      </c>
      <c r="F1181" s="25">
        <f t="shared" si="55"/>
        <v>4.0215139776771478</v>
      </c>
      <c r="G1181">
        <v>1.1518494735323215</v>
      </c>
      <c r="H1181" s="25">
        <f t="shared" si="56"/>
        <v>3.6751506676114776</v>
      </c>
      <c r="K1181">
        <v>110.64405882938375</v>
      </c>
      <c r="L1181">
        <v>1179</v>
      </c>
      <c r="M1181" s="25"/>
      <c r="O1181" s="25"/>
      <c r="Q1181" s="25"/>
    </row>
    <row r="1182" spans="1:17" x14ac:dyDescent="0.25">
      <c r="A1182" s="5">
        <f>+'Net Hash Rate'!B1181</f>
        <v>41001</v>
      </c>
      <c r="B1182">
        <f>+'Net Hash Rate'!G1181</f>
        <v>4.9739999771118164</v>
      </c>
      <c r="C1182">
        <v>0.78333162306153881</v>
      </c>
      <c r="D1182" s="25">
        <f t="shared" si="54"/>
        <v>4.1906683540502776</v>
      </c>
      <c r="E1182">
        <v>0.89246251031528889</v>
      </c>
      <c r="F1182" s="25">
        <f t="shared" si="55"/>
        <v>4.0815374667965276</v>
      </c>
      <c r="G1182">
        <v>1.3163814418524813</v>
      </c>
      <c r="H1182" s="25">
        <f t="shared" si="56"/>
        <v>3.6576185352593349</v>
      </c>
      <c r="K1182">
        <v>92.160929896362063</v>
      </c>
      <c r="L1182">
        <v>1180</v>
      </c>
      <c r="M1182" s="25"/>
      <c r="O1182" s="25"/>
      <c r="Q1182" s="25"/>
    </row>
    <row r="1183" spans="1:17" x14ac:dyDescent="0.25">
      <c r="A1183" s="5">
        <f>+'Net Hash Rate'!B1182</f>
        <v>41002</v>
      </c>
      <c r="B1183">
        <f>+'Net Hash Rate'!G1182</f>
        <v>4.9520001411437988</v>
      </c>
      <c r="C1183">
        <v>0.70741783104451972</v>
      </c>
      <c r="D1183" s="25">
        <f t="shared" si="54"/>
        <v>4.244582310099279</v>
      </c>
      <c r="E1183">
        <v>0.78841453305068021</v>
      </c>
      <c r="F1183" s="25">
        <f t="shared" si="55"/>
        <v>4.1635856080931184</v>
      </c>
      <c r="G1183">
        <v>1.1030462219936108</v>
      </c>
      <c r="H1183" s="25">
        <f t="shared" si="56"/>
        <v>3.8489539191501878</v>
      </c>
      <c r="K1183">
        <v>125.77052264996475</v>
      </c>
      <c r="L1183">
        <v>1181</v>
      </c>
      <c r="M1183" s="25"/>
      <c r="O1183" s="25"/>
      <c r="Q1183" s="25"/>
    </row>
    <row r="1184" spans="1:17" x14ac:dyDescent="0.25">
      <c r="A1184" s="5">
        <f>+'Net Hash Rate'!B1183</f>
        <v>41003</v>
      </c>
      <c r="B1184">
        <f>+'Net Hash Rate'!G1183</f>
        <v>4.910099983215332</v>
      </c>
      <c r="C1184">
        <v>0.69704055012458122</v>
      </c>
      <c r="D1184" s="25">
        <f t="shared" si="54"/>
        <v>4.2130594330907511</v>
      </c>
      <c r="E1184">
        <v>0.77567577241625973</v>
      </c>
      <c r="F1184" s="25">
        <f t="shared" si="55"/>
        <v>4.1344242107990725</v>
      </c>
      <c r="G1184">
        <v>1.0811342934082859</v>
      </c>
      <c r="H1184" s="25">
        <f t="shared" si="56"/>
        <v>3.8289656898070463</v>
      </c>
      <c r="K1184">
        <v>128.58541433140704</v>
      </c>
      <c r="L1184">
        <v>1182</v>
      </c>
      <c r="M1184" s="25"/>
      <c r="O1184" s="25"/>
      <c r="Q1184" s="25"/>
    </row>
    <row r="1185" spans="1:17" x14ac:dyDescent="0.25">
      <c r="A1185" s="5">
        <f>+'Net Hash Rate'!B1184</f>
        <v>41004</v>
      </c>
      <c r="B1185">
        <f>+'Net Hash Rate'!G1184</f>
        <v>4.9190001487731934</v>
      </c>
      <c r="C1185">
        <v>0.71616090760140616</v>
      </c>
      <c r="D1185" s="25">
        <f t="shared" si="54"/>
        <v>4.2028392411717874</v>
      </c>
      <c r="E1185">
        <v>0.80175406355017353</v>
      </c>
      <c r="F1185" s="25">
        <f t="shared" si="55"/>
        <v>4.1172460852230195</v>
      </c>
      <c r="G1185">
        <v>1.1342406778331604</v>
      </c>
      <c r="H1185" s="25">
        <f t="shared" si="56"/>
        <v>3.784759470940033</v>
      </c>
      <c r="K1185">
        <v>117.84603648508828</v>
      </c>
      <c r="L1185">
        <v>1183</v>
      </c>
      <c r="M1185" s="25"/>
      <c r="O1185" s="25"/>
      <c r="Q1185" s="25"/>
    </row>
    <row r="1186" spans="1:17" x14ac:dyDescent="0.25">
      <c r="A1186" s="5">
        <f>+'Net Hash Rate'!B1185</f>
        <v>41005</v>
      </c>
      <c r="B1186">
        <f>+'Net Hash Rate'!G1185</f>
        <v>4.9499001502990723</v>
      </c>
      <c r="C1186">
        <v>0.6874209422085219</v>
      </c>
      <c r="D1186" s="25">
        <f t="shared" si="54"/>
        <v>4.26247920809055</v>
      </c>
      <c r="E1186">
        <v>0.7608656260287604</v>
      </c>
      <c r="F1186" s="25">
        <f t="shared" si="55"/>
        <v>4.189034524270312</v>
      </c>
      <c r="G1186">
        <v>1.0461615003284777</v>
      </c>
      <c r="H1186" s="25">
        <f t="shared" si="56"/>
        <v>3.9037386499705944</v>
      </c>
      <c r="K1186">
        <v>139.28782271642515</v>
      </c>
      <c r="L1186">
        <v>1184</v>
      </c>
      <c r="M1186" s="25"/>
      <c r="O1186" s="25"/>
      <c r="Q1186" s="25"/>
    </row>
    <row r="1187" spans="1:17" x14ac:dyDescent="0.25">
      <c r="A1187" s="5">
        <f>+'Net Hash Rate'!B1186</f>
        <v>41006</v>
      </c>
      <c r="B1187">
        <f>+'Net Hash Rate'!G1186</f>
        <v>4.6872000694274902</v>
      </c>
      <c r="C1187">
        <v>0.69378413615029222</v>
      </c>
      <c r="D1187" s="25">
        <f t="shared" si="54"/>
        <v>3.9934159332771979</v>
      </c>
      <c r="E1187">
        <v>0.77968386158051062</v>
      </c>
      <c r="F1187" s="25">
        <f t="shared" si="55"/>
        <v>3.9075162078469798</v>
      </c>
      <c r="G1187">
        <v>1.1133613450141946</v>
      </c>
      <c r="H1187" s="25">
        <f t="shared" si="56"/>
        <v>3.5738387244132959</v>
      </c>
      <c r="K1187">
        <v>111.57425931065505</v>
      </c>
      <c r="L1187">
        <v>1185</v>
      </c>
      <c r="M1187" s="25"/>
      <c r="O1187" s="25"/>
      <c r="Q1187" s="25"/>
    </row>
    <row r="1188" spans="1:17" x14ac:dyDescent="0.25">
      <c r="A1188" s="5">
        <f>+'Net Hash Rate'!B1187</f>
        <v>41007</v>
      </c>
      <c r="B1188">
        <f>+'Net Hash Rate'!G1187</f>
        <v>4.7925000190734863</v>
      </c>
      <c r="C1188">
        <v>0.67281588512709234</v>
      </c>
      <c r="D1188" s="25">
        <f t="shared" si="54"/>
        <v>4.1196841339463939</v>
      </c>
      <c r="E1188">
        <v>0.7466937450942881</v>
      </c>
      <c r="F1188" s="25">
        <f t="shared" si="55"/>
        <v>4.0458062739791982</v>
      </c>
      <c r="G1188">
        <v>1.0336722921368602</v>
      </c>
      <c r="H1188" s="25">
        <f t="shared" si="56"/>
        <v>3.7588277269366261</v>
      </c>
      <c r="K1188">
        <v>133.83227296867557</v>
      </c>
      <c r="L1188">
        <v>1186</v>
      </c>
      <c r="M1188" s="25"/>
      <c r="O1188" s="25"/>
      <c r="Q1188" s="25"/>
    </row>
    <row r="1189" spans="1:17" x14ac:dyDescent="0.25">
      <c r="A1189" s="5">
        <f>+'Net Hash Rate'!B1188</f>
        <v>41008</v>
      </c>
      <c r="B1189">
        <f>+'Net Hash Rate'!G1188</f>
        <v>4.8719000816345215</v>
      </c>
      <c r="C1189">
        <v>0.71406693443938873</v>
      </c>
      <c r="D1189" s="25">
        <f t="shared" si="54"/>
        <v>4.1578331471951326</v>
      </c>
      <c r="E1189">
        <v>0.80065854609325371</v>
      </c>
      <c r="F1189" s="25">
        <f t="shared" si="55"/>
        <v>4.0712415355412679</v>
      </c>
      <c r="G1189">
        <v>1.1370236615626932</v>
      </c>
      <c r="H1189" s="25">
        <f t="shared" si="56"/>
        <v>3.7348764200718283</v>
      </c>
      <c r="K1189">
        <v>115.23979474082111</v>
      </c>
      <c r="L1189">
        <v>1187</v>
      </c>
      <c r="M1189" s="25"/>
      <c r="O1189" s="25"/>
      <c r="Q1189" s="25"/>
    </row>
    <row r="1190" spans="1:17" x14ac:dyDescent="0.25">
      <c r="A1190" s="5">
        <f>+'Net Hash Rate'!B1189</f>
        <v>41009</v>
      </c>
      <c r="B1190">
        <f>+'Net Hash Rate'!G1189</f>
        <v>4.8366999626159668</v>
      </c>
      <c r="C1190">
        <v>0.70890823054176544</v>
      </c>
      <c r="D1190" s="25">
        <f t="shared" si="54"/>
        <v>4.1277917320742015</v>
      </c>
      <c r="E1190">
        <v>0.79487440626767236</v>
      </c>
      <c r="F1190" s="25">
        <f t="shared" si="55"/>
        <v>4.0418255563482948</v>
      </c>
      <c r="G1190">
        <v>1.1288100158749559</v>
      </c>
      <c r="H1190" s="25">
        <f t="shared" si="56"/>
        <v>3.7078899467410107</v>
      </c>
      <c r="K1190">
        <v>115.23951220727189</v>
      </c>
      <c r="L1190">
        <v>1188</v>
      </c>
      <c r="M1190" s="25"/>
      <c r="O1190" s="25"/>
      <c r="Q1190" s="25"/>
    </row>
    <row r="1191" spans="1:17" x14ac:dyDescent="0.25">
      <c r="A1191" s="5">
        <f>+'Net Hash Rate'!B1190</f>
        <v>41010</v>
      </c>
      <c r="B1191">
        <f>+'Net Hash Rate'!G1190</f>
        <v>4.9278998374938965</v>
      </c>
      <c r="C1191">
        <v>0.71521820755606347</v>
      </c>
      <c r="D1191" s="25">
        <f t="shared" si="54"/>
        <v>4.2126816299378333</v>
      </c>
      <c r="E1191">
        <v>0.80011189283678352</v>
      </c>
      <c r="F1191" s="25">
        <f t="shared" si="55"/>
        <v>4.1277879446571131</v>
      </c>
      <c r="G1191">
        <v>1.1298814133097397</v>
      </c>
      <c r="H1191" s="25">
        <f t="shared" si="56"/>
        <v>3.798018424184157</v>
      </c>
      <c r="K1191">
        <v>119.09526460558735</v>
      </c>
      <c r="L1191">
        <v>1189</v>
      </c>
      <c r="M1191" s="25"/>
      <c r="O1191" s="25"/>
      <c r="Q1191" s="25"/>
    </row>
    <row r="1192" spans="1:17" x14ac:dyDescent="0.25">
      <c r="A1192" s="5">
        <f>+'Net Hash Rate'!B1191</f>
        <v>41011</v>
      </c>
      <c r="B1192">
        <f>+'Net Hash Rate'!G1191</f>
        <v>4.9197001457214355</v>
      </c>
      <c r="C1192">
        <v>0.73819051846765094</v>
      </c>
      <c r="D1192" s="25">
        <f t="shared" si="54"/>
        <v>4.1815096272537851</v>
      </c>
      <c r="E1192">
        <v>0.8321649503523979</v>
      </c>
      <c r="F1192" s="25">
        <f t="shared" si="55"/>
        <v>4.0875351953690373</v>
      </c>
      <c r="G1192">
        <v>1.1972086310086967</v>
      </c>
      <c r="H1192" s="25">
        <f t="shared" si="56"/>
        <v>3.7224915147127389</v>
      </c>
      <c r="K1192">
        <v>106.79099521151744</v>
      </c>
      <c r="L1192">
        <v>1190</v>
      </c>
      <c r="M1192" s="25"/>
      <c r="O1192" s="25"/>
      <c r="Q1192" s="25"/>
    </row>
    <row r="1193" spans="1:17" x14ac:dyDescent="0.25">
      <c r="A1193" s="5">
        <f>+'Net Hash Rate'!B1192</f>
        <v>41012</v>
      </c>
      <c r="B1193">
        <f>+'Net Hash Rate'!G1192</f>
        <v>4.940000057220459</v>
      </c>
      <c r="C1193">
        <v>0.71137515523364814</v>
      </c>
      <c r="D1193" s="25">
        <f t="shared" si="54"/>
        <v>4.2286249019868105</v>
      </c>
      <c r="E1193">
        <v>0.79434024489118515</v>
      </c>
      <c r="F1193" s="25">
        <f t="shared" si="55"/>
        <v>4.1456598123292743</v>
      </c>
      <c r="G1193">
        <v>1.1166181356658891</v>
      </c>
      <c r="H1193" s="25">
        <f t="shared" si="56"/>
        <v>3.8233819215545699</v>
      </c>
      <c r="K1193">
        <v>122.32494181179179</v>
      </c>
      <c r="L1193">
        <v>1191</v>
      </c>
      <c r="M1193" s="25"/>
      <c r="O1193" s="25"/>
      <c r="Q1193" s="25"/>
    </row>
    <row r="1194" spans="1:17" x14ac:dyDescent="0.25">
      <c r="A1194" s="5">
        <f>+'Net Hash Rate'!B1193</f>
        <v>41013</v>
      </c>
      <c r="B1194">
        <f>+'Net Hash Rate'!G1193</f>
        <v>4.9597001075744629</v>
      </c>
      <c r="C1194">
        <v>0.6882834495307717</v>
      </c>
      <c r="D1194" s="25">
        <f t="shared" si="54"/>
        <v>4.271416658043691</v>
      </c>
      <c r="E1194">
        <v>0.76168329181277372</v>
      </c>
      <c r="F1194" s="25">
        <f t="shared" si="55"/>
        <v>4.1980168157616893</v>
      </c>
      <c r="G1194">
        <v>1.0468049791572103</v>
      </c>
      <c r="H1194" s="25">
        <f t="shared" si="56"/>
        <v>3.9128951284172526</v>
      </c>
      <c r="K1194">
        <v>139.66514995930109</v>
      </c>
      <c r="L1194">
        <v>1192</v>
      </c>
      <c r="M1194" s="25"/>
      <c r="O1194" s="25"/>
      <c r="Q1194" s="25"/>
    </row>
    <row r="1195" spans="1:17" x14ac:dyDescent="0.25">
      <c r="A1195" s="5">
        <f>+'Net Hash Rate'!B1194</f>
        <v>41014</v>
      </c>
      <c r="B1195">
        <f>+'Net Hash Rate'!G1194</f>
        <v>4.968900203704834</v>
      </c>
      <c r="C1195">
        <v>0.72829028519476058</v>
      </c>
      <c r="D1195" s="25">
        <f t="shared" si="54"/>
        <v>4.2406099185100734</v>
      </c>
      <c r="E1195">
        <v>0.81660830940800799</v>
      </c>
      <c r="F1195" s="25">
        <f t="shared" si="55"/>
        <v>4.1522918942968259</v>
      </c>
      <c r="G1195">
        <v>1.1596796744643683</v>
      </c>
      <c r="H1195" s="25">
        <f t="shared" si="56"/>
        <v>3.8092205292404655</v>
      </c>
      <c r="K1195">
        <v>115.23654310755701</v>
      </c>
      <c r="L1195">
        <v>1193</v>
      </c>
      <c r="M1195" s="25"/>
      <c r="O1195" s="25"/>
      <c r="Q1195" s="25"/>
    </row>
    <row r="1196" spans="1:17" x14ac:dyDescent="0.25">
      <c r="A1196" s="5">
        <f>+'Net Hash Rate'!B1195</f>
        <v>41015</v>
      </c>
      <c r="B1196">
        <f>+'Net Hash Rate'!G1195</f>
        <v>4.9320001602172852</v>
      </c>
      <c r="C1196">
        <v>0.65824852673449008</v>
      </c>
      <c r="D1196" s="25">
        <f t="shared" si="54"/>
        <v>4.273751633482795</v>
      </c>
      <c r="E1196">
        <v>0.72124222458768628</v>
      </c>
      <c r="F1196" s="25">
        <f t="shared" si="55"/>
        <v>4.2107579356295988</v>
      </c>
      <c r="G1196">
        <v>0.96594124389842684</v>
      </c>
      <c r="H1196" s="25">
        <f t="shared" si="56"/>
        <v>3.9660589163188584</v>
      </c>
      <c r="K1196">
        <v>162.82587417335219</v>
      </c>
      <c r="L1196">
        <v>1194</v>
      </c>
      <c r="M1196" s="25"/>
      <c r="O1196" s="25"/>
      <c r="Q1196" s="25"/>
    </row>
    <row r="1197" spans="1:17" x14ac:dyDescent="0.25">
      <c r="A1197" s="5">
        <f>+'Net Hash Rate'!B1196</f>
        <v>41016</v>
      </c>
      <c r="B1197">
        <f>+'Net Hash Rate'!G1196</f>
        <v>4.9759001731872559</v>
      </c>
      <c r="C1197">
        <v>0.72011905510982988</v>
      </c>
      <c r="D1197" s="25">
        <f t="shared" si="54"/>
        <v>4.2557811180774259</v>
      </c>
      <c r="E1197">
        <v>0.80505121783967815</v>
      </c>
      <c r="F1197" s="25">
        <f t="shared" si="55"/>
        <v>4.1708489553475774</v>
      </c>
      <c r="G1197">
        <v>1.1349702039637732</v>
      </c>
      <c r="H1197" s="25">
        <f t="shared" si="56"/>
        <v>3.8409299692234828</v>
      </c>
      <c r="K1197">
        <v>120.25920870370479</v>
      </c>
      <c r="L1197">
        <v>1195</v>
      </c>
      <c r="M1197" s="25"/>
      <c r="O1197" s="25"/>
      <c r="Q1197" s="25"/>
    </row>
    <row r="1198" spans="1:17" x14ac:dyDescent="0.25">
      <c r="A1198" s="5">
        <f>+'Net Hash Rate'!B1197</f>
        <v>41017</v>
      </c>
      <c r="B1198">
        <f>+'Net Hash Rate'!G1197</f>
        <v>5.117800235748291</v>
      </c>
      <c r="C1198">
        <v>0.74225593194781858</v>
      </c>
      <c r="D1198" s="25">
        <f t="shared" si="54"/>
        <v>4.3755443038004724</v>
      </c>
      <c r="E1198">
        <v>0.83022115909098293</v>
      </c>
      <c r="F1198" s="25">
        <f t="shared" si="55"/>
        <v>4.2875790766573081</v>
      </c>
      <c r="G1198">
        <v>1.1719220839286051</v>
      </c>
      <c r="H1198" s="25">
        <f t="shared" si="56"/>
        <v>3.9458781518196862</v>
      </c>
      <c r="K1198">
        <v>119.38019908742052</v>
      </c>
      <c r="L1198">
        <v>1196</v>
      </c>
      <c r="M1198" s="25"/>
      <c r="O1198" s="25"/>
      <c r="Q1198" s="25"/>
    </row>
    <row r="1199" spans="1:17" x14ac:dyDescent="0.25">
      <c r="A1199" s="5">
        <f>+'Net Hash Rate'!B1198</f>
        <v>41018</v>
      </c>
      <c r="B1199">
        <f>+'Net Hash Rate'!G1198</f>
        <v>5.137700080871582</v>
      </c>
      <c r="C1199">
        <v>0.72346867335022069</v>
      </c>
      <c r="D1199" s="25">
        <f t="shared" si="54"/>
        <v>4.4142314075213616</v>
      </c>
      <c r="E1199">
        <v>0.80350389634468367</v>
      </c>
      <c r="F1199" s="25">
        <f t="shared" si="55"/>
        <v>4.3341961845268981</v>
      </c>
      <c r="G1199">
        <v>1.1144007200666748</v>
      </c>
      <c r="H1199" s="25">
        <f t="shared" si="56"/>
        <v>4.0232993608049075</v>
      </c>
      <c r="K1199">
        <v>132.36866196754625</v>
      </c>
      <c r="L1199">
        <v>1197</v>
      </c>
      <c r="M1199" s="25"/>
      <c r="O1199" s="25"/>
      <c r="Q1199" s="25"/>
    </row>
    <row r="1200" spans="1:17" x14ac:dyDescent="0.25">
      <c r="A1200" s="5">
        <f>+'Net Hash Rate'!B1199</f>
        <v>41019</v>
      </c>
      <c r="B1200">
        <f>+'Net Hash Rate'!G1199</f>
        <v>5.3499999046325684</v>
      </c>
      <c r="C1200">
        <v>0.74874214257567007</v>
      </c>
      <c r="D1200" s="25">
        <f t="shared" si="54"/>
        <v>4.601257762056898</v>
      </c>
      <c r="E1200">
        <v>0.83032063419922486</v>
      </c>
      <c r="F1200" s="25">
        <f t="shared" si="55"/>
        <v>4.5196792704333433</v>
      </c>
      <c r="G1200">
        <v>1.1472122849109252</v>
      </c>
      <c r="H1200" s="25">
        <f t="shared" si="56"/>
        <v>4.2027876197216436</v>
      </c>
      <c r="K1200">
        <v>135.36679103966117</v>
      </c>
      <c r="L1200">
        <v>1198</v>
      </c>
      <c r="M1200" s="25"/>
      <c r="O1200" s="25"/>
      <c r="Q1200" s="25"/>
    </row>
    <row r="1201" spans="1:17" x14ac:dyDescent="0.25">
      <c r="A1201" s="5">
        <f>+'Net Hash Rate'!B1200</f>
        <v>41020</v>
      </c>
      <c r="B1201">
        <f>+'Net Hash Rate'!G1200</f>
        <v>5.2600998878479004</v>
      </c>
      <c r="C1201">
        <v>0.72694117555997184</v>
      </c>
      <c r="D1201" s="25">
        <f t="shared" si="54"/>
        <v>4.5331587122879284</v>
      </c>
      <c r="E1201">
        <v>0.80363013454747778</v>
      </c>
      <c r="F1201" s="25">
        <f t="shared" si="55"/>
        <v>4.4564697533004223</v>
      </c>
      <c r="G1201">
        <v>1.1015283957344459</v>
      </c>
      <c r="H1201" s="25">
        <f t="shared" si="56"/>
        <v>4.1585714921134542</v>
      </c>
      <c r="K1201">
        <v>141.86632669330513</v>
      </c>
      <c r="L1201">
        <v>1199</v>
      </c>
      <c r="M1201" s="25"/>
      <c r="O1201" s="25"/>
      <c r="Q1201" s="25"/>
    </row>
    <row r="1202" spans="1:17" x14ac:dyDescent="0.25">
      <c r="A1202" s="5">
        <f>+'Net Hash Rate'!B1201</f>
        <v>41021</v>
      </c>
      <c r="B1202">
        <f>+'Net Hash Rate'!G1201</f>
        <v>5.2034997940063477</v>
      </c>
      <c r="C1202">
        <v>0.74136275703534438</v>
      </c>
      <c r="D1202" s="25">
        <f t="shared" si="54"/>
        <v>4.4621370369710034</v>
      </c>
      <c r="E1202">
        <v>0.82571621212495794</v>
      </c>
      <c r="F1202" s="25">
        <f t="shared" si="55"/>
        <v>4.3777835818813902</v>
      </c>
      <c r="G1202">
        <v>1.1533872084205614</v>
      </c>
      <c r="H1202" s="25">
        <f t="shared" si="56"/>
        <v>4.0501125855857865</v>
      </c>
      <c r="K1202">
        <v>126.9554267498997</v>
      </c>
      <c r="L1202">
        <v>1200</v>
      </c>
      <c r="M1202" s="25"/>
      <c r="O1202" s="25"/>
      <c r="Q1202" s="25"/>
    </row>
    <row r="1203" spans="1:17" x14ac:dyDescent="0.25">
      <c r="A1203" s="5">
        <f>+'Net Hash Rate'!B1202</f>
        <v>41022</v>
      </c>
      <c r="B1203">
        <f>+'Net Hash Rate'!G1202</f>
        <v>4.9600000381469727</v>
      </c>
      <c r="C1203">
        <v>0.72677009289475192</v>
      </c>
      <c r="D1203" s="25">
        <f t="shared" si="54"/>
        <v>4.2332299452522211</v>
      </c>
      <c r="E1203">
        <v>0.81484759933383422</v>
      </c>
      <c r="F1203" s="25">
        <f t="shared" si="55"/>
        <v>4.1451524388131382</v>
      </c>
      <c r="G1203">
        <v>1.1569846730964488</v>
      </c>
      <c r="H1203" s="25">
        <f t="shared" si="56"/>
        <v>3.8030153650505238</v>
      </c>
      <c r="K1203">
        <v>115.35013057655314</v>
      </c>
      <c r="L1203">
        <v>1201</v>
      </c>
      <c r="M1203" s="25"/>
      <c r="O1203" s="25"/>
      <c r="Q1203" s="25"/>
    </row>
    <row r="1204" spans="1:17" x14ac:dyDescent="0.25">
      <c r="A1204" s="5">
        <f>+'Net Hash Rate'!B1203</f>
        <v>41023</v>
      </c>
      <c r="B1204">
        <f>+'Net Hash Rate'!G1203</f>
        <v>5.0981998443603516</v>
      </c>
      <c r="C1204">
        <v>0.73489927776204367</v>
      </c>
      <c r="D1204" s="25">
        <f t="shared" si="54"/>
        <v>4.3633005665983076</v>
      </c>
      <c r="E1204">
        <v>0.82080479084761671</v>
      </c>
      <c r="F1204" s="25">
        <f t="shared" si="55"/>
        <v>4.277395053512735</v>
      </c>
      <c r="G1204">
        <v>1.1545047564285262</v>
      </c>
      <c r="H1204" s="25">
        <f t="shared" si="56"/>
        <v>3.9436950879318253</v>
      </c>
      <c r="K1204">
        <v>121.90045765054118</v>
      </c>
      <c r="L1204">
        <v>1202</v>
      </c>
      <c r="M1204" s="25"/>
      <c r="O1204" s="25"/>
      <c r="Q1204" s="25"/>
    </row>
    <row r="1205" spans="1:17" x14ac:dyDescent="0.25">
      <c r="A1205" s="5">
        <f>+'Net Hash Rate'!B1204</f>
        <v>41024</v>
      </c>
      <c r="B1205">
        <f>+'Net Hash Rate'!G1204</f>
        <v>5.1318001747131348</v>
      </c>
      <c r="C1205">
        <v>0.74124613686795471</v>
      </c>
      <c r="D1205" s="25">
        <f t="shared" si="54"/>
        <v>4.3905540378451802</v>
      </c>
      <c r="E1205">
        <v>0.82829162521426158</v>
      </c>
      <c r="F1205" s="25">
        <f t="shared" si="55"/>
        <v>4.303508549498873</v>
      </c>
      <c r="G1205">
        <v>1.1664198246954913</v>
      </c>
      <c r="H1205" s="25">
        <f t="shared" si="56"/>
        <v>3.9653803500176434</v>
      </c>
      <c r="K1205">
        <v>121.05543769145264</v>
      </c>
      <c r="L1205">
        <v>1203</v>
      </c>
      <c r="M1205" s="25"/>
      <c r="O1205" s="25"/>
      <c r="Q1205" s="25"/>
    </row>
    <row r="1206" spans="1:17" x14ac:dyDescent="0.25">
      <c r="A1206" s="5">
        <f>+'Net Hash Rate'!B1205</f>
        <v>41025</v>
      </c>
      <c r="B1206">
        <f>+'Net Hash Rate'!G1205</f>
        <v>5.097599983215332</v>
      </c>
      <c r="C1206">
        <v>0.69649119473858767</v>
      </c>
      <c r="D1206" s="25">
        <f t="shared" si="54"/>
        <v>4.4011087884767441</v>
      </c>
      <c r="E1206">
        <v>0.76776047500087985</v>
      </c>
      <c r="F1206" s="25">
        <f t="shared" si="55"/>
        <v>4.3298395082144525</v>
      </c>
      <c r="G1206">
        <v>1.0446059941797545</v>
      </c>
      <c r="H1206" s="25">
        <f t="shared" si="56"/>
        <v>4.0529939890355777</v>
      </c>
      <c r="K1206">
        <v>148.20776993215605</v>
      </c>
      <c r="L1206">
        <v>1204</v>
      </c>
      <c r="M1206" s="25"/>
      <c r="O1206" s="25"/>
      <c r="Q1206" s="25"/>
    </row>
    <row r="1207" spans="1:17" x14ac:dyDescent="0.25">
      <c r="A1207" s="5">
        <f>+'Net Hash Rate'!B1206</f>
        <v>41026</v>
      </c>
      <c r="B1207">
        <f>+'Net Hash Rate'!G1206</f>
        <v>5.1094999313354492</v>
      </c>
      <c r="C1207">
        <v>0.70629316658415464</v>
      </c>
      <c r="D1207" s="25">
        <f t="shared" si="54"/>
        <v>4.4032067647512942</v>
      </c>
      <c r="E1207">
        <v>0.78084936095932</v>
      </c>
      <c r="F1207" s="25">
        <f t="shared" si="55"/>
        <v>4.3286505703761291</v>
      </c>
      <c r="G1207">
        <v>1.0704628980096509</v>
      </c>
      <c r="H1207" s="25">
        <f t="shared" si="56"/>
        <v>4.0390370333257986</v>
      </c>
      <c r="K1207">
        <v>141.7413579645258</v>
      </c>
      <c r="L1207">
        <v>1205</v>
      </c>
      <c r="M1207" s="25"/>
      <c r="O1207" s="25"/>
      <c r="Q1207" s="25"/>
    </row>
    <row r="1208" spans="1:17" x14ac:dyDescent="0.25">
      <c r="A1208" s="5">
        <f>+'Net Hash Rate'!B1207</f>
        <v>41027</v>
      </c>
      <c r="B1208">
        <f>+'Net Hash Rate'!G1207</f>
        <v>4.9794001579284668</v>
      </c>
      <c r="C1208">
        <v>0.67145633937771354</v>
      </c>
      <c r="D1208" s="25">
        <f t="shared" si="54"/>
        <v>4.3079438185507533</v>
      </c>
      <c r="E1208">
        <v>0.73768192852904557</v>
      </c>
      <c r="F1208" s="25">
        <f t="shared" si="55"/>
        <v>4.2417182293994209</v>
      </c>
      <c r="G1208">
        <v>0.99493522958739455</v>
      </c>
      <c r="H1208" s="25">
        <f t="shared" si="56"/>
        <v>3.9844649283410725</v>
      </c>
      <c r="K1208">
        <v>156.11888541898867</v>
      </c>
      <c r="L1208">
        <v>1206</v>
      </c>
      <c r="M1208" s="25"/>
      <c r="O1208" s="25"/>
      <c r="Q1208" s="25"/>
    </row>
    <row r="1209" spans="1:17" x14ac:dyDescent="0.25">
      <c r="A1209" s="5">
        <f>+'Net Hash Rate'!B1208</f>
        <v>41028</v>
      </c>
      <c r="B1209">
        <f>+'Net Hash Rate'!G1208</f>
        <v>4.9043998718261719</v>
      </c>
      <c r="C1209">
        <v>0.67611336434821567</v>
      </c>
      <c r="D1209" s="25">
        <f t="shared" si="54"/>
        <v>4.2282865074779563</v>
      </c>
      <c r="E1209">
        <v>0.7469789090904374</v>
      </c>
      <c r="F1209" s="25">
        <f t="shared" si="55"/>
        <v>4.1574209627357348</v>
      </c>
      <c r="G1209">
        <v>1.0222561176415981</v>
      </c>
      <c r="H1209" s="25">
        <f t="shared" si="56"/>
        <v>3.8821437541845736</v>
      </c>
      <c r="K1209">
        <v>143.1991760574297</v>
      </c>
      <c r="L1209">
        <v>1207</v>
      </c>
      <c r="M1209" s="25"/>
      <c r="O1209" s="25"/>
      <c r="Q1209" s="25"/>
    </row>
    <row r="1210" spans="1:17" x14ac:dyDescent="0.25">
      <c r="A1210" s="5">
        <f>+'Net Hash Rate'!B1209</f>
        <v>41029</v>
      </c>
      <c r="B1210">
        <f>+'Net Hash Rate'!G1209</f>
        <v>4.9491000175476074</v>
      </c>
      <c r="C1210">
        <v>0.68006784874242665</v>
      </c>
      <c r="D1210" s="25">
        <f t="shared" si="54"/>
        <v>4.2690321688051807</v>
      </c>
      <c r="E1210">
        <v>0.75073663222868403</v>
      </c>
      <c r="F1210" s="25">
        <f t="shared" si="55"/>
        <v>4.1983633853189231</v>
      </c>
      <c r="G1210">
        <v>1.0252495216810504</v>
      </c>
      <c r="H1210" s="25">
        <f t="shared" si="56"/>
        <v>3.923850495866557</v>
      </c>
      <c r="K1210">
        <v>144.98165526119269</v>
      </c>
      <c r="L1210">
        <v>1208</v>
      </c>
      <c r="M1210" s="25"/>
      <c r="O1210" s="25"/>
      <c r="Q1210" s="25"/>
    </row>
    <row r="1211" spans="1:17" x14ac:dyDescent="0.25">
      <c r="A1211" s="5">
        <f>+'Net Hash Rate'!B1210</f>
        <v>41030</v>
      </c>
      <c r="B1211">
        <f>+'Net Hash Rate'!G1210</f>
        <v>5</v>
      </c>
      <c r="C1211">
        <v>0.71018182949578457</v>
      </c>
      <c r="D1211" s="25">
        <f t="shared" si="54"/>
        <v>4.2898181705042155</v>
      </c>
      <c r="E1211">
        <v>0.79040146070791717</v>
      </c>
      <c r="F1211" s="25">
        <f t="shared" si="55"/>
        <v>4.2095985392920827</v>
      </c>
      <c r="G1211">
        <v>1.1020146181514472</v>
      </c>
      <c r="H1211" s="25">
        <f t="shared" si="56"/>
        <v>3.897985381848553</v>
      </c>
      <c r="K1211">
        <v>128.342195714968</v>
      </c>
      <c r="L1211">
        <v>1209</v>
      </c>
      <c r="M1211" s="25"/>
      <c r="O1211" s="25"/>
      <c r="Q1211" s="25"/>
    </row>
    <row r="1212" spans="1:17" x14ac:dyDescent="0.25">
      <c r="A1212" s="5">
        <f>+'Net Hash Rate'!B1211</f>
        <v>41031</v>
      </c>
      <c r="B1212">
        <f>+'Net Hash Rate'!G1211</f>
        <v>5.073699951171875</v>
      </c>
      <c r="C1212">
        <v>0.74554480398520506</v>
      </c>
      <c r="D1212" s="25">
        <f t="shared" si="54"/>
        <v>4.3281551471866697</v>
      </c>
      <c r="E1212">
        <v>0.83644845335036444</v>
      </c>
      <c r="F1212" s="25">
        <f t="shared" si="55"/>
        <v>4.2372514978215108</v>
      </c>
      <c r="G1212">
        <v>1.1895636793093267</v>
      </c>
      <c r="H1212" s="25">
        <f t="shared" si="56"/>
        <v>3.8841362718625483</v>
      </c>
      <c r="K1212">
        <v>114.27013575132904</v>
      </c>
      <c r="L1212">
        <v>1210</v>
      </c>
      <c r="M1212" s="25"/>
      <c r="O1212" s="25"/>
      <c r="Q1212" s="25"/>
    </row>
    <row r="1213" spans="1:17" x14ac:dyDescent="0.25">
      <c r="A1213" s="5">
        <f>+'Net Hash Rate'!B1212</f>
        <v>41032</v>
      </c>
      <c r="B1213">
        <f>+'Net Hash Rate'!G1212</f>
        <v>5.1343998908996582</v>
      </c>
      <c r="C1213">
        <v>0.72380103482029579</v>
      </c>
      <c r="D1213" s="25">
        <f t="shared" si="54"/>
        <v>4.4105988560793623</v>
      </c>
      <c r="E1213">
        <v>0.80408906709391381</v>
      </c>
      <c r="F1213" s="25">
        <f t="shared" si="55"/>
        <v>4.3303108238057444</v>
      </c>
      <c r="G1213">
        <v>1.1159679284607837</v>
      </c>
      <c r="H1213" s="25">
        <f t="shared" si="56"/>
        <v>4.0184319624388749</v>
      </c>
      <c r="K1213">
        <v>131.8432766980232</v>
      </c>
      <c r="L1213">
        <v>1211</v>
      </c>
      <c r="M1213" s="25"/>
      <c r="O1213" s="25"/>
      <c r="Q1213" s="25"/>
    </row>
    <row r="1214" spans="1:17" x14ac:dyDescent="0.25">
      <c r="A1214" s="5">
        <f>+'Net Hash Rate'!B1213</f>
        <v>41033</v>
      </c>
      <c r="B1214">
        <f>+'Net Hash Rate'!G1213</f>
        <v>5.0669999122619629</v>
      </c>
      <c r="C1214">
        <v>0.71186373613654486</v>
      </c>
      <c r="D1214" s="25">
        <f t="shared" si="54"/>
        <v>4.3551361761254181</v>
      </c>
      <c r="E1214">
        <v>0.79016812617011933</v>
      </c>
      <c r="F1214" s="25">
        <f t="shared" si="55"/>
        <v>4.2768317860918437</v>
      </c>
      <c r="G1214">
        <v>1.0943415292555403</v>
      </c>
      <c r="H1214" s="25">
        <f t="shared" si="56"/>
        <v>3.9726583830064226</v>
      </c>
      <c r="K1214">
        <v>133.48328003346097</v>
      </c>
      <c r="L1214">
        <v>1212</v>
      </c>
      <c r="M1214" s="25"/>
      <c r="O1214" s="25"/>
      <c r="Q1214" s="25"/>
    </row>
    <row r="1215" spans="1:17" x14ac:dyDescent="0.25">
      <c r="A1215" s="5">
        <f>+'Net Hash Rate'!B1214</f>
        <v>41034</v>
      </c>
      <c r="B1215">
        <f>+'Net Hash Rate'!G1214</f>
        <v>5.0770001411437988</v>
      </c>
      <c r="C1215">
        <v>0.69364362390683099</v>
      </c>
      <c r="D1215" s="25">
        <f t="shared" si="54"/>
        <v>4.383356517236968</v>
      </c>
      <c r="E1215">
        <v>0.76461230773448008</v>
      </c>
      <c r="F1215" s="25">
        <f t="shared" si="55"/>
        <v>4.3123878334093186</v>
      </c>
      <c r="G1215">
        <v>1.0402901600629826</v>
      </c>
      <c r="H1215" s="25">
        <f t="shared" si="56"/>
        <v>4.0367099810808167</v>
      </c>
      <c r="K1215">
        <v>148.23518027919459</v>
      </c>
      <c r="L1215">
        <v>1213</v>
      </c>
      <c r="M1215" s="25"/>
      <c r="O1215" s="25"/>
      <c r="Q1215" s="25"/>
    </row>
    <row r="1216" spans="1:17" x14ac:dyDescent="0.25">
      <c r="A1216" s="5">
        <f>+'Net Hash Rate'!B1215</f>
        <v>41035</v>
      </c>
      <c r="B1216">
        <f>+'Net Hash Rate'!G1215</f>
        <v>5.0499000549316406</v>
      </c>
      <c r="C1216">
        <v>0.69384279553579009</v>
      </c>
      <c r="D1216" s="25">
        <f t="shared" si="54"/>
        <v>4.3560572593958504</v>
      </c>
      <c r="E1216">
        <v>0.76592181971663953</v>
      </c>
      <c r="F1216" s="25">
        <f t="shared" si="55"/>
        <v>4.2839782352150007</v>
      </c>
      <c r="G1216">
        <v>1.0459127891471482</v>
      </c>
      <c r="H1216" s="25">
        <f t="shared" si="56"/>
        <v>4.0039872657844926</v>
      </c>
      <c r="K1216">
        <v>145.04271584364344</v>
      </c>
      <c r="L1216">
        <v>1214</v>
      </c>
      <c r="M1216" s="25"/>
      <c r="O1216" s="25"/>
      <c r="Q1216" s="25"/>
    </row>
    <row r="1217" spans="1:17" x14ac:dyDescent="0.25">
      <c r="A1217" s="5">
        <f>+'Net Hash Rate'!B1216</f>
        <v>41036</v>
      </c>
      <c r="B1217">
        <f>+'Net Hash Rate'!G1216</f>
        <v>5.059999942779541</v>
      </c>
      <c r="C1217">
        <v>0.70556841181658358</v>
      </c>
      <c r="D1217" s="25">
        <f t="shared" si="54"/>
        <v>4.3544315309629571</v>
      </c>
      <c r="E1217">
        <v>0.78173724570171688</v>
      </c>
      <c r="F1217" s="25">
        <f t="shared" si="55"/>
        <v>4.2782626970778246</v>
      </c>
      <c r="G1217">
        <v>1.0776150809285165</v>
      </c>
      <c r="H1217" s="25">
        <f t="shared" si="56"/>
        <v>3.9823848618510245</v>
      </c>
      <c r="K1217">
        <v>137.20356661979653</v>
      </c>
      <c r="L1217">
        <v>1215</v>
      </c>
      <c r="M1217" s="25"/>
      <c r="O1217" s="25"/>
      <c r="Q1217" s="25"/>
    </row>
    <row r="1218" spans="1:17" x14ac:dyDescent="0.25">
      <c r="A1218" s="5">
        <f>+'Net Hash Rate'!B1217</f>
        <v>41037</v>
      </c>
      <c r="B1218">
        <f>+'Net Hash Rate'!G1217</f>
        <v>5.0500001907348633</v>
      </c>
      <c r="C1218">
        <v>0.69779985977791004</v>
      </c>
      <c r="D1218" s="25">
        <f t="shared" si="54"/>
        <v>4.3522003309569532</v>
      </c>
      <c r="E1218">
        <v>0.77138534600271702</v>
      </c>
      <c r="F1218" s="25">
        <f t="shared" si="55"/>
        <v>4.2786148447321466</v>
      </c>
      <c r="G1218">
        <v>1.0572281672429802</v>
      </c>
      <c r="H1218" s="25">
        <f t="shared" si="56"/>
        <v>3.9927720234918831</v>
      </c>
      <c r="K1218">
        <v>141.94756779055407</v>
      </c>
      <c r="L1218">
        <v>1216</v>
      </c>
      <c r="M1218" s="25"/>
      <c r="O1218" s="25"/>
      <c r="Q1218" s="25"/>
    </row>
    <row r="1219" spans="1:17" x14ac:dyDescent="0.25">
      <c r="A1219" s="5">
        <f>+'Net Hash Rate'!B1218</f>
        <v>41038</v>
      </c>
      <c r="B1219">
        <f>+'Net Hash Rate'!G1218</f>
        <v>5.0437002182006836</v>
      </c>
      <c r="C1219">
        <v>0.72894467433290389</v>
      </c>
      <c r="D1219" s="25">
        <f t="shared" si="54"/>
        <v>4.31475554386778</v>
      </c>
      <c r="E1219">
        <v>0.81465758228213192</v>
      </c>
      <c r="F1219" s="25">
        <f t="shared" si="55"/>
        <v>4.2290426359185513</v>
      </c>
      <c r="G1219">
        <v>1.1476093732109078</v>
      </c>
      <c r="H1219" s="25">
        <f t="shared" si="56"/>
        <v>3.896090844989776</v>
      </c>
      <c r="K1219">
        <v>120.8150972011904</v>
      </c>
      <c r="L1219">
        <v>1217</v>
      </c>
      <c r="M1219" s="25"/>
      <c r="O1219" s="25"/>
      <c r="Q1219" s="25"/>
    </row>
    <row r="1220" spans="1:17" x14ac:dyDescent="0.25">
      <c r="A1220" s="5">
        <f>+'Net Hash Rate'!B1219</f>
        <v>41039</v>
      </c>
      <c r="B1220">
        <f>+'Net Hash Rate'!G1219</f>
        <v>4.8499999046325684</v>
      </c>
      <c r="C1220">
        <v>0.77408402326092574</v>
      </c>
      <c r="D1220" s="25">
        <f t="shared" ref="D1220:D1283" si="57">+B1220-C1220</f>
        <v>4.0759158813716425</v>
      </c>
      <c r="E1220">
        <v>0.88441808285103063</v>
      </c>
      <c r="F1220" s="25">
        <f t="shared" ref="F1220:F1283" si="58">+B1220-E1220</f>
        <v>3.9655818217815377</v>
      </c>
      <c r="G1220">
        <v>1.3130107373287914</v>
      </c>
      <c r="H1220" s="25">
        <f t="shared" ref="H1220:H1283" si="59">+B1220-G1220</f>
        <v>3.5369891673037772</v>
      </c>
      <c r="K1220">
        <v>88.659822285459214</v>
      </c>
      <c r="L1220">
        <v>1218</v>
      </c>
      <c r="M1220" s="25"/>
      <c r="O1220" s="25"/>
      <c r="Q1220" s="25"/>
    </row>
    <row r="1221" spans="1:17" x14ac:dyDescent="0.25">
      <c r="A1221" s="5">
        <f>+'Net Hash Rate'!B1220</f>
        <v>41040</v>
      </c>
      <c r="B1221">
        <f>+'Net Hash Rate'!G1220</f>
        <v>4.9600000381469727</v>
      </c>
      <c r="C1221">
        <v>0.69151934272446358</v>
      </c>
      <c r="D1221" s="25">
        <f t="shared" si="57"/>
        <v>4.2684806954225092</v>
      </c>
      <c r="E1221">
        <v>0.76614277377845941</v>
      </c>
      <c r="F1221" s="25">
        <f t="shared" si="58"/>
        <v>4.1938572643685132</v>
      </c>
      <c r="G1221">
        <v>1.0560174917077074</v>
      </c>
      <c r="H1221" s="25">
        <f t="shared" si="59"/>
        <v>3.9039825464392655</v>
      </c>
      <c r="K1221">
        <v>137.28065735280126</v>
      </c>
      <c r="L1221">
        <v>1219</v>
      </c>
      <c r="M1221" s="25"/>
      <c r="O1221" s="25"/>
      <c r="Q1221" s="25"/>
    </row>
    <row r="1222" spans="1:17" x14ac:dyDescent="0.25">
      <c r="A1222" s="5">
        <f>+'Net Hash Rate'!B1221</f>
        <v>41041</v>
      </c>
      <c r="B1222">
        <f>+'Net Hash Rate'!G1221</f>
        <v>4.946199893951416</v>
      </c>
      <c r="C1222">
        <v>0.71247927763227903</v>
      </c>
      <c r="D1222" s="25">
        <f t="shared" si="57"/>
        <v>4.233720616319137</v>
      </c>
      <c r="E1222">
        <v>0.79562914743998936</v>
      </c>
      <c r="F1222" s="25">
        <f t="shared" si="58"/>
        <v>4.150570746511427</v>
      </c>
      <c r="G1222">
        <v>1.1186248167080404</v>
      </c>
      <c r="H1222" s="25">
        <f t="shared" si="59"/>
        <v>3.8275750772433756</v>
      </c>
      <c r="K1222">
        <v>122.20018507141063</v>
      </c>
      <c r="L1222">
        <v>1220</v>
      </c>
      <c r="M1222" s="25"/>
      <c r="O1222" s="25"/>
      <c r="Q1222" s="25"/>
    </row>
    <row r="1223" spans="1:17" x14ac:dyDescent="0.25">
      <c r="A1223" s="5">
        <f>+'Net Hash Rate'!B1222</f>
        <v>41042</v>
      </c>
      <c r="B1223">
        <f>+'Net Hash Rate'!G1222</f>
        <v>4.929999828338623</v>
      </c>
      <c r="C1223">
        <v>0.70676402557677309</v>
      </c>
      <c r="D1223" s="25">
        <f t="shared" si="57"/>
        <v>4.2232358027618497</v>
      </c>
      <c r="E1223">
        <v>0.78835087214856425</v>
      </c>
      <c r="F1223" s="25">
        <f t="shared" si="58"/>
        <v>4.1416489561900587</v>
      </c>
      <c r="G1223">
        <v>1.1052749776566864</v>
      </c>
      <c r="H1223" s="25">
        <f t="shared" si="59"/>
        <v>3.8247248506819367</v>
      </c>
      <c r="K1223">
        <v>124.23284331389915</v>
      </c>
      <c r="L1223">
        <v>1221</v>
      </c>
      <c r="M1223" s="25"/>
      <c r="O1223" s="25"/>
      <c r="Q1223" s="25"/>
    </row>
    <row r="1224" spans="1:17" x14ac:dyDescent="0.25">
      <c r="A1224" s="5">
        <f>+'Net Hash Rate'!B1223</f>
        <v>41043</v>
      </c>
      <c r="B1224">
        <f>+'Net Hash Rate'!G1223</f>
        <v>5.0058999061584473</v>
      </c>
      <c r="C1224">
        <v>0.71539558410593085</v>
      </c>
      <c r="D1224" s="25">
        <f t="shared" si="57"/>
        <v>4.2905043220525165</v>
      </c>
      <c r="E1224">
        <v>0.79737995703396081</v>
      </c>
      <c r="F1224" s="25">
        <f t="shared" si="58"/>
        <v>4.2085199491244865</v>
      </c>
      <c r="G1224">
        <v>1.1158482536728933</v>
      </c>
      <c r="H1224" s="25">
        <f t="shared" si="59"/>
        <v>3.8900516524855542</v>
      </c>
      <c r="K1224">
        <v>125.59967229322393</v>
      </c>
      <c r="L1224">
        <v>1222</v>
      </c>
      <c r="M1224" s="25"/>
      <c r="O1224" s="25"/>
      <c r="Q1224" s="25"/>
    </row>
    <row r="1225" spans="1:17" x14ac:dyDescent="0.25">
      <c r="A1225" s="5">
        <f>+'Net Hash Rate'!B1224</f>
        <v>41044</v>
      </c>
      <c r="B1225">
        <f>+'Net Hash Rate'!G1224</f>
        <v>5.0349998474121094</v>
      </c>
      <c r="C1225">
        <v>0.73103352330841986</v>
      </c>
      <c r="D1225" s="25">
        <f t="shared" si="57"/>
        <v>4.3039663241036896</v>
      </c>
      <c r="E1225">
        <v>0.81787574271454211</v>
      </c>
      <c r="F1225" s="25">
        <f t="shared" si="58"/>
        <v>4.2171241046975672</v>
      </c>
      <c r="G1225">
        <v>1.1552143439976239</v>
      </c>
      <c r="H1225" s="25">
        <f t="shared" si="59"/>
        <v>3.8797855034144852</v>
      </c>
      <c r="K1225">
        <v>118.94582207235304</v>
      </c>
      <c r="L1225">
        <v>1223</v>
      </c>
      <c r="M1225" s="25"/>
      <c r="O1225" s="25"/>
      <c r="Q1225" s="25"/>
    </row>
    <row r="1226" spans="1:17" x14ac:dyDescent="0.25">
      <c r="A1226" s="5">
        <f>+'Net Hash Rate'!B1225</f>
        <v>41045</v>
      </c>
      <c r="B1226">
        <f>+'Net Hash Rate'!G1225</f>
        <v>5.0886998176574707</v>
      </c>
      <c r="C1226">
        <v>0.75356863250267392</v>
      </c>
      <c r="D1226" s="25">
        <f t="shared" si="57"/>
        <v>4.3351311851547969</v>
      </c>
      <c r="E1226">
        <v>0.84696222207848659</v>
      </c>
      <c r="F1226" s="25">
        <f t="shared" si="58"/>
        <v>4.241737595578984</v>
      </c>
      <c r="G1226">
        <v>1.2097496207857314</v>
      </c>
      <c r="H1226" s="25">
        <f t="shared" si="59"/>
        <v>3.878950196871739</v>
      </c>
      <c r="K1226">
        <v>111.40287991528328</v>
      </c>
      <c r="L1226">
        <v>1224</v>
      </c>
      <c r="M1226" s="25"/>
      <c r="O1226" s="25"/>
      <c r="Q1226" s="25"/>
    </row>
    <row r="1227" spans="1:17" x14ac:dyDescent="0.25">
      <c r="A1227" s="5">
        <f>+'Net Hash Rate'!B1226</f>
        <v>41046</v>
      </c>
      <c r="B1227">
        <f>+'Net Hash Rate'!G1226</f>
        <v>5.0998001098632813</v>
      </c>
      <c r="C1227">
        <v>0.73992681783754521</v>
      </c>
      <c r="D1227" s="25">
        <f t="shared" si="57"/>
        <v>4.3598732920257364</v>
      </c>
      <c r="E1227">
        <v>0.82769010398013798</v>
      </c>
      <c r="F1227" s="25">
        <f t="shared" si="58"/>
        <v>4.2721100058831434</v>
      </c>
      <c r="G1227">
        <v>1.1686065890010398</v>
      </c>
      <c r="H1227" s="25">
        <f t="shared" si="59"/>
        <v>3.9311935208622417</v>
      </c>
      <c r="K1227">
        <v>119.22634578496701</v>
      </c>
      <c r="L1227">
        <v>1225</v>
      </c>
      <c r="M1227" s="25"/>
      <c r="O1227" s="25"/>
      <c r="Q1227" s="25"/>
    </row>
    <row r="1228" spans="1:17" x14ac:dyDescent="0.25">
      <c r="A1228" s="5">
        <f>+'Net Hash Rate'!B1227</f>
        <v>41047</v>
      </c>
      <c r="B1228">
        <f>+'Net Hash Rate'!G1227</f>
        <v>5.1180000305175781</v>
      </c>
      <c r="C1228">
        <v>0.69521376313001571</v>
      </c>
      <c r="D1228" s="25">
        <f t="shared" si="57"/>
        <v>4.4227862673875622</v>
      </c>
      <c r="E1228">
        <v>0.76521688484612727</v>
      </c>
      <c r="F1228" s="25">
        <f t="shared" si="58"/>
        <v>4.3527831456714505</v>
      </c>
      <c r="G1228">
        <v>1.0371440111523633</v>
      </c>
      <c r="H1228" s="25">
        <f t="shared" si="59"/>
        <v>4.080856019365215</v>
      </c>
      <c r="K1228">
        <v>151.63162415494253</v>
      </c>
      <c r="L1228">
        <v>1226</v>
      </c>
      <c r="M1228" s="25"/>
      <c r="O1228" s="25"/>
      <c r="Q1228" s="25"/>
    </row>
    <row r="1229" spans="1:17" x14ac:dyDescent="0.25">
      <c r="A1229" s="5">
        <f>+'Net Hash Rate'!B1228</f>
        <v>41048</v>
      </c>
      <c r="B1229">
        <f>+'Net Hash Rate'!G1228</f>
        <v>5.0995001792907715</v>
      </c>
      <c r="C1229">
        <v>0.73037136838146133</v>
      </c>
      <c r="D1229" s="25">
        <f t="shared" si="57"/>
        <v>4.3691288109093103</v>
      </c>
      <c r="E1229">
        <v>0.81449909477431393</v>
      </c>
      <c r="F1229" s="25">
        <f t="shared" si="58"/>
        <v>4.2850010845164572</v>
      </c>
      <c r="G1229">
        <v>1.1412932479473494</v>
      </c>
      <c r="H1229" s="25">
        <f t="shared" si="59"/>
        <v>3.9582069313434221</v>
      </c>
      <c r="K1229">
        <v>124.6427259571491</v>
      </c>
      <c r="L1229">
        <v>1227</v>
      </c>
      <c r="M1229" s="25"/>
      <c r="O1229" s="25"/>
      <c r="Q1229" s="25"/>
    </row>
    <row r="1230" spans="1:17" x14ac:dyDescent="0.25">
      <c r="A1230" s="5">
        <f>+'Net Hash Rate'!B1229</f>
        <v>41049</v>
      </c>
      <c r="B1230">
        <f>+'Net Hash Rate'!G1229</f>
        <v>5.0900001525878906</v>
      </c>
      <c r="C1230">
        <v>0.7473176291005279</v>
      </c>
      <c r="D1230" s="25">
        <f t="shared" si="57"/>
        <v>4.3426825234873627</v>
      </c>
      <c r="E1230">
        <v>0.83827578252226875</v>
      </c>
      <c r="F1230" s="25">
        <f t="shared" si="58"/>
        <v>4.251724370065622</v>
      </c>
      <c r="G1230">
        <v>1.1916027294890208</v>
      </c>
      <c r="H1230" s="25">
        <f t="shared" si="59"/>
        <v>3.8983974230988698</v>
      </c>
      <c r="K1230">
        <v>114.58497852352514</v>
      </c>
      <c r="L1230">
        <v>1228</v>
      </c>
      <c r="M1230" s="25"/>
      <c r="O1230" s="25"/>
      <c r="Q1230" s="25"/>
    </row>
    <row r="1231" spans="1:17" x14ac:dyDescent="0.25">
      <c r="A1231" s="5">
        <f>+'Net Hash Rate'!B1230</f>
        <v>41050</v>
      </c>
      <c r="B1231">
        <f>+'Net Hash Rate'!G1230</f>
        <v>5.0998001098632813</v>
      </c>
      <c r="C1231">
        <v>0.74530215250667564</v>
      </c>
      <c r="D1231" s="25">
        <f t="shared" si="57"/>
        <v>4.3544979573566058</v>
      </c>
      <c r="E1231">
        <v>0.83511703067239329</v>
      </c>
      <c r="F1231" s="25">
        <f t="shared" si="58"/>
        <v>4.2646830791908883</v>
      </c>
      <c r="G1231">
        <v>1.1840029249071251</v>
      </c>
      <c r="H1231" s="25">
        <f t="shared" si="59"/>
        <v>3.9157971849561561</v>
      </c>
      <c r="K1231">
        <v>116.35928602355858</v>
      </c>
      <c r="L1231">
        <v>1229</v>
      </c>
      <c r="M1231" s="25"/>
      <c r="O1231" s="25"/>
      <c r="Q1231" s="25"/>
    </row>
    <row r="1232" spans="1:17" x14ac:dyDescent="0.25">
      <c r="A1232" s="5">
        <f>+'Net Hash Rate'!B1231</f>
        <v>41051</v>
      </c>
      <c r="B1232">
        <f>+'Net Hash Rate'!G1231</f>
        <v>5.0988001823425293</v>
      </c>
      <c r="C1232">
        <v>0.76793894613633185</v>
      </c>
      <c r="D1232" s="25">
        <f t="shared" si="57"/>
        <v>4.3308612362061973</v>
      </c>
      <c r="E1232">
        <v>0.86643172297134541</v>
      </c>
      <c r="F1232" s="25">
        <f t="shared" si="58"/>
        <v>4.2323684593711839</v>
      </c>
      <c r="G1232">
        <v>1.2490269145869541</v>
      </c>
      <c r="H1232" s="25">
        <f t="shared" si="59"/>
        <v>3.8497732677555749</v>
      </c>
      <c r="K1232">
        <v>105.531261285344</v>
      </c>
      <c r="L1232">
        <v>1230</v>
      </c>
      <c r="M1232" s="25"/>
      <c r="O1232" s="25"/>
      <c r="Q1232" s="25"/>
    </row>
    <row r="1233" spans="1:17" x14ac:dyDescent="0.25">
      <c r="A1233" s="5">
        <f>+'Net Hash Rate'!B1232</f>
        <v>41052</v>
      </c>
      <c r="B1233">
        <f>+'Net Hash Rate'!G1232</f>
        <v>5.1396999359130859</v>
      </c>
      <c r="C1233">
        <v>0.72307852586443955</v>
      </c>
      <c r="D1233" s="25">
        <f t="shared" si="57"/>
        <v>4.4166214100486467</v>
      </c>
      <c r="E1233">
        <v>0.80288851411367279</v>
      </c>
      <c r="F1233" s="25">
        <f t="shared" si="58"/>
        <v>4.3368114217994131</v>
      </c>
      <c r="G1233">
        <v>1.11291041346782</v>
      </c>
      <c r="H1233" s="25">
        <f t="shared" si="59"/>
        <v>4.0267895224452657</v>
      </c>
      <c r="K1233">
        <v>132.81409528610666</v>
      </c>
      <c r="L1233">
        <v>1231</v>
      </c>
      <c r="M1233" s="25"/>
      <c r="O1233" s="25"/>
      <c r="Q1233" s="25"/>
    </row>
    <row r="1234" spans="1:17" x14ac:dyDescent="0.25">
      <c r="A1234" s="5">
        <f>+'Net Hash Rate'!B1233</f>
        <v>41053</v>
      </c>
      <c r="B1234">
        <f>+'Net Hash Rate'!G1233</f>
        <v>5.1189999580383301</v>
      </c>
      <c r="C1234">
        <v>0.72876966805832344</v>
      </c>
      <c r="D1234" s="25">
        <f t="shared" si="57"/>
        <v>4.390230289980007</v>
      </c>
      <c r="E1234">
        <v>0.81154183333581875</v>
      </c>
      <c r="F1234" s="25">
        <f t="shared" si="58"/>
        <v>4.307458124702511</v>
      </c>
      <c r="G1234">
        <v>1.1330703093562475</v>
      </c>
      <c r="H1234" s="25">
        <f t="shared" si="59"/>
        <v>3.9859296486820828</v>
      </c>
      <c r="K1234">
        <v>127.29584469160676</v>
      </c>
      <c r="L1234">
        <v>1232</v>
      </c>
      <c r="M1234" s="25"/>
      <c r="O1234" s="25"/>
      <c r="Q1234" s="25"/>
    </row>
    <row r="1235" spans="1:17" x14ac:dyDescent="0.25">
      <c r="A1235" s="5">
        <f>+'Net Hash Rate'!B1234</f>
        <v>41054</v>
      </c>
      <c r="B1235">
        <f>+'Net Hash Rate'!G1234</f>
        <v>5.1455001831054688</v>
      </c>
      <c r="C1235">
        <v>0.71170340721405401</v>
      </c>
      <c r="D1235" s="25">
        <f t="shared" si="57"/>
        <v>4.4337967758914143</v>
      </c>
      <c r="E1235">
        <v>0.78695050249342346</v>
      </c>
      <c r="F1235" s="25">
        <f t="shared" si="58"/>
        <v>4.358549680612045</v>
      </c>
      <c r="G1235">
        <v>1.0792478441061342</v>
      </c>
      <c r="H1235" s="25">
        <f t="shared" si="59"/>
        <v>4.0662523389993348</v>
      </c>
      <c r="K1235">
        <v>141.41558850387742</v>
      </c>
      <c r="L1235">
        <v>1233</v>
      </c>
      <c r="M1235" s="25"/>
      <c r="O1235" s="25"/>
      <c r="Q1235" s="25"/>
    </row>
    <row r="1236" spans="1:17" x14ac:dyDescent="0.25">
      <c r="A1236" s="5">
        <f>+'Net Hash Rate'!B1235</f>
        <v>41055</v>
      </c>
      <c r="B1236">
        <f>+'Net Hash Rate'!G1235</f>
        <v>5.1031999588012695</v>
      </c>
      <c r="C1236">
        <v>0.67848253071247122</v>
      </c>
      <c r="D1236" s="25">
        <f t="shared" si="57"/>
        <v>4.4247174280887984</v>
      </c>
      <c r="E1236">
        <v>0.74266475122273012</v>
      </c>
      <c r="F1236" s="25">
        <f t="shared" si="58"/>
        <v>4.3605352075785397</v>
      </c>
      <c r="G1236">
        <v>0.99198058679483092</v>
      </c>
      <c r="H1236" s="25">
        <f t="shared" si="59"/>
        <v>4.1112193720064383</v>
      </c>
      <c r="K1236">
        <v>165.45581849596033</v>
      </c>
      <c r="L1236">
        <v>1234</v>
      </c>
      <c r="M1236" s="25"/>
      <c r="O1236" s="25"/>
      <c r="Q1236" s="25"/>
    </row>
    <row r="1237" spans="1:17" x14ac:dyDescent="0.25">
      <c r="A1237" s="5">
        <f>+'Net Hash Rate'!B1236</f>
        <v>41056</v>
      </c>
      <c r="B1237">
        <f>+'Net Hash Rate'!G1236</f>
        <v>5.1389999389648438</v>
      </c>
      <c r="C1237">
        <v>0.72567361207985692</v>
      </c>
      <c r="D1237" s="25">
        <f t="shared" si="57"/>
        <v>4.4133263268849872</v>
      </c>
      <c r="E1237">
        <v>0.80650077773867457</v>
      </c>
      <c r="F1237" s="25">
        <f t="shared" si="58"/>
        <v>4.3324991612261687</v>
      </c>
      <c r="G1237">
        <v>1.1204739027403516</v>
      </c>
      <c r="H1237" s="25">
        <f t="shared" si="59"/>
        <v>4.0185260362244923</v>
      </c>
      <c r="K1237">
        <v>131.04484238918067</v>
      </c>
      <c r="L1237">
        <v>1235</v>
      </c>
      <c r="M1237" s="25"/>
      <c r="O1237" s="25"/>
      <c r="Q1237" s="25"/>
    </row>
    <row r="1238" spans="1:17" x14ac:dyDescent="0.25">
      <c r="A1238" s="5">
        <f>+'Net Hash Rate'!B1237</f>
        <v>41057</v>
      </c>
      <c r="B1238">
        <f>+'Net Hash Rate'!G1237</f>
        <v>5.1357998847961426</v>
      </c>
      <c r="C1238">
        <v>0.75057922893190121</v>
      </c>
      <c r="D1238" s="25">
        <f t="shared" si="57"/>
        <v>4.3852206558642415</v>
      </c>
      <c r="E1238">
        <v>0.8410342017154514</v>
      </c>
      <c r="F1238" s="25">
        <f t="shared" si="58"/>
        <v>4.2947656830806915</v>
      </c>
      <c r="G1238">
        <v>1.192406543493153</v>
      </c>
      <c r="H1238" s="25">
        <f t="shared" si="59"/>
        <v>3.9433933413029898</v>
      </c>
      <c r="K1238">
        <v>116.35103356073419</v>
      </c>
      <c r="L1238">
        <v>1236</v>
      </c>
      <c r="M1238" s="25"/>
      <c r="O1238" s="25"/>
      <c r="Q1238" s="25"/>
    </row>
    <row r="1239" spans="1:17" x14ac:dyDescent="0.25">
      <c r="A1239" s="5">
        <f>+'Net Hash Rate'!B1238</f>
        <v>41058</v>
      </c>
      <c r="B1239">
        <f>+'Net Hash Rate'!G1238</f>
        <v>5.1500000953674316</v>
      </c>
      <c r="C1239">
        <v>0.73650448212015773</v>
      </c>
      <c r="D1239" s="25">
        <f t="shared" si="57"/>
        <v>4.4134956132472736</v>
      </c>
      <c r="E1239">
        <v>0.82104560132682947</v>
      </c>
      <c r="F1239" s="25">
        <f t="shared" si="58"/>
        <v>4.3289544940406017</v>
      </c>
      <c r="G1239">
        <v>1.1494455788851463</v>
      </c>
      <c r="H1239" s="25">
        <f t="shared" si="59"/>
        <v>4.0005545164822855</v>
      </c>
      <c r="K1239">
        <v>125.29275187260028</v>
      </c>
      <c r="L1239">
        <v>1237</v>
      </c>
      <c r="M1239" s="25"/>
      <c r="O1239" s="25"/>
      <c r="Q1239" s="25"/>
    </row>
    <row r="1240" spans="1:17" x14ac:dyDescent="0.25">
      <c r="A1240" s="5">
        <f>+'Net Hash Rate'!B1239</f>
        <v>41059</v>
      </c>
      <c r="B1240">
        <f>+'Net Hash Rate'!G1239</f>
        <v>5.1350002288818359</v>
      </c>
      <c r="C1240">
        <v>0.72595822359406281</v>
      </c>
      <c r="D1240" s="25">
        <f t="shared" si="57"/>
        <v>4.4090420052877732</v>
      </c>
      <c r="E1240">
        <v>0.80704667234105942</v>
      </c>
      <c r="F1240" s="25">
        <f t="shared" si="58"/>
        <v>4.327953556540777</v>
      </c>
      <c r="G1240">
        <v>1.1220347514987672</v>
      </c>
      <c r="H1240" s="25">
        <f t="shared" si="59"/>
        <v>4.0129654773830685</v>
      </c>
      <c r="K1240">
        <v>130.49578548119155</v>
      </c>
      <c r="L1240">
        <v>1238</v>
      </c>
      <c r="M1240" s="25"/>
      <c r="O1240" s="25"/>
      <c r="Q1240" s="25"/>
    </row>
    <row r="1241" spans="1:17" x14ac:dyDescent="0.25">
      <c r="A1241" s="5">
        <f>+'Net Hash Rate'!B1240</f>
        <v>41060</v>
      </c>
      <c r="B1241">
        <f>+'Net Hash Rate'!G1240</f>
        <v>5.1800999641418457</v>
      </c>
      <c r="C1241">
        <v>0.73475108117565724</v>
      </c>
      <c r="D1241" s="25">
        <f t="shared" si="57"/>
        <v>4.4453488829661882</v>
      </c>
      <c r="E1241">
        <v>0.8174741687507977</v>
      </c>
      <c r="F1241" s="25">
        <f t="shared" si="58"/>
        <v>4.3626257953910477</v>
      </c>
      <c r="G1241">
        <v>1.1388120024364294</v>
      </c>
      <c r="H1241" s="25">
        <f t="shared" si="59"/>
        <v>4.0412879617054163</v>
      </c>
      <c r="K1241">
        <v>128.97049217883691</v>
      </c>
      <c r="L1241">
        <v>1239</v>
      </c>
      <c r="M1241" s="25"/>
      <c r="O1241" s="25"/>
      <c r="Q1241" s="25"/>
    </row>
    <row r="1242" spans="1:17" x14ac:dyDescent="0.25">
      <c r="A1242" s="5">
        <f>+'Net Hash Rate'!B1241</f>
        <v>41061</v>
      </c>
      <c r="B1242">
        <f>+'Net Hash Rate'!G1241</f>
        <v>5.2747998237609863</v>
      </c>
      <c r="C1242">
        <v>0.72419042969612857</v>
      </c>
      <c r="D1242" s="25">
        <f t="shared" si="57"/>
        <v>4.5506093940648578</v>
      </c>
      <c r="E1242">
        <v>0.79926846844687105</v>
      </c>
      <c r="F1242" s="25">
        <f t="shared" si="58"/>
        <v>4.4755313553141152</v>
      </c>
      <c r="G1242">
        <v>1.0909091099741302</v>
      </c>
      <c r="H1242" s="25">
        <f t="shared" si="59"/>
        <v>4.1838907137868562</v>
      </c>
      <c r="K1242">
        <v>145.46813858596767</v>
      </c>
      <c r="L1242">
        <v>1240</v>
      </c>
      <c r="M1242" s="25"/>
      <c r="O1242" s="25"/>
      <c r="Q1242" s="25"/>
    </row>
    <row r="1243" spans="1:17" x14ac:dyDescent="0.25">
      <c r="A1243" s="5">
        <f>+'Net Hash Rate'!B1242</f>
        <v>41062</v>
      </c>
      <c r="B1243">
        <f>+'Net Hash Rate'!G1242</f>
        <v>5.249000072479248</v>
      </c>
      <c r="C1243">
        <v>0.72431188963679416</v>
      </c>
      <c r="D1243" s="25">
        <f t="shared" si="57"/>
        <v>4.5246881828424534</v>
      </c>
      <c r="E1243">
        <v>0.80042097909960697</v>
      </c>
      <c r="F1243" s="25">
        <f t="shared" si="58"/>
        <v>4.4485790933796414</v>
      </c>
      <c r="G1243">
        <v>1.0960667371179027</v>
      </c>
      <c r="H1243" s="25">
        <f t="shared" si="59"/>
        <v>4.1529333353613449</v>
      </c>
      <c r="K1243">
        <v>142.68008874456146</v>
      </c>
      <c r="L1243">
        <v>1241</v>
      </c>
      <c r="M1243" s="25"/>
      <c r="O1243" s="25"/>
      <c r="Q1243" s="25"/>
    </row>
    <row r="1244" spans="1:17" x14ac:dyDescent="0.25">
      <c r="A1244" s="5">
        <f>+'Net Hash Rate'!B1243</f>
        <v>41063</v>
      </c>
      <c r="B1244">
        <f>+'Net Hash Rate'!G1243</f>
        <v>5.2051000595092773</v>
      </c>
      <c r="C1244">
        <v>0.72870751748665419</v>
      </c>
      <c r="D1244" s="25">
        <f t="shared" si="57"/>
        <v>4.4763925420226229</v>
      </c>
      <c r="E1244">
        <v>0.80816979847805015</v>
      </c>
      <c r="F1244" s="25">
        <f t="shared" si="58"/>
        <v>4.3969302610312271</v>
      </c>
      <c r="G1244">
        <v>1.1168410289891282</v>
      </c>
      <c r="H1244" s="25">
        <f t="shared" si="59"/>
        <v>4.0882590305201489</v>
      </c>
      <c r="K1244">
        <v>135.20052491341829</v>
      </c>
      <c r="L1244">
        <v>1242</v>
      </c>
      <c r="M1244" s="25"/>
      <c r="O1244" s="25"/>
      <c r="Q1244" s="25"/>
    </row>
    <row r="1245" spans="1:17" x14ac:dyDescent="0.25">
      <c r="A1245" s="5">
        <f>+'Net Hash Rate'!B1244</f>
        <v>41064</v>
      </c>
      <c r="B1245">
        <f>+'Net Hash Rate'!G1244</f>
        <v>5.2659997940063477</v>
      </c>
      <c r="C1245">
        <v>0.72528719039692524</v>
      </c>
      <c r="D1245" s="25">
        <f t="shared" si="57"/>
        <v>4.5407126036094221</v>
      </c>
      <c r="E1245">
        <v>0.8011196961417153</v>
      </c>
      <c r="F1245" s="25">
        <f t="shared" si="58"/>
        <v>4.4648800978646328</v>
      </c>
      <c r="G1245">
        <v>1.0956910647073532</v>
      </c>
      <c r="H1245" s="25">
        <f t="shared" si="59"/>
        <v>4.1703087292989949</v>
      </c>
      <c r="K1245">
        <v>143.7076375313008</v>
      </c>
      <c r="L1245">
        <v>1243</v>
      </c>
      <c r="M1245" s="25"/>
      <c r="O1245" s="25"/>
      <c r="Q1245" s="25"/>
    </row>
    <row r="1246" spans="1:17" x14ac:dyDescent="0.25">
      <c r="A1246" s="5">
        <f>+'Net Hash Rate'!B1245</f>
        <v>41065</v>
      </c>
      <c r="B1246">
        <f>+'Net Hash Rate'!G1245</f>
        <v>5.440000057220459</v>
      </c>
      <c r="C1246">
        <v>0.75287917626302314</v>
      </c>
      <c r="D1246" s="25">
        <f t="shared" si="57"/>
        <v>4.6871208809574361</v>
      </c>
      <c r="E1246">
        <v>0.83260162453027198</v>
      </c>
      <c r="F1246" s="25">
        <f t="shared" si="58"/>
        <v>4.6073984326901867</v>
      </c>
      <c r="G1246">
        <v>1.1422834748243986</v>
      </c>
      <c r="H1246" s="25">
        <f t="shared" si="59"/>
        <v>4.2977165823960606</v>
      </c>
      <c r="K1246">
        <v>141.10316929289743</v>
      </c>
      <c r="L1246">
        <v>1244</v>
      </c>
      <c r="M1246" s="25"/>
      <c r="O1246" s="25"/>
      <c r="Q1246" s="25"/>
    </row>
    <row r="1247" spans="1:17" x14ac:dyDescent="0.25">
      <c r="A1247" s="5">
        <f>+'Net Hash Rate'!B1246</f>
        <v>41066</v>
      </c>
      <c r="B1247">
        <f>+'Net Hash Rate'!G1246</f>
        <v>5.4600000381469727</v>
      </c>
      <c r="C1247">
        <v>0.77120076095086965</v>
      </c>
      <c r="D1247" s="25">
        <f t="shared" si="57"/>
        <v>4.6887992771961029</v>
      </c>
      <c r="E1247">
        <v>0.85715263285861298</v>
      </c>
      <c r="F1247" s="25">
        <f t="shared" si="58"/>
        <v>4.6028474052883599</v>
      </c>
      <c r="G1247">
        <v>1.1910326792842421</v>
      </c>
      <c r="H1247" s="25">
        <f t="shared" si="59"/>
        <v>4.2689673588627306</v>
      </c>
      <c r="K1247">
        <v>130.92348096094045</v>
      </c>
      <c r="L1247">
        <v>1245</v>
      </c>
      <c r="M1247" s="25"/>
      <c r="O1247" s="25"/>
      <c r="Q1247" s="25"/>
    </row>
    <row r="1248" spans="1:17" x14ac:dyDescent="0.25">
      <c r="A1248" s="5">
        <f>+'Net Hash Rate'!B1247</f>
        <v>41067</v>
      </c>
      <c r="B1248">
        <f>+'Net Hash Rate'!G1247</f>
        <v>5.5910000801086426</v>
      </c>
      <c r="C1248">
        <v>0.80658468523064586</v>
      </c>
      <c r="D1248" s="25">
        <f t="shared" si="57"/>
        <v>4.7844153948779971</v>
      </c>
      <c r="E1248">
        <v>0.90104161133530125</v>
      </c>
      <c r="F1248" s="25">
        <f t="shared" si="58"/>
        <v>4.6899584687733409</v>
      </c>
      <c r="G1248">
        <v>1.2679595407888347</v>
      </c>
      <c r="H1248" s="25">
        <f t="shared" si="59"/>
        <v>4.3230405393198081</v>
      </c>
      <c r="K1248">
        <v>121.56437247370116</v>
      </c>
      <c r="L1248">
        <v>1246</v>
      </c>
      <c r="M1248" s="25"/>
      <c r="O1248" s="25"/>
      <c r="Q1248" s="25"/>
    </row>
    <row r="1249" spans="1:17" x14ac:dyDescent="0.25">
      <c r="A1249" s="5">
        <f>+'Net Hash Rate'!B1248</f>
        <v>41068</v>
      </c>
      <c r="B1249">
        <f>+'Net Hash Rate'!G1248</f>
        <v>5.6329998970031738</v>
      </c>
      <c r="C1249">
        <v>0.77656609670639309</v>
      </c>
      <c r="D1249" s="25">
        <f t="shared" si="57"/>
        <v>4.8564338002967808</v>
      </c>
      <c r="E1249">
        <v>0.85796289725340591</v>
      </c>
      <c r="F1249" s="25">
        <f t="shared" si="58"/>
        <v>4.7750369997497675</v>
      </c>
      <c r="G1249">
        <v>1.1741487689782775</v>
      </c>
      <c r="H1249" s="25">
        <f t="shared" si="59"/>
        <v>4.4588511280248966</v>
      </c>
      <c r="K1249">
        <v>143.19286559648438</v>
      </c>
      <c r="L1249">
        <v>1247</v>
      </c>
      <c r="M1249" s="25"/>
      <c r="O1249" s="25"/>
      <c r="Q1249" s="25"/>
    </row>
    <row r="1250" spans="1:17" x14ac:dyDescent="0.25">
      <c r="A1250" s="5">
        <f>+'Net Hash Rate'!B1249</f>
        <v>41069</v>
      </c>
      <c r="B1250">
        <f>+'Net Hash Rate'!G1249</f>
        <v>5.559999942779541</v>
      </c>
      <c r="C1250">
        <v>0.73179485771953878</v>
      </c>
      <c r="D1250" s="25">
        <f t="shared" si="57"/>
        <v>4.8282050850600022</v>
      </c>
      <c r="E1250">
        <v>0.79889009210826611</v>
      </c>
      <c r="F1250" s="25">
        <f t="shared" si="58"/>
        <v>4.761109850671275</v>
      </c>
      <c r="G1250">
        <v>1.0595215300912766</v>
      </c>
      <c r="H1250" s="25">
        <f t="shared" si="59"/>
        <v>4.5004784126882642</v>
      </c>
      <c r="K1250">
        <v>172.70514530151004</v>
      </c>
      <c r="L1250">
        <v>1248</v>
      </c>
      <c r="M1250" s="25"/>
      <c r="O1250" s="25"/>
      <c r="Q1250" s="25"/>
    </row>
    <row r="1251" spans="1:17" x14ac:dyDescent="0.25">
      <c r="A1251" s="5">
        <f>+'Net Hash Rate'!B1250</f>
        <v>41070</v>
      </c>
      <c r="B1251">
        <f>+'Net Hash Rate'!G1250</f>
        <v>5.4682998657226563</v>
      </c>
      <c r="C1251">
        <v>0.75372531011418475</v>
      </c>
      <c r="D1251" s="25">
        <f t="shared" si="57"/>
        <v>4.7145745556084719</v>
      </c>
      <c r="E1251">
        <v>0.83269058791133344</v>
      </c>
      <c r="F1251" s="25">
        <f t="shared" si="58"/>
        <v>4.6356092778113229</v>
      </c>
      <c r="G1251">
        <v>1.1394312095143591</v>
      </c>
      <c r="H1251" s="25">
        <f t="shared" si="59"/>
        <v>4.3288686562082974</v>
      </c>
      <c r="K1251">
        <v>143.29056072628487</v>
      </c>
      <c r="L1251">
        <v>1249</v>
      </c>
      <c r="M1251" s="25"/>
      <c r="O1251" s="25"/>
      <c r="Q1251" s="25"/>
    </row>
    <row r="1252" spans="1:17" x14ac:dyDescent="0.25">
      <c r="A1252" s="5">
        <f>+'Net Hash Rate'!B1251</f>
        <v>41071</v>
      </c>
      <c r="B1252">
        <f>+'Net Hash Rate'!G1251</f>
        <v>5.574699878692627</v>
      </c>
      <c r="C1252">
        <v>0.80226792300459937</v>
      </c>
      <c r="D1252" s="25">
        <f t="shared" si="57"/>
        <v>4.7724319556880275</v>
      </c>
      <c r="E1252">
        <v>0.89569940623584654</v>
      </c>
      <c r="F1252" s="25">
        <f t="shared" si="58"/>
        <v>4.6790004724567806</v>
      </c>
      <c r="G1252">
        <v>1.2586340028476275</v>
      </c>
      <c r="H1252" s="25">
        <f t="shared" si="59"/>
        <v>4.3160658758449992</v>
      </c>
      <c r="K1252">
        <v>122.59076167401142</v>
      </c>
      <c r="L1252">
        <v>1250</v>
      </c>
      <c r="M1252" s="25"/>
      <c r="O1252" s="25"/>
      <c r="Q1252" s="25"/>
    </row>
    <row r="1253" spans="1:17" x14ac:dyDescent="0.25">
      <c r="A1253" s="5">
        <f>+'Net Hash Rate'!B1252</f>
        <v>41072</v>
      </c>
      <c r="B1253">
        <f>+'Net Hash Rate'!G1252</f>
        <v>5.6999998092651367</v>
      </c>
      <c r="C1253">
        <v>0.75113178321662366</v>
      </c>
      <c r="D1253" s="25">
        <f t="shared" si="57"/>
        <v>4.9488680260485127</v>
      </c>
      <c r="E1253">
        <v>0.8202639551810561</v>
      </c>
      <c r="F1253" s="25">
        <f t="shared" si="58"/>
        <v>4.8797358540840809</v>
      </c>
      <c r="G1253">
        <v>1.0888078771768932</v>
      </c>
      <c r="H1253" s="25">
        <f t="shared" si="59"/>
        <v>4.6111919320882437</v>
      </c>
      <c r="K1253">
        <v>171.80544057876773</v>
      </c>
      <c r="L1253">
        <v>1251</v>
      </c>
      <c r="M1253" s="25"/>
      <c r="O1253" s="25"/>
      <c r="Q1253" s="25"/>
    </row>
    <row r="1254" spans="1:17" x14ac:dyDescent="0.25">
      <c r="A1254" s="5">
        <f>+'Net Hash Rate'!B1253</f>
        <v>41073</v>
      </c>
      <c r="B1254">
        <f>+'Net Hash Rate'!G1253</f>
        <v>5.9289999008178711</v>
      </c>
      <c r="C1254">
        <v>0.78059907145495144</v>
      </c>
      <c r="D1254" s="25">
        <f t="shared" si="57"/>
        <v>5.1484008293629193</v>
      </c>
      <c r="E1254">
        <v>0.85223776221491221</v>
      </c>
      <c r="F1254" s="25">
        <f t="shared" si="58"/>
        <v>5.0767621386029589</v>
      </c>
      <c r="G1254">
        <v>1.1305182564719802</v>
      </c>
      <c r="H1254" s="25">
        <f t="shared" si="59"/>
        <v>4.7984816443458911</v>
      </c>
      <c r="K1254">
        <v>172.47889177473499</v>
      </c>
      <c r="L1254">
        <v>1252</v>
      </c>
      <c r="M1254" s="25"/>
      <c r="O1254" s="25"/>
      <c r="Q1254" s="25"/>
    </row>
    <row r="1255" spans="1:17" x14ac:dyDescent="0.25">
      <c r="A1255" s="5">
        <f>+'Net Hash Rate'!B1254</f>
        <v>41074</v>
      </c>
      <c r="B1255">
        <f>+'Net Hash Rate'!G1254</f>
        <v>5.9541001319885254</v>
      </c>
      <c r="C1255">
        <v>0.78316188110725049</v>
      </c>
      <c r="D1255" s="25">
        <f t="shared" si="57"/>
        <v>5.1709382508812745</v>
      </c>
      <c r="E1255">
        <v>0.85482071878666499</v>
      </c>
      <c r="F1255" s="25">
        <f t="shared" si="58"/>
        <v>5.0992794132018604</v>
      </c>
      <c r="G1255">
        <v>1.1331794737523493</v>
      </c>
      <c r="H1255" s="25">
        <f t="shared" si="59"/>
        <v>4.8209206582361759</v>
      </c>
      <c r="K1255">
        <v>173.18522326074799</v>
      </c>
      <c r="L1255">
        <v>1253</v>
      </c>
      <c r="M1255" s="25"/>
      <c r="O1255" s="25"/>
      <c r="Q1255" s="25"/>
    </row>
    <row r="1256" spans="1:17" x14ac:dyDescent="0.25">
      <c r="A1256" s="5">
        <f>+'Net Hash Rate'!B1255</f>
        <v>41075</v>
      </c>
      <c r="B1256">
        <f>+'Net Hash Rate'!G1255</f>
        <v>6.5</v>
      </c>
      <c r="C1256">
        <v>0.8343447689661545</v>
      </c>
      <c r="D1256" s="25">
        <f t="shared" si="57"/>
        <v>5.6656552310338455</v>
      </c>
      <c r="E1256">
        <v>0.9047032267730285</v>
      </c>
      <c r="F1256" s="25">
        <f t="shared" si="58"/>
        <v>5.5952967732269716</v>
      </c>
      <c r="G1256">
        <v>1.1780106561238295</v>
      </c>
      <c r="H1256" s="25">
        <f t="shared" si="59"/>
        <v>5.3219893438761705</v>
      </c>
      <c r="K1256">
        <v>193.26137863631172</v>
      </c>
      <c r="L1256">
        <v>1254</v>
      </c>
      <c r="M1256" s="25"/>
      <c r="O1256" s="25"/>
      <c r="Q1256" s="25"/>
    </row>
    <row r="1257" spans="1:17" x14ac:dyDescent="0.25">
      <c r="A1257" s="5">
        <f>+'Net Hash Rate'!B1256</f>
        <v>41076</v>
      </c>
      <c r="B1257">
        <f>+'Net Hash Rate'!G1256</f>
        <v>6.4000000953674316</v>
      </c>
      <c r="C1257">
        <v>0.84604752139593076</v>
      </c>
      <c r="D1257" s="25">
        <f t="shared" si="57"/>
        <v>5.5539525739715012</v>
      </c>
      <c r="E1257">
        <v>0.92468921679450067</v>
      </c>
      <c r="F1257" s="25">
        <f t="shared" si="58"/>
        <v>5.4753108785729312</v>
      </c>
      <c r="G1257">
        <v>1.2301728825702445</v>
      </c>
      <c r="H1257" s="25">
        <f t="shared" si="59"/>
        <v>5.1698272127971876</v>
      </c>
      <c r="K1257">
        <v>169.49642438372507</v>
      </c>
      <c r="L1257">
        <v>1255</v>
      </c>
      <c r="M1257" s="25"/>
      <c r="O1257" s="25"/>
      <c r="Q1257" s="25"/>
    </row>
    <row r="1258" spans="1:17" x14ac:dyDescent="0.25">
      <c r="A1258" s="5">
        <f>+'Net Hash Rate'!B1257</f>
        <v>41077</v>
      </c>
      <c r="B1258">
        <f>+'Net Hash Rate'!G1257</f>
        <v>6.1637997627258301</v>
      </c>
      <c r="C1258">
        <v>0.81193595254865747</v>
      </c>
      <c r="D1258" s="25">
        <f t="shared" si="57"/>
        <v>5.3518638101771723</v>
      </c>
      <c r="E1258">
        <v>0.88657336690473487</v>
      </c>
      <c r="F1258" s="25">
        <f t="shared" si="58"/>
        <v>5.2772263958210957</v>
      </c>
      <c r="G1258">
        <v>1.1765024029709179</v>
      </c>
      <c r="H1258" s="25">
        <f t="shared" si="59"/>
        <v>4.987297359754912</v>
      </c>
      <c r="K1258">
        <v>172.09161457747294</v>
      </c>
      <c r="L1258">
        <v>1256</v>
      </c>
      <c r="M1258" s="25"/>
      <c r="O1258" s="25"/>
      <c r="Q1258" s="25"/>
    </row>
    <row r="1259" spans="1:17" x14ac:dyDescent="0.25">
      <c r="A1259" s="5">
        <f>+'Net Hash Rate'!B1258</f>
        <v>41078</v>
      </c>
      <c r="B1259">
        <f>+'Net Hash Rate'!G1258</f>
        <v>6.309999942779541</v>
      </c>
      <c r="C1259">
        <v>0.81083551984327951</v>
      </c>
      <c r="D1259" s="25">
        <f t="shared" si="57"/>
        <v>5.4991644229362615</v>
      </c>
      <c r="E1259">
        <v>0.87947294475436033</v>
      </c>
      <c r="F1259" s="25">
        <f t="shared" si="58"/>
        <v>5.4305269980251811</v>
      </c>
      <c r="G1259">
        <v>1.1460950218214536</v>
      </c>
      <c r="H1259" s="25">
        <f t="shared" si="59"/>
        <v>5.1639049209580872</v>
      </c>
      <c r="K1259">
        <v>192.28569009028124</v>
      </c>
      <c r="L1259">
        <v>1257</v>
      </c>
      <c r="M1259" s="25"/>
      <c r="O1259" s="25"/>
      <c r="Q1259" s="25"/>
    </row>
    <row r="1260" spans="1:17" x14ac:dyDescent="0.25">
      <c r="A1260" s="5">
        <f>+'Net Hash Rate'!B1259</f>
        <v>41079</v>
      </c>
      <c r="B1260">
        <f>+'Net Hash Rate'!G1259</f>
        <v>6.4987998008728027</v>
      </c>
      <c r="C1260">
        <v>0.86391717959862246</v>
      </c>
      <c r="D1260" s="25">
        <f t="shared" si="57"/>
        <v>5.6348826212741798</v>
      </c>
      <c r="E1260">
        <v>0.94560828130645092</v>
      </c>
      <c r="F1260" s="25">
        <f t="shared" si="58"/>
        <v>5.5531915195663517</v>
      </c>
      <c r="G1260">
        <v>1.262937365890509</v>
      </c>
      <c r="H1260" s="25">
        <f t="shared" si="59"/>
        <v>5.2358624349822938</v>
      </c>
      <c r="K1260">
        <v>165.54701807580213</v>
      </c>
      <c r="L1260">
        <v>1258</v>
      </c>
      <c r="M1260" s="25"/>
      <c r="O1260" s="25"/>
      <c r="Q1260" s="25"/>
    </row>
    <row r="1261" spans="1:17" x14ac:dyDescent="0.25">
      <c r="A1261" s="5">
        <f>+'Net Hash Rate'!B1260</f>
        <v>41080</v>
      </c>
      <c r="B1261">
        <f>+'Net Hash Rate'!G1260</f>
        <v>6.6700000762939453</v>
      </c>
      <c r="C1261">
        <v>0.87155788514401078</v>
      </c>
      <c r="D1261" s="25">
        <f t="shared" si="57"/>
        <v>5.7984421911499346</v>
      </c>
      <c r="E1261">
        <v>0.94963103511670277</v>
      </c>
      <c r="F1261" s="25">
        <f t="shared" si="58"/>
        <v>5.7203690411772428</v>
      </c>
      <c r="G1261">
        <v>1.2529061861856243</v>
      </c>
      <c r="H1261" s="25">
        <f t="shared" si="59"/>
        <v>5.4170938901083208</v>
      </c>
      <c r="K1261">
        <v>178.24644277357061</v>
      </c>
      <c r="L1261">
        <v>1259</v>
      </c>
      <c r="M1261" s="25"/>
      <c r="O1261" s="25"/>
      <c r="Q1261" s="25"/>
    </row>
    <row r="1262" spans="1:17" x14ac:dyDescent="0.25">
      <c r="A1262" s="5">
        <f>+'Net Hash Rate'!B1261</f>
        <v>41081</v>
      </c>
      <c r="B1262">
        <f>+'Net Hash Rate'!G1261</f>
        <v>6.6800999641418457</v>
      </c>
      <c r="C1262">
        <v>0.88574993928784562</v>
      </c>
      <c r="D1262" s="25">
        <f t="shared" si="57"/>
        <v>5.7943500248540003</v>
      </c>
      <c r="E1262">
        <v>0.96885425881621967</v>
      </c>
      <c r="F1262" s="25">
        <f t="shared" si="58"/>
        <v>5.7112457053256263</v>
      </c>
      <c r="G1262">
        <v>1.2916729880241888</v>
      </c>
      <c r="H1262" s="25">
        <f t="shared" si="59"/>
        <v>5.3884269761176569</v>
      </c>
      <c r="K1262">
        <v>167.33715092753437</v>
      </c>
      <c r="L1262">
        <v>1260</v>
      </c>
      <c r="M1262" s="25"/>
      <c r="O1262" s="25"/>
      <c r="Q1262" s="25"/>
    </row>
    <row r="1263" spans="1:17" x14ac:dyDescent="0.25">
      <c r="A1263" s="5">
        <f>+'Net Hash Rate'!B1262</f>
        <v>41082</v>
      </c>
      <c r="B1263">
        <f>+'Net Hash Rate'!G1262</f>
        <v>6.5478000640869141</v>
      </c>
      <c r="C1263">
        <v>0.87761598762841708</v>
      </c>
      <c r="D1263" s="25">
        <f t="shared" si="57"/>
        <v>5.6701840764584972</v>
      </c>
      <c r="E1263">
        <v>0.96266530077372214</v>
      </c>
      <c r="F1263" s="25">
        <f t="shared" si="58"/>
        <v>5.5851347633131923</v>
      </c>
      <c r="G1263">
        <v>1.2930393576866599</v>
      </c>
      <c r="H1263" s="25">
        <f t="shared" si="59"/>
        <v>5.2547607064002539</v>
      </c>
      <c r="K1263">
        <v>160.00648659267395</v>
      </c>
      <c r="L1263">
        <v>1261</v>
      </c>
      <c r="M1263" s="25"/>
      <c r="O1263" s="25"/>
      <c r="Q1263" s="25"/>
    </row>
    <row r="1264" spans="1:17" x14ac:dyDescent="0.25">
      <c r="A1264" s="5">
        <f>+'Net Hash Rate'!B1263</f>
        <v>41083</v>
      </c>
      <c r="B1264">
        <f>+'Net Hash Rate'!G1263</f>
        <v>6.4285001754760742</v>
      </c>
      <c r="C1264">
        <v>0.83003836681177279</v>
      </c>
      <c r="D1264" s="25">
        <f t="shared" si="57"/>
        <v>5.5984618086643012</v>
      </c>
      <c r="E1264">
        <v>0.90148212758406365</v>
      </c>
      <c r="F1264" s="25">
        <f t="shared" si="58"/>
        <v>5.5270180478920103</v>
      </c>
      <c r="G1264">
        <v>1.1790054163040271</v>
      </c>
      <c r="H1264" s="25">
        <f t="shared" si="59"/>
        <v>5.2494947591720473</v>
      </c>
      <c r="K1264">
        <v>188.06832388932048</v>
      </c>
      <c r="L1264">
        <v>1262</v>
      </c>
      <c r="M1264" s="25"/>
      <c r="O1264" s="25"/>
      <c r="Q1264" s="25"/>
    </row>
    <row r="1265" spans="1:17" x14ac:dyDescent="0.25">
      <c r="A1265" s="5">
        <f>+'Net Hash Rate'!B1264</f>
        <v>41084</v>
      </c>
      <c r="B1265">
        <f>+'Net Hash Rate'!G1264</f>
        <v>6.3499999046325684</v>
      </c>
      <c r="C1265">
        <v>0.8676623089264256</v>
      </c>
      <c r="D1265" s="25">
        <f t="shared" si="57"/>
        <v>5.4823375957061424</v>
      </c>
      <c r="E1265">
        <v>0.9564620183439777</v>
      </c>
      <c r="F1265" s="25">
        <f t="shared" si="58"/>
        <v>5.3935378862885903</v>
      </c>
      <c r="G1265">
        <v>1.3014044895764603</v>
      </c>
      <c r="H1265" s="25">
        <f t="shared" si="59"/>
        <v>5.0485954150561083</v>
      </c>
      <c r="K1265">
        <v>148.17177123660682</v>
      </c>
      <c r="L1265">
        <v>1263</v>
      </c>
      <c r="M1265" s="25"/>
      <c r="O1265" s="25"/>
      <c r="Q1265" s="25"/>
    </row>
    <row r="1266" spans="1:17" x14ac:dyDescent="0.25">
      <c r="A1266" s="5">
        <f>+'Net Hash Rate'!B1265</f>
        <v>41085</v>
      </c>
      <c r="B1266">
        <f>+'Net Hash Rate'!G1265</f>
        <v>6.3048000335693359</v>
      </c>
      <c r="C1266">
        <v>0.82842197234546888</v>
      </c>
      <c r="D1266" s="25">
        <f t="shared" si="57"/>
        <v>5.4763780612238673</v>
      </c>
      <c r="E1266">
        <v>0.90397004323131169</v>
      </c>
      <c r="F1266" s="25">
        <f t="shared" si="58"/>
        <v>5.4008299903380239</v>
      </c>
      <c r="G1266">
        <v>1.197436524587369</v>
      </c>
      <c r="H1266" s="25">
        <f t="shared" si="59"/>
        <v>5.1073635089819671</v>
      </c>
      <c r="K1266">
        <v>173.97277247221163</v>
      </c>
      <c r="L1266">
        <v>1264</v>
      </c>
      <c r="M1266" s="25"/>
      <c r="O1266" s="25"/>
      <c r="Q1266" s="25"/>
    </row>
    <row r="1267" spans="1:17" x14ac:dyDescent="0.25">
      <c r="A1267" s="5">
        <f>+'Net Hash Rate'!B1266</f>
        <v>41086</v>
      </c>
      <c r="B1267">
        <f>+'Net Hash Rate'!G1266</f>
        <v>6.4194998741149902</v>
      </c>
      <c r="C1267">
        <v>0.85760098952446639</v>
      </c>
      <c r="D1267" s="25">
        <f t="shared" si="57"/>
        <v>5.5618988845905237</v>
      </c>
      <c r="E1267">
        <v>0.93990802768056958</v>
      </c>
      <c r="F1267" s="25">
        <f t="shared" si="58"/>
        <v>5.4795918464344204</v>
      </c>
      <c r="G1267">
        <v>1.2596297173979523</v>
      </c>
      <c r="H1267" s="25">
        <f t="shared" si="59"/>
        <v>5.1598701567170382</v>
      </c>
      <c r="K1267">
        <v>162.18002277885935</v>
      </c>
      <c r="L1267">
        <v>1265</v>
      </c>
      <c r="M1267" s="25"/>
      <c r="O1267" s="25"/>
      <c r="Q1267" s="25"/>
    </row>
    <row r="1268" spans="1:17" x14ac:dyDescent="0.25">
      <c r="A1268" s="5">
        <f>+'Net Hash Rate'!B1267</f>
        <v>41087</v>
      </c>
      <c r="B1268">
        <f>+'Net Hash Rate'!G1267</f>
        <v>6.6469998359680176</v>
      </c>
      <c r="C1268">
        <v>0.86187355159112622</v>
      </c>
      <c r="D1268" s="25">
        <f t="shared" si="57"/>
        <v>5.7851262843768918</v>
      </c>
      <c r="E1268">
        <v>0.93712834857919014</v>
      </c>
      <c r="F1268" s="25">
        <f t="shared" si="58"/>
        <v>5.7098714873888277</v>
      </c>
      <c r="G1268">
        <v>1.229455607479323</v>
      </c>
      <c r="H1268" s="25">
        <f t="shared" si="59"/>
        <v>5.4175442284886941</v>
      </c>
      <c r="K1268">
        <v>184.49724985248122</v>
      </c>
      <c r="L1268">
        <v>1266</v>
      </c>
      <c r="M1268" s="25"/>
      <c r="O1268" s="25"/>
      <c r="Q1268" s="25"/>
    </row>
    <row r="1269" spans="1:17" x14ac:dyDescent="0.25">
      <c r="A1269" s="5">
        <f>+'Net Hash Rate'!B1268</f>
        <v>41088</v>
      </c>
      <c r="B1269">
        <f>+'Net Hash Rate'!G1268</f>
        <v>6.6058998107910156</v>
      </c>
      <c r="C1269">
        <v>0.87456043012207518</v>
      </c>
      <c r="D1269" s="25">
        <f t="shared" si="57"/>
        <v>5.7313393806689401</v>
      </c>
      <c r="E1269">
        <v>0.95622605532716021</v>
      </c>
      <c r="F1269" s="25">
        <f t="shared" si="58"/>
        <v>5.649673755463855</v>
      </c>
      <c r="G1269">
        <v>1.2734561764363119</v>
      </c>
      <c r="H1269" s="25">
        <f t="shared" si="59"/>
        <v>5.3324436343547035</v>
      </c>
      <c r="K1269">
        <v>168.43334608732059</v>
      </c>
      <c r="L1269">
        <v>1267</v>
      </c>
      <c r="M1269" s="25"/>
      <c r="O1269" s="25"/>
      <c r="Q1269" s="25"/>
    </row>
    <row r="1270" spans="1:17" x14ac:dyDescent="0.25">
      <c r="A1270" s="5">
        <f>+'Net Hash Rate'!B1269</f>
        <v>41089</v>
      </c>
      <c r="B1270">
        <f>+'Net Hash Rate'!G1269</f>
        <v>6.6500000953674316</v>
      </c>
      <c r="C1270">
        <v>0.86541016173284979</v>
      </c>
      <c r="D1270" s="25">
        <f t="shared" si="57"/>
        <v>5.7845899336345816</v>
      </c>
      <c r="E1270">
        <v>0.94190025861185456</v>
      </c>
      <c r="F1270" s="25">
        <f t="shared" si="58"/>
        <v>5.7080998367555775</v>
      </c>
      <c r="G1270">
        <v>1.239026039938349</v>
      </c>
      <c r="H1270" s="25">
        <f t="shared" si="59"/>
        <v>5.4109740554290831</v>
      </c>
      <c r="K1270">
        <v>181.50082699834613</v>
      </c>
      <c r="L1270">
        <v>1268</v>
      </c>
      <c r="M1270" s="25"/>
      <c r="O1270" s="25"/>
      <c r="Q1270" s="25"/>
    </row>
    <row r="1271" spans="1:17" x14ac:dyDescent="0.25">
      <c r="A1271" s="5">
        <f>+'Net Hash Rate'!B1270</f>
        <v>41090</v>
      </c>
      <c r="B1271">
        <f>+'Net Hash Rate'!G1270</f>
        <v>6.690000057220459</v>
      </c>
      <c r="C1271">
        <v>0.90204558789135914</v>
      </c>
      <c r="D1271" s="25">
        <f t="shared" si="57"/>
        <v>5.7879544693291001</v>
      </c>
      <c r="E1271">
        <v>0.99099157671487925</v>
      </c>
      <c r="F1271" s="25">
        <f t="shared" si="58"/>
        <v>5.6990084805055794</v>
      </c>
      <c r="G1271">
        <v>1.3365022702998433</v>
      </c>
      <c r="H1271" s="25">
        <f t="shared" si="59"/>
        <v>5.3534977869206157</v>
      </c>
      <c r="K1271">
        <v>156.17444822555689</v>
      </c>
      <c r="L1271">
        <v>1269</v>
      </c>
      <c r="M1271" s="25"/>
      <c r="O1271" s="25"/>
      <c r="Q1271" s="25"/>
    </row>
    <row r="1272" spans="1:17" x14ac:dyDescent="0.25">
      <c r="A1272" s="5">
        <f>+'Net Hash Rate'!B1271</f>
        <v>41091</v>
      </c>
      <c r="B1272">
        <f>+'Net Hash Rate'!G1271</f>
        <v>6.629000186920166</v>
      </c>
      <c r="C1272">
        <v>0.87969645453331025</v>
      </c>
      <c r="D1272" s="25">
        <f t="shared" si="57"/>
        <v>5.7493037323868554</v>
      </c>
      <c r="E1272">
        <v>0.96244066783193061</v>
      </c>
      <c r="F1272" s="25">
        <f t="shared" si="58"/>
        <v>5.666559519088235</v>
      </c>
      <c r="G1272">
        <v>1.2838605643904195</v>
      </c>
      <c r="H1272" s="25">
        <f t="shared" si="59"/>
        <v>5.3451396225297465</v>
      </c>
      <c r="K1272">
        <v>166.75883917018959</v>
      </c>
      <c r="L1272">
        <v>1270</v>
      </c>
      <c r="M1272" s="25"/>
      <c r="O1272" s="25"/>
      <c r="Q1272" s="25"/>
    </row>
    <row r="1273" spans="1:17" x14ac:dyDescent="0.25">
      <c r="A1273" s="5">
        <f>+'Net Hash Rate'!B1272</f>
        <v>41092</v>
      </c>
      <c r="B1273">
        <f>+'Net Hash Rate'!G1272</f>
        <v>6.7600002288818359</v>
      </c>
      <c r="C1273">
        <v>0.9048122051305344</v>
      </c>
      <c r="D1273" s="25">
        <f t="shared" si="57"/>
        <v>5.8551880237513014</v>
      </c>
      <c r="E1273">
        <v>0.99214244162318421</v>
      </c>
      <c r="F1273" s="25">
        <f t="shared" si="58"/>
        <v>5.7678577872586514</v>
      </c>
      <c r="G1273">
        <v>1.3313767452788825</v>
      </c>
      <c r="H1273" s="25">
        <f t="shared" si="59"/>
        <v>5.4286234836029532</v>
      </c>
      <c r="K1273">
        <v>160.91163635158418</v>
      </c>
      <c r="L1273">
        <v>1271</v>
      </c>
      <c r="M1273" s="25"/>
      <c r="O1273" s="25"/>
      <c r="Q1273" s="25"/>
    </row>
    <row r="1274" spans="1:17" x14ac:dyDescent="0.25">
      <c r="A1274" s="5">
        <f>+'Net Hash Rate'!B1273</f>
        <v>41093</v>
      </c>
      <c r="B1274">
        <f>+'Net Hash Rate'!G1273</f>
        <v>6.4499001502990723</v>
      </c>
      <c r="C1274">
        <v>0.86255118482647486</v>
      </c>
      <c r="D1274" s="25">
        <f t="shared" si="57"/>
        <v>5.5873489654725974</v>
      </c>
      <c r="E1274">
        <v>0.94558727243228236</v>
      </c>
      <c r="F1274" s="25">
        <f t="shared" si="58"/>
        <v>5.5043128778667896</v>
      </c>
      <c r="G1274">
        <v>1.2681409547370415</v>
      </c>
      <c r="H1274" s="25">
        <f t="shared" si="59"/>
        <v>5.181759195562031</v>
      </c>
      <c r="K1274">
        <v>161.49168275838161</v>
      </c>
      <c r="L1274">
        <v>1272</v>
      </c>
      <c r="M1274" s="25"/>
      <c r="O1274" s="25"/>
      <c r="Q1274" s="25"/>
    </row>
    <row r="1275" spans="1:17" x14ac:dyDescent="0.25">
      <c r="A1275" s="5">
        <f>+'Net Hash Rate'!B1274</f>
        <v>41094</v>
      </c>
      <c r="B1275">
        <f>+'Net Hash Rate'!G1274</f>
        <v>6.5100998878479004</v>
      </c>
      <c r="C1275">
        <v>0.88344447611523413</v>
      </c>
      <c r="D1275" s="25">
        <f t="shared" si="57"/>
        <v>5.6266554117326661</v>
      </c>
      <c r="E1275">
        <v>0.97215722973128027</v>
      </c>
      <c r="F1275" s="25">
        <f t="shared" si="58"/>
        <v>5.53794265811662</v>
      </c>
      <c r="G1275">
        <v>1.3167619211528128</v>
      </c>
      <c r="H1275" s="25">
        <f t="shared" si="59"/>
        <v>5.1933379666950881</v>
      </c>
      <c r="K1275">
        <v>152.22132599563244</v>
      </c>
      <c r="L1275">
        <v>1273</v>
      </c>
      <c r="M1275" s="25"/>
      <c r="O1275" s="25"/>
      <c r="Q1275" s="25"/>
    </row>
    <row r="1276" spans="1:17" x14ac:dyDescent="0.25">
      <c r="A1276" s="5">
        <f>+'Net Hash Rate'!B1275</f>
        <v>41095</v>
      </c>
      <c r="B1276">
        <f>+'Net Hash Rate'!G1275</f>
        <v>6.6700000762939453</v>
      </c>
      <c r="C1276">
        <v>0.90851374230359416</v>
      </c>
      <c r="D1276" s="25">
        <f t="shared" si="57"/>
        <v>5.7614863339903515</v>
      </c>
      <c r="E1276">
        <v>1.0006917520521377</v>
      </c>
      <c r="F1276" s="25">
        <f t="shared" si="58"/>
        <v>5.6693083242418076</v>
      </c>
      <c r="G1276">
        <v>1.3587572309203559</v>
      </c>
      <c r="H1276" s="25">
        <f t="shared" si="59"/>
        <v>5.3112428453735898</v>
      </c>
      <c r="K1276">
        <v>150.00939203718576</v>
      </c>
      <c r="L1276">
        <v>1274</v>
      </c>
      <c r="M1276" s="25"/>
      <c r="O1276" s="25"/>
      <c r="Q1276" s="25"/>
    </row>
    <row r="1277" spans="1:17" x14ac:dyDescent="0.25">
      <c r="A1277" s="5">
        <f>+'Net Hash Rate'!B1276</f>
        <v>41096</v>
      </c>
      <c r="B1277">
        <f>+'Net Hash Rate'!G1276</f>
        <v>6.6480998992919922</v>
      </c>
      <c r="C1277">
        <v>0.88064036395393863</v>
      </c>
      <c r="D1277" s="25">
        <f t="shared" si="57"/>
        <v>5.7674595353380536</v>
      </c>
      <c r="E1277">
        <v>0.96301586258850769</v>
      </c>
      <c r="F1277" s="25">
        <f t="shared" si="58"/>
        <v>5.6850840367034845</v>
      </c>
      <c r="G1277">
        <v>1.283003487034492</v>
      </c>
      <c r="H1277" s="25">
        <f t="shared" si="59"/>
        <v>5.3650964122575004</v>
      </c>
      <c r="K1277">
        <v>168.03422272702946</v>
      </c>
      <c r="L1277">
        <v>1275</v>
      </c>
      <c r="M1277" s="25"/>
      <c r="O1277" s="25"/>
      <c r="Q1277" s="25"/>
    </row>
    <row r="1278" spans="1:17" x14ac:dyDescent="0.25">
      <c r="A1278" s="5">
        <f>+'Net Hash Rate'!B1277</f>
        <v>41097</v>
      </c>
      <c r="B1278">
        <f>+'Net Hash Rate'!G1277</f>
        <v>6.7621002197265625</v>
      </c>
      <c r="C1278">
        <v>0.87712669471443716</v>
      </c>
      <c r="D1278" s="25">
        <f t="shared" si="57"/>
        <v>5.8849735250121249</v>
      </c>
      <c r="E1278">
        <v>0.95381011416310868</v>
      </c>
      <c r="F1278" s="25">
        <f t="shared" si="58"/>
        <v>5.8082901055634535</v>
      </c>
      <c r="G1278">
        <v>1.2516868570114732</v>
      </c>
      <c r="H1278" s="25">
        <f t="shared" si="59"/>
        <v>5.5104133627150897</v>
      </c>
      <c r="K1278">
        <v>184.18501106987054</v>
      </c>
      <c r="L1278">
        <v>1276</v>
      </c>
      <c r="M1278" s="25"/>
      <c r="O1278" s="25"/>
      <c r="Q1278" s="25"/>
    </row>
    <row r="1279" spans="1:17" x14ac:dyDescent="0.25">
      <c r="A1279" s="5">
        <f>+'Net Hash Rate'!B1278</f>
        <v>41098</v>
      </c>
      <c r="B1279">
        <f>+'Net Hash Rate'!G1278</f>
        <v>6.7989997863769531</v>
      </c>
      <c r="C1279">
        <v>0.89956336571890072</v>
      </c>
      <c r="D1279" s="25">
        <f t="shared" si="57"/>
        <v>5.8994364206580521</v>
      </c>
      <c r="E1279">
        <v>0.98340180191833304</v>
      </c>
      <c r="F1279" s="25">
        <f t="shared" si="58"/>
        <v>5.8155979844586199</v>
      </c>
      <c r="G1279">
        <v>1.3090722073350269</v>
      </c>
      <c r="H1279" s="25">
        <f t="shared" si="59"/>
        <v>5.4899275790419262</v>
      </c>
      <c r="K1279">
        <v>168.8801467610775</v>
      </c>
      <c r="L1279">
        <v>1277</v>
      </c>
      <c r="M1279" s="25"/>
      <c r="O1279" s="25"/>
      <c r="Q1279" s="25"/>
    </row>
    <row r="1280" spans="1:17" x14ac:dyDescent="0.25">
      <c r="A1280" s="5">
        <f>+'Net Hash Rate'!B1279</f>
        <v>41099</v>
      </c>
      <c r="B1280">
        <f>+'Net Hash Rate'!G1279</f>
        <v>7.0215001106262207</v>
      </c>
      <c r="C1280">
        <v>0.90824500652520801</v>
      </c>
      <c r="D1280" s="25">
        <f t="shared" si="57"/>
        <v>6.1132551041010128</v>
      </c>
      <c r="E1280">
        <v>0.98690482488503606</v>
      </c>
      <c r="F1280" s="25">
        <f t="shared" si="58"/>
        <v>6.0345952857411849</v>
      </c>
      <c r="G1280">
        <v>1.2924588893037876</v>
      </c>
      <c r="H1280" s="25">
        <f t="shared" si="59"/>
        <v>5.7290412213224329</v>
      </c>
      <c r="K1280">
        <v>186.52232557576542</v>
      </c>
      <c r="L1280">
        <v>1278</v>
      </c>
      <c r="M1280" s="25"/>
      <c r="O1280" s="25"/>
      <c r="Q1280" s="25"/>
    </row>
    <row r="1281" spans="1:17" x14ac:dyDescent="0.25">
      <c r="A1281" s="5">
        <f>+'Net Hash Rate'!B1280</f>
        <v>41100</v>
      </c>
      <c r="B1281">
        <f>+'Net Hash Rate'!G1280</f>
        <v>7.1999001502990723</v>
      </c>
      <c r="C1281">
        <v>0.93930998266263621</v>
      </c>
      <c r="D1281" s="25">
        <f t="shared" si="57"/>
        <v>6.2605901676364359</v>
      </c>
      <c r="E1281">
        <v>1.0230173467252717</v>
      </c>
      <c r="F1281" s="25">
        <f t="shared" si="58"/>
        <v>6.1768828035738004</v>
      </c>
      <c r="G1281">
        <v>1.3481786024265798</v>
      </c>
      <c r="H1281" s="25">
        <f t="shared" si="59"/>
        <v>5.8517215478724927</v>
      </c>
      <c r="K1281">
        <v>179.49933761006253</v>
      </c>
      <c r="L1281">
        <v>1279</v>
      </c>
      <c r="M1281" s="25"/>
      <c r="O1281" s="25"/>
      <c r="Q1281" s="25"/>
    </row>
    <row r="1282" spans="1:17" x14ac:dyDescent="0.25">
      <c r="A1282" s="5">
        <f>+'Net Hash Rate'!B1281</f>
        <v>41101</v>
      </c>
      <c r="B1282">
        <f>+'Net Hash Rate'!G1281</f>
        <v>7.1500000953674316</v>
      </c>
      <c r="C1282">
        <v>0.95997636607633197</v>
      </c>
      <c r="D1282" s="25">
        <f t="shared" si="57"/>
        <v>6.1900237292910996</v>
      </c>
      <c r="E1282">
        <v>1.0534759470079558</v>
      </c>
      <c r="F1282" s="25">
        <f t="shared" si="58"/>
        <v>6.0965241483594763</v>
      </c>
      <c r="G1282">
        <v>1.4166750691368468</v>
      </c>
      <c r="H1282" s="25">
        <f t="shared" si="59"/>
        <v>5.7333250262305846</v>
      </c>
      <c r="K1282">
        <v>158.88902177179727</v>
      </c>
      <c r="L1282">
        <v>1280</v>
      </c>
      <c r="M1282" s="25"/>
      <c r="O1282" s="25"/>
      <c r="Q1282" s="25"/>
    </row>
    <row r="1283" spans="1:17" x14ac:dyDescent="0.25">
      <c r="A1283" s="5">
        <f>+'Net Hash Rate'!B1282</f>
        <v>41102</v>
      </c>
      <c r="B1283">
        <f>+'Net Hash Rate'!G1282</f>
        <v>7.7644000053405762</v>
      </c>
      <c r="C1283">
        <v>0.99551723145337268</v>
      </c>
      <c r="D1283" s="25">
        <f t="shared" si="57"/>
        <v>6.7688827738872037</v>
      </c>
      <c r="E1283">
        <v>1.0791319507346853</v>
      </c>
      <c r="F1283" s="25">
        <f t="shared" si="58"/>
        <v>6.6852680546058911</v>
      </c>
      <c r="G1283">
        <v>1.4039333277829427</v>
      </c>
      <c r="H1283" s="25">
        <f t="shared" si="59"/>
        <v>6.3604666775576337</v>
      </c>
      <c r="K1283">
        <v>194.28778565498388</v>
      </c>
      <c r="L1283">
        <v>1281</v>
      </c>
      <c r="M1283" s="25"/>
      <c r="O1283" s="25"/>
      <c r="Q1283" s="25"/>
    </row>
    <row r="1284" spans="1:17" x14ac:dyDescent="0.25">
      <c r="A1284" s="5">
        <f>+'Net Hash Rate'!B1283</f>
        <v>41103</v>
      </c>
      <c r="B1284">
        <f>+'Net Hash Rate'!G1283</f>
        <v>7.66510009765625</v>
      </c>
      <c r="C1284">
        <v>0.96812227731617773</v>
      </c>
      <c r="D1284" s="25">
        <f t="shared" ref="D1284:D1347" si="60">+B1284-C1284</f>
        <v>6.6969778203400718</v>
      </c>
      <c r="E1284">
        <v>1.0450711828878256</v>
      </c>
      <c r="F1284" s="25">
        <f t="shared" ref="F1284:F1347" si="61">+B1284-E1284</f>
        <v>6.6200289147684241</v>
      </c>
      <c r="G1284">
        <v>1.3439792065808893</v>
      </c>
      <c r="H1284" s="25">
        <f t="shared" ref="H1284:H1347" si="62">+B1284-G1284</f>
        <v>6.3211208910753607</v>
      </c>
      <c r="K1284">
        <v>208.87557333548793</v>
      </c>
      <c r="L1284">
        <v>1282</v>
      </c>
      <c r="M1284" s="25"/>
      <c r="O1284" s="25"/>
      <c r="Q1284" s="25"/>
    </row>
    <row r="1285" spans="1:17" x14ac:dyDescent="0.25">
      <c r="A1285" s="5">
        <f>+'Net Hash Rate'!B1284</f>
        <v>41104</v>
      </c>
      <c r="B1285">
        <f>+'Net Hash Rate'!G1284</f>
        <v>7.5420999526977539</v>
      </c>
      <c r="C1285">
        <v>0.95509282033233356</v>
      </c>
      <c r="D1285" s="25">
        <f t="shared" si="60"/>
        <v>6.5870071323654207</v>
      </c>
      <c r="E1285">
        <v>1.031763321212587</v>
      </c>
      <c r="F1285" s="25">
        <f t="shared" si="61"/>
        <v>6.5103366314851669</v>
      </c>
      <c r="G1285">
        <v>1.3295898818819305</v>
      </c>
      <c r="H1285" s="25">
        <f t="shared" si="62"/>
        <v>6.2125100708158234</v>
      </c>
      <c r="K1285">
        <v>206.19165045455736</v>
      </c>
      <c r="L1285">
        <v>1283</v>
      </c>
      <c r="M1285" s="25"/>
      <c r="O1285" s="25"/>
      <c r="Q1285" s="25"/>
    </row>
    <row r="1286" spans="1:17" x14ac:dyDescent="0.25">
      <c r="A1286" s="5">
        <f>+'Net Hash Rate'!B1285</f>
        <v>41105</v>
      </c>
      <c r="B1286">
        <f>+'Net Hash Rate'!G1285</f>
        <v>7.620999813079834</v>
      </c>
      <c r="C1286">
        <v>0.99297327102121291</v>
      </c>
      <c r="D1286" s="25">
        <f t="shared" si="60"/>
        <v>6.6280265420586213</v>
      </c>
      <c r="E1286">
        <v>1.0810901658163385</v>
      </c>
      <c r="F1286" s="25">
        <f t="shared" si="61"/>
        <v>6.5399096472634959</v>
      </c>
      <c r="G1286">
        <v>1.4233802436480043</v>
      </c>
      <c r="H1286" s="25">
        <f t="shared" si="62"/>
        <v>6.1976195694318292</v>
      </c>
      <c r="K1286">
        <v>180.52456044809028</v>
      </c>
      <c r="L1286">
        <v>1284</v>
      </c>
      <c r="M1286" s="25"/>
      <c r="O1286" s="25"/>
      <c r="Q1286" s="25"/>
    </row>
    <row r="1287" spans="1:17" x14ac:dyDescent="0.25">
      <c r="A1287" s="5">
        <f>+'Net Hash Rate'!B1286</f>
        <v>41106</v>
      </c>
      <c r="B1287">
        <f>+'Net Hash Rate'!G1286</f>
        <v>8.4996004104614258</v>
      </c>
      <c r="C1287">
        <v>1.0639286592677319</v>
      </c>
      <c r="D1287" s="25">
        <f t="shared" si="60"/>
        <v>7.4356717511936941</v>
      </c>
      <c r="E1287">
        <v>1.145593585707293</v>
      </c>
      <c r="F1287" s="25">
        <f t="shared" si="61"/>
        <v>7.3540068247541326</v>
      </c>
      <c r="G1287">
        <v>1.4628209924617666</v>
      </c>
      <c r="H1287" s="25">
        <f t="shared" si="62"/>
        <v>7.036779417999659</v>
      </c>
      <c r="K1287">
        <v>218.52235691502378</v>
      </c>
      <c r="L1287">
        <v>1285</v>
      </c>
      <c r="M1287" s="25"/>
      <c r="O1287" s="25"/>
      <c r="Q1287" s="25"/>
    </row>
    <row r="1288" spans="1:17" x14ac:dyDescent="0.25">
      <c r="A1288" s="5">
        <f>+'Net Hash Rate'!B1287</f>
        <v>41107</v>
      </c>
      <c r="B1288">
        <f>+'Net Hash Rate'!G1287</f>
        <v>8.8000001907348633</v>
      </c>
      <c r="C1288">
        <v>1.0662278168318673</v>
      </c>
      <c r="D1288" s="25">
        <f t="shared" si="60"/>
        <v>7.7337723739029958</v>
      </c>
      <c r="E1288">
        <v>1.1373049660481582</v>
      </c>
      <c r="F1288" s="25">
        <f t="shared" si="61"/>
        <v>7.6626952246867051</v>
      </c>
      <c r="G1288">
        <v>1.4134041521788412</v>
      </c>
      <c r="H1288" s="25">
        <f t="shared" si="62"/>
        <v>7.3865960385560223</v>
      </c>
      <c r="K1288">
        <v>261.13953502672149</v>
      </c>
      <c r="L1288">
        <v>1286</v>
      </c>
      <c r="M1288" s="25"/>
      <c r="O1288" s="25"/>
      <c r="Q1288" s="25"/>
    </row>
    <row r="1289" spans="1:17" x14ac:dyDescent="0.25">
      <c r="A1289" s="5">
        <f>+'Net Hash Rate'!B1288</f>
        <v>41108</v>
      </c>
      <c r="B1289">
        <f>+'Net Hash Rate'!G1288</f>
        <v>9.1098003387451172</v>
      </c>
      <c r="C1289">
        <v>1.1354188168811981</v>
      </c>
      <c r="D1289" s="25">
        <f t="shared" si="60"/>
        <v>7.9743815218639194</v>
      </c>
      <c r="E1289">
        <v>1.2210798678183217</v>
      </c>
      <c r="F1289" s="25">
        <f t="shared" si="61"/>
        <v>7.8887204709267955</v>
      </c>
      <c r="G1289">
        <v>1.5538302201835772</v>
      </c>
      <c r="H1289" s="25">
        <f t="shared" si="62"/>
        <v>7.5559701185615396</v>
      </c>
      <c r="K1289">
        <v>223.42144350436854</v>
      </c>
      <c r="L1289">
        <v>1287</v>
      </c>
      <c r="M1289" s="25"/>
      <c r="O1289" s="25"/>
      <c r="Q1289" s="25"/>
    </row>
    <row r="1290" spans="1:17" x14ac:dyDescent="0.25">
      <c r="A1290" s="5">
        <f>+'Net Hash Rate'!B1289</f>
        <v>41109</v>
      </c>
      <c r="B1290">
        <f>+'Net Hash Rate'!G1289</f>
        <v>8.869999885559082</v>
      </c>
      <c r="C1290">
        <v>1.1447958975937691</v>
      </c>
      <c r="D1290" s="25">
        <f t="shared" si="60"/>
        <v>7.7252039879653127</v>
      </c>
      <c r="E1290">
        <v>1.2431882886040893</v>
      </c>
      <c r="F1290" s="25">
        <f t="shared" si="61"/>
        <v>7.626811596954993</v>
      </c>
      <c r="G1290">
        <v>1.6253935314836787</v>
      </c>
      <c r="H1290" s="25">
        <f t="shared" si="62"/>
        <v>7.2446063540754029</v>
      </c>
      <c r="K1290">
        <v>188.43418053711113</v>
      </c>
      <c r="L1290">
        <v>1288</v>
      </c>
      <c r="M1290" s="25"/>
      <c r="O1290" s="25"/>
      <c r="Q1290" s="25"/>
    </row>
    <row r="1291" spans="1:17" x14ac:dyDescent="0.25">
      <c r="A1291" s="5">
        <f>+'Net Hash Rate'!B1290</f>
        <v>41110</v>
      </c>
      <c r="B1291">
        <f>+'Net Hash Rate'!G1290</f>
        <v>8.5200004577636719</v>
      </c>
      <c r="C1291">
        <v>1.0674821769371929</v>
      </c>
      <c r="D1291" s="25">
        <f t="shared" si="60"/>
        <v>7.4525182808264789</v>
      </c>
      <c r="E1291">
        <v>1.149724762492728</v>
      </c>
      <c r="F1291" s="25">
        <f t="shared" si="61"/>
        <v>7.3702756952709443</v>
      </c>
      <c r="G1291">
        <v>1.4691960860832021</v>
      </c>
      <c r="H1291" s="25">
        <f t="shared" si="62"/>
        <v>7.0508043716804698</v>
      </c>
      <c r="K1291">
        <v>217.47910468969752</v>
      </c>
      <c r="L1291">
        <v>1289</v>
      </c>
      <c r="M1291" s="25"/>
      <c r="O1291" s="25"/>
      <c r="Q1291" s="25"/>
    </row>
    <row r="1292" spans="1:17" x14ac:dyDescent="0.25">
      <c r="A1292" s="5">
        <f>+'Net Hash Rate'!B1291</f>
        <v>41111</v>
      </c>
      <c r="B1292">
        <f>+'Net Hash Rate'!G1291</f>
        <v>8.8454999923706055</v>
      </c>
      <c r="C1292">
        <v>1.1112318230441365</v>
      </c>
      <c r="D1292" s="25">
        <f t="shared" si="60"/>
        <v>7.7342681693264694</v>
      </c>
      <c r="E1292">
        <v>1.1977489703728117</v>
      </c>
      <c r="F1292" s="25">
        <f t="shared" si="61"/>
        <v>7.6477510219977933</v>
      </c>
      <c r="G1292">
        <v>1.5338248291710506</v>
      </c>
      <c r="H1292" s="25">
        <f t="shared" si="62"/>
        <v>7.3116751631995545</v>
      </c>
      <c r="K1292">
        <v>214.54988033604795</v>
      </c>
      <c r="L1292">
        <v>1290</v>
      </c>
      <c r="M1292" s="25"/>
      <c r="O1292" s="25"/>
      <c r="Q1292" s="25"/>
    </row>
    <row r="1293" spans="1:17" x14ac:dyDescent="0.25">
      <c r="A1293" s="5">
        <f>+'Net Hash Rate'!B1292</f>
        <v>41112</v>
      </c>
      <c r="B1293">
        <f>+'Net Hash Rate'!G1292</f>
        <v>8.4096002578735352</v>
      </c>
      <c r="C1293">
        <v>1.0472715136112833</v>
      </c>
      <c r="D1293" s="25">
        <f t="shared" si="60"/>
        <v>7.3623287442622516</v>
      </c>
      <c r="E1293">
        <v>1.1260139601289736</v>
      </c>
      <c r="F1293" s="25">
        <f t="shared" si="61"/>
        <v>7.2835862977445611</v>
      </c>
      <c r="G1293">
        <v>1.4318889936269406</v>
      </c>
      <c r="H1293" s="25">
        <f t="shared" si="62"/>
        <v>6.9777112642465946</v>
      </c>
      <c r="K1293">
        <v>224.39725672302765</v>
      </c>
      <c r="L1293">
        <v>1291</v>
      </c>
      <c r="M1293" s="25"/>
      <c r="O1293" s="25"/>
      <c r="Q1293" s="25"/>
    </row>
    <row r="1294" spans="1:17" x14ac:dyDescent="0.25">
      <c r="A1294" s="5">
        <f>+'Net Hash Rate'!B1293</f>
        <v>41113</v>
      </c>
      <c r="B1294">
        <f>+'Net Hash Rate'!G1293</f>
        <v>8.4456996917724609</v>
      </c>
      <c r="C1294">
        <v>1.0706368217719844</v>
      </c>
      <c r="D1294" s="25">
        <f t="shared" si="60"/>
        <v>7.3750628700004768</v>
      </c>
      <c r="E1294">
        <v>1.1569192544063485</v>
      </c>
      <c r="F1294" s="25">
        <f t="shared" si="61"/>
        <v>7.2887804373661123</v>
      </c>
      <c r="G1294">
        <v>1.4920833639745357</v>
      </c>
      <c r="H1294" s="25">
        <f t="shared" si="62"/>
        <v>6.953616327797925</v>
      </c>
      <c r="K1294">
        <v>205.14200107232023</v>
      </c>
      <c r="L1294">
        <v>1292</v>
      </c>
      <c r="M1294" s="25"/>
      <c r="O1294" s="25"/>
      <c r="Q1294" s="25"/>
    </row>
    <row r="1295" spans="1:17" x14ac:dyDescent="0.25">
      <c r="A1295" s="5">
        <f>+'Net Hash Rate'!B1294</f>
        <v>41114</v>
      </c>
      <c r="B1295">
        <f>+'Net Hash Rate'!G1294</f>
        <v>8.6000003814697266</v>
      </c>
      <c r="C1295">
        <v>1.0895695027471743</v>
      </c>
      <c r="D1295" s="25">
        <f t="shared" si="60"/>
        <v>7.510430878722552</v>
      </c>
      <c r="E1295">
        <v>1.177188769512403</v>
      </c>
      <c r="F1295" s="25">
        <f t="shared" si="61"/>
        <v>7.4228116119573233</v>
      </c>
      <c r="G1295">
        <v>1.5175458112619336</v>
      </c>
      <c r="H1295" s="25">
        <f t="shared" si="62"/>
        <v>7.0824545702077932</v>
      </c>
      <c r="K1295">
        <v>205.71998345102912</v>
      </c>
      <c r="L1295">
        <v>1293</v>
      </c>
      <c r="M1295" s="25"/>
      <c r="O1295" s="25"/>
      <c r="Q1295" s="25"/>
    </row>
    <row r="1296" spans="1:17" x14ac:dyDescent="0.25">
      <c r="A1296" s="5">
        <f>+'Net Hash Rate'!B1295</f>
        <v>41115</v>
      </c>
      <c r="B1296">
        <f>+'Net Hash Rate'!G1295</f>
        <v>8.8000001907348633</v>
      </c>
      <c r="C1296">
        <v>1.1110266770626804</v>
      </c>
      <c r="D1296" s="25">
        <f t="shared" si="60"/>
        <v>7.6889735136721828</v>
      </c>
      <c r="E1296">
        <v>1.1992021075864514</v>
      </c>
      <c r="F1296" s="25">
        <f t="shared" si="61"/>
        <v>7.6007980831484119</v>
      </c>
      <c r="G1296">
        <v>1.5417195674560398</v>
      </c>
      <c r="H1296" s="25">
        <f t="shared" si="62"/>
        <v>7.2582806232788233</v>
      </c>
      <c r="K1296">
        <v>209.28206784131754</v>
      </c>
      <c r="L1296">
        <v>1294</v>
      </c>
      <c r="M1296" s="25"/>
      <c r="O1296" s="25"/>
      <c r="Q1296" s="25"/>
    </row>
    <row r="1297" spans="1:17" x14ac:dyDescent="0.25">
      <c r="A1297" s="5">
        <f>+'Net Hash Rate'!B1296</f>
        <v>41116</v>
      </c>
      <c r="B1297">
        <f>+'Net Hash Rate'!G1296</f>
        <v>8.8999996185302734</v>
      </c>
      <c r="C1297">
        <v>1.1311566605963372</v>
      </c>
      <c r="D1297" s="25">
        <f t="shared" si="60"/>
        <v>7.768842957933936</v>
      </c>
      <c r="E1297">
        <v>1.2231984012355379</v>
      </c>
      <c r="F1297" s="25">
        <f t="shared" si="61"/>
        <v>7.6768012172947353</v>
      </c>
      <c r="G1297">
        <v>1.5807345427485122</v>
      </c>
      <c r="H1297" s="25">
        <f t="shared" si="62"/>
        <v>7.319265075781761</v>
      </c>
      <c r="K1297">
        <v>202.57356031683321</v>
      </c>
      <c r="L1297">
        <v>1295</v>
      </c>
      <c r="M1297" s="25"/>
      <c r="O1297" s="25"/>
      <c r="Q1297" s="25"/>
    </row>
    <row r="1298" spans="1:17" x14ac:dyDescent="0.25">
      <c r="A1298" s="5">
        <f>+'Net Hash Rate'!B1297</f>
        <v>41117</v>
      </c>
      <c r="B1298">
        <f>+'Net Hash Rate'!G1297</f>
        <v>8.8999996185302734</v>
      </c>
      <c r="C1298">
        <v>1.119014088492593</v>
      </c>
      <c r="D1298" s="25">
        <f t="shared" si="60"/>
        <v>7.7809855300376807</v>
      </c>
      <c r="E1298">
        <v>1.2064214006540046</v>
      </c>
      <c r="F1298" s="25">
        <f t="shared" si="61"/>
        <v>7.6935782178762686</v>
      </c>
      <c r="G1298">
        <v>1.5459551047450073</v>
      </c>
      <c r="H1298" s="25">
        <f t="shared" si="62"/>
        <v>7.3540445137852659</v>
      </c>
      <c r="K1298">
        <v>213.64763210662798</v>
      </c>
      <c r="L1298">
        <v>1296</v>
      </c>
      <c r="M1298" s="25"/>
      <c r="O1298" s="25"/>
      <c r="Q1298" s="25"/>
    </row>
    <row r="1299" spans="1:17" x14ac:dyDescent="0.25">
      <c r="A1299" s="5">
        <f>+'Net Hash Rate'!B1298</f>
        <v>41118</v>
      </c>
      <c r="B1299">
        <f>+'Net Hash Rate'!G1298</f>
        <v>8.8880996704101563</v>
      </c>
      <c r="C1299">
        <v>1.1430785037036524</v>
      </c>
      <c r="D1299" s="25">
        <f t="shared" si="60"/>
        <v>7.7450211667065041</v>
      </c>
      <c r="E1299">
        <v>1.2401246103478736</v>
      </c>
      <c r="F1299" s="25">
        <f t="shared" si="61"/>
        <v>7.6479750600622829</v>
      </c>
      <c r="G1299">
        <v>1.617100211607349</v>
      </c>
      <c r="H1299" s="25">
        <f t="shared" si="62"/>
        <v>7.2709994588028071</v>
      </c>
      <c r="K1299">
        <v>191.53834649174479</v>
      </c>
      <c r="L1299">
        <v>1297</v>
      </c>
      <c r="M1299" s="25"/>
      <c r="O1299" s="25"/>
      <c r="Q1299" s="25"/>
    </row>
    <row r="1300" spans="1:17" x14ac:dyDescent="0.25">
      <c r="A1300" s="5">
        <f>+'Net Hash Rate'!B1299</f>
        <v>41119</v>
      </c>
      <c r="B1300">
        <f>+'Net Hash Rate'!G1299</f>
        <v>8.7103004455566406</v>
      </c>
      <c r="C1300">
        <v>1.1049169133173193</v>
      </c>
      <c r="D1300" s="25">
        <f t="shared" si="60"/>
        <v>7.6053835322393208</v>
      </c>
      <c r="E1300">
        <v>1.1941839941226886</v>
      </c>
      <c r="F1300" s="25">
        <f t="shared" si="61"/>
        <v>7.5161164514339518</v>
      </c>
      <c r="G1300">
        <v>1.5409419695111446</v>
      </c>
      <c r="H1300" s="25">
        <f t="shared" si="62"/>
        <v>7.1693584760454963</v>
      </c>
      <c r="K1300">
        <v>204.47538233239189</v>
      </c>
      <c r="L1300">
        <v>1298</v>
      </c>
      <c r="M1300" s="25"/>
      <c r="O1300" s="25"/>
      <c r="Q1300" s="25"/>
    </row>
    <row r="1301" spans="1:17" x14ac:dyDescent="0.25">
      <c r="A1301" s="5">
        <f>+'Net Hash Rate'!B1300</f>
        <v>41120</v>
      </c>
      <c r="B1301">
        <f>+'Net Hash Rate'!G1300</f>
        <v>9.0979995727539063</v>
      </c>
      <c r="C1301">
        <v>1.1717516318771517</v>
      </c>
      <c r="D1301" s="25">
        <f t="shared" si="60"/>
        <v>7.9262479408767543</v>
      </c>
      <c r="E1301">
        <v>1.2717301446837277</v>
      </c>
      <c r="F1301" s="25">
        <f t="shared" si="61"/>
        <v>7.8262694280701783</v>
      </c>
      <c r="G1301">
        <v>1.6600966776808717</v>
      </c>
      <c r="H1301" s="25">
        <f t="shared" si="62"/>
        <v>7.4379028950730346</v>
      </c>
      <c r="K1301">
        <v>190.27083444326854</v>
      </c>
      <c r="L1301">
        <v>1299</v>
      </c>
      <c r="M1301" s="25"/>
      <c r="O1301" s="25"/>
      <c r="Q1301" s="25"/>
    </row>
    <row r="1302" spans="1:17" x14ac:dyDescent="0.25">
      <c r="A1302" s="5">
        <f>+'Net Hash Rate'!B1301</f>
        <v>41121</v>
      </c>
      <c r="B1302">
        <f>+'Net Hash Rate'!G1301</f>
        <v>9.3500003814697266</v>
      </c>
      <c r="C1302">
        <v>1.2892984359151296</v>
      </c>
      <c r="D1302" s="25">
        <f t="shared" si="60"/>
        <v>8.0607019455545963</v>
      </c>
      <c r="E1302">
        <v>1.4245227170825037</v>
      </c>
      <c r="F1302" s="25">
        <f t="shared" si="61"/>
        <v>7.9254776643872233</v>
      </c>
      <c r="G1302">
        <v>1.9498014372771673</v>
      </c>
      <c r="H1302" s="25">
        <f t="shared" si="62"/>
        <v>7.4001989441925593</v>
      </c>
      <c r="K1302">
        <v>143.0636902065383</v>
      </c>
      <c r="L1302">
        <v>1300</v>
      </c>
      <c r="M1302" s="25"/>
      <c r="O1302" s="25"/>
      <c r="Q1302" s="25"/>
    </row>
    <row r="1303" spans="1:17" x14ac:dyDescent="0.25">
      <c r="A1303" s="5">
        <f>+'Net Hash Rate'!B1302</f>
        <v>41122</v>
      </c>
      <c r="B1303">
        <f>+'Net Hash Rate'!G1302</f>
        <v>9.5502996444702148</v>
      </c>
      <c r="C1303">
        <v>1.2164251900850498</v>
      </c>
      <c r="D1303" s="25">
        <f t="shared" si="60"/>
        <v>8.3338744543851657</v>
      </c>
      <c r="E1303">
        <v>1.3161913242537286</v>
      </c>
      <c r="F1303" s="25">
        <f t="shared" si="61"/>
        <v>8.2341083202164853</v>
      </c>
      <c r="G1303">
        <v>1.703732872431962</v>
      </c>
      <c r="H1303" s="25">
        <f t="shared" si="62"/>
        <v>7.846566772038253</v>
      </c>
      <c r="K1303">
        <v>200.48184543972914</v>
      </c>
      <c r="L1303">
        <v>1301</v>
      </c>
      <c r="M1303" s="25"/>
      <c r="O1303" s="25"/>
      <c r="Q1303" s="25"/>
    </row>
    <row r="1304" spans="1:17" x14ac:dyDescent="0.25">
      <c r="A1304" s="5">
        <f>+'Net Hash Rate'!B1303</f>
        <v>41123</v>
      </c>
      <c r="B1304">
        <f>+'Net Hash Rate'!G1303</f>
        <v>10.529999732971191</v>
      </c>
      <c r="C1304">
        <v>1.2654086068793917</v>
      </c>
      <c r="D1304" s="25">
        <f t="shared" si="60"/>
        <v>9.2645911260917995</v>
      </c>
      <c r="E1304">
        <v>1.3464781374526074</v>
      </c>
      <c r="F1304" s="25">
        <f t="shared" si="61"/>
        <v>9.1835215955185845</v>
      </c>
      <c r="G1304">
        <v>1.6613927289642654</v>
      </c>
      <c r="H1304" s="25">
        <f t="shared" si="62"/>
        <v>8.8686070040069254</v>
      </c>
      <c r="K1304">
        <v>274.27096894978661</v>
      </c>
      <c r="L1304">
        <v>1302</v>
      </c>
      <c r="M1304" s="25"/>
      <c r="O1304" s="25"/>
      <c r="Q1304" s="25"/>
    </row>
    <row r="1305" spans="1:17" x14ac:dyDescent="0.25">
      <c r="A1305" s="5">
        <f>+'Net Hash Rate'!B1304</f>
        <v>41124</v>
      </c>
      <c r="B1305">
        <f>+'Net Hash Rate'!G1304</f>
        <v>10.970000267028809</v>
      </c>
      <c r="C1305">
        <v>1.3622664019733244</v>
      </c>
      <c r="D1305" s="25">
        <f t="shared" si="60"/>
        <v>9.6077338650554847</v>
      </c>
      <c r="E1305">
        <v>1.4635100292089556</v>
      </c>
      <c r="F1305" s="25">
        <f t="shared" si="61"/>
        <v>9.5064902378198539</v>
      </c>
      <c r="G1305">
        <v>1.8567908992057662</v>
      </c>
      <c r="H1305" s="25">
        <f t="shared" si="62"/>
        <v>9.1132093678230426</v>
      </c>
      <c r="K1305">
        <v>227.75321178949227</v>
      </c>
      <c r="L1305">
        <v>1303</v>
      </c>
      <c r="M1305" s="25"/>
      <c r="O1305" s="25"/>
      <c r="Q1305" s="25"/>
    </row>
    <row r="1306" spans="1:17" x14ac:dyDescent="0.25">
      <c r="A1306" s="5">
        <f>+'Net Hash Rate'!B1305</f>
        <v>41125</v>
      </c>
      <c r="B1306">
        <f>+'Net Hash Rate'!G1305</f>
        <v>10.984000205993652</v>
      </c>
      <c r="C1306">
        <v>1.3734582164367708</v>
      </c>
      <c r="D1306" s="25">
        <f t="shared" si="60"/>
        <v>9.6105419895568822</v>
      </c>
      <c r="E1306">
        <v>1.4784390660415352</v>
      </c>
      <c r="F1306" s="25">
        <f t="shared" si="61"/>
        <v>9.5055611399521176</v>
      </c>
      <c r="G1306">
        <v>1.8862371763312435</v>
      </c>
      <c r="H1306" s="25">
        <f t="shared" si="62"/>
        <v>9.0977630296624081</v>
      </c>
      <c r="K1306">
        <v>219.709602863508</v>
      </c>
      <c r="L1306">
        <v>1304</v>
      </c>
      <c r="M1306" s="25"/>
      <c r="O1306" s="25"/>
      <c r="Q1306" s="25"/>
    </row>
    <row r="1307" spans="1:17" x14ac:dyDescent="0.25">
      <c r="A1307" s="5">
        <f>+'Net Hash Rate'!B1306</f>
        <v>41126</v>
      </c>
      <c r="B1307">
        <f>+'Net Hash Rate'!G1306</f>
        <v>10.869999885559082</v>
      </c>
      <c r="C1307">
        <v>1.3453237941131104</v>
      </c>
      <c r="D1307" s="25">
        <f t="shared" si="60"/>
        <v>9.524676091445972</v>
      </c>
      <c r="E1307">
        <v>1.4439176662134054</v>
      </c>
      <c r="F1307" s="25">
        <f t="shared" si="61"/>
        <v>9.4260822193456768</v>
      </c>
      <c r="G1307">
        <v>1.8269055623870032</v>
      </c>
      <c r="H1307" s="25">
        <f t="shared" si="62"/>
        <v>9.0430943231720793</v>
      </c>
      <c r="K1307">
        <v>231.8523670134042</v>
      </c>
      <c r="L1307">
        <v>1305</v>
      </c>
      <c r="M1307" s="25"/>
      <c r="O1307" s="25"/>
      <c r="Q1307" s="25"/>
    </row>
    <row r="1308" spans="1:17" x14ac:dyDescent="0.25">
      <c r="A1308" s="5">
        <f>+'Net Hash Rate'!B1307</f>
        <v>41127</v>
      </c>
      <c r="B1308">
        <f>+'Net Hash Rate'!G1307</f>
        <v>10.855199813842773</v>
      </c>
      <c r="C1308">
        <v>1.3420311483121861</v>
      </c>
      <c r="D1308" s="25">
        <f t="shared" si="60"/>
        <v>9.5131686655305874</v>
      </c>
      <c r="E1308">
        <v>1.4399331946599336</v>
      </c>
      <c r="F1308" s="25">
        <f t="shared" si="61"/>
        <v>9.4152666191828391</v>
      </c>
      <c r="G1308">
        <v>1.820233693697757</v>
      </c>
      <c r="H1308" s="25">
        <f t="shared" si="62"/>
        <v>9.0349661201450164</v>
      </c>
      <c r="K1308">
        <v>233.20865752055639</v>
      </c>
      <c r="L1308">
        <v>1306</v>
      </c>
      <c r="M1308" s="25"/>
      <c r="O1308" s="25"/>
      <c r="Q1308" s="25"/>
    </row>
    <row r="1309" spans="1:17" x14ac:dyDescent="0.25">
      <c r="A1309" s="5">
        <f>+'Net Hash Rate'!B1308</f>
        <v>41128</v>
      </c>
      <c r="B1309">
        <f>+'Net Hash Rate'!G1308</f>
        <v>11.100000381469727</v>
      </c>
      <c r="C1309">
        <v>1.3347460190656939</v>
      </c>
      <c r="D1309" s="25">
        <f t="shared" si="60"/>
        <v>9.7652543624040327</v>
      </c>
      <c r="E1309">
        <v>1.4205243175463933</v>
      </c>
      <c r="F1309" s="25">
        <f t="shared" si="61"/>
        <v>9.6794760639233335</v>
      </c>
      <c r="G1309">
        <v>1.7537301179946696</v>
      </c>
      <c r="H1309" s="25">
        <f t="shared" si="62"/>
        <v>9.3462702634750574</v>
      </c>
      <c r="K1309">
        <v>273.22307489047569</v>
      </c>
      <c r="L1309">
        <v>1307</v>
      </c>
      <c r="M1309" s="25"/>
      <c r="O1309" s="25"/>
      <c r="Q1309" s="25"/>
    </row>
    <row r="1310" spans="1:17" x14ac:dyDescent="0.25">
      <c r="A1310" s="5">
        <f>+'Net Hash Rate'!B1309</f>
        <v>41129</v>
      </c>
      <c r="B1310">
        <f>+'Net Hash Rate'!G1309</f>
        <v>11.055299758911133</v>
      </c>
      <c r="C1310">
        <v>1.3266803539663088</v>
      </c>
      <c r="D1310" s="25">
        <f t="shared" si="60"/>
        <v>9.7286194049448245</v>
      </c>
      <c r="E1310">
        <v>1.4110863267098837</v>
      </c>
      <c r="F1310" s="25">
        <f t="shared" si="61"/>
        <v>9.6442134322012496</v>
      </c>
      <c r="G1310">
        <v>1.7389613278323004</v>
      </c>
      <c r="H1310" s="25">
        <f t="shared" si="62"/>
        <v>9.3163384310788331</v>
      </c>
      <c r="K1310">
        <v>276.62362997463259</v>
      </c>
      <c r="L1310">
        <v>1308</v>
      </c>
      <c r="M1310" s="25"/>
      <c r="O1310" s="25"/>
      <c r="Q1310" s="25"/>
    </row>
    <row r="1311" spans="1:17" x14ac:dyDescent="0.25">
      <c r="A1311" s="5">
        <f>+'Net Hash Rate'!B1310</f>
        <v>41130</v>
      </c>
      <c r="B1311">
        <f>+'Net Hash Rate'!G1310</f>
        <v>11.061100006103516</v>
      </c>
      <c r="C1311">
        <v>1.3375359226365739</v>
      </c>
      <c r="D1311" s="25">
        <f t="shared" si="60"/>
        <v>9.7235640834669415</v>
      </c>
      <c r="E1311">
        <v>1.4258637393770019</v>
      </c>
      <c r="F1311" s="25">
        <f t="shared" si="61"/>
        <v>9.6352362667265137</v>
      </c>
      <c r="G1311">
        <v>1.7689731435051912</v>
      </c>
      <c r="H1311" s="25">
        <f t="shared" si="62"/>
        <v>9.2921268625983249</v>
      </c>
      <c r="K1311">
        <v>264.20390157384702</v>
      </c>
      <c r="L1311">
        <v>1309</v>
      </c>
      <c r="M1311" s="25"/>
      <c r="O1311" s="25"/>
      <c r="Q1311" s="25"/>
    </row>
    <row r="1312" spans="1:17" x14ac:dyDescent="0.25">
      <c r="A1312" s="5">
        <f>+'Net Hash Rate'!B1311</f>
        <v>41131</v>
      </c>
      <c r="B1312">
        <f>+'Net Hash Rate'!G1311</f>
        <v>11.38640022277832</v>
      </c>
      <c r="C1312">
        <v>1.3893031626952863</v>
      </c>
      <c r="D1312" s="25">
        <f t="shared" si="60"/>
        <v>9.9970970600830338</v>
      </c>
      <c r="E1312">
        <v>1.4849732057765628</v>
      </c>
      <c r="F1312" s="25">
        <f t="shared" si="61"/>
        <v>9.9014270170017582</v>
      </c>
      <c r="G1312">
        <v>1.8566034881257818</v>
      </c>
      <c r="H1312" s="25">
        <f t="shared" si="62"/>
        <v>9.529796734652539</v>
      </c>
      <c r="K1312">
        <v>250.78940252818691</v>
      </c>
      <c r="L1312">
        <v>1310</v>
      </c>
      <c r="M1312" s="25"/>
      <c r="O1312" s="25"/>
      <c r="Q1312" s="25"/>
    </row>
    <row r="1313" spans="1:17" x14ac:dyDescent="0.25">
      <c r="A1313" s="5">
        <f>+'Net Hash Rate'!B1312</f>
        <v>41132</v>
      </c>
      <c r="B1313">
        <f>+'Net Hash Rate'!G1312</f>
        <v>11.510199546813965</v>
      </c>
      <c r="C1313">
        <v>1.3831076019255202</v>
      </c>
      <c r="D1313" s="25">
        <f t="shared" si="60"/>
        <v>10.127091944888445</v>
      </c>
      <c r="E1313">
        <v>1.471687977857534</v>
      </c>
      <c r="F1313" s="25">
        <f t="shared" si="61"/>
        <v>10.03851156895643</v>
      </c>
      <c r="G1313">
        <v>1.815778448165442</v>
      </c>
      <c r="H1313" s="25">
        <f t="shared" si="62"/>
        <v>9.6944210986485224</v>
      </c>
      <c r="K1313">
        <v>274.38380580351674</v>
      </c>
      <c r="L1313">
        <v>1311</v>
      </c>
      <c r="M1313" s="25"/>
      <c r="O1313" s="25"/>
      <c r="Q1313" s="25"/>
    </row>
    <row r="1314" spans="1:17" x14ac:dyDescent="0.25">
      <c r="A1314" s="5">
        <f>+'Net Hash Rate'!B1313</f>
        <v>41133</v>
      </c>
      <c r="B1314">
        <f>+'Net Hash Rate'!G1313</f>
        <v>11.62399959564209</v>
      </c>
      <c r="C1314">
        <v>1.4076510335402479</v>
      </c>
      <c r="D1314" s="25">
        <f t="shared" si="60"/>
        <v>10.216348562101842</v>
      </c>
      <c r="E1314">
        <v>1.5012554652645986</v>
      </c>
      <c r="F1314" s="25">
        <f t="shared" si="61"/>
        <v>10.122744130377491</v>
      </c>
      <c r="G1314">
        <v>1.8648618802978378</v>
      </c>
      <c r="H1314" s="25">
        <f t="shared" si="62"/>
        <v>9.7591377153442522</v>
      </c>
      <c r="K1314">
        <v>261.94525299025833</v>
      </c>
      <c r="L1314">
        <v>1312</v>
      </c>
      <c r="M1314" s="25"/>
      <c r="O1314" s="25"/>
      <c r="Q1314" s="25"/>
    </row>
    <row r="1315" spans="1:17" x14ac:dyDescent="0.25">
      <c r="A1315" s="5">
        <f>+'Net Hash Rate'!B1314</f>
        <v>41134</v>
      </c>
      <c r="B1315">
        <f>+'Net Hash Rate'!G1314</f>
        <v>12.037500381469727</v>
      </c>
      <c r="C1315">
        <v>1.4567456508017373</v>
      </c>
      <c r="D1315" s="25">
        <f t="shared" si="60"/>
        <v>10.580754730667989</v>
      </c>
      <c r="E1315">
        <v>1.5533059233721114</v>
      </c>
      <c r="F1315" s="25">
        <f t="shared" si="61"/>
        <v>10.484194458097615</v>
      </c>
      <c r="G1315">
        <v>1.9283943021717287</v>
      </c>
      <c r="H1315" s="25">
        <f t="shared" si="62"/>
        <v>10.109106079297998</v>
      </c>
      <c r="K1315">
        <v>262.98404796958221</v>
      </c>
      <c r="L1315">
        <v>1313</v>
      </c>
      <c r="M1315" s="25"/>
      <c r="O1315" s="25"/>
      <c r="Q1315" s="25"/>
    </row>
    <row r="1316" spans="1:17" x14ac:dyDescent="0.25">
      <c r="A1316" s="5">
        <f>+'Net Hash Rate'!B1315</f>
        <v>41135</v>
      </c>
      <c r="B1316">
        <f>+'Net Hash Rate'!G1315</f>
        <v>12.189999580383301</v>
      </c>
      <c r="C1316">
        <v>1.4769737977464366</v>
      </c>
      <c r="D1316" s="25">
        <f t="shared" si="60"/>
        <v>10.713025782636864</v>
      </c>
      <c r="E1316">
        <v>1.5754340991597764</v>
      </c>
      <c r="F1316" s="25">
        <f t="shared" si="61"/>
        <v>10.614565481223524</v>
      </c>
      <c r="G1316">
        <v>1.9579031399998943</v>
      </c>
      <c r="H1316" s="25">
        <f t="shared" si="62"/>
        <v>10.232096440383406</v>
      </c>
      <c r="K1316">
        <v>261.13328427049697</v>
      </c>
      <c r="L1316">
        <v>1314</v>
      </c>
      <c r="M1316" s="25"/>
      <c r="O1316" s="25"/>
      <c r="Q1316" s="25"/>
    </row>
    <row r="1317" spans="1:17" x14ac:dyDescent="0.25">
      <c r="A1317" s="5">
        <f>+'Net Hash Rate'!B1316</f>
        <v>41136</v>
      </c>
      <c r="B1317">
        <f>+'Net Hash Rate'!G1316</f>
        <v>13.25</v>
      </c>
      <c r="C1317">
        <v>1.5956727478462065</v>
      </c>
      <c r="D1317" s="25">
        <f t="shared" si="60"/>
        <v>11.654327252153793</v>
      </c>
      <c r="E1317">
        <v>1.6989798132737284</v>
      </c>
      <c r="F1317" s="25">
        <f t="shared" si="61"/>
        <v>11.551020186726271</v>
      </c>
      <c r="G1317">
        <v>2.1002761089269368</v>
      </c>
      <c r="H1317" s="25">
        <f t="shared" si="62"/>
        <v>11.149723891073062</v>
      </c>
      <c r="K1317">
        <v>270.7499752259688</v>
      </c>
      <c r="L1317">
        <v>1315</v>
      </c>
      <c r="M1317" s="25"/>
      <c r="O1317" s="25"/>
      <c r="Q1317" s="25"/>
    </row>
    <row r="1318" spans="1:17" x14ac:dyDescent="0.25">
      <c r="A1318" s="5">
        <f>+'Net Hash Rate'!B1317</f>
        <v>41137</v>
      </c>
      <c r="B1318">
        <f>+'Net Hash Rate'!G1317</f>
        <v>13.5</v>
      </c>
      <c r="C1318">
        <v>1.6429221973283337</v>
      </c>
      <c r="D1318" s="25">
        <f t="shared" si="60"/>
        <v>11.857077802671666</v>
      </c>
      <c r="E1318">
        <v>1.7547211606349964</v>
      </c>
      <c r="F1318" s="25">
        <f t="shared" si="61"/>
        <v>11.745278839365003</v>
      </c>
      <c r="G1318">
        <v>2.1890042335997273</v>
      </c>
      <c r="H1318" s="25">
        <f t="shared" si="62"/>
        <v>11.310995766400273</v>
      </c>
      <c r="K1318">
        <v>254.53712525361175</v>
      </c>
      <c r="L1318">
        <v>1316</v>
      </c>
      <c r="M1318" s="25"/>
      <c r="O1318" s="25"/>
      <c r="Q1318" s="25"/>
    </row>
    <row r="1319" spans="1:17" x14ac:dyDescent="0.25">
      <c r="A1319" s="5">
        <f>+'Net Hash Rate'!B1318</f>
        <v>41138</v>
      </c>
      <c r="B1319">
        <f>+'Net Hash Rate'!G1318</f>
        <v>11.583600044250488</v>
      </c>
      <c r="C1319">
        <v>1.4315024883646732</v>
      </c>
      <c r="D1319" s="25">
        <f t="shared" si="60"/>
        <v>10.152097555885815</v>
      </c>
      <c r="E1319">
        <v>1.535752172471843</v>
      </c>
      <c r="F1319" s="25">
        <f t="shared" si="61"/>
        <v>10.047847871778645</v>
      </c>
      <c r="G1319">
        <v>1.9407100703861444</v>
      </c>
      <c r="H1319" s="25">
        <f t="shared" si="62"/>
        <v>9.6428899738643441</v>
      </c>
      <c r="K1319">
        <v>233.71806200466204</v>
      </c>
      <c r="L1319">
        <v>1317</v>
      </c>
      <c r="M1319" s="25"/>
      <c r="O1319" s="25"/>
      <c r="Q1319" s="25"/>
    </row>
    <row r="1320" spans="1:17" x14ac:dyDescent="0.25">
      <c r="A1320" s="5">
        <f>+'Net Hash Rate'!B1319</f>
        <v>41139</v>
      </c>
      <c r="B1320">
        <f>+'Net Hash Rate'!G1319</f>
        <v>11.609999656677246</v>
      </c>
      <c r="C1320">
        <v>1.4111410487653737</v>
      </c>
      <c r="D1320" s="25">
        <f t="shared" si="60"/>
        <v>10.198858607911873</v>
      </c>
      <c r="E1320">
        <v>1.5066118393909702</v>
      </c>
      <c r="F1320" s="25">
        <f t="shared" si="61"/>
        <v>10.103387817286276</v>
      </c>
      <c r="G1320">
        <v>1.877468125576101</v>
      </c>
      <c r="H1320" s="25">
        <f t="shared" si="62"/>
        <v>9.7325315311011451</v>
      </c>
      <c r="K1320">
        <v>256.38481150721583</v>
      </c>
      <c r="L1320">
        <v>1318</v>
      </c>
      <c r="M1320" s="25"/>
      <c r="O1320" s="25"/>
      <c r="Q1320" s="25"/>
    </row>
    <row r="1321" spans="1:17" x14ac:dyDescent="0.25">
      <c r="A1321" s="5">
        <f>+'Net Hash Rate'!B1320</f>
        <v>41140</v>
      </c>
      <c r="B1321">
        <f>+'Net Hash Rate'!G1320</f>
        <v>8</v>
      </c>
      <c r="C1321">
        <v>1.0287526189619354</v>
      </c>
      <c r="D1321" s="25">
        <f t="shared" si="60"/>
        <v>6.9712473810380651</v>
      </c>
      <c r="E1321">
        <v>1.1160601220698763</v>
      </c>
      <c r="F1321" s="25">
        <f t="shared" si="61"/>
        <v>6.883939877930124</v>
      </c>
      <c r="G1321">
        <v>1.455206117892673</v>
      </c>
      <c r="H1321" s="25">
        <f t="shared" si="62"/>
        <v>6.544793882107327</v>
      </c>
      <c r="K1321">
        <v>191.63294240365889</v>
      </c>
      <c r="L1321">
        <v>1319</v>
      </c>
      <c r="M1321" s="25"/>
      <c r="O1321" s="25"/>
      <c r="Q1321" s="25"/>
    </row>
    <row r="1322" spans="1:17" x14ac:dyDescent="0.25">
      <c r="A1322" s="5">
        <f>+'Net Hash Rate'!B1321</f>
        <v>41141</v>
      </c>
      <c r="B1322">
        <f>+'Net Hash Rate'!G1321</f>
        <v>10.100000381469727</v>
      </c>
      <c r="C1322">
        <v>1.2490844657627496</v>
      </c>
      <c r="D1322" s="25">
        <f t="shared" si="60"/>
        <v>8.8509159157069774</v>
      </c>
      <c r="E1322">
        <v>1.3403352872914778</v>
      </c>
      <c r="F1322" s="25">
        <f t="shared" si="61"/>
        <v>8.7596650941782492</v>
      </c>
      <c r="G1322">
        <v>1.6947991035198218</v>
      </c>
      <c r="H1322" s="25">
        <f t="shared" si="62"/>
        <v>8.4052012779499048</v>
      </c>
      <c r="K1322">
        <v>232.78911731232057</v>
      </c>
      <c r="L1322">
        <v>1320</v>
      </c>
      <c r="M1322" s="25"/>
      <c r="O1322" s="25"/>
      <c r="Q1322" s="25"/>
    </row>
    <row r="1323" spans="1:17" x14ac:dyDescent="0.25">
      <c r="A1323" s="5">
        <f>+'Net Hash Rate'!B1322</f>
        <v>41142</v>
      </c>
      <c r="B1323">
        <f>+'Net Hash Rate'!G1322</f>
        <v>9.9149999618530273</v>
      </c>
      <c r="C1323">
        <v>1.2670621755746023</v>
      </c>
      <c r="D1323" s="25">
        <f t="shared" si="60"/>
        <v>8.6479377862784244</v>
      </c>
      <c r="E1323">
        <v>1.3722353794602624</v>
      </c>
      <c r="F1323" s="25">
        <f t="shared" si="61"/>
        <v>8.5427645823927651</v>
      </c>
      <c r="G1323">
        <v>1.7807806899541085</v>
      </c>
      <c r="H1323" s="25">
        <f t="shared" si="62"/>
        <v>8.1342192718989192</v>
      </c>
      <c r="K1323">
        <v>197.34162239302154</v>
      </c>
      <c r="L1323">
        <v>1321</v>
      </c>
      <c r="M1323" s="25"/>
      <c r="O1323" s="25"/>
      <c r="Q1323" s="25"/>
    </row>
    <row r="1324" spans="1:17" x14ac:dyDescent="0.25">
      <c r="A1324" s="5">
        <f>+'Net Hash Rate'!B1323</f>
        <v>41143</v>
      </c>
      <c r="B1324">
        <f>+'Net Hash Rate'!G1323</f>
        <v>9.8067998886108398</v>
      </c>
      <c r="C1324">
        <v>1.2855066318343822</v>
      </c>
      <c r="D1324" s="25">
        <f t="shared" si="60"/>
        <v>8.5212932567764579</v>
      </c>
      <c r="E1324">
        <v>1.4018491384231397</v>
      </c>
      <c r="F1324" s="25">
        <f t="shared" si="61"/>
        <v>8.4049507501876999</v>
      </c>
      <c r="G1324">
        <v>1.8537816052671674</v>
      </c>
      <c r="H1324" s="25">
        <f t="shared" si="62"/>
        <v>7.9530182833436722</v>
      </c>
      <c r="K1324">
        <v>175.78359290945295</v>
      </c>
      <c r="L1324">
        <v>1322</v>
      </c>
      <c r="M1324" s="25"/>
      <c r="O1324" s="25"/>
      <c r="Q1324" s="25"/>
    </row>
    <row r="1325" spans="1:17" x14ac:dyDescent="0.25">
      <c r="A1325" s="5">
        <f>+'Net Hash Rate'!B1324</f>
        <v>41144</v>
      </c>
      <c r="B1325">
        <f>+'Net Hash Rate'!G1324</f>
        <v>10.100000381469727</v>
      </c>
      <c r="C1325">
        <v>1.2728288003830315</v>
      </c>
      <c r="D1325" s="25">
        <f t="shared" si="60"/>
        <v>8.8271715810866951</v>
      </c>
      <c r="E1325">
        <v>1.3731420692754828</v>
      </c>
      <c r="F1325" s="25">
        <f t="shared" si="61"/>
        <v>8.7268583121942438</v>
      </c>
      <c r="G1325">
        <v>1.762808962288209</v>
      </c>
      <c r="H1325" s="25">
        <f t="shared" si="62"/>
        <v>8.3371914191815168</v>
      </c>
      <c r="K1325">
        <v>211.19052373142529</v>
      </c>
      <c r="L1325">
        <v>1323</v>
      </c>
      <c r="M1325" s="25"/>
      <c r="O1325" s="25"/>
      <c r="Q1325" s="25"/>
    </row>
    <row r="1326" spans="1:17" x14ac:dyDescent="0.25">
      <c r="A1326" s="5">
        <f>+'Net Hash Rate'!B1325</f>
        <v>41145</v>
      </c>
      <c r="B1326">
        <f>+'Net Hash Rate'!G1325</f>
        <v>10.600000381469727</v>
      </c>
      <c r="C1326">
        <v>1.3529959432292298</v>
      </c>
      <c r="D1326" s="25">
        <f t="shared" si="60"/>
        <v>9.2470044382404968</v>
      </c>
      <c r="E1326">
        <v>1.464823038410334</v>
      </c>
      <c r="F1326" s="25">
        <f t="shared" si="61"/>
        <v>9.135177343059393</v>
      </c>
      <c r="G1326">
        <v>1.8992153896413331</v>
      </c>
      <c r="H1326" s="25">
        <f t="shared" si="62"/>
        <v>8.7007849918283942</v>
      </c>
      <c r="K1326">
        <v>198.4564708207424</v>
      </c>
      <c r="L1326">
        <v>1324</v>
      </c>
      <c r="M1326" s="25"/>
      <c r="O1326" s="25"/>
      <c r="Q1326" s="25"/>
    </row>
    <row r="1327" spans="1:17" x14ac:dyDescent="0.25">
      <c r="A1327" s="5">
        <f>+'Net Hash Rate'!B1326</f>
        <v>41146</v>
      </c>
      <c r="B1327">
        <f>+'Net Hash Rate'!G1326</f>
        <v>10.523900032043457</v>
      </c>
      <c r="C1327">
        <v>1.32940321752399</v>
      </c>
      <c r="D1327" s="25">
        <f t="shared" si="60"/>
        <v>9.1944968145194679</v>
      </c>
      <c r="E1327">
        <v>1.4351302346829831</v>
      </c>
      <c r="F1327" s="25">
        <f t="shared" si="61"/>
        <v>9.0887697973604737</v>
      </c>
      <c r="G1327">
        <v>1.8458268328370904</v>
      </c>
      <c r="H1327" s="25">
        <f t="shared" si="62"/>
        <v>8.6780731992063664</v>
      </c>
      <c r="K1327">
        <v>208.71479161908604</v>
      </c>
      <c r="L1327">
        <v>1325</v>
      </c>
      <c r="M1327" s="25"/>
      <c r="O1327" s="25"/>
      <c r="Q1327" s="25"/>
    </row>
    <row r="1328" spans="1:17" x14ac:dyDescent="0.25">
      <c r="A1328" s="5">
        <f>+'Net Hash Rate'!B1327</f>
        <v>41147</v>
      </c>
      <c r="B1328">
        <f>+'Net Hash Rate'!G1327</f>
        <v>10.609999656677246</v>
      </c>
      <c r="C1328">
        <v>1.2748114592992936</v>
      </c>
      <c r="D1328" s="25">
        <f t="shared" si="60"/>
        <v>9.3351881973779527</v>
      </c>
      <c r="E1328">
        <v>1.3564164163461807</v>
      </c>
      <c r="F1328" s="25">
        <f t="shared" si="61"/>
        <v>9.2535832403310661</v>
      </c>
      <c r="G1328">
        <v>1.6734108719948151</v>
      </c>
      <c r="H1328" s="25">
        <f t="shared" si="62"/>
        <v>8.9365887846824315</v>
      </c>
      <c r="K1328">
        <v>274.5476804899759</v>
      </c>
      <c r="L1328">
        <v>1326</v>
      </c>
      <c r="M1328" s="25"/>
      <c r="O1328" s="25"/>
      <c r="Q1328" s="25"/>
    </row>
    <row r="1329" spans="1:17" x14ac:dyDescent="0.25">
      <c r="A1329" s="5">
        <f>+'Net Hash Rate'!B1328</f>
        <v>41148</v>
      </c>
      <c r="B1329">
        <f>+'Net Hash Rate'!G1328</f>
        <v>10.949999809265137</v>
      </c>
      <c r="C1329">
        <v>1.3947115014471243</v>
      </c>
      <c r="D1329" s="25">
        <f t="shared" si="60"/>
        <v>9.555288307818012</v>
      </c>
      <c r="E1329">
        <v>1.509101730630438</v>
      </c>
      <c r="F1329" s="25">
        <f t="shared" si="61"/>
        <v>9.4408980786346994</v>
      </c>
      <c r="G1329">
        <v>1.9534505758930187</v>
      </c>
      <c r="H1329" s="25">
        <f t="shared" si="62"/>
        <v>8.996549233372118</v>
      </c>
      <c r="K1329">
        <v>200.47771651906513</v>
      </c>
      <c r="L1329">
        <v>1327</v>
      </c>
      <c r="M1329" s="25"/>
      <c r="O1329" s="25"/>
      <c r="Q1329" s="25"/>
    </row>
    <row r="1330" spans="1:17" x14ac:dyDescent="0.25">
      <c r="A1330" s="5">
        <f>+'Net Hash Rate'!B1329</f>
        <v>41149</v>
      </c>
      <c r="B1330">
        <f>+'Net Hash Rate'!G1329</f>
        <v>10.939999580383301</v>
      </c>
      <c r="C1330">
        <v>1.3812979290262628</v>
      </c>
      <c r="D1330" s="25">
        <f t="shared" si="60"/>
        <v>9.5587016513570386</v>
      </c>
      <c r="E1330">
        <v>1.4909503063794067</v>
      </c>
      <c r="F1330" s="25">
        <f t="shared" si="61"/>
        <v>9.4490492740038938</v>
      </c>
      <c r="G1330">
        <v>1.9168949662076931</v>
      </c>
      <c r="H1330" s="25">
        <f t="shared" si="62"/>
        <v>9.0231046141756082</v>
      </c>
      <c r="K1330">
        <v>209.2146519484389</v>
      </c>
      <c r="L1330">
        <v>1328</v>
      </c>
      <c r="M1330" s="25"/>
      <c r="O1330" s="25"/>
      <c r="Q1330" s="25"/>
    </row>
    <row r="1331" spans="1:17" x14ac:dyDescent="0.25">
      <c r="A1331" s="5">
        <f>+'Net Hash Rate'!B1330</f>
        <v>41150</v>
      </c>
      <c r="B1331">
        <f>+'Net Hash Rate'!G1330</f>
        <v>10.916899681091309</v>
      </c>
      <c r="C1331">
        <v>1.3795063927131961</v>
      </c>
      <c r="D1331" s="25">
        <f t="shared" si="60"/>
        <v>9.5373932883781123</v>
      </c>
      <c r="E1331">
        <v>1.4893566471044579</v>
      </c>
      <c r="F1331" s="25">
        <f t="shared" si="61"/>
        <v>9.4275430339868507</v>
      </c>
      <c r="G1331">
        <v>1.9160699602873137</v>
      </c>
      <c r="H1331" s="25">
        <f t="shared" si="62"/>
        <v>9.0008297208039956</v>
      </c>
      <c r="K1331">
        <v>208.37224291333339</v>
      </c>
      <c r="L1331">
        <v>1329</v>
      </c>
      <c r="M1331" s="25"/>
      <c r="O1331" s="25"/>
      <c r="Q1331" s="25"/>
    </row>
    <row r="1332" spans="1:17" x14ac:dyDescent="0.25">
      <c r="A1332" s="5">
        <f>+'Net Hash Rate'!B1331</f>
        <v>41151</v>
      </c>
      <c r="B1332">
        <f>+'Net Hash Rate'!G1331</f>
        <v>10.777000427246094</v>
      </c>
      <c r="C1332">
        <v>1.3913995281434497</v>
      </c>
      <c r="D1332" s="25">
        <f t="shared" si="60"/>
        <v>9.3856008991026449</v>
      </c>
      <c r="E1332">
        <v>1.5111285127664513</v>
      </c>
      <c r="F1332" s="25">
        <f t="shared" si="61"/>
        <v>9.2658719144796429</v>
      </c>
      <c r="G1332">
        <v>1.976215753534502</v>
      </c>
      <c r="H1332" s="25">
        <f t="shared" si="62"/>
        <v>8.8007846737115916</v>
      </c>
      <c r="K1332">
        <v>188.13691796329516</v>
      </c>
      <c r="L1332">
        <v>1330</v>
      </c>
      <c r="M1332" s="25"/>
      <c r="O1332" s="25"/>
      <c r="Q1332" s="25"/>
    </row>
    <row r="1333" spans="1:17" x14ac:dyDescent="0.25">
      <c r="A1333" s="5">
        <f>+'Net Hash Rate'!B1332</f>
        <v>41152</v>
      </c>
      <c r="B1333">
        <f>+'Net Hash Rate'!G1332</f>
        <v>10.159999847412109</v>
      </c>
      <c r="C1333">
        <v>1.3123752537037647</v>
      </c>
      <c r="D1333" s="25">
        <f t="shared" si="60"/>
        <v>8.8476245937083444</v>
      </c>
      <c r="E1333">
        <v>1.4254921431780265</v>
      </c>
      <c r="F1333" s="25">
        <f t="shared" si="61"/>
        <v>8.7345077042340833</v>
      </c>
      <c r="G1333">
        <v>1.8648947003407952</v>
      </c>
      <c r="H1333" s="25">
        <f t="shared" si="62"/>
        <v>8.2951051470713146</v>
      </c>
      <c r="K1333">
        <v>187.71996934844674</v>
      </c>
      <c r="L1333">
        <v>1331</v>
      </c>
      <c r="M1333" s="25"/>
      <c r="O1333" s="25"/>
      <c r="Q1333" s="25"/>
    </row>
    <row r="1334" spans="1:17" x14ac:dyDescent="0.25">
      <c r="A1334" s="5">
        <f>+'Net Hash Rate'!B1333</f>
        <v>41153</v>
      </c>
      <c r="B1334">
        <f>+'Net Hash Rate'!G1333</f>
        <v>9.9653997421264648</v>
      </c>
      <c r="C1334">
        <v>1.2542496531019671</v>
      </c>
      <c r="D1334" s="25">
        <f t="shared" si="60"/>
        <v>8.7111500890244979</v>
      </c>
      <c r="E1334">
        <v>1.3526091328433552</v>
      </c>
      <c r="F1334" s="25">
        <f t="shared" si="61"/>
        <v>8.6127906092831097</v>
      </c>
      <c r="G1334">
        <v>1.7346865318987761</v>
      </c>
      <c r="H1334" s="25">
        <f t="shared" si="62"/>
        <v>8.2307132102276892</v>
      </c>
      <c r="K1334">
        <v>212.55460346707784</v>
      </c>
      <c r="L1334">
        <v>1332</v>
      </c>
      <c r="M1334" s="25"/>
      <c r="O1334" s="25"/>
      <c r="Q1334" s="25"/>
    </row>
    <row r="1335" spans="1:17" x14ac:dyDescent="0.25">
      <c r="A1335" s="5">
        <f>+'Net Hash Rate'!B1334</f>
        <v>41154</v>
      </c>
      <c r="B1335">
        <f>+'Net Hash Rate'!G1334</f>
        <v>10.204099655151367</v>
      </c>
      <c r="C1335">
        <v>1.2912759359385113</v>
      </c>
      <c r="D1335" s="25">
        <f t="shared" si="60"/>
        <v>8.9128237192128559</v>
      </c>
      <c r="E1335">
        <v>1.3946567481971437</v>
      </c>
      <c r="F1335" s="25">
        <f t="shared" si="61"/>
        <v>8.8094429069542244</v>
      </c>
      <c r="G1335">
        <v>1.7962395134157993</v>
      </c>
      <c r="H1335" s="25">
        <f t="shared" si="62"/>
        <v>8.4078601417355685</v>
      </c>
      <c r="K1335">
        <v>206.91244785924718</v>
      </c>
      <c r="L1335">
        <v>1333</v>
      </c>
      <c r="M1335" s="25"/>
      <c r="O1335" s="25"/>
      <c r="Q1335" s="25"/>
    </row>
    <row r="1336" spans="1:17" x14ac:dyDescent="0.25">
      <c r="A1336" s="5">
        <f>+'Net Hash Rate'!B1335</f>
        <v>41155</v>
      </c>
      <c r="B1336">
        <f>+'Net Hash Rate'!G1335</f>
        <v>10.529999732971191</v>
      </c>
      <c r="C1336">
        <v>1.3351031644178006</v>
      </c>
      <c r="D1336" s="25">
        <f t="shared" si="60"/>
        <v>9.194896568553391</v>
      </c>
      <c r="E1336">
        <v>1.442772861697321</v>
      </c>
      <c r="F1336" s="25">
        <f t="shared" si="61"/>
        <v>9.0872268712738702</v>
      </c>
      <c r="G1336">
        <v>1.8610158007796151</v>
      </c>
      <c r="H1336" s="25">
        <f t="shared" si="62"/>
        <v>8.6689839321915763</v>
      </c>
      <c r="K1336">
        <v>204.95786950378724</v>
      </c>
      <c r="L1336">
        <v>1334</v>
      </c>
      <c r="M1336" s="25"/>
      <c r="O1336" s="25"/>
      <c r="Q1336" s="25"/>
    </row>
    <row r="1337" spans="1:17" x14ac:dyDescent="0.25">
      <c r="A1337" s="5">
        <f>+'Net Hash Rate'!B1336</f>
        <v>41156</v>
      </c>
      <c r="B1337">
        <f>+'Net Hash Rate'!G1336</f>
        <v>10.384699821472168</v>
      </c>
      <c r="C1337">
        <v>1.2807513494812506</v>
      </c>
      <c r="D1337" s="25">
        <f t="shared" si="60"/>
        <v>9.1039484719909183</v>
      </c>
      <c r="E1337">
        <v>1.3732223398791019</v>
      </c>
      <c r="F1337" s="25">
        <f t="shared" si="61"/>
        <v>9.0114774815930652</v>
      </c>
      <c r="G1337">
        <v>1.7324259020795552</v>
      </c>
      <c r="H1337" s="25">
        <f t="shared" si="62"/>
        <v>8.6522739193926128</v>
      </c>
      <c r="K1337">
        <v>236.28465791024902</v>
      </c>
      <c r="L1337">
        <v>1335</v>
      </c>
      <c r="M1337" s="25"/>
      <c r="O1337" s="25"/>
      <c r="Q1337" s="25"/>
    </row>
    <row r="1338" spans="1:17" x14ac:dyDescent="0.25">
      <c r="A1338" s="5">
        <f>+'Net Hash Rate'!B1337</f>
        <v>41157</v>
      </c>
      <c r="B1338">
        <f>+'Net Hash Rate'!G1337</f>
        <v>10.999699592590332</v>
      </c>
      <c r="C1338">
        <v>1.3061073623577264</v>
      </c>
      <c r="D1338" s="25">
        <f t="shared" si="60"/>
        <v>9.6935922302326052</v>
      </c>
      <c r="E1338">
        <v>1.3847833663456712</v>
      </c>
      <c r="F1338" s="25">
        <f t="shared" si="61"/>
        <v>9.6149162262446612</v>
      </c>
      <c r="G1338">
        <v>1.6904003038368425</v>
      </c>
      <c r="H1338" s="25">
        <f t="shared" si="62"/>
        <v>9.3092992887534898</v>
      </c>
      <c r="K1338">
        <v>295.70161387610591</v>
      </c>
      <c r="L1338">
        <v>1336</v>
      </c>
      <c r="M1338" s="25"/>
      <c r="O1338" s="25"/>
      <c r="Q1338" s="25"/>
    </row>
    <row r="1339" spans="1:17" x14ac:dyDescent="0.25">
      <c r="A1339" s="5">
        <f>+'Net Hash Rate'!B1338</f>
        <v>41158</v>
      </c>
      <c r="B1339">
        <f>+'Net Hash Rate'!G1338</f>
        <v>11.180999755859375</v>
      </c>
      <c r="C1339">
        <v>1.4652901990591551</v>
      </c>
      <c r="D1339" s="25">
        <f t="shared" si="60"/>
        <v>9.7157095568002205</v>
      </c>
      <c r="E1339">
        <v>1.5978015191589647</v>
      </c>
      <c r="F1339" s="25">
        <f t="shared" si="61"/>
        <v>9.5831982367004098</v>
      </c>
      <c r="G1339">
        <v>2.1125417420866737</v>
      </c>
      <c r="H1339" s="25">
        <f t="shared" si="62"/>
        <v>9.0684580137727018</v>
      </c>
      <c r="K1339">
        <v>175.96762992593625</v>
      </c>
      <c r="L1339">
        <v>1337</v>
      </c>
      <c r="M1339" s="25"/>
      <c r="O1339" s="25"/>
      <c r="Q1339" s="25"/>
    </row>
    <row r="1340" spans="1:17" x14ac:dyDescent="0.25">
      <c r="A1340" s="5">
        <f>+'Net Hash Rate'!B1339</f>
        <v>41159</v>
      </c>
      <c r="B1340">
        <f>+'Net Hash Rate'!G1339</f>
        <v>11</v>
      </c>
      <c r="C1340">
        <v>1.4536054551396764</v>
      </c>
      <c r="D1340" s="25">
        <f t="shared" si="60"/>
        <v>9.5463945448603234</v>
      </c>
      <c r="E1340">
        <v>1.5885652624358257</v>
      </c>
      <c r="F1340" s="25">
        <f t="shared" si="61"/>
        <v>9.4114347375641749</v>
      </c>
      <c r="G1340">
        <v>2.112816633877717</v>
      </c>
      <c r="H1340" s="25">
        <f t="shared" si="62"/>
        <v>8.887183366122283</v>
      </c>
      <c r="K1340">
        <v>169.76422363577646</v>
      </c>
      <c r="L1340">
        <v>1338</v>
      </c>
      <c r="M1340" s="25"/>
      <c r="O1340" s="25"/>
      <c r="Q1340" s="25"/>
    </row>
    <row r="1341" spans="1:17" x14ac:dyDescent="0.25">
      <c r="A1341" s="5">
        <f>+'Net Hash Rate'!B1340</f>
        <v>41160</v>
      </c>
      <c r="B1341">
        <f>+'Net Hash Rate'!G1340</f>
        <v>11.036999702453613</v>
      </c>
      <c r="C1341">
        <v>1.4118596412949183</v>
      </c>
      <c r="D1341" s="25">
        <f t="shared" si="60"/>
        <v>9.6251400611586959</v>
      </c>
      <c r="E1341">
        <v>1.5294742572936029</v>
      </c>
      <c r="F1341" s="25">
        <f t="shared" si="61"/>
        <v>9.5075254451600095</v>
      </c>
      <c r="G1341">
        <v>1.9863482331404914</v>
      </c>
      <c r="H1341" s="25">
        <f t="shared" si="62"/>
        <v>9.0506514693131219</v>
      </c>
      <c r="K1341">
        <v>196.40701923508621</v>
      </c>
      <c r="L1341">
        <v>1339</v>
      </c>
      <c r="M1341" s="25"/>
      <c r="O1341" s="25"/>
      <c r="Q1341" s="25"/>
    </row>
    <row r="1342" spans="1:17" x14ac:dyDescent="0.25">
      <c r="A1342" s="5">
        <f>+'Net Hash Rate'!B1341</f>
        <v>41161</v>
      </c>
      <c r="B1342">
        <f>+'Net Hash Rate'!G1341</f>
        <v>11.020000457763672</v>
      </c>
      <c r="C1342">
        <v>1.3824382574931062</v>
      </c>
      <c r="D1342" s="25">
        <f t="shared" si="60"/>
        <v>9.6375622002705654</v>
      </c>
      <c r="E1342">
        <v>1.4894724857880786</v>
      </c>
      <c r="F1342" s="25">
        <f t="shared" si="61"/>
        <v>9.5305279719755926</v>
      </c>
      <c r="G1342">
        <v>1.9052469455998988</v>
      </c>
      <c r="H1342" s="25">
        <f t="shared" si="62"/>
        <v>9.1147535121637731</v>
      </c>
      <c r="K1342">
        <v>216.10049092805738</v>
      </c>
      <c r="L1342">
        <v>1340</v>
      </c>
      <c r="M1342" s="25"/>
      <c r="O1342" s="25"/>
      <c r="Q1342" s="25"/>
    </row>
    <row r="1343" spans="1:17" x14ac:dyDescent="0.25">
      <c r="A1343" s="5">
        <f>+'Net Hash Rate'!B1342</f>
        <v>41162</v>
      </c>
      <c r="B1343">
        <f>+'Net Hash Rate'!G1342</f>
        <v>11.170000076293945</v>
      </c>
      <c r="C1343">
        <v>1.4226246861095224</v>
      </c>
      <c r="D1343" s="25">
        <f t="shared" si="60"/>
        <v>9.7473753901844233</v>
      </c>
      <c r="E1343">
        <v>1.5392717771345545</v>
      </c>
      <c r="F1343" s="25">
        <f t="shared" si="61"/>
        <v>9.6307282991593901</v>
      </c>
      <c r="G1343">
        <v>1.9923874022212897</v>
      </c>
      <c r="H1343" s="25">
        <f t="shared" si="62"/>
        <v>9.1776126740726554</v>
      </c>
      <c r="K1343">
        <v>200.55108730849074</v>
      </c>
      <c r="L1343">
        <v>1341</v>
      </c>
      <c r="M1343" s="25"/>
      <c r="O1343" s="25"/>
      <c r="Q1343" s="25"/>
    </row>
    <row r="1344" spans="1:17" x14ac:dyDescent="0.25">
      <c r="A1344" s="5">
        <f>+'Net Hash Rate'!B1343</f>
        <v>41163</v>
      </c>
      <c r="B1344">
        <f>+'Net Hash Rate'!G1343</f>
        <v>11.33080005645752</v>
      </c>
      <c r="C1344">
        <v>1.4489160811728705</v>
      </c>
      <c r="D1344" s="25">
        <f t="shared" si="60"/>
        <v>9.8818839752846497</v>
      </c>
      <c r="E1344">
        <v>1.5694605333886171</v>
      </c>
      <c r="F1344" s="25">
        <f t="shared" si="61"/>
        <v>9.7613395230689015</v>
      </c>
      <c r="G1344">
        <v>2.0377154580206835</v>
      </c>
      <c r="H1344" s="25">
        <f t="shared" si="62"/>
        <v>9.2930845984368364</v>
      </c>
      <c r="K1344">
        <v>196.74502728865647</v>
      </c>
      <c r="L1344">
        <v>1342</v>
      </c>
      <c r="M1344" s="25"/>
      <c r="O1344" s="25"/>
      <c r="Q1344" s="25"/>
    </row>
    <row r="1345" spans="1:17" x14ac:dyDescent="0.25">
      <c r="A1345" s="5">
        <f>+'Net Hash Rate'!B1344</f>
        <v>41164</v>
      </c>
      <c r="B1345">
        <f>+'Net Hash Rate'!G1344</f>
        <v>11.364899635314941</v>
      </c>
      <c r="C1345">
        <v>1.425568999515529</v>
      </c>
      <c r="D1345" s="25">
        <f t="shared" si="60"/>
        <v>9.9393306357994131</v>
      </c>
      <c r="E1345">
        <v>1.5359011519828916</v>
      </c>
      <c r="F1345" s="25">
        <f t="shared" si="61"/>
        <v>9.8289984833320503</v>
      </c>
      <c r="G1345">
        <v>1.9644863982423617</v>
      </c>
      <c r="H1345" s="25">
        <f t="shared" si="62"/>
        <v>9.4004132370725806</v>
      </c>
      <c r="K1345">
        <v>216.20527645352445</v>
      </c>
      <c r="L1345">
        <v>1343</v>
      </c>
      <c r="M1345" s="25"/>
      <c r="O1345" s="25"/>
      <c r="Q1345" s="25"/>
    </row>
    <row r="1346" spans="1:17" x14ac:dyDescent="0.25">
      <c r="A1346" s="5">
        <f>+'Net Hash Rate'!B1345</f>
        <v>41165</v>
      </c>
      <c r="B1346">
        <f>+'Net Hash Rate'!G1345</f>
        <v>11.39900016784668</v>
      </c>
      <c r="C1346">
        <v>1.4844413571468758</v>
      </c>
      <c r="D1346" s="25">
        <f t="shared" si="60"/>
        <v>9.9145588106998037</v>
      </c>
      <c r="E1346">
        <v>1.6159416839234326</v>
      </c>
      <c r="F1346" s="25">
        <f t="shared" si="61"/>
        <v>9.7830584839232468</v>
      </c>
      <c r="G1346">
        <v>2.1267547032869656</v>
      </c>
      <c r="H1346" s="25">
        <f t="shared" si="62"/>
        <v>9.2722454645597132</v>
      </c>
      <c r="K1346">
        <v>180.94967312219319</v>
      </c>
      <c r="L1346">
        <v>1344</v>
      </c>
      <c r="M1346" s="25"/>
      <c r="O1346" s="25"/>
      <c r="Q1346" s="25"/>
    </row>
    <row r="1347" spans="1:17" x14ac:dyDescent="0.25">
      <c r="A1347" s="5">
        <f>+'Net Hash Rate'!B1346</f>
        <v>41166</v>
      </c>
      <c r="B1347">
        <f>+'Net Hash Rate'!G1346</f>
        <v>11.670000076293945</v>
      </c>
      <c r="C1347">
        <v>1.4848284341232521</v>
      </c>
      <c r="D1347" s="25">
        <f t="shared" si="60"/>
        <v>10.185171642170694</v>
      </c>
      <c r="E1347">
        <v>1.6061333024995217</v>
      </c>
      <c r="F1347" s="25">
        <f t="shared" si="61"/>
        <v>10.063866773794423</v>
      </c>
      <c r="G1347">
        <v>2.0773420637071398</v>
      </c>
      <c r="H1347" s="25">
        <f t="shared" si="62"/>
        <v>9.5926580125868064</v>
      </c>
      <c r="K1347">
        <v>201.51220860639117</v>
      </c>
      <c r="L1347">
        <v>1345</v>
      </c>
      <c r="M1347" s="25"/>
      <c r="O1347" s="25"/>
      <c r="Q1347" s="25"/>
    </row>
    <row r="1348" spans="1:17" x14ac:dyDescent="0.25">
      <c r="A1348" s="5">
        <f>+'Net Hash Rate'!B1347</f>
        <v>41167</v>
      </c>
      <c r="B1348">
        <f>+'Net Hash Rate'!G1347</f>
        <v>11.75</v>
      </c>
      <c r="C1348">
        <v>1.5318710306209362</v>
      </c>
      <c r="D1348" s="25">
        <f t="shared" ref="D1348:D1411" si="63">+B1348-C1348</f>
        <v>10.218128969379064</v>
      </c>
      <c r="E1348">
        <v>1.6680772028451603</v>
      </c>
      <c r="F1348" s="25">
        <f t="shared" ref="F1348:F1411" si="64">+B1348-E1348</f>
        <v>10.08192279715484</v>
      </c>
      <c r="G1348">
        <v>2.1971700788501574</v>
      </c>
      <c r="H1348" s="25">
        <f t="shared" ref="H1348:H1411" si="65">+B1348-G1348</f>
        <v>9.5528299211498435</v>
      </c>
      <c r="K1348">
        <v>180.04697677091269</v>
      </c>
      <c r="L1348">
        <v>1346</v>
      </c>
      <c r="M1348" s="25"/>
      <c r="O1348" s="25"/>
      <c r="Q1348" s="25"/>
    </row>
    <row r="1349" spans="1:17" x14ac:dyDescent="0.25">
      <c r="A1349" s="5">
        <f>+'Net Hash Rate'!B1348</f>
        <v>41168</v>
      </c>
      <c r="B1349">
        <f>+'Net Hash Rate'!G1348</f>
        <v>11.869999885559082</v>
      </c>
      <c r="C1349">
        <v>1.4826090592958254</v>
      </c>
      <c r="D1349" s="25">
        <f t="shared" si="63"/>
        <v>10.387390826263257</v>
      </c>
      <c r="E1349">
        <v>1.5954335155992332</v>
      </c>
      <c r="F1349" s="25">
        <f t="shared" si="64"/>
        <v>10.27456636995985</v>
      </c>
      <c r="G1349">
        <v>2.0337001161098183</v>
      </c>
      <c r="H1349" s="25">
        <f t="shared" si="65"/>
        <v>9.8362997694492638</v>
      </c>
      <c r="K1349">
        <v>220.96040876094071</v>
      </c>
      <c r="L1349">
        <v>1347</v>
      </c>
      <c r="M1349" s="25"/>
      <c r="O1349" s="25"/>
      <c r="Q1349" s="25"/>
    </row>
    <row r="1350" spans="1:17" x14ac:dyDescent="0.25">
      <c r="A1350" s="5">
        <f>+'Net Hash Rate'!B1349</f>
        <v>41169</v>
      </c>
      <c r="B1350">
        <f>+'Net Hash Rate'!G1349</f>
        <v>11.890000343322754</v>
      </c>
      <c r="C1350">
        <v>1.472317692022598</v>
      </c>
      <c r="D1350" s="25">
        <f t="shared" si="63"/>
        <v>10.417682651300156</v>
      </c>
      <c r="E1350">
        <v>1.580450912055583</v>
      </c>
      <c r="F1350" s="25">
        <f t="shared" si="64"/>
        <v>10.309549431267172</v>
      </c>
      <c r="G1350">
        <v>2.0004944052737108</v>
      </c>
      <c r="H1350" s="25">
        <f t="shared" si="65"/>
        <v>9.8895059380490427</v>
      </c>
      <c r="K1350">
        <v>231.21884611864598</v>
      </c>
      <c r="L1350">
        <v>1348</v>
      </c>
      <c r="M1350" s="25"/>
      <c r="O1350" s="25"/>
      <c r="Q1350" s="25"/>
    </row>
    <row r="1351" spans="1:17" x14ac:dyDescent="0.25">
      <c r="A1351" s="5">
        <f>+'Net Hash Rate'!B1350</f>
        <v>41170</v>
      </c>
      <c r="B1351">
        <f>+'Net Hash Rate'!G1350</f>
        <v>12.25</v>
      </c>
      <c r="C1351">
        <v>1.5412668870310378</v>
      </c>
      <c r="D1351" s="25">
        <f t="shared" si="63"/>
        <v>10.708733112968963</v>
      </c>
      <c r="E1351">
        <v>1.6619757661149364</v>
      </c>
      <c r="F1351" s="25">
        <f t="shared" si="64"/>
        <v>10.588024233885063</v>
      </c>
      <c r="G1351">
        <v>2.1308694069163372</v>
      </c>
      <c r="H1351" s="25">
        <f t="shared" si="65"/>
        <v>10.119130593083662</v>
      </c>
      <c r="K1351">
        <v>212.91689282660127</v>
      </c>
      <c r="L1351">
        <v>1349</v>
      </c>
      <c r="M1351" s="25"/>
      <c r="O1351" s="25"/>
      <c r="Q1351" s="25"/>
    </row>
    <row r="1352" spans="1:17" x14ac:dyDescent="0.25">
      <c r="A1352" s="5">
        <f>+'Net Hash Rate'!B1351</f>
        <v>41171</v>
      </c>
      <c r="B1352">
        <f>+'Net Hash Rate'!G1351</f>
        <v>12.572500228881836</v>
      </c>
      <c r="C1352">
        <v>1.6317022946406416</v>
      </c>
      <c r="D1352" s="25">
        <f t="shared" si="63"/>
        <v>10.940797934241195</v>
      </c>
      <c r="E1352">
        <v>1.7746186600495268</v>
      </c>
      <c r="F1352" s="25">
        <f t="shared" si="64"/>
        <v>10.79788156883231</v>
      </c>
      <c r="G1352">
        <v>2.3297772814803395</v>
      </c>
      <c r="H1352" s="25">
        <f t="shared" si="65"/>
        <v>10.242722947401496</v>
      </c>
      <c r="K1352">
        <v>183.72923889475302</v>
      </c>
      <c r="L1352">
        <v>1350</v>
      </c>
      <c r="M1352" s="25"/>
      <c r="O1352" s="25"/>
      <c r="Q1352" s="25"/>
    </row>
    <row r="1353" spans="1:17" x14ac:dyDescent="0.25">
      <c r="A1353" s="5">
        <f>+'Net Hash Rate'!B1352</f>
        <v>41172</v>
      </c>
      <c r="B1353">
        <f>+'Net Hash Rate'!G1352</f>
        <v>12.282500267028809</v>
      </c>
      <c r="C1353">
        <v>1.5535263592974033</v>
      </c>
      <c r="D1353" s="25">
        <f t="shared" si="63"/>
        <v>10.728973907731405</v>
      </c>
      <c r="E1353">
        <v>1.6776738534236304</v>
      </c>
      <c r="F1353" s="25">
        <f t="shared" si="64"/>
        <v>10.604826413605178</v>
      </c>
      <c r="G1353">
        <v>2.1599247943569595</v>
      </c>
      <c r="H1353" s="25">
        <f t="shared" si="65"/>
        <v>10.12257547267185</v>
      </c>
      <c r="K1353">
        <v>207.41085077701584</v>
      </c>
      <c r="L1353">
        <v>1351</v>
      </c>
      <c r="M1353" s="25"/>
      <c r="O1353" s="25"/>
      <c r="Q1353" s="25"/>
    </row>
    <row r="1354" spans="1:17" x14ac:dyDescent="0.25">
      <c r="A1354" s="5">
        <f>+'Net Hash Rate'!B1353</f>
        <v>41173</v>
      </c>
      <c r="B1354">
        <f>+'Net Hash Rate'!G1353</f>
        <v>12.368000030517578</v>
      </c>
      <c r="C1354">
        <v>1.5283460835293865</v>
      </c>
      <c r="D1354" s="25">
        <f t="shared" si="63"/>
        <v>10.839653946988191</v>
      </c>
      <c r="E1354">
        <v>1.6396198273794809</v>
      </c>
      <c r="F1354" s="25">
        <f t="shared" si="64"/>
        <v>10.728380203138098</v>
      </c>
      <c r="G1354">
        <v>2.0718626853651725</v>
      </c>
      <c r="H1354" s="25">
        <f t="shared" si="65"/>
        <v>10.296137345152406</v>
      </c>
      <c r="K1354">
        <v>233.79432175679042</v>
      </c>
      <c r="L1354">
        <v>1352</v>
      </c>
      <c r="M1354" s="25"/>
      <c r="O1354" s="25"/>
      <c r="Q1354" s="25"/>
    </row>
    <row r="1355" spans="1:17" x14ac:dyDescent="0.25">
      <c r="A1355" s="5">
        <f>+'Net Hash Rate'!B1354</f>
        <v>41174</v>
      </c>
      <c r="B1355">
        <f>+'Net Hash Rate'!G1354</f>
        <v>12.237799644470215</v>
      </c>
      <c r="C1355">
        <v>1.5915449188554187</v>
      </c>
      <c r="D1355" s="25">
        <f t="shared" si="63"/>
        <v>10.646254725614796</v>
      </c>
      <c r="E1355">
        <v>1.7319089507327807</v>
      </c>
      <c r="F1355" s="25">
        <f t="shared" si="64"/>
        <v>10.505890693737435</v>
      </c>
      <c r="G1355">
        <v>2.2771530325603919</v>
      </c>
      <c r="H1355" s="25">
        <f t="shared" si="65"/>
        <v>9.9606466119098229</v>
      </c>
      <c r="K1355">
        <v>182.03389429422944</v>
      </c>
      <c r="L1355">
        <v>1353</v>
      </c>
      <c r="M1355" s="25"/>
      <c r="O1355" s="25"/>
      <c r="Q1355" s="25"/>
    </row>
    <row r="1356" spans="1:17" x14ac:dyDescent="0.25">
      <c r="A1356" s="5">
        <f>+'Net Hash Rate'!B1355</f>
        <v>41175</v>
      </c>
      <c r="B1356">
        <f>+'Net Hash Rate'!G1355</f>
        <v>12.193300247192383</v>
      </c>
      <c r="C1356">
        <v>1.5846350608773285</v>
      </c>
      <c r="D1356" s="25">
        <f t="shared" si="63"/>
        <v>10.608665186315054</v>
      </c>
      <c r="E1356">
        <v>1.7240602212293776</v>
      </c>
      <c r="F1356" s="25">
        <f t="shared" si="64"/>
        <v>10.469240025963005</v>
      </c>
      <c r="G1356">
        <v>2.2656572566169118</v>
      </c>
      <c r="H1356" s="25">
        <f t="shared" si="65"/>
        <v>9.9276429905754711</v>
      </c>
      <c r="K1356">
        <v>182.61263880111377</v>
      </c>
      <c r="L1356">
        <v>1354</v>
      </c>
      <c r="M1356" s="25"/>
      <c r="O1356" s="25"/>
      <c r="Q1356" s="25"/>
    </row>
    <row r="1357" spans="1:17" x14ac:dyDescent="0.25">
      <c r="A1357" s="5">
        <f>+'Net Hash Rate'!B1356</f>
        <v>41176</v>
      </c>
      <c r="B1357">
        <f>+'Net Hash Rate'!G1356</f>
        <v>12.100000381469727</v>
      </c>
      <c r="C1357">
        <v>1.5508713581224218</v>
      </c>
      <c r="D1357" s="25">
        <f t="shared" si="63"/>
        <v>10.549129023347305</v>
      </c>
      <c r="E1357">
        <v>1.6809709563837065</v>
      </c>
      <c r="F1357" s="25">
        <f t="shared" si="64"/>
        <v>10.41902942508602</v>
      </c>
      <c r="G1357">
        <v>2.1863428458296648</v>
      </c>
      <c r="H1357" s="25">
        <f t="shared" si="65"/>
        <v>9.9136575356400627</v>
      </c>
      <c r="K1357">
        <v>194.60405715616793</v>
      </c>
      <c r="L1357">
        <v>1355</v>
      </c>
      <c r="M1357" s="25"/>
      <c r="O1357" s="25"/>
      <c r="Q1357" s="25"/>
    </row>
    <row r="1358" spans="1:17" x14ac:dyDescent="0.25">
      <c r="A1358" s="5">
        <f>+'Net Hash Rate'!B1357</f>
        <v>41177</v>
      </c>
      <c r="B1358">
        <f>+'Net Hash Rate'!G1357</f>
        <v>12.196999549865723</v>
      </c>
      <c r="C1358">
        <v>1.5955122408239426</v>
      </c>
      <c r="D1358" s="25">
        <f t="shared" si="63"/>
        <v>10.601487309041779</v>
      </c>
      <c r="E1358">
        <v>1.7389476797826051</v>
      </c>
      <c r="F1358" s="25">
        <f t="shared" si="64"/>
        <v>10.458051870083118</v>
      </c>
      <c r="G1358">
        <v>2.2961226424175263</v>
      </c>
      <c r="H1358" s="25">
        <f t="shared" si="65"/>
        <v>9.9008769074481968</v>
      </c>
      <c r="K1358">
        <v>177.38691167552477</v>
      </c>
      <c r="L1358">
        <v>1356</v>
      </c>
      <c r="M1358" s="25"/>
      <c r="O1358" s="25"/>
      <c r="Q1358" s="25"/>
    </row>
    <row r="1359" spans="1:17" x14ac:dyDescent="0.25">
      <c r="A1359" s="5">
        <f>+'Net Hash Rate'!B1358</f>
        <v>41178</v>
      </c>
      <c r="B1359">
        <f>+'Net Hash Rate'!G1358</f>
        <v>12.270000457763672</v>
      </c>
      <c r="C1359">
        <v>1.5687856032848526</v>
      </c>
      <c r="D1359" s="25">
        <f t="shared" si="63"/>
        <v>10.701214854478819</v>
      </c>
      <c r="E1359">
        <v>1.6992341365512065</v>
      </c>
      <c r="F1359" s="25">
        <f t="shared" si="64"/>
        <v>10.570766321212465</v>
      </c>
      <c r="G1359">
        <v>2.2059614640243579</v>
      </c>
      <c r="H1359" s="25">
        <f t="shared" si="65"/>
        <v>10.064038993739313</v>
      </c>
      <c r="K1359">
        <v>196.88159772796388</v>
      </c>
      <c r="L1359">
        <v>1357</v>
      </c>
      <c r="M1359" s="25"/>
      <c r="O1359" s="25"/>
      <c r="Q1359" s="25"/>
    </row>
    <row r="1360" spans="1:17" x14ac:dyDescent="0.25">
      <c r="A1360" s="5">
        <f>+'Net Hash Rate'!B1359</f>
        <v>41179</v>
      </c>
      <c r="B1360">
        <f>+'Net Hash Rate'!G1359</f>
        <v>12.308899879455566</v>
      </c>
      <c r="C1360">
        <v>1.5276322902484047</v>
      </c>
      <c r="D1360" s="25">
        <f t="shared" si="63"/>
        <v>10.781267589207161</v>
      </c>
      <c r="E1360">
        <v>1.6408892645210129</v>
      </c>
      <c r="F1360" s="25">
        <f t="shared" si="64"/>
        <v>10.668010614934554</v>
      </c>
      <c r="G1360">
        <v>2.0808359810829571</v>
      </c>
      <c r="H1360" s="25">
        <f t="shared" si="65"/>
        <v>10.228063898372609</v>
      </c>
      <c r="K1360">
        <v>228.46312450318828</v>
      </c>
      <c r="L1360">
        <v>1358</v>
      </c>
      <c r="M1360" s="25"/>
      <c r="O1360" s="25"/>
      <c r="Q1360" s="25"/>
    </row>
    <row r="1361" spans="1:17" x14ac:dyDescent="0.25">
      <c r="A1361" s="5">
        <f>+'Net Hash Rate'!B1360</f>
        <v>41180</v>
      </c>
      <c r="B1361">
        <f>+'Net Hash Rate'!G1360</f>
        <v>12.390999794006348</v>
      </c>
      <c r="C1361">
        <v>1.5839829718699705</v>
      </c>
      <c r="D1361" s="25">
        <f t="shared" si="63"/>
        <v>10.807016822136378</v>
      </c>
      <c r="E1361">
        <v>1.7156136962460837</v>
      </c>
      <c r="F1361" s="25">
        <f t="shared" si="64"/>
        <v>10.675386097760263</v>
      </c>
      <c r="G1361">
        <v>2.2269332450850947</v>
      </c>
      <c r="H1361" s="25">
        <f t="shared" si="65"/>
        <v>10.164066548921253</v>
      </c>
      <c r="K1361">
        <v>197.04244959571164</v>
      </c>
      <c r="L1361">
        <v>1359</v>
      </c>
      <c r="M1361" s="25"/>
      <c r="O1361" s="25"/>
      <c r="Q1361" s="25"/>
    </row>
    <row r="1362" spans="1:17" x14ac:dyDescent="0.25">
      <c r="A1362" s="5">
        <f>+'Net Hash Rate'!B1361</f>
        <v>41181</v>
      </c>
      <c r="B1362">
        <f>+'Net Hash Rate'!G1361</f>
        <v>12.363100051879883</v>
      </c>
      <c r="C1362">
        <v>1.5625483105731202</v>
      </c>
      <c r="D1362" s="25">
        <f t="shared" si="63"/>
        <v>10.800551741306762</v>
      </c>
      <c r="E1362">
        <v>1.6870629587139636</v>
      </c>
      <c r="F1362" s="25">
        <f t="shared" si="64"/>
        <v>10.676037093165919</v>
      </c>
      <c r="G1362">
        <v>2.1707401094170704</v>
      </c>
      <c r="H1362" s="25">
        <f t="shared" si="65"/>
        <v>10.192359942462812</v>
      </c>
      <c r="K1362">
        <v>208.17891361517204</v>
      </c>
      <c r="L1362">
        <v>1360</v>
      </c>
      <c r="M1362" s="25"/>
      <c r="O1362" s="25"/>
      <c r="Q1362" s="25"/>
    </row>
    <row r="1363" spans="1:17" x14ac:dyDescent="0.25">
      <c r="A1363" s="5">
        <f>+'Net Hash Rate'!B1362</f>
        <v>41182</v>
      </c>
      <c r="B1363">
        <f>+'Net Hash Rate'!G1362</f>
        <v>12.399999618530273</v>
      </c>
      <c r="C1363">
        <v>1.5588157375027278</v>
      </c>
      <c r="D1363" s="25">
        <f t="shared" si="63"/>
        <v>10.841183881027545</v>
      </c>
      <c r="E1363">
        <v>1.6804974452344703</v>
      </c>
      <c r="F1363" s="25">
        <f t="shared" si="64"/>
        <v>10.719502173295803</v>
      </c>
      <c r="G1363">
        <v>2.1531700389184265</v>
      </c>
      <c r="H1363" s="25">
        <f t="shared" si="65"/>
        <v>10.246829579611846</v>
      </c>
      <c r="K1363">
        <v>213.8270558449652</v>
      </c>
      <c r="L1363">
        <v>1361</v>
      </c>
      <c r="M1363" s="25"/>
      <c r="O1363" s="25"/>
      <c r="Q1363" s="25"/>
    </row>
    <row r="1364" spans="1:17" x14ac:dyDescent="0.25">
      <c r="A1364" s="5">
        <f>+'Net Hash Rate'!B1363</f>
        <v>41183</v>
      </c>
      <c r="B1364">
        <f>+'Net Hash Rate'!G1363</f>
        <v>12.399999618530273</v>
      </c>
      <c r="C1364">
        <v>1.6265386253188394</v>
      </c>
      <c r="D1364" s="25">
        <f t="shared" si="63"/>
        <v>10.773460993211433</v>
      </c>
      <c r="E1364">
        <v>1.7740679769609142</v>
      </c>
      <c r="F1364" s="25">
        <f t="shared" si="64"/>
        <v>10.625931641569359</v>
      </c>
      <c r="G1364">
        <v>2.347145743414552</v>
      </c>
      <c r="H1364" s="25">
        <f t="shared" si="65"/>
        <v>10.052853875115721</v>
      </c>
      <c r="K1364">
        <v>175.26211629017538</v>
      </c>
      <c r="L1364">
        <v>1362</v>
      </c>
      <c r="M1364" s="25"/>
      <c r="O1364" s="25"/>
      <c r="Q1364" s="25"/>
    </row>
    <row r="1365" spans="1:17" x14ac:dyDescent="0.25">
      <c r="A1365" s="5">
        <f>+'Net Hash Rate'!B1364</f>
        <v>41184</v>
      </c>
      <c r="B1365">
        <f>+'Net Hash Rate'!G1364</f>
        <v>12.840000152587891</v>
      </c>
      <c r="C1365">
        <v>1.593812480212518</v>
      </c>
      <c r="D1365" s="25">
        <f t="shared" si="63"/>
        <v>11.246187672375372</v>
      </c>
      <c r="E1365">
        <v>1.7120579143831647</v>
      </c>
      <c r="F1365" s="25">
        <f t="shared" si="64"/>
        <v>11.127942238204726</v>
      </c>
      <c r="G1365">
        <v>2.1713823034190418</v>
      </c>
      <c r="H1365" s="25">
        <f t="shared" si="65"/>
        <v>10.668617849168848</v>
      </c>
      <c r="K1365">
        <v>228.26124833495732</v>
      </c>
      <c r="L1365">
        <v>1363</v>
      </c>
      <c r="M1365" s="25"/>
      <c r="O1365" s="25"/>
      <c r="Q1365" s="25"/>
    </row>
    <row r="1366" spans="1:17" x14ac:dyDescent="0.25">
      <c r="A1366" s="5">
        <f>+'Net Hash Rate'!B1365</f>
        <v>41185</v>
      </c>
      <c r="B1366">
        <f>+'Net Hash Rate'!G1365</f>
        <v>12.890000343322754</v>
      </c>
      <c r="C1366">
        <v>1.6287751602368059</v>
      </c>
      <c r="D1366" s="25">
        <f t="shared" si="63"/>
        <v>11.261225183085948</v>
      </c>
      <c r="E1366">
        <v>1.7584563765460595</v>
      </c>
      <c r="F1366" s="25">
        <f t="shared" si="64"/>
        <v>11.131543966776695</v>
      </c>
      <c r="G1366">
        <v>2.2622030612993527</v>
      </c>
      <c r="H1366" s="25">
        <f t="shared" si="65"/>
        <v>10.627797282023401</v>
      </c>
      <c r="K1366">
        <v>208.41060261923081</v>
      </c>
      <c r="L1366">
        <v>1364</v>
      </c>
      <c r="M1366" s="25"/>
      <c r="O1366" s="25"/>
      <c r="Q1366" s="25"/>
    </row>
    <row r="1367" spans="1:17" x14ac:dyDescent="0.25">
      <c r="A1367" s="5">
        <f>+'Net Hash Rate'!B1366</f>
        <v>41186</v>
      </c>
      <c r="B1367">
        <f>+'Net Hash Rate'!G1366</f>
        <v>12.850000381469727</v>
      </c>
      <c r="C1367">
        <v>1.6413530498530748</v>
      </c>
      <c r="D1367" s="25">
        <f t="shared" si="63"/>
        <v>11.208647331616651</v>
      </c>
      <c r="E1367">
        <v>1.7773615109506589</v>
      </c>
      <c r="F1367" s="25">
        <f t="shared" si="64"/>
        <v>11.072638870519068</v>
      </c>
      <c r="G1367">
        <v>2.3056863780842201</v>
      </c>
      <c r="H1367" s="25">
        <f t="shared" si="65"/>
        <v>10.544314003385507</v>
      </c>
      <c r="K1367">
        <v>197.78735366014621</v>
      </c>
      <c r="L1367">
        <v>1365</v>
      </c>
      <c r="M1367" s="25"/>
      <c r="O1367" s="25"/>
      <c r="Q1367" s="25"/>
    </row>
    <row r="1368" spans="1:17" x14ac:dyDescent="0.25">
      <c r="A1368" s="5">
        <f>+'Net Hash Rate'!B1367</f>
        <v>41187</v>
      </c>
      <c r="B1368">
        <f>+'Net Hash Rate'!G1367</f>
        <v>12.687999725341797</v>
      </c>
      <c r="C1368">
        <v>1.6175690474620488</v>
      </c>
      <c r="D1368" s="25">
        <f t="shared" si="63"/>
        <v>11.070430677879749</v>
      </c>
      <c r="E1368">
        <v>1.750682964283633</v>
      </c>
      <c r="F1368" s="25">
        <f t="shared" si="64"/>
        <v>10.937316761058163</v>
      </c>
      <c r="G1368">
        <v>2.2677639741770759</v>
      </c>
      <c r="H1368" s="25">
        <f t="shared" si="65"/>
        <v>10.420235751164721</v>
      </c>
      <c r="K1368">
        <v>199.59621248710243</v>
      </c>
      <c r="L1368">
        <v>1366</v>
      </c>
      <c r="M1368" s="25"/>
      <c r="O1368" s="25"/>
      <c r="Q1368" s="25"/>
    </row>
    <row r="1369" spans="1:17" x14ac:dyDescent="0.25">
      <c r="A1369" s="5">
        <f>+'Net Hash Rate'!B1368</f>
        <v>41188</v>
      </c>
      <c r="B1369">
        <f>+'Net Hash Rate'!G1368</f>
        <v>12.505000114440918</v>
      </c>
      <c r="C1369">
        <v>1.5743627986064435</v>
      </c>
      <c r="D1369" s="25">
        <f t="shared" si="63"/>
        <v>10.930637315834474</v>
      </c>
      <c r="E1369">
        <v>1.6979707879926922</v>
      </c>
      <c r="F1369" s="25">
        <f t="shared" si="64"/>
        <v>10.807029326448227</v>
      </c>
      <c r="G1369">
        <v>2.1781260227635761</v>
      </c>
      <c r="H1369" s="25">
        <f t="shared" si="65"/>
        <v>10.326874091677341</v>
      </c>
      <c r="K1369">
        <v>212.23166632076229</v>
      </c>
      <c r="L1369">
        <v>1367</v>
      </c>
      <c r="M1369" s="25"/>
      <c r="O1369" s="25"/>
      <c r="Q1369" s="25"/>
    </row>
    <row r="1370" spans="1:17" x14ac:dyDescent="0.25">
      <c r="A1370" s="5">
        <f>+'Net Hash Rate'!B1369</f>
        <v>41189</v>
      </c>
      <c r="B1370">
        <f>+'Net Hash Rate'!G1369</f>
        <v>11.800000190734863</v>
      </c>
      <c r="C1370">
        <v>1.5810530265596807</v>
      </c>
      <c r="D1370" s="25">
        <f t="shared" si="63"/>
        <v>10.218947164175182</v>
      </c>
      <c r="E1370">
        <v>1.7341220355898095</v>
      </c>
      <c r="F1370" s="25">
        <f t="shared" si="64"/>
        <v>10.065878155145054</v>
      </c>
      <c r="G1370">
        <v>2.3287186011673442</v>
      </c>
      <c r="H1370" s="25">
        <f t="shared" si="65"/>
        <v>9.4712815895675195</v>
      </c>
      <c r="K1370">
        <v>160.22494265441438</v>
      </c>
      <c r="L1370">
        <v>1368</v>
      </c>
      <c r="M1370" s="25"/>
      <c r="O1370" s="25"/>
      <c r="Q1370" s="25"/>
    </row>
    <row r="1371" spans="1:17" x14ac:dyDescent="0.25">
      <c r="A1371" s="5">
        <f>+'Net Hash Rate'!B1370</f>
        <v>41190</v>
      </c>
      <c r="B1371">
        <f>+'Net Hash Rate'!G1370</f>
        <v>11.77810001373291</v>
      </c>
      <c r="C1371">
        <v>1.5074323164309167</v>
      </c>
      <c r="D1371" s="25">
        <f t="shared" si="63"/>
        <v>10.270667697301993</v>
      </c>
      <c r="E1371">
        <v>1.6332385320140885</v>
      </c>
      <c r="F1371" s="25">
        <f t="shared" si="64"/>
        <v>10.144861481718822</v>
      </c>
      <c r="G1371">
        <v>2.1219327764469189</v>
      </c>
      <c r="H1371" s="25">
        <f t="shared" si="65"/>
        <v>9.6561672372859917</v>
      </c>
      <c r="K1371">
        <v>195.93310520678259</v>
      </c>
      <c r="L1371">
        <v>1369</v>
      </c>
      <c r="M1371" s="25"/>
      <c r="O1371" s="25"/>
      <c r="Q1371" s="25"/>
    </row>
    <row r="1372" spans="1:17" x14ac:dyDescent="0.25">
      <c r="A1372" s="5">
        <f>+'Net Hash Rate'!B1371</f>
        <v>41191</v>
      </c>
      <c r="B1372">
        <f>+'Net Hash Rate'!G1371</f>
        <v>11.895000457763672</v>
      </c>
      <c r="C1372">
        <v>1.6014933582295776</v>
      </c>
      <c r="D1372" s="25">
        <f t="shared" si="63"/>
        <v>10.293507099534095</v>
      </c>
      <c r="E1372">
        <v>1.758737929114448</v>
      </c>
      <c r="F1372" s="25">
        <f t="shared" si="64"/>
        <v>10.136262528649224</v>
      </c>
      <c r="G1372">
        <v>2.3695544647167268</v>
      </c>
      <c r="H1372" s="25">
        <f t="shared" si="65"/>
        <v>9.5254459930469455</v>
      </c>
      <c r="K1372">
        <v>157.10823527872162</v>
      </c>
      <c r="L1372">
        <v>1370</v>
      </c>
      <c r="M1372" s="25"/>
      <c r="O1372" s="25"/>
      <c r="Q1372" s="25"/>
    </row>
    <row r="1373" spans="1:17" x14ac:dyDescent="0.25">
      <c r="A1373" s="5">
        <f>+'Net Hash Rate'!B1372</f>
        <v>41192</v>
      </c>
      <c r="B1373">
        <f>+'Net Hash Rate'!G1372</f>
        <v>12.119999885559082</v>
      </c>
      <c r="C1373">
        <v>1.5645971844940916</v>
      </c>
      <c r="D1373" s="25">
        <f t="shared" si="63"/>
        <v>10.55540270106499</v>
      </c>
      <c r="E1373">
        <v>1.6991721717441692</v>
      </c>
      <c r="F1373" s="25">
        <f t="shared" si="64"/>
        <v>10.420827713814912</v>
      </c>
      <c r="G1373">
        <v>2.2219287097170977</v>
      </c>
      <c r="H1373" s="25">
        <f t="shared" si="65"/>
        <v>9.8980711758419844</v>
      </c>
      <c r="K1373">
        <v>188.24424211521745</v>
      </c>
      <c r="L1373">
        <v>1371</v>
      </c>
      <c r="M1373" s="25"/>
      <c r="O1373" s="25"/>
      <c r="Q1373" s="25"/>
    </row>
    <row r="1374" spans="1:17" x14ac:dyDescent="0.25">
      <c r="A1374" s="5">
        <f>+'Net Hash Rate'!B1373</f>
        <v>41193</v>
      </c>
      <c r="B1374">
        <f>+'Net Hash Rate'!G1373</f>
        <v>12.029999732971191</v>
      </c>
      <c r="C1374">
        <v>1.5836567925406531</v>
      </c>
      <c r="D1374" s="25">
        <f t="shared" si="63"/>
        <v>10.446342940430538</v>
      </c>
      <c r="E1374">
        <v>1.7289412337854291</v>
      </c>
      <c r="F1374" s="25">
        <f t="shared" si="64"/>
        <v>10.301058499185762</v>
      </c>
      <c r="G1374">
        <v>2.2932986458007609</v>
      </c>
      <c r="H1374" s="25">
        <f t="shared" si="65"/>
        <v>9.7367010871704309</v>
      </c>
      <c r="K1374">
        <v>172.56646921189034</v>
      </c>
      <c r="L1374">
        <v>1372</v>
      </c>
      <c r="M1374" s="25"/>
      <c r="O1374" s="25"/>
      <c r="Q1374" s="25"/>
    </row>
    <row r="1375" spans="1:17" x14ac:dyDescent="0.25">
      <c r="A1375" s="5">
        <f>+'Net Hash Rate'!B1374</f>
        <v>41194</v>
      </c>
      <c r="B1375">
        <f>+'Net Hash Rate'!G1374</f>
        <v>12</v>
      </c>
      <c r="C1375">
        <v>1.5566448313000765</v>
      </c>
      <c r="D1375" s="25">
        <f t="shared" si="63"/>
        <v>10.443355168699924</v>
      </c>
      <c r="E1375">
        <v>1.6927646705327972</v>
      </c>
      <c r="F1375" s="25">
        <f t="shared" si="64"/>
        <v>10.307235329467202</v>
      </c>
      <c r="G1375">
        <v>2.2215221860323036</v>
      </c>
      <c r="H1375" s="25">
        <f t="shared" si="65"/>
        <v>9.7784778139676973</v>
      </c>
      <c r="K1375">
        <v>184.13225100882107</v>
      </c>
      <c r="L1375">
        <v>1373</v>
      </c>
      <c r="M1375" s="25"/>
      <c r="O1375" s="25"/>
      <c r="Q1375" s="25"/>
    </row>
    <row r="1376" spans="1:17" x14ac:dyDescent="0.25">
      <c r="A1376" s="5">
        <f>+'Net Hash Rate'!B1375</f>
        <v>41195</v>
      </c>
      <c r="B1376">
        <f>+'Net Hash Rate'!G1375</f>
        <v>11.861000061035156</v>
      </c>
      <c r="C1376">
        <v>1.5451174280075832</v>
      </c>
      <c r="D1376" s="25">
        <f t="shared" si="63"/>
        <v>10.315882633027574</v>
      </c>
      <c r="E1376">
        <v>1.6821428086171506</v>
      </c>
      <c r="F1376" s="25">
        <f t="shared" si="64"/>
        <v>10.178857252418005</v>
      </c>
      <c r="G1376">
        <v>2.2144178995950119</v>
      </c>
      <c r="H1376" s="25">
        <f t="shared" si="65"/>
        <v>9.6465821614401435</v>
      </c>
      <c r="K1376">
        <v>180.68271884469851</v>
      </c>
      <c r="L1376">
        <v>1374</v>
      </c>
      <c r="M1376" s="25"/>
      <c r="O1376" s="25"/>
      <c r="Q1376" s="25"/>
    </row>
    <row r="1377" spans="1:17" x14ac:dyDescent="0.25">
      <c r="A1377" s="5">
        <f>+'Net Hash Rate'!B1376</f>
        <v>41196</v>
      </c>
      <c r="B1377">
        <f>+'Net Hash Rate'!G1376</f>
        <v>11.738900184631348</v>
      </c>
      <c r="C1377">
        <v>1.5563112088636</v>
      </c>
      <c r="D1377" s="25">
        <f t="shared" si="63"/>
        <v>10.182588975767748</v>
      </c>
      <c r="E1377">
        <v>1.7022690537221405</v>
      </c>
      <c r="F1377" s="25">
        <f t="shared" si="64"/>
        <v>10.036631130909207</v>
      </c>
      <c r="G1377">
        <v>2.2692423020751429</v>
      </c>
      <c r="H1377" s="25">
        <f t="shared" si="65"/>
        <v>9.4696578825562057</v>
      </c>
      <c r="K1377">
        <v>167.43336793940455</v>
      </c>
      <c r="L1377">
        <v>1375</v>
      </c>
      <c r="M1377" s="25"/>
      <c r="O1377" s="25"/>
      <c r="Q1377" s="25"/>
    </row>
    <row r="1378" spans="1:17" x14ac:dyDescent="0.25">
      <c r="A1378" s="5">
        <f>+'Net Hash Rate'!B1377</f>
        <v>41197</v>
      </c>
      <c r="B1378">
        <f>+'Net Hash Rate'!G1377</f>
        <v>11.838100433349609</v>
      </c>
      <c r="C1378">
        <v>1.4705618912058478</v>
      </c>
      <c r="D1378" s="25">
        <f t="shared" si="63"/>
        <v>10.367538542143762</v>
      </c>
      <c r="E1378">
        <v>1.5800058309640252</v>
      </c>
      <c r="F1378" s="25">
        <f t="shared" si="64"/>
        <v>10.258094602385585</v>
      </c>
      <c r="G1378">
        <v>2.0051408149546655</v>
      </c>
      <c r="H1378" s="25">
        <f t="shared" si="65"/>
        <v>9.8329596183949448</v>
      </c>
      <c r="K1378">
        <v>227.35011692857012</v>
      </c>
      <c r="L1378">
        <v>1376</v>
      </c>
      <c r="M1378" s="25"/>
      <c r="O1378" s="25"/>
      <c r="Q1378" s="25"/>
    </row>
    <row r="1379" spans="1:17" x14ac:dyDescent="0.25">
      <c r="A1379" s="5">
        <f>+'Net Hash Rate'!B1378</f>
        <v>41198</v>
      </c>
      <c r="B1379">
        <f>+'Net Hash Rate'!G1378</f>
        <v>11.849900245666504</v>
      </c>
      <c r="C1379">
        <v>1.5291336140699572</v>
      </c>
      <c r="D1379" s="25">
        <f t="shared" si="63"/>
        <v>10.320766631596547</v>
      </c>
      <c r="E1379">
        <v>1.6604821321611867</v>
      </c>
      <c r="F1379" s="25">
        <f t="shared" si="64"/>
        <v>10.189418113505317</v>
      </c>
      <c r="G1379">
        <v>2.1707054506865675</v>
      </c>
      <c r="H1379" s="25">
        <f t="shared" si="65"/>
        <v>9.6791947949799368</v>
      </c>
      <c r="K1379">
        <v>188.58103826209529</v>
      </c>
      <c r="L1379">
        <v>1377</v>
      </c>
      <c r="M1379" s="25"/>
      <c r="O1379" s="25"/>
      <c r="Q1379" s="25"/>
    </row>
    <row r="1380" spans="1:17" x14ac:dyDescent="0.25">
      <c r="A1380" s="5">
        <f>+'Net Hash Rate'!B1379</f>
        <v>41199</v>
      </c>
      <c r="B1380">
        <f>+'Net Hash Rate'!G1379</f>
        <v>11.810000419616699</v>
      </c>
      <c r="C1380">
        <v>1.5543496980687217</v>
      </c>
      <c r="D1380" s="25">
        <f t="shared" si="63"/>
        <v>10.255650721547978</v>
      </c>
      <c r="E1380">
        <v>1.6968452306175286</v>
      </c>
      <c r="F1380" s="25">
        <f t="shared" si="64"/>
        <v>10.113155188999171</v>
      </c>
      <c r="G1380">
        <v>2.2503691268033665</v>
      </c>
      <c r="H1380" s="25">
        <f t="shared" si="65"/>
        <v>9.5596312928133322</v>
      </c>
      <c r="K1380">
        <v>172.73216424019944</v>
      </c>
      <c r="L1380">
        <v>1378</v>
      </c>
      <c r="M1380" s="25"/>
      <c r="O1380" s="25"/>
      <c r="Q1380" s="25"/>
    </row>
    <row r="1381" spans="1:17" x14ac:dyDescent="0.25">
      <c r="A1381" s="5">
        <f>+'Net Hash Rate'!B1380</f>
        <v>41200</v>
      </c>
      <c r="B1381">
        <f>+'Net Hash Rate'!G1380</f>
        <v>11.939800262451172</v>
      </c>
      <c r="C1381">
        <v>1.5420147093205512</v>
      </c>
      <c r="D1381" s="25">
        <f t="shared" si="63"/>
        <v>10.397785553130621</v>
      </c>
      <c r="E1381">
        <v>1.6748483324378274</v>
      </c>
      <c r="F1381" s="25">
        <f t="shared" si="64"/>
        <v>10.264951930013344</v>
      </c>
      <c r="G1381">
        <v>2.1908405414368906</v>
      </c>
      <c r="H1381" s="25">
        <f t="shared" si="65"/>
        <v>9.7489597210142804</v>
      </c>
      <c r="K1381">
        <v>187.86422249042562</v>
      </c>
      <c r="L1381">
        <v>1379</v>
      </c>
      <c r="M1381" s="25"/>
      <c r="O1381" s="25"/>
      <c r="Q1381" s="25"/>
    </row>
    <row r="1382" spans="1:17" x14ac:dyDescent="0.25">
      <c r="A1382" s="5">
        <f>+'Net Hash Rate'!B1381</f>
        <v>41201</v>
      </c>
      <c r="B1382">
        <f>+'Net Hash Rate'!G1381</f>
        <v>11.740099906921387</v>
      </c>
      <c r="C1382">
        <v>1.5786925989607363</v>
      </c>
      <c r="D1382" s="25">
        <f t="shared" si="63"/>
        <v>10.161407307960651</v>
      </c>
      <c r="E1382">
        <v>1.7331469096456764</v>
      </c>
      <c r="F1382" s="25">
        <f t="shared" si="64"/>
        <v>10.006952997275711</v>
      </c>
      <c r="G1382">
        <v>2.3331246795013243</v>
      </c>
      <c r="H1382" s="25">
        <f t="shared" si="65"/>
        <v>9.4069752274200624</v>
      </c>
      <c r="K1382">
        <v>157.89379675424917</v>
      </c>
      <c r="L1382">
        <v>1380</v>
      </c>
      <c r="M1382" s="25"/>
      <c r="O1382" s="25"/>
      <c r="Q1382" s="25"/>
    </row>
    <row r="1383" spans="1:17" x14ac:dyDescent="0.25">
      <c r="A1383" s="5">
        <f>+'Net Hash Rate'!B1382</f>
        <v>41202</v>
      </c>
      <c r="B1383">
        <f>+'Net Hash Rate'!G1382</f>
        <v>11.739899635314941</v>
      </c>
      <c r="C1383">
        <v>1.4818598172980617</v>
      </c>
      <c r="D1383" s="25">
        <f t="shared" si="63"/>
        <v>10.258039818016879</v>
      </c>
      <c r="E1383">
        <v>1.5993638193791864</v>
      </c>
      <c r="F1383" s="25">
        <f t="shared" si="64"/>
        <v>10.140535815935754</v>
      </c>
      <c r="G1383">
        <v>2.0558081154633148</v>
      </c>
      <c r="H1383" s="25">
        <f t="shared" si="65"/>
        <v>9.6840915198516271</v>
      </c>
      <c r="K1383">
        <v>209.51878342189033</v>
      </c>
      <c r="L1383">
        <v>1381</v>
      </c>
      <c r="M1383" s="25"/>
      <c r="O1383" s="25"/>
      <c r="Q1383" s="25"/>
    </row>
    <row r="1384" spans="1:17" x14ac:dyDescent="0.25">
      <c r="A1384" s="5">
        <f>+'Net Hash Rate'!B1383</f>
        <v>41203</v>
      </c>
      <c r="B1384">
        <f>+'Net Hash Rate'!G1383</f>
        <v>11.631099700927734</v>
      </c>
      <c r="C1384">
        <v>1.4643067433071602</v>
      </c>
      <c r="D1384" s="25">
        <f t="shared" si="63"/>
        <v>10.166792957620574</v>
      </c>
      <c r="E1384">
        <v>1.5792638455814414</v>
      </c>
      <c r="F1384" s="25">
        <f t="shared" si="64"/>
        <v>10.051835855346294</v>
      </c>
      <c r="G1384">
        <v>2.0258147093658874</v>
      </c>
      <c r="H1384" s="25">
        <f t="shared" si="65"/>
        <v>9.605284991561847</v>
      </c>
      <c r="K1384">
        <v>212.25572509710247</v>
      </c>
      <c r="L1384">
        <v>1382</v>
      </c>
      <c r="M1384" s="25"/>
      <c r="O1384" s="25"/>
      <c r="Q1384" s="25"/>
    </row>
    <row r="1385" spans="1:17" x14ac:dyDescent="0.25">
      <c r="A1385" s="5">
        <f>+'Net Hash Rate'!B1384</f>
        <v>41204</v>
      </c>
      <c r="B1385">
        <f>+'Net Hash Rate'!G1384</f>
        <v>11.710100173950195</v>
      </c>
      <c r="C1385">
        <v>1.5424986257614408</v>
      </c>
      <c r="D1385" s="25">
        <f t="shared" si="63"/>
        <v>10.167601548188754</v>
      </c>
      <c r="E1385">
        <v>1.684283856359885</v>
      </c>
      <c r="F1385" s="25">
        <f t="shared" si="64"/>
        <v>10.02581631759031</v>
      </c>
      <c r="G1385">
        <v>2.2350485846195403</v>
      </c>
      <c r="H1385" s="25">
        <f t="shared" si="65"/>
        <v>9.4750515893306542</v>
      </c>
      <c r="K1385">
        <v>172.10709192104525</v>
      </c>
      <c r="L1385">
        <v>1383</v>
      </c>
      <c r="M1385" s="25"/>
      <c r="O1385" s="25"/>
      <c r="Q1385" s="25"/>
    </row>
    <row r="1386" spans="1:17" x14ac:dyDescent="0.25">
      <c r="A1386" s="5">
        <f>+'Net Hash Rate'!B1385</f>
        <v>41205</v>
      </c>
      <c r="B1386">
        <f>+'Net Hash Rate'!G1385</f>
        <v>11.649999618530273</v>
      </c>
      <c r="C1386">
        <v>1.6136342479055887</v>
      </c>
      <c r="D1386" s="25">
        <f t="shared" si="63"/>
        <v>10.036365370624685</v>
      </c>
      <c r="E1386">
        <v>1.7848634976584881</v>
      </c>
      <c r="F1386" s="25">
        <f t="shared" si="64"/>
        <v>9.8651361208717852</v>
      </c>
      <c r="G1386">
        <v>2.4500035183236255</v>
      </c>
      <c r="H1386" s="25">
        <f t="shared" si="65"/>
        <v>9.199996100206647</v>
      </c>
      <c r="K1386">
        <v>140.67267668496808</v>
      </c>
      <c r="L1386">
        <v>1384</v>
      </c>
      <c r="M1386" s="25"/>
      <c r="O1386" s="25"/>
      <c r="Q1386" s="25"/>
    </row>
    <row r="1387" spans="1:17" x14ac:dyDescent="0.25">
      <c r="A1387" s="5">
        <f>+'Net Hash Rate'!B1386</f>
        <v>41206</v>
      </c>
      <c r="B1387">
        <f>+'Net Hash Rate'!G1386</f>
        <v>11.649999618530273</v>
      </c>
      <c r="C1387">
        <v>1.5027517358840663</v>
      </c>
      <c r="D1387" s="25">
        <f t="shared" si="63"/>
        <v>10.147247882646207</v>
      </c>
      <c r="E1387">
        <v>1.6316607039856923</v>
      </c>
      <c r="F1387" s="25">
        <f t="shared" si="64"/>
        <v>10.01833891454458</v>
      </c>
      <c r="G1387">
        <v>2.1324075905764603</v>
      </c>
      <c r="H1387" s="25">
        <f t="shared" si="65"/>
        <v>9.517592027953814</v>
      </c>
      <c r="K1387">
        <v>188.91932250323873</v>
      </c>
      <c r="L1387">
        <v>1385</v>
      </c>
      <c r="M1387" s="25"/>
      <c r="O1387" s="25"/>
      <c r="Q1387" s="25"/>
    </row>
    <row r="1388" spans="1:17" x14ac:dyDescent="0.25">
      <c r="A1388" s="5">
        <f>+'Net Hash Rate'!B1387</f>
        <v>41207</v>
      </c>
      <c r="B1388">
        <f>+'Net Hash Rate'!G1387</f>
        <v>10.861599922180176</v>
      </c>
      <c r="C1388">
        <v>1.4689026608555968</v>
      </c>
      <c r="D1388" s="25">
        <f t="shared" si="63"/>
        <v>9.3926972613245781</v>
      </c>
      <c r="E1388">
        <v>1.6149832035976128</v>
      </c>
      <c r="F1388" s="25">
        <f t="shared" si="64"/>
        <v>9.2466167185825636</v>
      </c>
      <c r="G1388">
        <v>2.1824330718789753</v>
      </c>
      <c r="H1388" s="25">
        <f t="shared" si="65"/>
        <v>8.6791668503012005</v>
      </c>
      <c r="K1388">
        <v>154.31537290349365</v>
      </c>
      <c r="L1388">
        <v>1386</v>
      </c>
      <c r="M1388" s="25"/>
      <c r="O1388" s="25"/>
      <c r="Q1388" s="25"/>
    </row>
    <row r="1389" spans="1:17" x14ac:dyDescent="0.25">
      <c r="A1389" s="5">
        <f>+'Net Hash Rate'!B1388</f>
        <v>41208</v>
      </c>
      <c r="B1389">
        <f>+'Net Hash Rate'!G1388</f>
        <v>10.170599937438965</v>
      </c>
      <c r="C1389">
        <v>1.3594437157992061</v>
      </c>
      <c r="D1389" s="25">
        <f t="shared" si="63"/>
        <v>8.8111562216397594</v>
      </c>
      <c r="E1389">
        <v>1.4901205491972389</v>
      </c>
      <c r="F1389" s="25">
        <f t="shared" si="64"/>
        <v>8.680479388241725</v>
      </c>
      <c r="G1389">
        <v>1.9977347085318964</v>
      </c>
      <c r="H1389" s="25">
        <f t="shared" si="65"/>
        <v>8.1728652289070691</v>
      </c>
      <c r="K1389">
        <v>161.82497220087816</v>
      </c>
      <c r="L1389">
        <v>1387</v>
      </c>
      <c r="M1389" s="25"/>
      <c r="O1389" s="25"/>
      <c r="Q1389" s="25"/>
    </row>
    <row r="1390" spans="1:17" x14ac:dyDescent="0.25">
      <c r="A1390" s="5">
        <f>+'Net Hash Rate'!B1389</f>
        <v>41209</v>
      </c>
      <c r="B1390">
        <f>+'Net Hash Rate'!G1389</f>
        <v>10.260499954223633</v>
      </c>
      <c r="C1390">
        <v>1.3483786622709539</v>
      </c>
      <c r="D1390" s="25">
        <f t="shared" si="63"/>
        <v>8.9121212919526798</v>
      </c>
      <c r="E1390">
        <v>1.4714011273704448</v>
      </c>
      <c r="F1390" s="25">
        <f t="shared" si="64"/>
        <v>8.7890988268531878</v>
      </c>
      <c r="G1390">
        <v>1.9492818930494169</v>
      </c>
      <c r="H1390" s="25">
        <f t="shared" si="65"/>
        <v>8.3112180611742161</v>
      </c>
      <c r="K1390">
        <v>173.8632946705188</v>
      </c>
      <c r="L1390">
        <v>1388</v>
      </c>
      <c r="M1390" s="25"/>
      <c r="O1390" s="25"/>
      <c r="Q1390" s="25"/>
    </row>
    <row r="1391" spans="1:17" x14ac:dyDescent="0.25">
      <c r="A1391" s="5">
        <f>+'Net Hash Rate'!B1390</f>
        <v>41210</v>
      </c>
      <c r="B1391">
        <f>+'Net Hash Rate'!G1390</f>
        <v>10.699999809265137</v>
      </c>
      <c r="C1391">
        <v>1.4266549853976809</v>
      </c>
      <c r="D1391" s="25">
        <f t="shared" si="63"/>
        <v>9.2733448238674558</v>
      </c>
      <c r="E1391">
        <v>1.5627787074019766</v>
      </c>
      <c r="F1391" s="25">
        <f t="shared" si="64"/>
        <v>9.1372211018631599</v>
      </c>
      <c r="G1391">
        <v>2.0915513055276662</v>
      </c>
      <c r="H1391" s="25">
        <f t="shared" si="65"/>
        <v>8.6084485037374705</v>
      </c>
      <c r="K1391">
        <v>163.49852361941333</v>
      </c>
      <c r="L1391">
        <v>1389</v>
      </c>
      <c r="M1391" s="25"/>
      <c r="O1391" s="25"/>
      <c r="Q1391" s="25"/>
    </row>
    <row r="1392" spans="1:17" x14ac:dyDescent="0.25">
      <c r="A1392" s="5">
        <f>+'Net Hash Rate'!B1391</f>
        <v>41211</v>
      </c>
      <c r="B1392">
        <f>+'Net Hash Rate'!G1391</f>
        <v>10.600000381469727</v>
      </c>
      <c r="C1392">
        <v>1.4344635243509489</v>
      </c>
      <c r="D1392" s="25">
        <f t="shared" si="63"/>
        <v>9.1655368571187772</v>
      </c>
      <c r="E1392">
        <v>1.5773841699545923</v>
      </c>
      <c r="F1392" s="25">
        <f t="shared" si="64"/>
        <v>9.0226162115151336</v>
      </c>
      <c r="G1392">
        <v>2.1325594178019474</v>
      </c>
      <c r="H1392" s="25">
        <f t="shared" si="65"/>
        <v>8.4674409636677801</v>
      </c>
      <c r="K1392">
        <v>153.91260208891896</v>
      </c>
      <c r="L1392">
        <v>1390</v>
      </c>
      <c r="M1392" s="25"/>
      <c r="O1392" s="25"/>
      <c r="Q1392" s="25"/>
    </row>
    <row r="1393" spans="1:17" x14ac:dyDescent="0.25">
      <c r="A1393" s="5">
        <f>+'Net Hash Rate'!B1392</f>
        <v>41212</v>
      </c>
      <c r="B1393">
        <f>+'Net Hash Rate'!G1392</f>
        <v>10.887499809265137</v>
      </c>
      <c r="C1393">
        <v>1.4797459181260775</v>
      </c>
      <c r="D1393" s="25">
        <f t="shared" si="63"/>
        <v>9.407753891139059</v>
      </c>
      <c r="E1393">
        <v>1.6289764675167426</v>
      </c>
      <c r="F1393" s="25">
        <f t="shared" si="64"/>
        <v>9.2585233417483934</v>
      </c>
      <c r="G1393">
        <v>2.2086625366247832</v>
      </c>
      <c r="H1393" s="25">
        <f t="shared" si="65"/>
        <v>8.6788372726403544</v>
      </c>
      <c r="K1393">
        <v>151.30018237503054</v>
      </c>
      <c r="L1393">
        <v>1391</v>
      </c>
      <c r="M1393" s="25"/>
      <c r="O1393" s="25"/>
      <c r="Q1393" s="25"/>
    </row>
    <row r="1394" spans="1:17" x14ac:dyDescent="0.25">
      <c r="A1394" s="5">
        <f>+'Net Hash Rate'!B1393</f>
        <v>41213</v>
      </c>
      <c r="B1394">
        <f>+'Net Hash Rate'!G1393</f>
        <v>11.201000213623047</v>
      </c>
      <c r="C1394">
        <v>1.4786445058814095</v>
      </c>
      <c r="D1394" s="25">
        <f t="shared" si="63"/>
        <v>9.722355707741638</v>
      </c>
      <c r="E1394">
        <v>1.615489381531537</v>
      </c>
      <c r="F1394" s="25">
        <f t="shared" si="64"/>
        <v>9.5855108320915097</v>
      </c>
      <c r="G1394">
        <v>2.1470633009944566</v>
      </c>
      <c r="H1394" s="25">
        <f t="shared" si="65"/>
        <v>9.0539369126285898</v>
      </c>
      <c r="K1394">
        <v>170.51170961079546</v>
      </c>
      <c r="L1394">
        <v>1392</v>
      </c>
      <c r="M1394" s="25"/>
      <c r="O1394" s="25"/>
      <c r="Q1394" s="25"/>
    </row>
    <row r="1395" spans="1:17" x14ac:dyDescent="0.25">
      <c r="A1395" s="5">
        <f>+'Net Hash Rate'!B1394</f>
        <v>41214</v>
      </c>
      <c r="B1395">
        <f>+'Net Hash Rate'!G1394</f>
        <v>10.569999694824219</v>
      </c>
      <c r="C1395">
        <v>1.4269081133218502</v>
      </c>
      <c r="D1395" s="25">
        <f t="shared" si="63"/>
        <v>9.1430915815023681</v>
      </c>
      <c r="E1395">
        <v>1.5680901315407874</v>
      </c>
      <c r="F1395" s="25">
        <f t="shared" si="64"/>
        <v>9.0019095632834318</v>
      </c>
      <c r="G1395">
        <v>2.1165116813122489</v>
      </c>
      <c r="H1395" s="25">
        <f t="shared" si="65"/>
        <v>8.4534880135119703</v>
      </c>
      <c r="K1395">
        <v>155.42644929170106</v>
      </c>
      <c r="L1395">
        <v>1393</v>
      </c>
      <c r="M1395" s="25"/>
      <c r="O1395" s="25"/>
      <c r="Q1395" s="25"/>
    </row>
    <row r="1396" spans="1:17" x14ac:dyDescent="0.25">
      <c r="A1396" s="5">
        <f>+'Net Hash Rate'!B1395</f>
        <v>41215</v>
      </c>
      <c r="B1396">
        <f>+'Net Hash Rate'!G1395</f>
        <v>10.468799591064453</v>
      </c>
      <c r="C1396">
        <v>1.4001636522610488</v>
      </c>
      <c r="D1396" s="25">
        <f t="shared" si="63"/>
        <v>9.0686359388034035</v>
      </c>
      <c r="E1396">
        <v>1.5350006533762708</v>
      </c>
      <c r="F1396" s="25">
        <f t="shared" si="64"/>
        <v>8.9337989376881826</v>
      </c>
      <c r="G1396">
        <v>2.0587749842083518</v>
      </c>
      <c r="H1396" s="25">
        <f t="shared" si="65"/>
        <v>8.4100246068561013</v>
      </c>
      <c r="K1396">
        <v>161.41508690577865</v>
      </c>
      <c r="L1396">
        <v>1394</v>
      </c>
      <c r="M1396" s="25"/>
      <c r="O1396" s="25"/>
      <c r="Q1396" s="25"/>
    </row>
    <row r="1397" spans="1:17" x14ac:dyDescent="0.25">
      <c r="A1397" s="5">
        <f>+'Net Hash Rate'!B1396</f>
        <v>41216</v>
      </c>
      <c r="B1397">
        <f>+'Net Hash Rate'!G1396</f>
        <v>10.642499923706055</v>
      </c>
      <c r="C1397">
        <v>1.4312226785617634</v>
      </c>
      <c r="D1397" s="25">
        <f t="shared" si="63"/>
        <v>9.2112772451442915</v>
      </c>
      <c r="E1397">
        <v>1.5712843271914361</v>
      </c>
      <c r="F1397" s="25">
        <f t="shared" si="64"/>
        <v>9.0712155965146195</v>
      </c>
      <c r="G1397">
        <v>2.1153538012934003</v>
      </c>
      <c r="H1397" s="25">
        <f t="shared" si="65"/>
        <v>8.5271461224126543</v>
      </c>
      <c r="K1397">
        <v>157.83810632415174</v>
      </c>
      <c r="L1397">
        <v>1395</v>
      </c>
      <c r="M1397" s="25"/>
      <c r="O1397" s="25"/>
      <c r="Q1397" s="25"/>
    </row>
    <row r="1398" spans="1:17" x14ac:dyDescent="0.25">
      <c r="A1398" s="5">
        <f>+'Net Hash Rate'!B1397</f>
        <v>41217</v>
      </c>
      <c r="B1398">
        <f>+'Net Hash Rate'!G1397</f>
        <v>10.800100326538086</v>
      </c>
      <c r="C1398">
        <v>1.4212994717843594</v>
      </c>
      <c r="D1398" s="25">
        <f t="shared" si="63"/>
        <v>9.3788008547537274</v>
      </c>
      <c r="E1398">
        <v>1.5515586526532625</v>
      </c>
      <c r="F1398" s="25">
        <f t="shared" si="64"/>
        <v>9.248541673884823</v>
      </c>
      <c r="G1398">
        <v>2.0575504407385159</v>
      </c>
      <c r="H1398" s="25">
        <f t="shared" si="65"/>
        <v>8.7425498857995692</v>
      </c>
      <c r="K1398">
        <v>172.80257638087559</v>
      </c>
      <c r="L1398">
        <v>1396</v>
      </c>
      <c r="M1398" s="25"/>
      <c r="O1398" s="25"/>
      <c r="Q1398" s="25"/>
    </row>
    <row r="1399" spans="1:17" x14ac:dyDescent="0.25">
      <c r="A1399" s="5">
        <f>+'Net Hash Rate'!B1398</f>
        <v>41218</v>
      </c>
      <c r="B1399">
        <f>+'Net Hash Rate'!G1398</f>
        <v>10.748000144958496</v>
      </c>
      <c r="C1399">
        <v>1.4320324970634817</v>
      </c>
      <c r="D1399" s="25">
        <f t="shared" si="63"/>
        <v>9.3159676478950146</v>
      </c>
      <c r="E1399">
        <v>1.5683766238479753</v>
      </c>
      <c r="F1399" s="25">
        <f t="shared" si="64"/>
        <v>9.1796235211105213</v>
      </c>
      <c r="G1399">
        <v>2.0980053843423412</v>
      </c>
      <c r="H1399" s="25">
        <f t="shared" si="65"/>
        <v>8.6499947606161545</v>
      </c>
      <c r="K1399">
        <v>163.9844919047207</v>
      </c>
      <c r="L1399">
        <v>1397</v>
      </c>
      <c r="M1399" s="25"/>
      <c r="O1399" s="25"/>
      <c r="Q1399" s="25"/>
    </row>
    <row r="1400" spans="1:17" x14ac:dyDescent="0.25">
      <c r="A1400" s="5">
        <f>+'Net Hash Rate'!B1399</f>
        <v>41219</v>
      </c>
      <c r="B1400">
        <f>+'Net Hash Rate'!G1399</f>
        <v>10.89900016784668</v>
      </c>
      <c r="C1400">
        <v>1.5130392897155875</v>
      </c>
      <c r="D1400" s="25">
        <f t="shared" si="63"/>
        <v>9.3859608781310921</v>
      </c>
      <c r="E1400">
        <v>1.6745379145363841</v>
      </c>
      <c r="F1400" s="25">
        <f t="shared" si="64"/>
        <v>9.2244622533102962</v>
      </c>
      <c r="G1400">
        <v>2.3018793226527685</v>
      </c>
      <c r="H1400" s="25">
        <f t="shared" si="65"/>
        <v>8.5971208451939116</v>
      </c>
      <c r="K1400">
        <v>139.48295926674572</v>
      </c>
      <c r="L1400">
        <v>1398</v>
      </c>
      <c r="M1400" s="25"/>
      <c r="O1400" s="25"/>
      <c r="Q1400" s="25"/>
    </row>
    <row r="1401" spans="1:17" x14ac:dyDescent="0.25">
      <c r="A1401" s="5">
        <f>+'Net Hash Rate'!B1400</f>
        <v>41220</v>
      </c>
      <c r="B1401">
        <f>+'Net Hash Rate'!G1400</f>
        <v>10.920000076293945</v>
      </c>
      <c r="C1401">
        <v>1.4653886333139006</v>
      </c>
      <c r="D1401" s="25">
        <f t="shared" si="63"/>
        <v>9.4546114429800454</v>
      </c>
      <c r="E1401">
        <v>1.6078990392946273</v>
      </c>
      <c r="F1401" s="25">
        <f t="shared" si="64"/>
        <v>9.3121010369993176</v>
      </c>
      <c r="G1401">
        <v>2.1614807113267598</v>
      </c>
      <c r="H1401" s="25">
        <f t="shared" si="65"/>
        <v>8.7585193649671851</v>
      </c>
      <c r="K1401">
        <v>159.22393390852358</v>
      </c>
      <c r="L1401">
        <v>1399</v>
      </c>
      <c r="M1401" s="25"/>
      <c r="O1401" s="25"/>
      <c r="Q1401" s="25"/>
    </row>
    <row r="1402" spans="1:17" x14ac:dyDescent="0.25">
      <c r="A1402" s="5">
        <f>+'Net Hash Rate'!B1401</f>
        <v>41221</v>
      </c>
      <c r="B1402">
        <f>+'Net Hash Rate'!G1401</f>
        <v>10.925000190734863</v>
      </c>
      <c r="C1402">
        <v>1.4724665981776928</v>
      </c>
      <c r="D1402" s="25">
        <f t="shared" si="63"/>
        <v>9.4525335925571703</v>
      </c>
      <c r="E1402">
        <v>1.6174875970042655</v>
      </c>
      <c r="F1402" s="25">
        <f t="shared" si="64"/>
        <v>9.307512593730598</v>
      </c>
      <c r="G1402">
        <v>2.1808216669460854</v>
      </c>
      <c r="H1402" s="25">
        <f t="shared" si="65"/>
        <v>8.7441785237887775</v>
      </c>
      <c r="K1402">
        <v>156.43307386999155</v>
      </c>
      <c r="L1402">
        <v>1400</v>
      </c>
      <c r="M1402" s="25"/>
      <c r="O1402" s="25"/>
      <c r="Q1402" s="25"/>
    </row>
    <row r="1403" spans="1:17" x14ac:dyDescent="0.25">
      <c r="A1403" s="5">
        <f>+'Net Hash Rate'!B1402</f>
        <v>41222</v>
      </c>
      <c r="B1403">
        <f>+'Net Hash Rate'!G1402</f>
        <v>10.814999580383301</v>
      </c>
      <c r="C1403">
        <v>1.4372985292107712</v>
      </c>
      <c r="D1403" s="25">
        <f t="shared" si="63"/>
        <v>9.3777010511725294</v>
      </c>
      <c r="E1403">
        <v>1.5730953782234947</v>
      </c>
      <c r="F1403" s="25">
        <f t="shared" si="64"/>
        <v>9.2419042021598052</v>
      </c>
      <c r="G1403">
        <v>2.1005982382134185</v>
      </c>
      <c r="H1403" s="25">
        <f t="shared" si="65"/>
        <v>8.7144013421698823</v>
      </c>
      <c r="K1403">
        <v>165.73641204815675</v>
      </c>
      <c r="L1403">
        <v>1401</v>
      </c>
      <c r="M1403" s="25"/>
      <c r="O1403" s="25"/>
      <c r="Q1403" s="25"/>
    </row>
    <row r="1404" spans="1:17" x14ac:dyDescent="0.25">
      <c r="A1404" s="5">
        <f>+'Net Hash Rate'!B1403</f>
        <v>41223</v>
      </c>
      <c r="B1404">
        <f>+'Net Hash Rate'!G1403</f>
        <v>10.890000343322754</v>
      </c>
      <c r="C1404">
        <v>1.4644010148103559</v>
      </c>
      <c r="D1404" s="25">
        <f t="shared" si="63"/>
        <v>9.4255993285123978</v>
      </c>
      <c r="E1404">
        <v>1.6076794717676857</v>
      </c>
      <c r="F1404" s="25">
        <f t="shared" si="64"/>
        <v>9.2823208715550685</v>
      </c>
      <c r="G1404">
        <v>2.1642446378184341</v>
      </c>
      <c r="H1404" s="25">
        <f t="shared" si="65"/>
        <v>8.7257557055043193</v>
      </c>
      <c r="K1404">
        <v>157.88443614497254</v>
      </c>
      <c r="L1404">
        <v>1402</v>
      </c>
      <c r="M1404" s="25"/>
      <c r="O1404" s="25"/>
      <c r="Q1404" s="25"/>
    </row>
    <row r="1405" spans="1:17" x14ac:dyDescent="0.25">
      <c r="A1405" s="5">
        <f>+'Net Hash Rate'!B1404</f>
        <v>41224</v>
      </c>
      <c r="B1405">
        <f>+'Net Hash Rate'!G1404</f>
        <v>10.86870002746582</v>
      </c>
      <c r="C1405">
        <v>1.4210875339385249</v>
      </c>
      <c r="D1405" s="25">
        <f t="shared" si="63"/>
        <v>9.4476124935272949</v>
      </c>
      <c r="E1405">
        <v>1.5486475954393923</v>
      </c>
      <c r="F1405" s="25">
        <f t="shared" si="64"/>
        <v>9.3200524320264275</v>
      </c>
      <c r="G1405">
        <v>2.0441546543395117</v>
      </c>
      <c r="H1405" s="25">
        <f t="shared" si="65"/>
        <v>8.824545373126309</v>
      </c>
      <c r="K1405">
        <v>177.7536771124189</v>
      </c>
      <c r="L1405">
        <v>1403</v>
      </c>
      <c r="M1405" s="25"/>
      <c r="O1405" s="25"/>
      <c r="Q1405" s="25"/>
    </row>
    <row r="1406" spans="1:17" x14ac:dyDescent="0.25">
      <c r="A1406" s="5">
        <f>+'Net Hash Rate'!B1405</f>
        <v>41225</v>
      </c>
      <c r="B1406">
        <f>+'Net Hash Rate'!G1405</f>
        <v>11.008000373840332</v>
      </c>
      <c r="C1406">
        <v>1.4728737547231578</v>
      </c>
      <c r="D1406" s="25">
        <f t="shared" si="63"/>
        <v>9.5351266191171735</v>
      </c>
      <c r="E1406">
        <v>1.6148823025613546</v>
      </c>
      <c r="F1406" s="25">
        <f t="shared" si="64"/>
        <v>9.3931180712789768</v>
      </c>
      <c r="G1406">
        <v>2.1665145066388316</v>
      </c>
      <c r="H1406" s="25">
        <f t="shared" si="65"/>
        <v>8.8414858672015004</v>
      </c>
      <c r="K1406">
        <v>161.1473691848137</v>
      </c>
      <c r="L1406">
        <v>1404</v>
      </c>
      <c r="M1406" s="25"/>
      <c r="O1406" s="25"/>
      <c r="Q1406" s="25"/>
    </row>
    <row r="1407" spans="1:17" x14ac:dyDescent="0.25">
      <c r="A1407" s="5">
        <f>+'Net Hash Rate'!B1406</f>
        <v>41226</v>
      </c>
      <c r="B1407">
        <f>+'Net Hash Rate'!G1406</f>
        <v>10.951199531555176</v>
      </c>
      <c r="C1407">
        <v>1.4635260637506133</v>
      </c>
      <c r="D1407" s="25">
        <f t="shared" si="63"/>
        <v>9.4876734678045622</v>
      </c>
      <c r="E1407">
        <v>1.6041348042831882</v>
      </c>
      <c r="F1407" s="25">
        <f t="shared" si="64"/>
        <v>9.347064727271988</v>
      </c>
      <c r="G1407">
        <v>2.150329456881976</v>
      </c>
      <c r="H1407" s="25">
        <f t="shared" si="65"/>
        <v>8.8008700746731989</v>
      </c>
      <c r="K1407">
        <v>161.94168468108592</v>
      </c>
      <c r="L1407">
        <v>1405</v>
      </c>
      <c r="M1407" s="25"/>
      <c r="O1407" s="25"/>
      <c r="Q1407" s="25"/>
    </row>
    <row r="1408" spans="1:17" x14ac:dyDescent="0.25">
      <c r="A1408" s="5">
        <f>+'Net Hash Rate'!B1407</f>
        <v>41227</v>
      </c>
      <c r="B1408">
        <f>+'Net Hash Rate'!G1407</f>
        <v>10.949999809265137</v>
      </c>
      <c r="C1408">
        <v>1.4547575672475654</v>
      </c>
      <c r="D1408" s="25">
        <f t="shared" si="63"/>
        <v>9.4952422420175715</v>
      </c>
      <c r="E1408">
        <v>1.5920654447633076</v>
      </c>
      <c r="F1408" s="25">
        <f t="shared" si="64"/>
        <v>9.3579343645018298</v>
      </c>
      <c r="G1408">
        <v>2.1254378949732078</v>
      </c>
      <c r="H1408" s="25">
        <f t="shared" si="65"/>
        <v>8.8245619142919285</v>
      </c>
      <c r="K1408">
        <v>165.96703549094974</v>
      </c>
      <c r="L1408">
        <v>1406</v>
      </c>
      <c r="M1408" s="25"/>
      <c r="O1408" s="25"/>
      <c r="Q1408" s="25"/>
    </row>
    <row r="1409" spans="1:17" x14ac:dyDescent="0.25">
      <c r="A1409" s="5">
        <f>+'Net Hash Rate'!B1408</f>
        <v>41228</v>
      </c>
      <c r="B1409">
        <f>+'Net Hash Rate'!G1408</f>
        <v>11.197699546813965</v>
      </c>
      <c r="C1409">
        <v>1.497504034307269</v>
      </c>
      <c r="D1409" s="25">
        <f t="shared" si="63"/>
        <v>9.7001955125066956</v>
      </c>
      <c r="E1409">
        <v>1.641672960025226</v>
      </c>
      <c r="F1409" s="25">
        <f t="shared" si="64"/>
        <v>9.5560265867887395</v>
      </c>
      <c r="G1409">
        <v>2.2016971519766257</v>
      </c>
      <c r="H1409" s="25">
        <f t="shared" si="65"/>
        <v>8.9960023948373387</v>
      </c>
      <c r="K1409">
        <v>161.48049320670248</v>
      </c>
      <c r="L1409">
        <v>1407</v>
      </c>
      <c r="M1409" s="25"/>
      <c r="O1409" s="25"/>
      <c r="Q1409" s="25"/>
    </row>
    <row r="1410" spans="1:17" x14ac:dyDescent="0.25">
      <c r="A1410" s="5">
        <f>+'Net Hash Rate'!B1409</f>
        <v>41229</v>
      </c>
      <c r="B1410">
        <f>+'Net Hash Rate'!G1409</f>
        <v>11.748900413513184</v>
      </c>
      <c r="C1410">
        <v>1.5292661424754872</v>
      </c>
      <c r="D1410" s="25">
        <f t="shared" si="63"/>
        <v>10.219634271037696</v>
      </c>
      <c r="E1410">
        <v>1.6645200805098617</v>
      </c>
      <c r="F1410" s="25">
        <f t="shared" si="64"/>
        <v>10.084380333003322</v>
      </c>
      <c r="G1410">
        <v>2.1899140028043886</v>
      </c>
      <c r="H1410" s="25">
        <f t="shared" si="65"/>
        <v>9.5589864107087941</v>
      </c>
      <c r="K1410">
        <v>181.34128001697781</v>
      </c>
      <c r="L1410">
        <v>1408</v>
      </c>
      <c r="M1410" s="25"/>
      <c r="O1410" s="25"/>
      <c r="Q1410" s="25"/>
    </row>
    <row r="1411" spans="1:17" x14ac:dyDescent="0.25">
      <c r="A1411" s="5">
        <f>+'Net Hash Rate'!B1410</f>
        <v>41230</v>
      </c>
      <c r="B1411">
        <f>+'Net Hash Rate'!G1410</f>
        <v>11.788900375366211</v>
      </c>
      <c r="C1411">
        <v>1.558839324670575</v>
      </c>
      <c r="D1411" s="25">
        <f t="shared" si="63"/>
        <v>10.230061050695635</v>
      </c>
      <c r="E1411">
        <v>1.7038537237093356</v>
      </c>
      <c r="F1411" s="25">
        <f t="shared" si="64"/>
        <v>10.085046651656874</v>
      </c>
      <c r="G1411">
        <v>2.2671621567754028</v>
      </c>
      <c r="H1411" s="25">
        <f t="shared" si="65"/>
        <v>9.5217382185908086</v>
      </c>
      <c r="K1411">
        <v>169.30833547851307</v>
      </c>
      <c r="L1411">
        <v>1409</v>
      </c>
      <c r="M1411" s="25"/>
      <c r="O1411" s="25"/>
      <c r="Q1411" s="25"/>
    </row>
    <row r="1412" spans="1:17" x14ac:dyDescent="0.25">
      <c r="A1412" s="5">
        <f>+'Net Hash Rate'!B1411</f>
        <v>41231</v>
      </c>
      <c r="B1412">
        <f>+'Net Hash Rate'!G1411</f>
        <v>11.65149974822998</v>
      </c>
      <c r="C1412">
        <v>1.5294611759996548</v>
      </c>
      <c r="D1412" s="25">
        <f t="shared" ref="D1412:D1475" si="66">+B1412-C1412</f>
        <v>10.122038572230325</v>
      </c>
      <c r="E1412">
        <v>1.668507021565609</v>
      </c>
      <c r="F1412" s="25">
        <f t="shared" ref="F1412:F1475" si="67">+B1412-E1412</f>
        <v>9.9829927266643708</v>
      </c>
      <c r="G1412">
        <v>2.208630608666557</v>
      </c>
      <c r="H1412" s="25">
        <f t="shared" ref="H1412:H1475" si="68">+B1412-G1412</f>
        <v>9.4428691395634239</v>
      </c>
      <c r="K1412">
        <v>174.711387272839</v>
      </c>
      <c r="L1412">
        <v>1410</v>
      </c>
      <c r="M1412" s="25"/>
      <c r="O1412" s="25"/>
      <c r="Q1412" s="25"/>
    </row>
    <row r="1413" spans="1:17" x14ac:dyDescent="0.25">
      <c r="A1413" s="5">
        <f>+'Net Hash Rate'!B1412</f>
        <v>41232</v>
      </c>
      <c r="B1413">
        <f>+'Net Hash Rate'!G1412</f>
        <v>11.799900054931641</v>
      </c>
      <c r="C1413">
        <v>1.4977619659688226</v>
      </c>
      <c r="D1413" s="25">
        <f t="shared" si="66"/>
        <v>10.302138088962819</v>
      </c>
      <c r="E1413">
        <v>1.6190452830855619</v>
      </c>
      <c r="F1413" s="25">
        <f t="shared" si="67"/>
        <v>10.180854771846079</v>
      </c>
      <c r="G1413">
        <v>2.0901703284255362</v>
      </c>
      <c r="H1413" s="25">
        <f t="shared" si="68"/>
        <v>9.7097297265061044</v>
      </c>
      <c r="K1413">
        <v>203.8625921627125</v>
      </c>
      <c r="L1413">
        <v>1411</v>
      </c>
      <c r="M1413" s="25"/>
      <c r="O1413" s="25"/>
      <c r="Q1413" s="25"/>
    </row>
    <row r="1414" spans="1:17" x14ac:dyDescent="0.25">
      <c r="A1414" s="5">
        <f>+'Net Hash Rate'!B1413</f>
        <v>41233</v>
      </c>
      <c r="B1414">
        <f>+'Net Hash Rate'!G1413</f>
        <v>11.732799530029297</v>
      </c>
      <c r="C1414">
        <v>1.4881786840508819</v>
      </c>
      <c r="D1414" s="25">
        <f t="shared" si="66"/>
        <v>10.244620845978416</v>
      </c>
      <c r="E1414">
        <v>1.6083653820848429</v>
      </c>
      <c r="F1414" s="25">
        <f t="shared" si="67"/>
        <v>10.124434147944454</v>
      </c>
      <c r="G1414">
        <v>2.0752306105977643</v>
      </c>
      <c r="H1414" s="25">
        <f t="shared" si="68"/>
        <v>9.6575689194315331</v>
      </c>
      <c r="K1414">
        <v>204.57413700974337</v>
      </c>
      <c r="L1414">
        <v>1412</v>
      </c>
      <c r="M1414" s="25"/>
      <c r="O1414" s="25"/>
      <c r="Q1414" s="25"/>
    </row>
    <row r="1415" spans="1:17" x14ac:dyDescent="0.25">
      <c r="A1415" s="5">
        <f>+'Net Hash Rate'!B1414</f>
        <v>41234</v>
      </c>
      <c r="B1415">
        <f>+'Net Hash Rate'!G1414</f>
        <v>11.770000457763672</v>
      </c>
      <c r="C1415">
        <v>1.5582073841348942</v>
      </c>
      <c r="D1415" s="25">
        <f t="shared" si="66"/>
        <v>10.211793073628778</v>
      </c>
      <c r="E1415">
        <v>1.7037019407853924</v>
      </c>
      <c r="F1415" s="25">
        <f t="shared" si="67"/>
        <v>10.066298516978279</v>
      </c>
      <c r="G1415">
        <v>2.2688755460942533</v>
      </c>
      <c r="H1415" s="25">
        <f t="shared" si="68"/>
        <v>9.5011249116694181</v>
      </c>
      <c r="K1415">
        <v>168.44824948043947</v>
      </c>
      <c r="L1415">
        <v>1413</v>
      </c>
      <c r="M1415" s="25"/>
      <c r="O1415" s="25"/>
      <c r="Q1415" s="25"/>
    </row>
    <row r="1416" spans="1:17" x14ac:dyDescent="0.25">
      <c r="A1416" s="5">
        <f>+'Net Hash Rate'!B1415</f>
        <v>41235</v>
      </c>
      <c r="B1416">
        <f>+'Net Hash Rate'!G1415</f>
        <v>12.421899795532227</v>
      </c>
      <c r="C1416">
        <v>1.6449815552836728</v>
      </c>
      <c r="D1416" s="25">
        <f t="shared" si="66"/>
        <v>10.776918240248554</v>
      </c>
      <c r="E1416">
        <v>1.7987141197872984</v>
      </c>
      <c r="F1416" s="25">
        <f t="shared" si="67"/>
        <v>10.623185675744928</v>
      </c>
      <c r="G1416">
        <v>2.3958882666016281</v>
      </c>
      <c r="H1416" s="25">
        <f t="shared" si="68"/>
        <v>10.026011528930599</v>
      </c>
      <c r="K1416">
        <v>168.24414436920856</v>
      </c>
      <c r="L1416">
        <v>1414</v>
      </c>
      <c r="M1416" s="25"/>
      <c r="O1416" s="25"/>
      <c r="Q1416" s="25"/>
    </row>
    <row r="1417" spans="1:17" x14ac:dyDescent="0.25">
      <c r="A1417" s="5">
        <f>+'Net Hash Rate'!B1416</f>
        <v>41236</v>
      </c>
      <c r="B1417">
        <f>+'Net Hash Rate'!G1416</f>
        <v>12.345000267028809</v>
      </c>
      <c r="C1417">
        <v>1.5687175578948238</v>
      </c>
      <c r="D1417" s="25">
        <f t="shared" si="66"/>
        <v>10.776282709133985</v>
      </c>
      <c r="E1417">
        <v>1.6962776193956919</v>
      </c>
      <c r="F1417" s="25">
        <f t="shared" si="67"/>
        <v>10.648722647633116</v>
      </c>
      <c r="G1417">
        <v>2.1917846782958099</v>
      </c>
      <c r="H1417" s="25">
        <f t="shared" si="68"/>
        <v>10.153215588732998</v>
      </c>
      <c r="K1417">
        <v>202.75216394236116</v>
      </c>
      <c r="L1417">
        <v>1415</v>
      </c>
      <c r="M1417" s="25"/>
      <c r="O1417" s="25"/>
      <c r="Q1417" s="25"/>
    </row>
    <row r="1418" spans="1:17" x14ac:dyDescent="0.25">
      <c r="A1418" s="5">
        <f>+'Net Hash Rate'!B1417</f>
        <v>41237</v>
      </c>
      <c r="B1418">
        <f>+'Net Hash Rate'!G1417</f>
        <v>12.411499977111816</v>
      </c>
      <c r="C1418">
        <v>1.6020638982966957</v>
      </c>
      <c r="D1418" s="25">
        <f t="shared" si="66"/>
        <v>10.809436078815121</v>
      </c>
      <c r="E1418">
        <v>1.7398131037049722</v>
      </c>
      <c r="F1418" s="25">
        <f t="shared" si="67"/>
        <v>10.671686873406845</v>
      </c>
      <c r="G1418">
        <v>2.2748998921134218</v>
      </c>
      <c r="H1418" s="25">
        <f t="shared" si="68"/>
        <v>10.136600084998395</v>
      </c>
      <c r="K1418">
        <v>188.33245906765504</v>
      </c>
      <c r="L1418">
        <v>1416</v>
      </c>
      <c r="M1418" s="25"/>
      <c r="O1418" s="25"/>
      <c r="Q1418" s="25"/>
    </row>
    <row r="1419" spans="1:17" x14ac:dyDescent="0.25">
      <c r="A1419" s="5">
        <f>+'Net Hash Rate'!B1418</f>
        <v>41238</v>
      </c>
      <c r="B1419">
        <f>+'Net Hash Rate'!G1418</f>
        <v>12.482099533081055</v>
      </c>
      <c r="C1419">
        <v>1.6107699106932543</v>
      </c>
      <c r="D1419" s="25">
        <f t="shared" si="66"/>
        <v>10.871329622387801</v>
      </c>
      <c r="E1419">
        <v>1.7491473629377954</v>
      </c>
      <c r="F1419" s="25">
        <f t="shared" si="67"/>
        <v>10.732952170143259</v>
      </c>
      <c r="G1419">
        <v>2.2866745761817149</v>
      </c>
      <c r="H1419" s="25">
        <f t="shared" si="68"/>
        <v>10.195424956899339</v>
      </c>
      <c r="K1419">
        <v>188.55088506487499</v>
      </c>
      <c r="L1419">
        <v>1417</v>
      </c>
      <c r="M1419" s="25"/>
      <c r="O1419" s="25"/>
      <c r="Q1419" s="25"/>
    </row>
    <row r="1420" spans="1:17" x14ac:dyDescent="0.25">
      <c r="A1420" s="5">
        <f>+'Net Hash Rate'!B1419</f>
        <v>41239</v>
      </c>
      <c r="B1420">
        <f>+'Net Hash Rate'!G1419</f>
        <v>12.245499610900879</v>
      </c>
      <c r="C1420">
        <v>1.5611734489521714</v>
      </c>
      <c r="D1420" s="25">
        <f t="shared" si="66"/>
        <v>10.684326161948707</v>
      </c>
      <c r="E1420">
        <v>1.6896517865821126</v>
      </c>
      <c r="F1420" s="25">
        <f t="shared" si="67"/>
        <v>10.555847824318766</v>
      </c>
      <c r="G1420">
        <v>2.1887258891056187</v>
      </c>
      <c r="H1420" s="25">
        <f t="shared" si="68"/>
        <v>10.05677372179526</v>
      </c>
      <c r="K1420">
        <v>199.5852628676997</v>
      </c>
      <c r="L1420">
        <v>1418</v>
      </c>
      <c r="M1420" s="25"/>
      <c r="O1420" s="25"/>
      <c r="Q1420" s="25"/>
    </row>
    <row r="1421" spans="1:17" x14ac:dyDescent="0.25">
      <c r="A1421" s="5">
        <f>+'Net Hash Rate'!B1420</f>
        <v>41240</v>
      </c>
      <c r="B1421">
        <f>+'Net Hash Rate'!G1420</f>
        <v>12.199999809265137</v>
      </c>
      <c r="C1421">
        <v>1.6099729098897566</v>
      </c>
      <c r="D1421" s="25">
        <f t="shared" si="66"/>
        <v>10.590026899375379</v>
      </c>
      <c r="E1421">
        <v>1.7588130100030441</v>
      </c>
      <c r="F1421" s="25">
        <f t="shared" si="67"/>
        <v>10.441186799262093</v>
      </c>
      <c r="G1421">
        <v>2.3369823788931101</v>
      </c>
      <c r="H1421" s="25">
        <f t="shared" si="68"/>
        <v>9.8630174303720271</v>
      </c>
      <c r="K1421">
        <v>170.76086712623683</v>
      </c>
      <c r="L1421">
        <v>1419</v>
      </c>
      <c r="M1421" s="25"/>
      <c r="O1421" s="25"/>
      <c r="Q1421" s="25"/>
    </row>
    <row r="1422" spans="1:17" x14ac:dyDescent="0.25">
      <c r="A1422" s="5">
        <f>+'Net Hash Rate'!B1421</f>
        <v>41241</v>
      </c>
      <c r="B1422">
        <f>+'Net Hash Rate'!G1421</f>
        <v>12.347700119018555</v>
      </c>
      <c r="C1422">
        <v>1.6417943352703153</v>
      </c>
      <c r="D1422" s="25">
        <f t="shared" si="66"/>
        <v>10.705905783748239</v>
      </c>
      <c r="E1422">
        <v>1.7971424031471368</v>
      </c>
      <c r="F1422" s="25">
        <f t="shared" si="67"/>
        <v>10.550557715871419</v>
      </c>
      <c r="G1422">
        <v>2.4005919728146496</v>
      </c>
      <c r="H1422" s="25">
        <f t="shared" si="68"/>
        <v>9.9471081462039059</v>
      </c>
      <c r="K1422">
        <v>165.39744737198237</v>
      </c>
      <c r="L1422">
        <v>1420</v>
      </c>
      <c r="M1422" s="25"/>
      <c r="O1422" s="25"/>
      <c r="Q1422" s="25"/>
    </row>
    <row r="1423" spans="1:17" x14ac:dyDescent="0.25">
      <c r="A1423" s="5">
        <f>+'Net Hash Rate'!B1422</f>
        <v>41242</v>
      </c>
      <c r="B1423">
        <f>+'Net Hash Rate'!G1422</f>
        <v>12.449999809265137</v>
      </c>
      <c r="C1423">
        <v>2.0010999983270583</v>
      </c>
      <c r="D1423" s="25">
        <f t="shared" si="66"/>
        <v>10.448899810938078</v>
      </c>
      <c r="E1423">
        <v>2.2896790096567474</v>
      </c>
      <c r="F1423" s="25">
        <f t="shared" si="67"/>
        <v>10.160320799608389</v>
      </c>
      <c r="G1423">
        <v>3.4106641791669241</v>
      </c>
      <c r="H1423" s="25">
        <f t="shared" si="68"/>
        <v>9.0393356300982131</v>
      </c>
      <c r="K1423">
        <v>86.899457554803234</v>
      </c>
      <c r="L1423">
        <v>1421</v>
      </c>
      <c r="M1423" s="25"/>
      <c r="O1423" s="25"/>
      <c r="Q1423" s="25"/>
    </row>
    <row r="1424" spans="1:17" x14ac:dyDescent="0.25">
      <c r="A1424" s="5">
        <f>+'Net Hash Rate'!B1423</f>
        <v>41243</v>
      </c>
      <c r="B1424">
        <f>+'Net Hash Rate'!G1423</f>
        <v>12.564999580383301</v>
      </c>
      <c r="C1424">
        <v>2.2605395714587395</v>
      </c>
      <c r="D1424" s="25">
        <f t="shared" si="66"/>
        <v>10.304460008924561</v>
      </c>
      <c r="E1424">
        <v>2.6437491367393235</v>
      </c>
      <c r="F1424" s="25">
        <f t="shared" si="67"/>
        <v>9.9212504436439772</v>
      </c>
      <c r="G1424">
        <v>4.1323266930717564</v>
      </c>
      <c r="H1424" s="25">
        <f t="shared" si="68"/>
        <v>8.4326728873115435</v>
      </c>
      <c r="K1424">
        <v>64.535716908087124</v>
      </c>
      <c r="L1424">
        <v>1422</v>
      </c>
      <c r="M1424" s="25"/>
      <c r="O1424" s="25"/>
      <c r="Q1424" s="25"/>
    </row>
    <row r="1425" spans="1:17" x14ac:dyDescent="0.25">
      <c r="A1425" s="5">
        <f>+'Net Hash Rate'!B1424</f>
        <v>41244</v>
      </c>
      <c r="B1425">
        <f>+'Net Hash Rate'!G1424</f>
        <v>12.562000274658203</v>
      </c>
      <c r="C1425">
        <v>1.9855875073034077</v>
      </c>
      <c r="D1425" s="25">
        <f t="shared" si="66"/>
        <v>10.576412767354796</v>
      </c>
      <c r="E1425">
        <v>2.2639712038564523</v>
      </c>
      <c r="F1425" s="25">
        <f t="shared" si="67"/>
        <v>10.29802907080175</v>
      </c>
      <c r="G1425">
        <v>3.3453526731167518</v>
      </c>
      <c r="H1425" s="25">
        <f t="shared" si="68"/>
        <v>9.2166476015414514</v>
      </c>
      <c r="K1425">
        <v>91.181311822313802</v>
      </c>
      <c r="L1425">
        <v>1423</v>
      </c>
      <c r="M1425" s="25"/>
      <c r="O1425" s="25"/>
      <c r="Q1425" s="25"/>
    </row>
    <row r="1426" spans="1:17" x14ac:dyDescent="0.25">
      <c r="A1426" s="5">
        <f>+'Net Hash Rate'!B1425</f>
        <v>41245</v>
      </c>
      <c r="B1426">
        <f>+'Net Hash Rate'!G1425</f>
        <v>12.5</v>
      </c>
      <c r="C1426">
        <v>2.1016609616200466</v>
      </c>
      <c r="D1426" s="25">
        <f t="shared" si="66"/>
        <v>10.398339038379953</v>
      </c>
      <c r="E1426">
        <v>2.4267125059082777</v>
      </c>
      <c r="F1426" s="25">
        <f t="shared" si="67"/>
        <v>10.073287494091723</v>
      </c>
      <c r="G1426">
        <v>3.6893752296959121</v>
      </c>
      <c r="H1426" s="25">
        <f t="shared" si="68"/>
        <v>8.8106247703040879</v>
      </c>
      <c r="K1426">
        <v>76.775558001911151</v>
      </c>
      <c r="L1426">
        <v>1424</v>
      </c>
      <c r="M1426" s="25"/>
      <c r="O1426" s="25"/>
      <c r="Q1426" s="25"/>
    </row>
    <row r="1427" spans="1:17" x14ac:dyDescent="0.25">
      <c r="A1427" s="5">
        <f>+'Net Hash Rate'!B1426</f>
        <v>41246</v>
      </c>
      <c r="B1427">
        <f>+'Net Hash Rate'!G1426</f>
        <v>12.678999900817871</v>
      </c>
      <c r="C1427">
        <v>2.044048026805636</v>
      </c>
      <c r="D1427" s="25">
        <f t="shared" si="66"/>
        <v>10.634951874012234</v>
      </c>
      <c r="E1427">
        <v>2.340278721063898</v>
      </c>
      <c r="F1427" s="25">
        <f t="shared" si="67"/>
        <v>10.338721179753973</v>
      </c>
      <c r="G1427">
        <v>3.4909868529101171</v>
      </c>
      <c r="H1427" s="25">
        <f t="shared" si="68"/>
        <v>9.188013047907754</v>
      </c>
      <c r="K1427">
        <v>86.16218708037357</v>
      </c>
      <c r="L1427">
        <v>1425</v>
      </c>
      <c r="M1427" s="25"/>
      <c r="O1427" s="25"/>
      <c r="Q1427" s="25"/>
    </row>
    <row r="1428" spans="1:17" x14ac:dyDescent="0.25">
      <c r="A1428" s="5">
        <f>+'Net Hash Rate'!B1427</f>
        <v>41247</v>
      </c>
      <c r="B1428">
        <f>+'Net Hash Rate'!G1427</f>
        <v>13.409999847412109</v>
      </c>
      <c r="C1428">
        <v>2.3545697132021717</v>
      </c>
      <c r="D1428" s="25">
        <f t="shared" si="66"/>
        <v>11.055430134209939</v>
      </c>
      <c r="E1428">
        <v>2.7414166162859166</v>
      </c>
      <c r="F1428" s="25">
        <f t="shared" si="67"/>
        <v>10.668583231126192</v>
      </c>
      <c r="G1428">
        <v>4.244123411314721</v>
      </c>
      <c r="H1428" s="25">
        <f t="shared" si="68"/>
        <v>9.1658764360973883</v>
      </c>
      <c r="K1428">
        <v>68.587940372783549</v>
      </c>
      <c r="L1428">
        <v>1426</v>
      </c>
      <c r="M1428" s="25"/>
      <c r="O1428" s="25"/>
      <c r="Q1428" s="25"/>
    </row>
    <row r="1429" spans="1:17" x14ac:dyDescent="0.25">
      <c r="A1429" s="5">
        <f>+'Net Hash Rate'!B1428</f>
        <v>41248</v>
      </c>
      <c r="B1429">
        <f>+'Net Hash Rate'!G1428</f>
        <v>13.380000114440918</v>
      </c>
      <c r="C1429">
        <v>2.0815674041104466</v>
      </c>
      <c r="D1429" s="25">
        <f t="shared" si="66"/>
        <v>11.298432710330472</v>
      </c>
      <c r="E1429">
        <v>2.365363116442746</v>
      </c>
      <c r="F1429" s="25">
        <f t="shared" si="67"/>
        <v>11.014636997998172</v>
      </c>
      <c r="G1429">
        <v>3.4677675609975647</v>
      </c>
      <c r="H1429" s="25">
        <f t="shared" si="68"/>
        <v>9.9122325534433529</v>
      </c>
      <c r="K1429">
        <v>95.548443216232926</v>
      </c>
      <c r="L1429">
        <v>1427</v>
      </c>
      <c r="M1429" s="25"/>
      <c r="O1429" s="25"/>
      <c r="Q1429" s="25"/>
    </row>
    <row r="1430" spans="1:17" x14ac:dyDescent="0.25">
      <c r="A1430" s="5">
        <f>+'Net Hash Rate'!B1429</f>
        <v>41249</v>
      </c>
      <c r="B1430">
        <f>+'Net Hash Rate'!G1429</f>
        <v>13.298999786376953</v>
      </c>
      <c r="C1430">
        <v>1.9919437718468846</v>
      </c>
      <c r="D1430" s="25">
        <f t="shared" si="66"/>
        <v>11.307056014530069</v>
      </c>
      <c r="E1430">
        <v>2.2446245533631948</v>
      </c>
      <c r="F1430" s="25">
        <f t="shared" si="67"/>
        <v>11.054375233013758</v>
      </c>
      <c r="G1430">
        <v>3.2261630491632998</v>
      </c>
      <c r="H1430" s="25">
        <f t="shared" si="68"/>
        <v>10.072836737213652</v>
      </c>
      <c r="K1430">
        <v>107.3961156524305</v>
      </c>
      <c r="L1430">
        <v>1428</v>
      </c>
      <c r="M1430" s="25"/>
      <c r="O1430" s="25"/>
      <c r="Q1430" s="25"/>
    </row>
    <row r="1431" spans="1:17" x14ac:dyDescent="0.25">
      <c r="A1431" s="5">
        <f>+'Net Hash Rate'!B1430</f>
        <v>41250</v>
      </c>
      <c r="B1431">
        <f>+'Net Hash Rate'!G1430</f>
        <v>13.499899864196777</v>
      </c>
      <c r="C1431">
        <v>2.0776458437416672</v>
      </c>
      <c r="D1431" s="25">
        <f t="shared" si="66"/>
        <v>11.42225402045511</v>
      </c>
      <c r="E1431">
        <v>2.355368635782018</v>
      </c>
      <c r="F1431" s="25">
        <f t="shared" si="67"/>
        <v>11.14453122841476</v>
      </c>
      <c r="G1431">
        <v>3.4341828214627608</v>
      </c>
      <c r="H1431" s="25">
        <f t="shared" si="68"/>
        <v>10.065717042734017</v>
      </c>
      <c r="K1431">
        <v>98.707813815688908</v>
      </c>
      <c r="L1431">
        <v>1429</v>
      </c>
      <c r="M1431" s="25"/>
      <c r="O1431" s="25"/>
      <c r="Q1431" s="25"/>
    </row>
    <row r="1432" spans="1:17" x14ac:dyDescent="0.25">
      <c r="A1432" s="5">
        <f>+'Net Hash Rate'!B1431</f>
        <v>41251</v>
      </c>
      <c r="B1432">
        <f>+'Net Hash Rate'!G1431</f>
        <v>13.420100212097168</v>
      </c>
      <c r="C1432">
        <v>2.0207442860161215</v>
      </c>
      <c r="D1432" s="25">
        <f t="shared" si="66"/>
        <v>11.399355926081046</v>
      </c>
      <c r="E1432">
        <v>2.2797952826908836</v>
      </c>
      <c r="F1432" s="25">
        <f t="shared" si="67"/>
        <v>11.140304929406284</v>
      </c>
      <c r="G1432">
        <v>3.2860788792739957</v>
      </c>
      <c r="H1432" s="25">
        <f t="shared" si="68"/>
        <v>10.134021332823172</v>
      </c>
      <c r="K1432">
        <v>105.61030288929173</v>
      </c>
      <c r="L1432">
        <v>1430</v>
      </c>
      <c r="M1432" s="25"/>
      <c r="O1432" s="25"/>
      <c r="Q1432" s="25"/>
    </row>
    <row r="1433" spans="1:17" x14ac:dyDescent="0.25">
      <c r="A1433" s="5">
        <f>+'Net Hash Rate'!B1432</f>
        <v>41252</v>
      </c>
      <c r="B1433">
        <f>+'Net Hash Rate'!G1432</f>
        <v>13.387999534606934</v>
      </c>
      <c r="C1433">
        <v>2.117955900806114</v>
      </c>
      <c r="D1433" s="25">
        <f t="shared" si="66"/>
        <v>11.270043633800819</v>
      </c>
      <c r="E1433">
        <v>2.4153346176187536</v>
      </c>
      <c r="F1433" s="25">
        <f t="shared" si="67"/>
        <v>10.97266491698818</v>
      </c>
      <c r="G1433">
        <v>3.5705022430774536</v>
      </c>
      <c r="H1433" s="25">
        <f t="shared" si="68"/>
        <v>9.8174972915294809</v>
      </c>
      <c r="K1433">
        <v>90.955079136222366</v>
      </c>
      <c r="L1433">
        <v>1431</v>
      </c>
      <c r="M1433" s="25"/>
      <c r="O1433" s="25"/>
      <c r="Q1433" s="25"/>
    </row>
    <row r="1434" spans="1:17" x14ac:dyDescent="0.25">
      <c r="A1434" s="5">
        <f>+'Net Hash Rate'!B1433</f>
        <v>41253</v>
      </c>
      <c r="B1434">
        <f>+'Net Hash Rate'!G1433</f>
        <v>13.43340015411377</v>
      </c>
      <c r="C1434">
        <v>2.0292619744937097</v>
      </c>
      <c r="D1434" s="25">
        <f t="shared" si="66"/>
        <v>11.404138179620059</v>
      </c>
      <c r="E1434">
        <v>2.2910562824502487</v>
      </c>
      <c r="F1434" s="25">
        <f t="shared" si="67"/>
        <v>11.14234387166352</v>
      </c>
      <c r="G1434">
        <v>3.3079962717074247</v>
      </c>
      <c r="H1434" s="25">
        <f t="shared" si="68"/>
        <v>10.125403882406346</v>
      </c>
      <c r="K1434">
        <v>104.54746646222658</v>
      </c>
      <c r="L1434">
        <v>1432</v>
      </c>
      <c r="M1434" s="25"/>
      <c r="O1434" s="25"/>
      <c r="Q1434" s="25"/>
    </row>
    <row r="1435" spans="1:17" x14ac:dyDescent="0.25">
      <c r="A1435" s="5">
        <f>+'Net Hash Rate'!B1434</f>
        <v>41254</v>
      </c>
      <c r="B1435">
        <f>+'Net Hash Rate'!G1434</f>
        <v>13.557000160217285</v>
      </c>
      <c r="C1435">
        <v>2.0985185396814918</v>
      </c>
      <c r="D1435" s="25">
        <f t="shared" si="66"/>
        <v>11.458481620535792</v>
      </c>
      <c r="E1435">
        <v>2.3820284328462686</v>
      </c>
      <c r="F1435" s="25">
        <f t="shared" si="67"/>
        <v>11.174971727371016</v>
      </c>
      <c r="G1435">
        <v>3.4833226128448431</v>
      </c>
      <c r="H1435" s="25">
        <f t="shared" si="68"/>
        <v>10.073677547372442</v>
      </c>
      <c r="K1435">
        <v>96.999634059692625</v>
      </c>
      <c r="L1435">
        <v>1433</v>
      </c>
      <c r="M1435" s="25"/>
      <c r="O1435" s="25"/>
      <c r="Q1435" s="25"/>
    </row>
    <row r="1436" spans="1:17" x14ac:dyDescent="0.25">
      <c r="A1436" s="5">
        <f>+'Net Hash Rate'!B1435</f>
        <v>41255</v>
      </c>
      <c r="B1436">
        <f>+'Net Hash Rate'!G1435</f>
        <v>13.69890022277832</v>
      </c>
      <c r="C1436">
        <v>2.1926542859531124</v>
      </c>
      <c r="D1436" s="25">
        <f t="shared" si="66"/>
        <v>11.506245936825207</v>
      </c>
      <c r="E1436">
        <v>2.506676891831499</v>
      </c>
      <c r="F1436" s="25">
        <f t="shared" si="67"/>
        <v>11.19222333094682</v>
      </c>
      <c r="G1436">
        <v>3.726497704366091</v>
      </c>
      <c r="H1436" s="25">
        <f t="shared" si="68"/>
        <v>9.9724025184122294</v>
      </c>
      <c r="K1436">
        <v>87.939497766842791</v>
      </c>
      <c r="L1436">
        <v>1434</v>
      </c>
      <c r="M1436" s="25"/>
      <c r="O1436" s="25"/>
      <c r="Q1436" s="25"/>
    </row>
    <row r="1437" spans="1:17" x14ac:dyDescent="0.25">
      <c r="A1437" s="5">
        <f>+'Net Hash Rate'!B1436</f>
        <v>41256</v>
      </c>
      <c r="B1437">
        <f>+'Net Hash Rate'!G1436</f>
        <v>13.700099945068359</v>
      </c>
      <c r="C1437">
        <v>2.1320592399931981</v>
      </c>
      <c r="D1437" s="25">
        <f t="shared" si="66"/>
        <v>11.568040705075161</v>
      </c>
      <c r="E1437">
        <v>2.4229088799694556</v>
      </c>
      <c r="F1437" s="25">
        <f t="shared" si="67"/>
        <v>11.277191065098904</v>
      </c>
      <c r="G1437">
        <v>3.5527143064572275</v>
      </c>
      <c r="H1437" s="25">
        <f t="shared" si="68"/>
        <v>10.147385638611132</v>
      </c>
      <c r="K1437">
        <v>95.455843419461445</v>
      </c>
      <c r="L1437">
        <v>1435</v>
      </c>
      <c r="M1437" s="25"/>
      <c r="O1437" s="25"/>
      <c r="Q1437" s="25"/>
    </row>
    <row r="1438" spans="1:17" x14ac:dyDescent="0.25">
      <c r="A1438" s="5">
        <f>+'Net Hash Rate'!B1437</f>
        <v>41257</v>
      </c>
      <c r="B1438">
        <f>+'Net Hash Rate'!G1437</f>
        <v>13.600000381469727</v>
      </c>
      <c r="C1438">
        <v>2.3012382437939847</v>
      </c>
      <c r="D1438" s="25">
        <f t="shared" si="66"/>
        <v>11.298762137675741</v>
      </c>
      <c r="E1438">
        <v>2.6604785355019192</v>
      </c>
      <c r="F1438" s="25">
        <f t="shared" si="67"/>
        <v>10.939521845967807</v>
      </c>
      <c r="G1438">
        <v>4.0559474486413878</v>
      </c>
      <c r="H1438" s="25">
        <f t="shared" si="68"/>
        <v>9.5440529328283397</v>
      </c>
      <c r="K1438">
        <v>75.484375657027314</v>
      </c>
      <c r="L1438">
        <v>1436</v>
      </c>
      <c r="M1438" s="25"/>
      <c r="O1438" s="25"/>
      <c r="Q1438" s="25"/>
    </row>
    <row r="1439" spans="1:17" x14ac:dyDescent="0.25">
      <c r="A1439" s="5">
        <f>+'Net Hash Rate'!B1438</f>
        <v>41258</v>
      </c>
      <c r="B1439">
        <f>+'Net Hash Rate'!G1438</f>
        <v>13.490099906921387</v>
      </c>
      <c r="C1439">
        <v>2.0980298971548073</v>
      </c>
      <c r="D1439" s="25">
        <f t="shared" si="66"/>
        <v>11.392070009766579</v>
      </c>
      <c r="E1439">
        <v>2.3839066582959818</v>
      </c>
      <c r="F1439" s="25">
        <f t="shared" si="67"/>
        <v>11.106193248625406</v>
      </c>
      <c r="G1439">
        <v>3.4943949369488743</v>
      </c>
      <c r="H1439" s="25">
        <f t="shared" si="68"/>
        <v>9.9957049699725129</v>
      </c>
      <c r="K1439">
        <v>95.63900162538215</v>
      </c>
      <c r="L1439">
        <v>1437</v>
      </c>
      <c r="M1439" s="25"/>
      <c r="O1439" s="25"/>
      <c r="Q1439" s="25"/>
    </row>
    <row r="1440" spans="1:17" x14ac:dyDescent="0.25">
      <c r="A1440" s="5">
        <f>+'Net Hash Rate'!B1439</f>
        <v>41259</v>
      </c>
      <c r="B1440">
        <f>+'Net Hash Rate'!G1439</f>
        <v>13.300000190734863</v>
      </c>
      <c r="C1440">
        <v>2.1114952145105428</v>
      </c>
      <c r="D1440" s="25">
        <f t="shared" si="66"/>
        <v>11.188504976224321</v>
      </c>
      <c r="E1440">
        <v>2.4097667469375246</v>
      </c>
      <c r="F1440" s="25">
        <f t="shared" si="67"/>
        <v>10.890233443797339</v>
      </c>
      <c r="G1440">
        <v>3.5684025146501384</v>
      </c>
      <c r="H1440" s="25">
        <f t="shared" si="68"/>
        <v>9.7315976760847249</v>
      </c>
      <c r="K1440">
        <v>90.026734111851255</v>
      </c>
      <c r="L1440">
        <v>1438</v>
      </c>
      <c r="M1440" s="25"/>
      <c r="O1440" s="25"/>
      <c r="Q1440" s="25"/>
    </row>
    <row r="1441" spans="1:17" x14ac:dyDescent="0.25">
      <c r="A1441" s="5">
        <f>+'Net Hash Rate'!B1440</f>
        <v>41260</v>
      </c>
      <c r="B1441">
        <f>+'Net Hash Rate'!G1440</f>
        <v>13.250100135803223</v>
      </c>
      <c r="C1441">
        <v>2.0148026358342461</v>
      </c>
      <c r="D1441" s="25">
        <f t="shared" si="66"/>
        <v>11.235297499968976</v>
      </c>
      <c r="E1441">
        <v>2.2780742511913177</v>
      </c>
      <c r="F1441" s="25">
        <f t="shared" si="67"/>
        <v>10.972025884611906</v>
      </c>
      <c r="G1441">
        <v>3.3007528410458615</v>
      </c>
      <c r="H1441" s="25">
        <f t="shared" si="68"/>
        <v>9.9493472947573611</v>
      </c>
      <c r="K1441">
        <v>102.42165287493552</v>
      </c>
      <c r="L1441">
        <v>1439</v>
      </c>
      <c r="M1441" s="25"/>
      <c r="O1441" s="25"/>
      <c r="Q1441" s="25"/>
    </row>
    <row r="1442" spans="1:17" x14ac:dyDescent="0.25">
      <c r="A1442" s="5">
        <f>+'Net Hash Rate'!B1441</f>
        <v>41261</v>
      </c>
      <c r="B1442">
        <f>+'Net Hash Rate'!G1441</f>
        <v>13.298999786376953</v>
      </c>
      <c r="C1442">
        <v>2.0672480976085956</v>
      </c>
      <c r="D1442" s="25">
        <f t="shared" si="66"/>
        <v>11.231751688768357</v>
      </c>
      <c r="E1442">
        <v>2.3486701135873451</v>
      </c>
      <c r="F1442" s="25">
        <f t="shared" si="67"/>
        <v>10.950329672789607</v>
      </c>
      <c r="G1442">
        <v>3.4418539346567951</v>
      </c>
      <c r="H1442" s="25">
        <f t="shared" si="68"/>
        <v>9.8571458517201584</v>
      </c>
      <c r="K1442">
        <v>95.785697360222045</v>
      </c>
      <c r="L1442">
        <v>1440</v>
      </c>
      <c r="M1442" s="25"/>
      <c r="O1442" s="25"/>
      <c r="Q1442" s="25"/>
    </row>
    <row r="1443" spans="1:17" x14ac:dyDescent="0.25">
      <c r="A1443" s="5">
        <f>+'Net Hash Rate'!B1442</f>
        <v>41262</v>
      </c>
      <c r="B1443">
        <f>+'Net Hash Rate'!G1442</f>
        <v>13.598999977111816</v>
      </c>
      <c r="C1443">
        <v>2.0986980586681176</v>
      </c>
      <c r="D1443" s="25">
        <f t="shared" si="66"/>
        <v>11.500301918443698</v>
      </c>
      <c r="E1443">
        <v>2.3806734707785773</v>
      </c>
      <c r="F1443" s="25">
        <f t="shared" si="67"/>
        <v>11.21832650633324</v>
      </c>
      <c r="G1443">
        <v>3.4760069591216571</v>
      </c>
      <c r="H1443" s="25">
        <f t="shared" si="68"/>
        <v>10.12299301799016</v>
      </c>
      <c r="K1443">
        <v>97.883444509171227</v>
      </c>
      <c r="L1443">
        <v>1441</v>
      </c>
      <c r="M1443" s="25"/>
      <c r="O1443" s="25"/>
      <c r="Q1443" s="25"/>
    </row>
    <row r="1444" spans="1:17" x14ac:dyDescent="0.25">
      <c r="A1444" s="5">
        <f>+'Net Hash Rate'!B1443</f>
        <v>41263</v>
      </c>
      <c r="B1444">
        <f>+'Net Hash Rate'!G1443</f>
        <v>13.524600028991699</v>
      </c>
      <c r="C1444">
        <v>2.3381299762236556</v>
      </c>
      <c r="D1444" s="25">
        <f t="shared" si="66"/>
        <v>11.186470052768044</v>
      </c>
      <c r="E1444">
        <v>2.7143284418410119</v>
      </c>
      <c r="F1444" s="25">
        <f t="shared" si="67"/>
        <v>10.810271587150687</v>
      </c>
      <c r="G1444">
        <v>4.1756713815316333</v>
      </c>
      <c r="H1444" s="25">
        <f t="shared" si="68"/>
        <v>9.3489286474600668</v>
      </c>
      <c r="K1444">
        <v>71.365331282214186</v>
      </c>
      <c r="L1444">
        <v>1442</v>
      </c>
      <c r="M1444" s="25"/>
      <c r="O1444" s="25"/>
      <c r="Q1444" s="25"/>
    </row>
    <row r="1445" spans="1:17" x14ac:dyDescent="0.25">
      <c r="A1445" s="5">
        <f>+'Net Hash Rate'!B1444</f>
        <v>41264</v>
      </c>
      <c r="B1445">
        <f>+'Net Hash Rate'!G1444</f>
        <v>13.5</v>
      </c>
      <c r="C1445">
        <v>2.0516681845915175</v>
      </c>
      <c r="D1445" s="25">
        <f t="shared" si="66"/>
        <v>11.448331815408483</v>
      </c>
      <c r="E1445">
        <v>2.3194723194030233</v>
      </c>
      <c r="F1445" s="25">
        <f t="shared" si="67"/>
        <v>11.180527680596978</v>
      </c>
      <c r="G1445">
        <v>3.3597574810783217</v>
      </c>
      <c r="H1445" s="25">
        <f t="shared" si="68"/>
        <v>10.140242518921678</v>
      </c>
      <c r="K1445">
        <v>102.59735674476893</v>
      </c>
      <c r="L1445">
        <v>1443</v>
      </c>
      <c r="M1445" s="25"/>
      <c r="O1445" s="25"/>
      <c r="Q1445" s="25"/>
    </row>
    <row r="1446" spans="1:17" x14ac:dyDescent="0.25">
      <c r="A1446" s="5">
        <f>+'Net Hash Rate'!B1445</f>
        <v>41265</v>
      </c>
      <c r="B1446">
        <f>+'Net Hash Rate'!G1445</f>
        <v>13.371399879455566</v>
      </c>
      <c r="C1446">
        <v>1.9155778209889331</v>
      </c>
      <c r="D1446" s="25">
        <f t="shared" si="66"/>
        <v>11.455822058466634</v>
      </c>
      <c r="E1446">
        <v>2.1363489017108073</v>
      </c>
      <c r="F1446" s="25">
        <f t="shared" si="67"/>
        <v>11.235050977744759</v>
      </c>
      <c r="G1446">
        <v>2.9939341647749247</v>
      </c>
      <c r="H1446" s="25">
        <f t="shared" si="68"/>
        <v>10.377465714680643</v>
      </c>
      <c r="K1446">
        <v>124.5361161000824</v>
      </c>
      <c r="L1446">
        <v>1444</v>
      </c>
      <c r="M1446" s="25"/>
      <c r="O1446" s="25"/>
      <c r="Q1446" s="25"/>
    </row>
    <row r="1447" spans="1:17" x14ac:dyDescent="0.25">
      <c r="A1447" s="5">
        <f>+'Net Hash Rate'!B1446</f>
        <v>41266</v>
      </c>
      <c r="B1447">
        <f>+'Net Hash Rate'!G1446</f>
        <v>13.312000274658203</v>
      </c>
      <c r="C1447">
        <v>2.1570277013583938</v>
      </c>
      <c r="D1447" s="25">
        <f t="shared" si="66"/>
        <v>11.154972573299808</v>
      </c>
      <c r="E1447">
        <v>2.4722195121983708</v>
      </c>
      <c r="F1447" s="25">
        <f t="shared" si="67"/>
        <v>10.839780762459831</v>
      </c>
      <c r="G1447">
        <v>3.6965821014062619</v>
      </c>
      <c r="H1447" s="25">
        <f t="shared" si="68"/>
        <v>9.6154181732519408</v>
      </c>
      <c r="K1447">
        <v>84.938546165184633</v>
      </c>
      <c r="L1447">
        <v>1445</v>
      </c>
      <c r="M1447" s="25"/>
      <c r="O1447" s="25"/>
      <c r="Q1447" s="25"/>
    </row>
    <row r="1448" spans="1:17" x14ac:dyDescent="0.25">
      <c r="A1448" s="5">
        <f>+'Net Hash Rate'!B1447</f>
        <v>41267</v>
      </c>
      <c r="B1448">
        <f>+'Net Hash Rate'!G1447</f>
        <v>13.380000114440918</v>
      </c>
      <c r="C1448">
        <v>2.1026380365683632</v>
      </c>
      <c r="D1448" s="25">
        <f t="shared" si="66"/>
        <v>11.277362077872555</v>
      </c>
      <c r="E1448">
        <v>2.3944757303090238</v>
      </c>
      <c r="F1448" s="25">
        <f t="shared" si="67"/>
        <v>10.985524384131894</v>
      </c>
      <c r="G1448">
        <v>3.5281192516446191</v>
      </c>
      <c r="H1448" s="25">
        <f t="shared" si="68"/>
        <v>9.8518808627962997</v>
      </c>
      <c r="K1448">
        <v>92.742197349413772</v>
      </c>
      <c r="L1448">
        <v>1446</v>
      </c>
      <c r="M1448" s="25"/>
      <c r="O1448" s="25"/>
      <c r="Q1448" s="25"/>
    </row>
    <row r="1449" spans="1:17" x14ac:dyDescent="0.25">
      <c r="A1449" s="5">
        <f>+'Net Hash Rate'!B1448</f>
        <v>41268</v>
      </c>
      <c r="B1449">
        <f>+'Net Hash Rate'!G1448</f>
        <v>13.350000381469727</v>
      </c>
      <c r="C1449">
        <v>2.0611976957309479</v>
      </c>
      <c r="D1449" s="25">
        <f t="shared" si="66"/>
        <v>11.288802685738778</v>
      </c>
      <c r="E1449">
        <v>2.3383639399217633</v>
      </c>
      <c r="F1449" s="25">
        <f t="shared" si="67"/>
        <v>11.011636441547964</v>
      </c>
      <c r="G1449">
        <v>3.4150162154809878</v>
      </c>
      <c r="H1449" s="25">
        <f t="shared" si="68"/>
        <v>9.9349841659887392</v>
      </c>
      <c r="K1449">
        <v>97.750454875452604</v>
      </c>
      <c r="L1449">
        <v>1447</v>
      </c>
      <c r="M1449" s="25"/>
      <c r="O1449" s="25"/>
      <c r="Q1449" s="25"/>
    </row>
    <row r="1450" spans="1:17" x14ac:dyDescent="0.25">
      <c r="A1450" s="5">
        <f>+'Net Hash Rate'!B1449</f>
        <v>41269</v>
      </c>
      <c r="B1450">
        <f>+'Net Hash Rate'!G1449</f>
        <v>13.467900276184082</v>
      </c>
      <c r="C1450">
        <v>1.93019467934137</v>
      </c>
      <c r="D1450" s="25">
        <f t="shared" si="66"/>
        <v>11.537705596842713</v>
      </c>
      <c r="E1450">
        <v>2.1528614346975812</v>
      </c>
      <c r="F1450" s="25">
        <f t="shared" si="67"/>
        <v>11.315038841486501</v>
      </c>
      <c r="G1450">
        <v>3.0178104458787853</v>
      </c>
      <c r="H1450" s="25">
        <f t="shared" si="68"/>
        <v>10.450089830305297</v>
      </c>
      <c r="K1450">
        <v>124.35845390626274</v>
      </c>
      <c r="L1450">
        <v>1448</v>
      </c>
      <c r="M1450" s="25"/>
      <c r="O1450" s="25"/>
      <c r="Q1450" s="25"/>
    </row>
    <row r="1451" spans="1:17" x14ac:dyDescent="0.25">
      <c r="A1451" s="5">
        <f>+'Net Hash Rate'!B1450</f>
        <v>41270</v>
      </c>
      <c r="B1451">
        <f>+'Net Hash Rate'!G1450</f>
        <v>13.421699523925781</v>
      </c>
      <c r="C1451">
        <v>2.0074262840505241</v>
      </c>
      <c r="D1451" s="25">
        <f t="shared" si="66"/>
        <v>11.414273239875257</v>
      </c>
      <c r="E1451">
        <v>2.2613331879687188</v>
      </c>
      <c r="F1451" s="25">
        <f t="shared" si="67"/>
        <v>11.160366335957063</v>
      </c>
      <c r="G1451">
        <v>3.2476345562389479</v>
      </c>
      <c r="H1451" s="25">
        <f t="shared" si="68"/>
        <v>10.174064967686833</v>
      </c>
      <c r="K1451">
        <v>107.8909448816193</v>
      </c>
      <c r="L1451">
        <v>1449</v>
      </c>
      <c r="M1451" s="25"/>
      <c r="O1451" s="25"/>
      <c r="Q1451" s="25"/>
    </row>
    <row r="1452" spans="1:17" x14ac:dyDescent="0.25">
      <c r="A1452" s="5">
        <f>+'Net Hash Rate'!B1451</f>
        <v>41271</v>
      </c>
      <c r="B1452">
        <f>+'Net Hash Rate'!G1451</f>
        <v>13.421199798583984</v>
      </c>
      <c r="C1452">
        <v>1.9565814333303653</v>
      </c>
      <c r="D1452" s="25">
        <f t="shared" si="66"/>
        <v>11.464618365253619</v>
      </c>
      <c r="E1452">
        <v>2.1911015691091849</v>
      </c>
      <c r="F1452" s="25">
        <f t="shared" si="67"/>
        <v>11.2300982294748</v>
      </c>
      <c r="G1452">
        <v>3.1020950365420124</v>
      </c>
      <c r="H1452" s="25">
        <f t="shared" si="68"/>
        <v>10.319104762041972</v>
      </c>
      <c r="K1452">
        <v>117.32503900031239</v>
      </c>
      <c r="L1452">
        <v>1450</v>
      </c>
      <c r="M1452" s="25"/>
      <c r="O1452" s="25"/>
      <c r="Q1452" s="25"/>
    </row>
    <row r="1453" spans="1:17" x14ac:dyDescent="0.25">
      <c r="A1453" s="5">
        <f>+'Net Hash Rate'!B1452</f>
        <v>41272</v>
      </c>
      <c r="B1453">
        <f>+'Net Hash Rate'!G1452</f>
        <v>13.399999618530273</v>
      </c>
      <c r="C1453">
        <v>1.9392157588223797</v>
      </c>
      <c r="D1453" s="25">
        <f t="shared" si="66"/>
        <v>11.460783859707893</v>
      </c>
      <c r="E1453">
        <v>2.1679171188052124</v>
      </c>
      <c r="F1453" s="25">
        <f t="shared" si="67"/>
        <v>11.232082499725061</v>
      </c>
      <c r="G1453">
        <v>3.056307551658525</v>
      </c>
      <c r="H1453" s="25">
        <f t="shared" si="68"/>
        <v>10.343692066871748</v>
      </c>
      <c r="K1453">
        <v>120.26986313226853</v>
      </c>
      <c r="L1453">
        <v>1451</v>
      </c>
      <c r="M1453" s="25"/>
      <c r="O1453" s="25"/>
      <c r="Q1453" s="25"/>
    </row>
    <row r="1454" spans="1:17" x14ac:dyDescent="0.25">
      <c r="A1454" s="5">
        <f>+'Net Hash Rate'!B1453</f>
        <v>41273</v>
      </c>
      <c r="B1454">
        <f>+'Net Hash Rate'!G1453</f>
        <v>13.449999809265137</v>
      </c>
      <c r="C1454">
        <v>1.8647278379886765</v>
      </c>
      <c r="D1454" s="25">
        <f t="shared" si="66"/>
        <v>11.585271971276461</v>
      </c>
      <c r="E1454">
        <v>2.0630912128066452</v>
      </c>
      <c r="F1454" s="25">
        <f t="shared" si="67"/>
        <v>11.386908596458492</v>
      </c>
      <c r="G1454">
        <v>2.8336337422870428</v>
      </c>
      <c r="H1454" s="25">
        <f t="shared" si="68"/>
        <v>10.616366066978093</v>
      </c>
      <c r="K1454">
        <v>140.17029482674852</v>
      </c>
      <c r="L1454">
        <v>1452</v>
      </c>
      <c r="M1454" s="25"/>
      <c r="O1454" s="25"/>
      <c r="Q1454" s="25"/>
    </row>
    <row r="1455" spans="1:17" x14ac:dyDescent="0.25">
      <c r="A1455" s="5">
        <f>+'Net Hash Rate'!B1454</f>
        <v>41274</v>
      </c>
      <c r="B1455">
        <f>+'Net Hash Rate'!G1454</f>
        <v>13.510000228881836</v>
      </c>
      <c r="C1455">
        <v>2.03712873443525</v>
      </c>
      <c r="D1455" s="25">
        <f t="shared" si="66"/>
        <v>11.472871494446586</v>
      </c>
      <c r="E1455">
        <v>2.2990019531449848</v>
      </c>
      <c r="F1455" s="25">
        <f t="shared" si="67"/>
        <v>11.210998275736852</v>
      </c>
      <c r="G1455">
        <v>3.3162484712229441</v>
      </c>
      <c r="H1455" s="25">
        <f t="shared" si="68"/>
        <v>10.193751757658891</v>
      </c>
      <c r="K1455">
        <v>105.14588594564187</v>
      </c>
      <c r="L1455">
        <v>1453</v>
      </c>
      <c r="M1455" s="25"/>
      <c r="O1455" s="25"/>
      <c r="Q1455" s="25"/>
    </row>
    <row r="1456" spans="1:17" x14ac:dyDescent="0.25">
      <c r="A1456" s="5">
        <f>+'Net Hash Rate'!B1455</f>
        <v>41275</v>
      </c>
      <c r="B1456">
        <f>+'Net Hash Rate'!G1455</f>
        <v>13.304100036621094</v>
      </c>
      <c r="C1456">
        <v>1.9980751471881799</v>
      </c>
      <c r="D1456" s="25">
        <f t="shared" si="66"/>
        <v>11.306024889432914</v>
      </c>
      <c r="E1456">
        <v>2.2529014169725108</v>
      </c>
      <c r="F1456" s="25">
        <f t="shared" si="67"/>
        <v>11.051198619648583</v>
      </c>
      <c r="G1456">
        <v>3.2427740619497447</v>
      </c>
      <c r="H1456" s="25">
        <f t="shared" si="68"/>
        <v>10.061325974671348</v>
      </c>
      <c r="K1456">
        <v>106.48219179915749</v>
      </c>
      <c r="L1456">
        <v>1454</v>
      </c>
      <c r="M1456" s="25"/>
      <c r="O1456" s="25"/>
      <c r="Q1456" s="25"/>
    </row>
    <row r="1457" spans="1:17" x14ac:dyDescent="0.25">
      <c r="A1457" s="5">
        <f>+'Net Hash Rate'!B1456</f>
        <v>41276</v>
      </c>
      <c r="B1457">
        <f>+'Net Hash Rate'!G1456</f>
        <v>13.279999732971191</v>
      </c>
      <c r="C1457">
        <v>1.983071083851957</v>
      </c>
      <c r="D1457" s="25">
        <f t="shared" si="66"/>
        <v>11.296928649119234</v>
      </c>
      <c r="E1457">
        <v>2.2330906170936982</v>
      </c>
      <c r="F1457" s="25">
        <f t="shared" si="67"/>
        <v>11.046909115877494</v>
      </c>
      <c r="G1457">
        <v>3.2042914939712412</v>
      </c>
      <c r="H1457" s="25">
        <f t="shared" si="68"/>
        <v>10.075708238999951</v>
      </c>
      <c r="K1457">
        <v>108.44204213304897</v>
      </c>
      <c r="L1457">
        <v>1455</v>
      </c>
      <c r="M1457" s="25"/>
      <c r="O1457" s="25"/>
      <c r="Q1457" s="25"/>
    </row>
    <row r="1458" spans="1:17" x14ac:dyDescent="0.25">
      <c r="A1458" s="5">
        <f>+'Net Hash Rate'!B1457</f>
        <v>41277</v>
      </c>
      <c r="B1458">
        <f>+'Net Hash Rate'!G1457</f>
        <v>13.397899627685547</v>
      </c>
      <c r="C1458">
        <v>1.9579075907537871</v>
      </c>
      <c r="D1458" s="25">
        <f t="shared" si="66"/>
        <v>11.439992036931759</v>
      </c>
      <c r="E1458">
        <v>2.1938231705241509</v>
      </c>
      <c r="F1458" s="25">
        <f t="shared" si="67"/>
        <v>11.204076457161396</v>
      </c>
      <c r="G1458">
        <v>3.1102372401421272</v>
      </c>
      <c r="H1458" s="25">
        <f t="shared" si="68"/>
        <v>10.287662387543421</v>
      </c>
      <c r="K1458">
        <v>116.38053288113244</v>
      </c>
      <c r="L1458">
        <v>1456</v>
      </c>
      <c r="M1458" s="25"/>
      <c r="O1458" s="25"/>
      <c r="Q1458" s="25"/>
    </row>
    <row r="1459" spans="1:17" x14ac:dyDescent="0.25">
      <c r="A1459" s="5">
        <f>+'Net Hash Rate'!B1458</f>
        <v>41278</v>
      </c>
      <c r="B1459">
        <f>+'Net Hash Rate'!G1458</f>
        <v>13.5</v>
      </c>
      <c r="C1459">
        <v>1.939809551979164</v>
      </c>
      <c r="D1459" s="25">
        <f t="shared" si="66"/>
        <v>11.560190448020837</v>
      </c>
      <c r="E1459">
        <v>2.1649208513653488</v>
      </c>
      <c r="F1459" s="25">
        <f t="shared" si="67"/>
        <v>11.335079148634652</v>
      </c>
      <c r="G1459">
        <v>3.0393656938309865</v>
      </c>
      <c r="H1459" s="25">
        <f t="shared" si="68"/>
        <v>10.460634306169013</v>
      </c>
      <c r="K1459">
        <v>123.24773190373479</v>
      </c>
      <c r="L1459">
        <v>1457</v>
      </c>
      <c r="M1459" s="25"/>
      <c r="O1459" s="25"/>
      <c r="Q1459" s="25"/>
    </row>
    <row r="1460" spans="1:17" x14ac:dyDescent="0.25">
      <c r="A1460" s="5">
        <f>+'Net Hash Rate'!B1459</f>
        <v>41279</v>
      </c>
      <c r="B1460">
        <f>+'Net Hash Rate'!G1459</f>
        <v>13.439999580383301</v>
      </c>
      <c r="C1460">
        <v>1.9847494702801474</v>
      </c>
      <c r="D1460" s="25">
        <f t="shared" si="66"/>
        <v>11.455250110103153</v>
      </c>
      <c r="E1460">
        <v>2.229302910959106</v>
      </c>
      <c r="F1460" s="25">
        <f t="shared" si="67"/>
        <v>11.210696669424195</v>
      </c>
      <c r="G1460">
        <v>3.1792707512765244</v>
      </c>
      <c r="H1460" s="25">
        <f t="shared" si="68"/>
        <v>10.260728829106776</v>
      </c>
      <c r="K1460">
        <v>112.41960116332521</v>
      </c>
      <c r="L1460">
        <v>1458</v>
      </c>
      <c r="M1460" s="25"/>
      <c r="O1460" s="25"/>
      <c r="Q1460" s="25"/>
    </row>
    <row r="1461" spans="1:17" x14ac:dyDescent="0.25">
      <c r="A1461" s="5">
        <f>+'Net Hash Rate'!B1460</f>
        <v>41280</v>
      </c>
      <c r="B1461">
        <f>+'Net Hash Rate'!G1460</f>
        <v>13.454000473022461</v>
      </c>
      <c r="C1461">
        <v>1.9724408173469459</v>
      </c>
      <c r="D1461" s="25">
        <f t="shared" si="66"/>
        <v>11.481559655675515</v>
      </c>
      <c r="E1461">
        <v>2.2117620728932845</v>
      </c>
      <c r="F1461" s="25">
        <f t="shared" si="67"/>
        <v>11.242238400129176</v>
      </c>
      <c r="G1461">
        <v>3.1414054900630353</v>
      </c>
      <c r="H1461" s="25">
        <f t="shared" si="68"/>
        <v>10.312594982959425</v>
      </c>
      <c r="K1461">
        <v>115.1412276804045</v>
      </c>
      <c r="L1461">
        <v>1459</v>
      </c>
      <c r="M1461" s="25"/>
      <c r="O1461" s="25"/>
      <c r="Q1461" s="25"/>
    </row>
    <row r="1462" spans="1:17" x14ac:dyDescent="0.25">
      <c r="A1462" s="5">
        <f>+'Net Hash Rate'!B1461</f>
        <v>41281</v>
      </c>
      <c r="B1462">
        <f>+'Net Hash Rate'!G1461</f>
        <v>13.587599754333496</v>
      </c>
      <c r="C1462">
        <v>1.899348144331688</v>
      </c>
      <c r="D1462" s="25">
        <f t="shared" si="66"/>
        <v>11.688251610001808</v>
      </c>
      <c r="E1462">
        <v>2.1056732279542785</v>
      </c>
      <c r="F1462" s="25">
        <f t="shared" si="67"/>
        <v>11.481926526379217</v>
      </c>
      <c r="G1462">
        <v>2.9071430152862341</v>
      </c>
      <c r="H1462" s="25">
        <f t="shared" si="68"/>
        <v>10.680456739047262</v>
      </c>
      <c r="K1462">
        <v>135.95925115589236</v>
      </c>
      <c r="L1462">
        <v>1460</v>
      </c>
      <c r="M1462" s="25"/>
      <c r="O1462" s="25"/>
      <c r="Q1462" s="25"/>
    </row>
    <row r="1463" spans="1:17" x14ac:dyDescent="0.25">
      <c r="A1463" s="5">
        <f>+'Net Hash Rate'!B1462</f>
        <v>41282</v>
      </c>
      <c r="B1463">
        <f>+'Net Hash Rate'!G1462</f>
        <v>13.742799758911133</v>
      </c>
      <c r="C1463">
        <v>2.1285852439661568</v>
      </c>
      <c r="D1463" s="25">
        <f t="shared" si="66"/>
        <v>11.614214514944976</v>
      </c>
      <c r="E1463">
        <v>2.4164792573140725</v>
      </c>
      <c r="F1463" s="25">
        <f t="shared" si="67"/>
        <v>11.32632050159706</v>
      </c>
      <c r="G1463">
        <v>3.5348035521640542</v>
      </c>
      <c r="H1463" s="25">
        <f t="shared" si="68"/>
        <v>10.20799620674708</v>
      </c>
      <c r="K1463">
        <v>96.820751886154767</v>
      </c>
      <c r="L1463">
        <v>1461</v>
      </c>
      <c r="M1463" s="25"/>
      <c r="O1463" s="25"/>
      <c r="Q1463" s="25"/>
    </row>
    <row r="1464" spans="1:17" x14ac:dyDescent="0.25">
      <c r="A1464" s="5">
        <f>+'Net Hash Rate'!B1463</f>
        <v>41283</v>
      </c>
      <c r="B1464">
        <f>+'Net Hash Rate'!G1463</f>
        <v>13.770000457763672</v>
      </c>
      <c r="C1464">
        <v>2.148453069209896</v>
      </c>
      <c r="D1464" s="25">
        <f t="shared" si="66"/>
        <v>11.621547388553775</v>
      </c>
      <c r="E1464">
        <v>2.4428918281919789</v>
      </c>
      <c r="F1464" s="25">
        <f t="shared" si="67"/>
        <v>11.327108629571693</v>
      </c>
      <c r="G1464">
        <v>3.5866391874578789</v>
      </c>
      <c r="H1464" s="25">
        <f t="shared" si="68"/>
        <v>10.183361270305793</v>
      </c>
      <c r="K1464">
        <v>94.728404062545053</v>
      </c>
      <c r="L1464">
        <v>1462</v>
      </c>
      <c r="M1464" s="25"/>
      <c r="O1464" s="25"/>
      <c r="Q1464" s="25"/>
    </row>
    <row r="1465" spans="1:17" x14ac:dyDescent="0.25">
      <c r="A1465" s="5">
        <f>+'Net Hash Rate'!B1464</f>
        <v>41284</v>
      </c>
      <c r="B1465">
        <f>+'Net Hash Rate'!G1464</f>
        <v>14.140000343322754</v>
      </c>
      <c r="C1465">
        <v>2.0832416743262518</v>
      </c>
      <c r="D1465" s="25">
        <f t="shared" si="66"/>
        <v>12.056758668996501</v>
      </c>
      <c r="E1465">
        <v>2.3386696420098061</v>
      </c>
      <c r="F1465" s="25">
        <f t="shared" si="67"/>
        <v>11.801330701312947</v>
      </c>
      <c r="G1465">
        <v>3.3308795824765745</v>
      </c>
      <c r="H1465" s="25">
        <f t="shared" si="68"/>
        <v>10.809120760846179</v>
      </c>
      <c r="K1465">
        <v>113.28524854976021</v>
      </c>
      <c r="L1465">
        <v>1463</v>
      </c>
      <c r="M1465" s="25"/>
      <c r="O1465" s="25"/>
      <c r="Q1465" s="25"/>
    </row>
    <row r="1466" spans="1:17" x14ac:dyDescent="0.25">
      <c r="A1466" s="5">
        <f>+'Net Hash Rate'!B1465</f>
        <v>41285</v>
      </c>
      <c r="B1466">
        <f>+'Net Hash Rate'!G1465</f>
        <v>14.13700008392334</v>
      </c>
      <c r="C1466">
        <v>2.2770847380213981</v>
      </c>
      <c r="D1466" s="25">
        <f t="shared" si="66"/>
        <v>11.859915345901943</v>
      </c>
      <c r="E1466">
        <v>2.6066108667604162</v>
      </c>
      <c r="F1466" s="25">
        <f t="shared" si="67"/>
        <v>11.530389217162924</v>
      </c>
      <c r="G1466">
        <v>3.886655113847135</v>
      </c>
      <c r="H1466" s="25">
        <f t="shared" si="68"/>
        <v>10.250344970076204</v>
      </c>
      <c r="K1466">
        <v>86.377966260477251</v>
      </c>
      <c r="L1466">
        <v>1464</v>
      </c>
      <c r="M1466" s="25"/>
      <c r="O1466" s="25"/>
      <c r="Q1466" s="25"/>
    </row>
    <row r="1467" spans="1:17" x14ac:dyDescent="0.25">
      <c r="A1467" s="5">
        <f>+'Net Hash Rate'!B1466</f>
        <v>41286</v>
      </c>
      <c r="B1467">
        <f>+'Net Hash Rate'!G1466</f>
        <v>14.237000465393066</v>
      </c>
      <c r="C1467">
        <v>2.1002566661989861</v>
      </c>
      <c r="D1467" s="25">
        <f t="shared" si="66"/>
        <v>12.136743799194081</v>
      </c>
      <c r="E1467">
        <v>2.358476525895826</v>
      </c>
      <c r="F1467" s="25">
        <f t="shared" si="67"/>
        <v>11.87852393949724</v>
      </c>
      <c r="G1467">
        <v>3.3615315708882019</v>
      </c>
      <c r="H1467" s="25">
        <f t="shared" si="68"/>
        <v>10.875468894504865</v>
      </c>
      <c r="K1467">
        <v>112.80381436293618</v>
      </c>
      <c r="L1467">
        <v>1465</v>
      </c>
      <c r="M1467" s="25"/>
      <c r="O1467" s="25"/>
      <c r="Q1467" s="25"/>
    </row>
    <row r="1468" spans="1:17" x14ac:dyDescent="0.25">
      <c r="A1468" s="5">
        <f>+'Net Hash Rate'!B1467</f>
        <v>41287</v>
      </c>
      <c r="B1468">
        <f>+'Net Hash Rate'!G1467</f>
        <v>14.116000175476074</v>
      </c>
      <c r="C1468">
        <v>2.0310042319804475</v>
      </c>
      <c r="D1468" s="25">
        <f t="shared" si="66"/>
        <v>12.084995943495628</v>
      </c>
      <c r="E1468">
        <v>2.2674108603376331</v>
      </c>
      <c r="F1468" s="25">
        <f t="shared" si="67"/>
        <v>11.84858931513844</v>
      </c>
      <c r="G1468">
        <v>3.1857324081911185</v>
      </c>
      <c r="H1468" s="25">
        <f t="shared" si="68"/>
        <v>10.930267767284956</v>
      </c>
      <c r="K1468">
        <v>122.68687416229113</v>
      </c>
      <c r="L1468">
        <v>1466</v>
      </c>
      <c r="M1468" s="25"/>
      <c r="O1468" s="25"/>
      <c r="Q1468" s="25"/>
    </row>
    <row r="1469" spans="1:17" x14ac:dyDescent="0.25">
      <c r="A1469" s="5">
        <f>+'Net Hash Rate'!B1468</f>
        <v>41288</v>
      </c>
      <c r="B1469">
        <f>+'Net Hash Rate'!G1468</f>
        <v>14.300000190734863</v>
      </c>
      <c r="C1469">
        <v>2.1109927040789875</v>
      </c>
      <c r="D1469" s="25">
        <f t="shared" si="66"/>
        <v>12.189007486655875</v>
      </c>
      <c r="E1469">
        <v>2.3709056669661872</v>
      </c>
      <c r="F1469" s="25">
        <f t="shared" si="67"/>
        <v>11.929094523768676</v>
      </c>
      <c r="G1469">
        <v>3.3805375713015131</v>
      </c>
      <c r="H1469" s="25">
        <f t="shared" si="68"/>
        <v>10.91946261943335</v>
      </c>
      <c r="K1469">
        <v>112.55159282174773</v>
      </c>
      <c r="L1469">
        <v>1467</v>
      </c>
      <c r="M1469" s="25"/>
      <c r="O1469" s="25"/>
      <c r="Q1469" s="25"/>
    </row>
    <row r="1470" spans="1:17" x14ac:dyDescent="0.25">
      <c r="A1470" s="5">
        <f>+'Net Hash Rate'!B1469</f>
        <v>41289</v>
      </c>
      <c r="B1470">
        <f>+'Net Hash Rate'!G1469</f>
        <v>14.25</v>
      </c>
      <c r="C1470">
        <v>2.3066698589205648</v>
      </c>
      <c r="D1470" s="25">
        <f t="shared" si="66"/>
        <v>11.943330141079436</v>
      </c>
      <c r="E1470">
        <v>2.6431748322721238</v>
      </c>
      <c r="F1470" s="25">
        <f t="shared" si="67"/>
        <v>11.606825167727877</v>
      </c>
      <c r="G1470">
        <v>3.9503284012562512</v>
      </c>
      <c r="H1470" s="25">
        <f t="shared" si="68"/>
        <v>10.29967159874375</v>
      </c>
      <c r="K1470">
        <v>85.181482024173135</v>
      </c>
      <c r="L1470">
        <v>1468</v>
      </c>
      <c r="M1470" s="25"/>
      <c r="O1470" s="25"/>
      <c r="Q1470" s="25"/>
    </row>
    <row r="1471" spans="1:17" x14ac:dyDescent="0.25">
      <c r="A1471" s="5">
        <f>+'Net Hash Rate'!B1470</f>
        <v>41290</v>
      </c>
      <c r="B1471">
        <f>+'Net Hash Rate'!G1470</f>
        <v>14.729999542236328</v>
      </c>
      <c r="C1471">
        <v>2.1210775654376781</v>
      </c>
      <c r="D1471" s="25">
        <f t="shared" si="66"/>
        <v>12.60892197679865</v>
      </c>
      <c r="E1471">
        <v>2.3684279053464552</v>
      </c>
      <c r="F1471" s="25">
        <f t="shared" si="67"/>
        <v>12.361571636889874</v>
      </c>
      <c r="G1471">
        <v>3.3292603007220936</v>
      </c>
      <c r="H1471" s="25">
        <f t="shared" si="68"/>
        <v>11.400739241514234</v>
      </c>
      <c r="K1471">
        <v>122.34231315581491</v>
      </c>
      <c r="L1471">
        <v>1469</v>
      </c>
      <c r="M1471" s="25"/>
      <c r="O1471" s="25"/>
      <c r="Q1471" s="25"/>
    </row>
    <row r="1472" spans="1:17" x14ac:dyDescent="0.25">
      <c r="A1472" s="5">
        <f>+'Net Hash Rate'!B1471</f>
        <v>41291</v>
      </c>
      <c r="B1472">
        <f>+'Net Hash Rate'!G1471</f>
        <v>15.5</v>
      </c>
      <c r="C1472">
        <v>2.3140477337589966</v>
      </c>
      <c r="D1472" s="25">
        <f t="shared" si="66"/>
        <v>13.185952266241003</v>
      </c>
      <c r="E1472">
        <v>2.6056601323076634</v>
      </c>
      <c r="F1472" s="25">
        <f t="shared" si="67"/>
        <v>12.894339867692336</v>
      </c>
      <c r="G1472">
        <v>3.7384284944699564</v>
      </c>
      <c r="H1472" s="25">
        <f t="shared" si="68"/>
        <v>11.761571505530043</v>
      </c>
      <c r="K1472">
        <v>108.52174186173032</v>
      </c>
      <c r="L1472">
        <v>1470</v>
      </c>
      <c r="M1472" s="25"/>
      <c r="O1472" s="25"/>
      <c r="Q1472" s="25"/>
    </row>
    <row r="1473" spans="1:17" x14ac:dyDescent="0.25">
      <c r="A1473" s="5">
        <f>+'Net Hash Rate'!B1472</f>
        <v>41292</v>
      </c>
      <c r="B1473">
        <f>+'Net Hash Rate'!G1472</f>
        <v>15.704999923706055</v>
      </c>
      <c r="C1473">
        <v>2.2836545750095341</v>
      </c>
      <c r="D1473" s="25">
        <f t="shared" si="66"/>
        <v>13.421345348696521</v>
      </c>
      <c r="E1473">
        <v>2.5558426978067268</v>
      </c>
      <c r="F1473" s="25">
        <f t="shared" si="67"/>
        <v>13.149157225899328</v>
      </c>
      <c r="G1473">
        <v>3.6131574608124231</v>
      </c>
      <c r="H1473" s="25">
        <f t="shared" si="68"/>
        <v>12.091842462893631</v>
      </c>
      <c r="K1473">
        <v>118.34178694443702</v>
      </c>
      <c r="L1473">
        <v>1471</v>
      </c>
      <c r="M1473" s="25"/>
      <c r="O1473" s="25"/>
      <c r="Q1473" s="25"/>
    </row>
    <row r="1474" spans="1:17" x14ac:dyDescent="0.25">
      <c r="A1474" s="5">
        <f>+'Net Hash Rate'!B1473</f>
        <v>41293</v>
      </c>
      <c r="B1474">
        <f>+'Net Hash Rate'!G1473</f>
        <v>15.614999771118164</v>
      </c>
      <c r="C1474">
        <v>2.1183892108317273</v>
      </c>
      <c r="D1474" s="25">
        <f t="shared" si="66"/>
        <v>13.496610560286436</v>
      </c>
      <c r="E1474">
        <v>2.3309358855951343</v>
      </c>
      <c r="F1474" s="25">
        <f t="shared" si="67"/>
        <v>13.284063885523029</v>
      </c>
      <c r="G1474">
        <v>3.1565734437135888</v>
      </c>
      <c r="H1474" s="25">
        <f t="shared" si="68"/>
        <v>12.458426327404576</v>
      </c>
      <c r="K1474">
        <v>152.39883371849456</v>
      </c>
      <c r="L1474">
        <v>1472</v>
      </c>
      <c r="M1474" s="25"/>
      <c r="O1474" s="25"/>
      <c r="Q1474" s="25"/>
    </row>
    <row r="1475" spans="1:17" x14ac:dyDescent="0.25">
      <c r="A1475" s="5">
        <f>+'Net Hash Rate'!B1474</f>
        <v>41294</v>
      </c>
      <c r="B1475">
        <f>+'Net Hash Rate'!G1474</f>
        <v>15.699999809265137</v>
      </c>
      <c r="C1475">
        <v>2.2710257942950691</v>
      </c>
      <c r="D1475" s="25">
        <f t="shared" si="66"/>
        <v>13.428974014970068</v>
      </c>
      <c r="E1475">
        <v>2.538584756711173</v>
      </c>
      <c r="F1475" s="25">
        <f t="shared" si="67"/>
        <v>13.161415052553963</v>
      </c>
      <c r="G1475">
        <v>3.5779175462165327</v>
      </c>
      <c r="H1475" s="25">
        <f t="shared" si="68"/>
        <v>12.122082263048604</v>
      </c>
      <c r="K1475">
        <v>120.45770152825256</v>
      </c>
      <c r="L1475">
        <v>1473</v>
      </c>
      <c r="M1475" s="25"/>
      <c r="O1475" s="25"/>
      <c r="Q1475" s="25"/>
    </row>
    <row r="1476" spans="1:17" x14ac:dyDescent="0.25">
      <c r="A1476" s="5">
        <f>+'Net Hash Rate'!B1475</f>
        <v>41295</v>
      </c>
      <c r="B1476">
        <f>+'Net Hash Rate'!G1475</f>
        <v>16.799999237060547</v>
      </c>
      <c r="C1476">
        <v>2.3712120047030623</v>
      </c>
      <c r="D1476" s="25">
        <f t="shared" ref="D1476:D1539" si="69">+B1476-C1476</f>
        <v>14.428787232357484</v>
      </c>
      <c r="E1476">
        <v>2.635025381720332</v>
      </c>
      <c r="F1476" s="25">
        <f t="shared" ref="F1476:F1539" si="70">+B1476-E1476</f>
        <v>14.164973855340214</v>
      </c>
      <c r="G1476">
        <v>3.6598084447439145</v>
      </c>
      <c r="H1476" s="25">
        <f t="shared" ref="H1476:H1539" si="71">+B1476-G1476</f>
        <v>13.140190792316632</v>
      </c>
      <c r="K1476">
        <v>131.2635839364244</v>
      </c>
      <c r="L1476">
        <v>1474</v>
      </c>
      <c r="M1476" s="25"/>
      <c r="O1476" s="25"/>
      <c r="Q1476" s="25"/>
    </row>
    <row r="1477" spans="1:17" x14ac:dyDescent="0.25">
      <c r="A1477" s="5">
        <f>+'Net Hash Rate'!B1476</f>
        <v>41296</v>
      </c>
      <c r="B1477">
        <f>+'Net Hash Rate'!G1476</f>
        <v>17.26140022277832</v>
      </c>
      <c r="C1477">
        <v>2.3390778784896513</v>
      </c>
      <c r="D1477" s="25">
        <f t="shared" si="69"/>
        <v>14.92232234428867</v>
      </c>
      <c r="E1477">
        <v>2.5730165062921722</v>
      </c>
      <c r="F1477" s="25">
        <f t="shared" si="70"/>
        <v>14.688383716486149</v>
      </c>
      <c r="G1477">
        <v>3.4817511059910675</v>
      </c>
      <c r="H1477" s="25">
        <f t="shared" si="71"/>
        <v>13.779649116787253</v>
      </c>
      <c r="K1477">
        <v>153.08961141947316</v>
      </c>
      <c r="L1477">
        <v>1475</v>
      </c>
      <c r="M1477" s="25"/>
      <c r="O1477" s="25"/>
      <c r="Q1477" s="25"/>
    </row>
    <row r="1478" spans="1:17" x14ac:dyDescent="0.25">
      <c r="A1478" s="5">
        <f>+'Net Hash Rate'!B1477</f>
        <v>41297</v>
      </c>
      <c r="B1478">
        <f>+'Net Hash Rate'!G1477</f>
        <v>17.5</v>
      </c>
      <c r="C1478">
        <v>2.4471284018784871</v>
      </c>
      <c r="D1478" s="25">
        <f t="shared" si="69"/>
        <v>15.052871598121513</v>
      </c>
      <c r="E1478">
        <v>2.7131998479228612</v>
      </c>
      <c r="F1478" s="25">
        <f t="shared" si="70"/>
        <v>14.786800152077138</v>
      </c>
      <c r="G1478">
        <v>3.7467543800822365</v>
      </c>
      <c r="H1478" s="25">
        <f t="shared" si="71"/>
        <v>13.753245619917763</v>
      </c>
      <c r="K1478">
        <v>135.77891341811403</v>
      </c>
      <c r="L1478">
        <v>1476</v>
      </c>
      <c r="M1478" s="25"/>
      <c r="O1478" s="25"/>
      <c r="Q1478" s="25"/>
    </row>
    <row r="1479" spans="1:17" x14ac:dyDescent="0.25">
      <c r="A1479" s="5">
        <f>+'Net Hash Rate'!B1478</f>
        <v>41298</v>
      </c>
      <c r="B1479">
        <f>+'Net Hash Rate'!G1478</f>
        <v>16.895999908447266</v>
      </c>
      <c r="C1479">
        <v>2.3424533827349987</v>
      </c>
      <c r="D1479" s="25">
        <f t="shared" si="69"/>
        <v>14.553546525712267</v>
      </c>
      <c r="E1479">
        <v>2.5916264842284269</v>
      </c>
      <c r="F1479" s="25">
        <f t="shared" si="70"/>
        <v>14.304373424218838</v>
      </c>
      <c r="G1479">
        <v>3.5595393969796492</v>
      </c>
      <c r="H1479" s="25">
        <f t="shared" si="71"/>
        <v>13.336460511467617</v>
      </c>
      <c r="K1479">
        <v>140.17769756191211</v>
      </c>
      <c r="L1479">
        <v>1477</v>
      </c>
      <c r="M1479" s="25"/>
      <c r="O1479" s="25"/>
      <c r="Q1479" s="25"/>
    </row>
    <row r="1480" spans="1:17" x14ac:dyDescent="0.25">
      <c r="A1480" s="5">
        <f>+'Net Hash Rate'!B1479</f>
        <v>41299</v>
      </c>
      <c r="B1480">
        <f>+'Net Hash Rate'!G1479</f>
        <v>17.399999618530273</v>
      </c>
      <c r="C1480">
        <v>2.4812090154101019</v>
      </c>
      <c r="D1480" s="25">
        <f t="shared" si="69"/>
        <v>14.918790603120172</v>
      </c>
      <c r="E1480">
        <v>2.7641046257018322</v>
      </c>
      <c r="F1480" s="25">
        <f t="shared" si="70"/>
        <v>14.63589499282844</v>
      </c>
      <c r="G1480">
        <v>3.8630126238800586</v>
      </c>
      <c r="H1480" s="25">
        <f t="shared" si="71"/>
        <v>13.536986994650215</v>
      </c>
      <c r="K1480">
        <v>126.56646531406079</v>
      </c>
      <c r="L1480">
        <v>1478</v>
      </c>
      <c r="M1480" s="25"/>
      <c r="O1480" s="25"/>
      <c r="Q1480" s="25"/>
    </row>
    <row r="1481" spans="1:17" x14ac:dyDescent="0.25">
      <c r="A1481" s="5">
        <f>+'Net Hash Rate'!B1480</f>
        <v>41300</v>
      </c>
      <c r="B1481">
        <f>+'Net Hash Rate'!G1480</f>
        <v>17.879999160766602</v>
      </c>
      <c r="C1481">
        <v>2.3906138366220553</v>
      </c>
      <c r="D1481" s="25">
        <f t="shared" si="69"/>
        <v>15.489385324144546</v>
      </c>
      <c r="E1481">
        <v>2.6206121508693805</v>
      </c>
      <c r="F1481" s="25">
        <f t="shared" si="70"/>
        <v>15.259387009897221</v>
      </c>
      <c r="G1481">
        <v>3.5140406025631137</v>
      </c>
      <c r="H1481" s="25">
        <f t="shared" si="71"/>
        <v>14.365958558203488</v>
      </c>
      <c r="K1481">
        <v>161.62955324086352</v>
      </c>
      <c r="L1481">
        <v>1479</v>
      </c>
      <c r="M1481" s="25"/>
      <c r="O1481" s="25"/>
      <c r="Q1481" s="25"/>
    </row>
    <row r="1482" spans="1:17" x14ac:dyDescent="0.25">
      <c r="A1482" s="5">
        <f>+'Net Hash Rate'!B1481</f>
        <v>41301</v>
      </c>
      <c r="B1482">
        <f>+'Net Hash Rate'!G1481</f>
        <v>17.818199157714844</v>
      </c>
      <c r="C1482">
        <v>2.4041682909888236</v>
      </c>
      <c r="D1482" s="25">
        <f t="shared" si="69"/>
        <v>15.414030866726019</v>
      </c>
      <c r="E1482">
        <v>2.6416986106419134</v>
      </c>
      <c r="F1482" s="25">
        <f t="shared" si="70"/>
        <v>15.17650054707293</v>
      </c>
      <c r="G1482">
        <v>3.5643851373343414</v>
      </c>
      <c r="H1482" s="25">
        <f t="shared" si="71"/>
        <v>14.253814020380503</v>
      </c>
      <c r="K1482">
        <v>155.74295582210823</v>
      </c>
      <c r="L1482">
        <v>1480</v>
      </c>
      <c r="M1482" s="25"/>
      <c r="O1482" s="25"/>
      <c r="Q1482" s="25"/>
    </row>
    <row r="1483" spans="1:17" x14ac:dyDescent="0.25">
      <c r="A1483" s="5">
        <f>+'Net Hash Rate'!B1482</f>
        <v>41302</v>
      </c>
      <c r="B1483">
        <f>+'Net Hash Rate'!G1482</f>
        <v>18.721000671386719</v>
      </c>
      <c r="C1483">
        <v>2.5020686531889584</v>
      </c>
      <c r="D1483" s="25">
        <f t="shared" si="69"/>
        <v>16.218932018197762</v>
      </c>
      <c r="E1483">
        <v>2.7425073617558011</v>
      </c>
      <c r="F1483" s="25">
        <f t="shared" si="70"/>
        <v>15.978493309630917</v>
      </c>
      <c r="G1483">
        <v>3.6764915251836987</v>
      </c>
      <c r="H1483" s="25">
        <f t="shared" si="71"/>
        <v>15.044509146203019</v>
      </c>
      <c r="K1483">
        <v>161.89338678324035</v>
      </c>
      <c r="L1483">
        <v>1481</v>
      </c>
      <c r="M1483" s="25"/>
      <c r="O1483" s="25"/>
      <c r="Q1483" s="25"/>
    </row>
    <row r="1484" spans="1:17" x14ac:dyDescent="0.25">
      <c r="A1484" s="5">
        <f>+'Net Hash Rate'!B1483</f>
        <v>41303</v>
      </c>
      <c r="B1484">
        <f>+'Net Hash Rate'!G1483</f>
        <v>19.525400161743164</v>
      </c>
      <c r="C1484">
        <v>2.5381741044717634</v>
      </c>
      <c r="D1484" s="25">
        <f t="shared" si="69"/>
        <v>16.9872260572714</v>
      </c>
      <c r="E1484">
        <v>2.7616917639248948</v>
      </c>
      <c r="F1484" s="25">
        <f t="shared" si="70"/>
        <v>16.76370839781827</v>
      </c>
      <c r="G1484">
        <v>3.6299461120705843</v>
      </c>
      <c r="H1484" s="25">
        <f t="shared" si="71"/>
        <v>15.89545404967258</v>
      </c>
      <c r="K1484">
        <v>182.39875380405982</v>
      </c>
      <c r="L1484">
        <v>1482</v>
      </c>
      <c r="M1484" s="25"/>
      <c r="O1484" s="25"/>
      <c r="Q1484" s="25"/>
    </row>
    <row r="1485" spans="1:17" x14ac:dyDescent="0.25">
      <c r="A1485" s="5">
        <f>+'Net Hash Rate'!B1484</f>
        <v>41304</v>
      </c>
      <c r="B1485">
        <f>+'Net Hash Rate'!G1484</f>
        <v>19.700000762939453</v>
      </c>
      <c r="C1485">
        <v>2.5645344685796769</v>
      </c>
      <c r="D1485" s="25">
        <f t="shared" si="69"/>
        <v>17.135466294359777</v>
      </c>
      <c r="E1485">
        <v>2.7914490872529694</v>
      </c>
      <c r="F1485" s="25">
        <f t="shared" si="70"/>
        <v>16.908551675686482</v>
      </c>
      <c r="G1485">
        <v>3.672898923489373</v>
      </c>
      <c r="H1485" s="25">
        <f t="shared" si="71"/>
        <v>16.027101839450079</v>
      </c>
      <c r="K1485">
        <v>181.23609376474198</v>
      </c>
      <c r="L1485">
        <v>1483</v>
      </c>
      <c r="M1485" s="25"/>
      <c r="O1485" s="25"/>
      <c r="Q1485" s="25"/>
    </row>
    <row r="1486" spans="1:17" x14ac:dyDescent="0.25">
      <c r="A1486" s="5">
        <f>+'Net Hash Rate'!B1485</f>
        <v>41305</v>
      </c>
      <c r="B1486">
        <f>+'Net Hash Rate'!G1485</f>
        <v>20.409999847412109</v>
      </c>
      <c r="C1486">
        <v>2.5109399022684649</v>
      </c>
      <c r="D1486" s="25">
        <f t="shared" si="69"/>
        <v>17.899059945143645</v>
      </c>
      <c r="E1486">
        <v>2.6903008249815876</v>
      </c>
      <c r="F1486" s="25">
        <f t="shared" si="70"/>
        <v>17.719699022430522</v>
      </c>
      <c r="G1486">
        <v>3.3870283292607124</v>
      </c>
      <c r="H1486" s="25">
        <f t="shared" si="71"/>
        <v>17.022971518151397</v>
      </c>
      <c r="K1486">
        <v>239.50447632928942</v>
      </c>
      <c r="L1486">
        <v>1484</v>
      </c>
      <c r="M1486" s="25"/>
      <c r="O1486" s="25"/>
      <c r="Q1486" s="25"/>
    </row>
    <row r="1487" spans="1:17" x14ac:dyDescent="0.25">
      <c r="A1487" s="5">
        <f>+'Net Hash Rate'!B1486</f>
        <v>41306</v>
      </c>
      <c r="B1487">
        <f>+'Net Hash Rate'!G1486</f>
        <v>20.499000549316406</v>
      </c>
      <c r="C1487">
        <v>2.6981664319394074</v>
      </c>
      <c r="D1487" s="25">
        <f t="shared" si="69"/>
        <v>17.800834117377001</v>
      </c>
      <c r="E1487">
        <v>2.9455888176686709</v>
      </c>
      <c r="F1487" s="25">
        <f t="shared" si="70"/>
        <v>17.553411731647735</v>
      </c>
      <c r="G1487">
        <v>3.9067010750339981</v>
      </c>
      <c r="H1487" s="25">
        <f t="shared" si="71"/>
        <v>16.592299474282409</v>
      </c>
      <c r="K1487">
        <v>172.6682965883783</v>
      </c>
      <c r="L1487">
        <v>1485</v>
      </c>
      <c r="M1487" s="25"/>
      <c r="O1487" s="25"/>
      <c r="Q1487" s="25"/>
    </row>
    <row r="1488" spans="1:17" x14ac:dyDescent="0.25">
      <c r="A1488" s="5">
        <f>+'Net Hash Rate'!B1487</f>
        <v>41307</v>
      </c>
      <c r="B1488">
        <f>+'Net Hash Rate'!G1487</f>
        <v>19.629999160766602</v>
      </c>
      <c r="C1488">
        <v>2.5827329954891716</v>
      </c>
      <c r="D1488" s="25">
        <f t="shared" si="69"/>
        <v>17.047266165277431</v>
      </c>
      <c r="E1488">
        <v>2.8192651410114284</v>
      </c>
      <c r="F1488" s="25">
        <f t="shared" si="70"/>
        <v>16.810734019755174</v>
      </c>
      <c r="G1488">
        <v>3.7380742602926347</v>
      </c>
      <c r="H1488" s="25">
        <f t="shared" si="71"/>
        <v>15.891924900473967</v>
      </c>
      <c r="K1488">
        <v>172.97200220430935</v>
      </c>
      <c r="L1488">
        <v>1486</v>
      </c>
      <c r="M1488" s="25"/>
      <c r="O1488" s="25"/>
      <c r="Q1488" s="25"/>
    </row>
    <row r="1489" spans="1:17" x14ac:dyDescent="0.25">
      <c r="A1489" s="5">
        <f>+'Net Hash Rate'!B1488</f>
        <v>41308</v>
      </c>
      <c r="B1489">
        <f>+'Net Hash Rate'!G1488</f>
        <v>20.590000152587891</v>
      </c>
      <c r="C1489">
        <v>2.6119999234282161</v>
      </c>
      <c r="D1489" s="25">
        <f t="shared" si="69"/>
        <v>17.978000229159676</v>
      </c>
      <c r="E1489">
        <v>2.8230621679624646</v>
      </c>
      <c r="F1489" s="25">
        <f t="shared" si="70"/>
        <v>17.766937984625425</v>
      </c>
      <c r="G1489">
        <v>3.6429334568557481</v>
      </c>
      <c r="H1489" s="25">
        <f t="shared" si="71"/>
        <v>16.947066695732143</v>
      </c>
      <c r="K1489">
        <v>204.42879608902319</v>
      </c>
      <c r="L1489">
        <v>1487</v>
      </c>
      <c r="M1489" s="25"/>
      <c r="O1489" s="25"/>
      <c r="Q1489" s="25"/>
    </row>
    <row r="1490" spans="1:17" x14ac:dyDescent="0.25">
      <c r="A1490" s="5">
        <f>+'Net Hash Rate'!B1489</f>
        <v>41309</v>
      </c>
      <c r="B1490">
        <f>+'Net Hash Rate'!G1489</f>
        <v>20.430099487304688</v>
      </c>
      <c r="C1490">
        <v>2.6702949686197326</v>
      </c>
      <c r="D1490" s="25">
        <f t="shared" si="69"/>
        <v>17.759804518684955</v>
      </c>
      <c r="E1490">
        <v>2.9097094464607935</v>
      </c>
      <c r="F1490" s="25">
        <f t="shared" si="70"/>
        <v>17.520390040843893</v>
      </c>
      <c r="G1490">
        <v>3.8397149856343935</v>
      </c>
      <c r="H1490" s="25">
        <f t="shared" si="71"/>
        <v>16.590384501670293</v>
      </c>
      <c r="K1490">
        <v>178.03238646720519</v>
      </c>
      <c r="L1490">
        <v>1488</v>
      </c>
      <c r="M1490" s="25"/>
      <c r="O1490" s="25"/>
      <c r="Q1490" s="25"/>
    </row>
    <row r="1491" spans="1:17" x14ac:dyDescent="0.25">
      <c r="A1491" s="5">
        <f>+'Net Hash Rate'!B1490</f>
        <v>41310</v>
      </c>
      <c r="B1491">
        <f>+'Net Hash Rate'!G1490</f>
        <v>20.600000381469727</v>
      </c>
      <c r="C1491">
        <v>2.7691074929759472</v>
      </c>
      <c r="D1491" s="25">
        <f t="shared" si="69"/>
        <v>17.830892888493779</v>
      </c>
      <c r="E1491">
        <v>3.0397509575067145</v>
      </c>
      <c r="F1491" s="25">
        <f t="shared" si="70"/>
        <v>17.560249423963011</v>
      </c>
      <c r="G1491">
        <v>4.0910654954764833</v>
      </c>
      <c r="H1491" s="25">
        <f t="shared" si="71"/>
        <v>16.508934885993241</v>
      </c>
      <c r="K1491">
        <v>158.11999379545324</v>
      </c>
      <c r="L1491">
        <v>1489</v>
      </c>
      <c r="M1491" s="25"/>
      <c r="O1491" s="25"/>
      <c r="Q1491" s="25"/>
    </row>
    <row r="1492" spans="1:17" x14ac:dyDescent="0.25">
      <c r="A1492" s="5">
        <f>+'Net Hash Rate'!B1491</f>
        <v>41311</v>
      </c>
      <c r="B1492">
        <f>+'Net Hash Rate'!G1491</f>
        <v>21.180000305175781</v>
      </c>
      <c r="C1492">
        <v>2.9284300696428427</v>
      </c>
      <c r="D1492" s="25">
        <f t="shared" si="69"/>
        <v>18.251570235532938</v>
      </c>
      <c r="E1492">
        <v>3.2377450994806951</v>
      </c>
      <c r="F1492" s="25">
        <f t="shared" si="70"/>
        <v>17.942255205695087</v>
      </c>
      <c r="G1492">
        <v>4.4392793328858327</v>
      </c>
      <c r="H1492" s="25">
        <f t="shared" si="71"/>
        <v>16.740720972289949</v>
      </c>
      <c r="K1492">
        <v>141.61538994158036</v>
      </c>
      <c r="L1492">
        <v>1490</v>
      </c>
      <c r="M1492" s="25"/>
      <c r="O1492" s="25"/>
      <c r="Q1492" s="25"/>
    </row>
    <row r="1493" spans="1:17" x14ac:dyDescent="0.25">
      <c r="A1493" s="5">
        <f>+'Net Hash Rate'!B1492</f>
        <v>41312</v>
      </c>
      <c r="B1493">
        <f>+'Net Hash Rate'!G1492</f>
        <v>22.149999618530273</v>
      </c>
      <c r="C1493">
        <v>2.8736524033923465</v>
      </c>
      <c r="D1493" s="25">
        <f t="shared" si="69"/>
        <v>19.276347215137928</v>
      </c>
      <c r="E1493">
        <v>3.1250388152625259</v>
      </c>
      <c r="F1493" s="25">
        <f t="shared" si="70"/>
        <v>19.024960803267746</v>
      </c>
      <c r="G1493">
        <v>4.1015493321722341</v>
      </c>
      <c r="H1493" s="25">
        <f t="shared" si="71"/>
        <v>18.04845028635804</v>
      </c>
      <c r="K1493">
        <v>184.0323547011057</v>
      </c>
      <c r="L1493">
        <v>1491</v>
      </c>
      <c r="M1493" s="25"/>
      <c r="O1493" s="25"/>
      <c r="Q1493" s="25"/>
    </row>
    <row r="1494" spans="1:17" x14ac:dyDescent="0.25">
      <c r="A1494" s="5">
        <f>+'Net Hash Rate'!B1493</f>
        <v>41313</v>
      </c>
      <c r="B1494">
        <f>+'Net Hash Rate'!G1493</f>
        <v>22.659999847412109</v>
      </c>
      <c r="C1494">
        <v>2.9374488886208021</v>
      </c>
      <c r="D1494" s="25">
        <f t="shared" si="69"/>
        <v>19.722550958791306</v>
      </c>
      <c r="E1494">
        <v>3.1937192978004503</v>
      </c>
      <c r="F1494" s="25">
        <f t="shared" si="70"/>
        <v>19.46628054961166</v>
      </c>
      <c r="G1494">
        <v>4.1892017022587904</v>
      </c>
      <c r="H1494" s="25">
        <f t="shared" si="71"/>
        <v>18.470798145153317</v>
      </c>
      <c r="K1494">
        <v>184.70381521074279</v>
      </c>
      <c r="L1494">
        <v>1492</v>
      </c>
      <c r="M1494" s="25"/>
      <c r="O1494" s="25"/>
      <c r="Q1494" s="25"/>
    </row>
    <row r="1495" spans="1:17" x14ac:dyDescent="0.25">
      <c r="A1495" s="5">
        <f>+'Net Hash Rate'!B1494</f>
        <v>41314</v>
      </c>
      <c r="B1495">
        <f>+'Net Hash Rate'!G1494</f>
        <v>23.649999618530273</v>
      </c>
      <c r="C1495">
        <v>3.0154123479856056</v>
      </c>
      <c r="D1495" s="25">
        <f t="shared" si="69"/>
        <v>20.634587270544667</v>
      </c>
      <c r="E1495">
        <v>3.2636537962426977</v>
      </c>
      <c r="F1495" s="25">
        <f t="shared" si="70"/>
        <v>20.386345822287577</v>
      </c>
      <c r="G1495">
        <v>4.2279477019973717</v>
      </c>
      <c r="H1495" s="25">
        <f t="shared" si="71"/>
        <v>19.422051916532901</v>
      </c>
      <c r="K1495">
        <v>199.49532923292713</v>
      </c>
      <c r="L1495">
        <v>1493</v>
      </c>
      <c r="M1495" s="25"/>
      <c r="O1495" s="25"/>
      <c r="Q1495" s="25"/>
    </row>
    <row r="1496" spans="1:17" x14ac:dyDescent="0.25">
      <c r="A1496" s="5">
        <f>+'Net Hash Rate'!B1495</f>
        <v>41315</v>
      </c>
      <c r="B1496">
        <f>+'Net Hash Rate'!G1495</f>
        <v>23.96980094909668</v>
      </c>
      <c r="C1496">
        <v>2.9754727273495072</v>
      </c>
      <c r="D1496" s="25">
        <f t="shared" si="69"/>
        <v>20.994328221747171</v>
      </c>
      <c r="E1496">
        <v>3.1962647232351005</v>
      </c>
      <c r="F1496" s="25">
        <f t="shared" si="70"/>
        <v>20.77353622586158</v>
      </c>
      <c r="G1496">
        <v>4.0539312312526858</v>
      </c>
      <c r="H1496" s="25">
        <f t="shared" si="71"/>
        <v>19.915869717843993</v>
      </c>
      <c r="K1496">
        <v>228.20749244144542</v>
      </c>
      <c r="L1496">
        <v>1494</v>
      </c>
      <c r="M1496" s="25"/>
      <c r="O1496" s="25"/>
      <c r="Q1496" s="25"/>
    </row>
    <row r="1497" spans="1:17" x14ac:dyDescent="0.25">
      <c r="A1497" s="5">
        <f>+'Net Hash Rate'!B1496</f>
        <v>41316</v>
      </c>
      <c r="B1497">
        <f>+'Net Hash Rate'!G1496</f>
        <v>24.649999618530273</v>
      </c>
      <c r="C1497">
        <v>3.1491285431104168</v>
      </c>
      <c r="D1497" s="25">
        <f t="shared" si="69"/>
        <v>21.500871075419855</v>
      </c>
      <c r="E1497">
        <v>3.4102383765427495</v>
      </c>
      <c r="F1497" s="25">
        <f t="shared" si="70"/>
        <v>21.239761241987523</v>
      </c>
      <c r="G1497">
        <v>4.4245195245106483</v>
      </c>
      <c r="H1497" s="25">
        <f t="shared" si="71"/>
        <v>20.225480094019623</v>
      </c>
      <c r="K1497">
        <v>197.62599478805299</v>
      </c>
      <c r="L1497">
        <v>1495</v>
      </c>
      <c r="M1497" s="25"/>
      <c r="O1497" s="25"/>
      <c r="Q1497" s="25"/>
    </row>
    <row r="1498" spans="1:17" x14ac:dyDescent="0.25">
      <c r="A1498" s="5">
        <f>+'Net Hash Rate'!B1497</f>
        <v>41317</v>
      </c>
      <c r="B1498">
        <f>+'Net Hash Rate'!G1497</f>
        <v>25.1697998046875</v>
      </c>
      <c r="C1498">
        <v>3.2965956077945546</v>
      </c>
      <c r="D1498" s="25">
        <f t="shared" si="69"/>
        <v>21.873204196892946</v>
      </c>
      <c r="E1498">
        <v>3.5941497696425264</v>
      </c>
      <c r="F1498" s="25">
        <f t="shared" si="70"/>
        <v>21.575650035044973</v>
      </c>
      <c r="G1498">
        <v>4.7499989113409748</v>
      </c>
      <c r="H1498" s="25">
        <f t="shared" si="71"/>
        <v>20.419800893346526</v>
      </c>
      <c r="K1498">
        <v>176.42398192825269</v>
      </c>
      <c r="L1498">
        <v>1496</v>
      </c>
      <c r="M1498" s="25"/>
      <c r="O1498" s="25"/>
      <c r="Q1498" s="25"/>
    </row>
    <row r="1499" spans="1:17" x14ac:dyDescent="0.25">
      <c r="A1499" s="5">
        <f>+'Net Hash Rate'!B1498</f>
        <v>41318</v>
      </c>
      <c r="B1499">
        <f>+'Net Hash Rate'!G1498</f>
        <v>24.200000762939453</v>
      </c>
      <c r="C1499">
        <v>3.046258297855593</v>
      </c>
      <c r="D1499" s="25">
        <f t="shared" si="69"/>
        <v>21.153742465083859</v>
      </c>
      <c r="E1499">
        <v>3.2852808798635644</v>
      </c>
      <c r="F1499" s="25">
        <f t="shared" si="70"/>
        <v>20.91471988307589</v>
      </c>
      <c r="G1499">
        <v>4.2137640996735248</v>
      </c>
      <c r="H1499" s="25">
        <f t="shared" si="71"/>
        <v>19.986236663265927</v>
      </c>
      <c r="K1499">
        <v>212.40244954975947</v>
      </c>
      <c r="L1499">
        <v>1497</v>
      </c>
      <c r="M1499" s="25"/>
      <c r="O1499" s="25"/>
      <c r="Q1499" s="25"/>
    </row>
    <row r="1500" spans="1:17" x14ac:dyDescent="0.25">
      <c r="A1500" s="5">
        <f>+'Net Hash Rate'!B1499</f>
        <v>41319</v>
      </c>
      <c r="B1500">
        <f>+'Net Hash Rate'!G1499</f>
        <v>27.220500946044922</v>
      </c>
      <c r="C1500">
        <v>3.4323906270710847</v>
      </c>
      <c r="D1500" s="25">
        <f t="shared" si="69"/>
        <v>23.788110318973835</v>
      </c>
      <c r="E1500">
        <v>3.7035047176002229</v>
      </c>
      <c r="F1500" s="25">
        <f t="shared" si="70"/>
        <v>23.5169962284447</v>
      </c>
      <c r="G1500">
        <v>4.7566474022606595</v>
      </c>
      <c r="H1500" s="25">
        <f t="shared" si="71"/>
        <v>22.463853543784261</v>
      </c>
      <c r="K1500">
        <v>210.58095746374076</v>
      </c>
      <c r="L1500">
        <v>1498</v>
      </c>
      <c r="M1500" s="25"/>
      <c r="O1500" s="25"/>
      <c r="Q1500" s="25"/>
    </row>
    <row r="1501" spans="1:17" x14ac:dyDescent="0.25">
      <c r="A1501" s="5">
        <f>+'Net Hash Rate'!B1500</f>
        <v>41320</v>
      </c>
      <c r="B1501">
        <f>+'Net Hash Rate'!G1500</f>
        <v>27.100000381469727</v>
      </c>
      <c r="C1501">
        <v>3.3794680241388635</v>
      </c>
      <c r="D1501" s="25">
        <f t="shared" si="69"/>
        <v>23.720532357330864</v>
      </c>
      <c r="E1501">
        <v>3.6349823807958277</v>
      </c>
      <c r="F1501" s="25">
        <f t="shared" si="70"/>
        <v>23.465018000673901</v>
      </c>
      <c r="G1501">
        <v>4.6275278992297997</v>
      </c>
      <c r="H1501" s="25">
        <f t="shared" si="71"/>
        <v>22.472472482239926</v>
      </c>
      <c r="K1501">
        <v>222.80265736309926</v>
      </c>
      <c r="L1501">
        <v>1499</v>
      </c>
      <c r="M1501" s="25"/>
      <c r="O1501" s="25"/>
      <c r="Q1501" s="25"/>
    </row>
    <row r="1502" spans="1:17" x14ac:dyDescent="0.25">
      <c r="A1502" s="5">
        <f>+'Net Hash Rate'!B1501</f>
        <v>41321</v>
      </c>
      <c r="B1502">
        <f>+'Net Hash Rate'!G1501</f>
        <v>27.215799331665039</v>
      </c>
      <c r="C1502">
        <v>3.3569166343972676</v>
      </c>
      <c r="D1502" s="25">
        <f t="shared" si="69"/>
        <v>23.85888269726777</v>
      </c>
      <c r="E1502">
        <v>3.5994041795410654</v>
      </c>
      <c r="F1502" s="25">
        <f t="shared" si="70"/>
        <v>23.616395152123975</v>
      </c>
      <c r="G1502">
        <v>4.5413470486521454</v>
      </c>
      <c r="H1502" s="25">
        <f t="shared" si="71"/>
        <v>22.674452283012894</v>
      </c>
      <c r="K1502">
        <v>236.14127661478958</v>
      </c>
      <c r="L1502">
        <v>1500</v>
      </c>
      <c r="M1502" s="25"/>
      <c r="O1502" s="25"/>
      <c r="Q1502" s="25"/>
    </row>
    <row r="1503" spans="1:17" x14ac:dyDescent="0.25">
      <c r="A1503" s="5">
        <f>+'Net Hash Rate'!B1502</f>
        <v>41322</v>
      </c>
      <c r="B1503">
        <f>+'Net Hash Rate'!G1502</f>
        <v>26.814599990844727</v>
      </c>
      <c r="C1503">
        <v>3.356992700555034</v>
      </c>
      <c r="D1503" s="25">
        <f t="shared" si="69"/>
        <v>23.457607290289694</v>
      </c>
      <c r="E1503">
        <v>3.6148217636748372</v>
      </c>
      <c r="F1503" s="25">
        <f t="shared" si="70"/>
        <v>23.19977822716989</v>
      </c>
      <c r="G1503">
        <v>4.6163587593637088</v>
      </c>
      <c r="H1503" s="25">
        <f t="shared" si="71"/>
        <v>22.198241231481017</v>
      </c>
      <c r="K1503">
        <v>218.35497059746066</v>
      </c>
      <c r="L1503">
        <v>1501</v>
      </c>
      <c r="M1503" s="25"/>
      <c r="O1503" s="25"/>
      <c r="Q1503" s="25"/>
    </row>
    <row r="1504" spans="1:17" x14ac:dyDescent="0.25">
      <c r="A1504" s="5">
        <f>+'Net Hash Rate'!B1503</f>
        <v>41323</v>
      </c>
      <c r="B1504">
        <f>+'Net Hash Rate'!G1503</f>
        <v>26.950000762939453</v>
      </c>
      <c r="C1504">
        <v>3.4811890302014827</v>
      </c>
      <c r="D1504" s="25">
        <f t="shared" si="69"/>
        <v>23.468811732737969</v>
      </c>
      <c r="E1504">
        <v>3.7812520189803478</v>
      </c>
      <c r="F1504" s="25">
        <f t="shared" si="70"/>
        <v>23.168748743959107</v>
      </c>
      <c r="G1504">
        <v>4.9468466988918509</v>
      </c>
      <c r="H1504" s="25">
        <f t="shared" si="71"/>
        <v>22.003154064047603</v>
      </c>
      <c r="K1504">
        <v>187.71108155588104</v>
      </c>
      <c r="L1504">
        <v>1502</v>
      </c>
      <c r="M1504" s="25"/>
      <c r="O1504" s="25"/>
      <c r="Q1504" s="25"/>
    </row>
    <row r="1505" spans="1:17" x14ac:dyDescent="0.25">
      <c r="A1505" s="5">
        <f>+'Net Hash Rate'!B1504</f>
        <v>41324</v>
      </c>
      <c r="B1505">
        <f>+'Net Hash Rate'!G1504</f>
        <v>29.417600631713867</v>
      </c>
      <c r="C1505">
        <v>3.7333270795761067</v>
      </c>
      <c r="D1505" s="25">
        <f t="shared" si="69"/>
        <v>25.684273552137761</v>
      </c>
      <c r="E1505">
        <v>4.0354427015021619</v>
      </c>
      <c r="F1505" s="25">
        <f t="shared" si="70"/>
        <v>25.382157930211704</v>
      </c>
      <c r="G1505">
        <v>5.2090108348739168</v>
      </c>
      <c r="H1505" s="25">
        <f t="shared" si="71"/>
        <v>24.208589796839952</v>
      </c>
      <c r="K1505">
        <v>204.03531645317616</v>
      </c>
      <c r="L1505">
        <v>1503</v>
      </c>
      <c r="M1505" s="25"/>
      <c r="O1505" s="25"/>
      <c r="Q1505" s="25"/>
    </row>
    <row r="1506" spans="1:17" x14ac:dyDescent="0.25">
      <c r="A1506" s="5">
        <f>+'Net Hash Rate'!B1505</f>
        <v>41325</v>
      </c>
      <c r="B1506">
        <f>+'Net Hash Rate'!G1505</f>
        <v>29.645000457763672</v>
      </c>
      <c r="C1506">
        <v>3.6174785732710122</v>
      </c>
      <c r="D1506" s="25">
        <f t="shared" si="69"/>
        <v>26.027521884492661</v>
      </c>
      <c r="E1506">
        <v>3.8666994349921362</v>
      </c>
      <c r="F1506" s="25">
        <f t="shared" si="70"/>
        <v>25.778301022771537</v>
      </c>
      <c r="G1506">
        <v>4.834797872347842</v>
      </c>
      <c r="H1506" s="25">
        <f t="shared" si="71"/>
        <v>24.81020258541583</v>
      </c>
      <c r="K1506">
        <v>250.64535966768796</v>
      </c>
      <c r="L1506">
        <v>1504</v>
      </c>
      <c r="M1506" s="25"/>
      <c r="O1506" s="25"/>
      <c r="Q1506" s="25"/>
    </row>
    <row r="1507" spans="1:17" x14ac:dyDescent="0.25">
      <c r="A1507" s="5">
        <f>+'Net Hash Rate'!B1506</f>
        <v>41326</v>
      </c>
      <c r="B1507">
        <f>+'Net Hash Rate'!G1506</f>
        <v>29.747699737548828</v>
      </c>
      <c r="C1507">
        <v>3.8216152151965157</v>
      </c>
      <c r="D1507" s="25">
        <f t="shared" si="69"/>
        <v>25.926084522352312</v>
      </c>
      <c r="E1507">
        <v>4.1448287542791595</v>
      </c>
      <c r="F1507" s="25">
        <f t="shared" si="70"/>
        <v>25.602870983269668</v>
      </c>
      <c r="G1507">
        <v>5.4003517468456899</v>
      </c>
      <c r="H1507" s="25">
        <f t="shared" si="71"/>
        <v>24.347347990703138</v>
      </c>
      <c r="K1507">
        <v>192.5123651386879</v>
      </c>
      <c r="L1507">
        <v>1505</v>
      </c>
      <c r="M1507" s="25"/>
      <c r="O1507" s="25"/>
      <c r="Q1507" s="25"/>
    </row>
    <row r="1508" spans="1:17" x14ac:dyDescent="0.25">
      <c r="A1508" s="5">
        <f>+'Net Hash Rate'!B1507</f>
        <v>41327</v>
      </c>
      <c r="B1508">
        <f>+'Net Hash Rate'!G1507</f>
        <v>30.245399475097656</v>
      </c>
      <c r="C1508">
        <v>3.9005576772919368</v>
      </c>
      <c r="D1508" s="25">
        <f t="shared" si="69"/>
        <v>26.344841797805721</v>
      </c>
      <c r="E1508">
        <v>4.2349054150911503</v>
      </c>
      <c r="F1508" s="25">
        <f t="shared" si="70"/>
        <v>26.010494060006508</v>
      </c>
      <c r="G1508">
        <v>5.5336792025721921</v>
      </c>
      <c r="H1508" s="25">
        <f t="shared" si="71"/>
        <v>24.711720272525465</v>
      </c>
      <c r="K1508">
        <v>189.10736687174486</v>
      </c>
      <c r="L1508">
        <v>1506</v>
      </c>
      <c r="M1508" s="25"/>
      <c r="O1508" s="25"/>
      <c r="Q1508" s="25"/>
    </row>
    <row r="1509" spans="1:17" x14ac:dyDescent="0.25">
      <c r="A1509" s="5">
        <f>+'Net Hash Rate'!B1508</f>
        <v>41328</v>
      </c>
      <c r="B1509">
        <f>+'Net Hash Rate'!G1508</f>
        <v>29.799999237060547</v>
      </c>
      <c r="C1509">
        <v>3.7273086884900613</v>
      </c>
      <c r="D1509" s="25">
        <f t="shared" si="69"/>
        <v>26.072690548570485</v>
      </c>
      <c r="E1509">
        <v>4.0125323619940065</v>
      </c>
      <c r="F1509" s="25">
        <f t="shared" si="70"/>
        <v>25.787466875066542</v>
      </c>
      <c r="G1509">
        <v>5.1204837217200794</v>
      </c>
      <c r="H1509" s="25">
        <f t="shared" si="71"/>
        <v>24.679515515340469</v>
      </c>
      <c r="K1509">
        <v>219.38731995085854</v>
      </c>
      <c r="L1509">
        <v>1507</v>
      </c>
      <c r="M1509" s="25"/>
      <c r="O1509" s="25"/>
      <c r="Q1509" s="25"/>
    </row>
    <row r="1510" spans="1:17" x14ac:dyDescent="0.25">
      <c r="A1510" s="5">
        <f>+'Net Hash Rate'!B1509</f>
        <v>41329</v>
      </c>
      <c r="B1510">
        <f>+'Net Hash Rate'!G1509</f>
        <v>29.889999389648438</v>
      </c>
      <c r="C1510">
        <v>3.7731430714896663</v>
      </c>
      <c r="D1510" s="25">
        <f t="shared" si="69"/>
        <v>26.116856318158771</v>
      </c>
      <c r="E1510">
        <v>4.0724252361733146</v>
      </c>
      <c r="F1510" s="25">
        <f t="shared" si="70"/>
        <v>25.817574153475121</v>
      </c>
      <c r="G1510">
        <v>5.2349868048869457</v>
      </c>
      <c r="H1510" s="25">
        <f t="shared" si="71"/>
        <v>24.655012584761494</v>
      </c>
      <c r="K1510">
        <v>209.4359857021096</v>
      </c>
      <c r="L1510">
        <v>1508</v>
      </c>
      <c r="M1510" s="25"/>
      <c r="O1510" s="25"/>
      <c r="Q1510" s="25"/>
    </row>
    <row r="1511" spans="1:17" x14ac:dyDescent="0.25">
      <c r="A1511" s="5">
        <f>+'Net Hash Rate'!B1510</f>
        <v>41330</v>
      </c>
      <c r="B1511">
        <f>+'Net Hash Rate'!G1510</f>
        <v>30.399999618530273</v>
      </c>
      <c r="C1511">
        <v>3.76070383912809</v>
      </c>
      <c r="D1511" s="25">
        <f t="shared" si="69"/>
        <v>26.639295779402183</v>
      </c>
      <c r="E1511">
        <v>4.0357732844119871</v>
      </c>
      <c r="F1511" s="25">
        <f t="shared" si="70"/>
        <v>26.364226334118285</v>
      </c>
      <c r="G1511">
        <v>5.1042805446172785</v>
      </c>
      <c r="H1511" s="25">
        <f t="shared" si="71"/>
        <v>25.295719073912995</v>
      </c>
      <c r="K1511">
        <v>232.42970445001436</v>
      </c>
      <c r="L1511">
        <v>1509</v>
      </c>
      <c r="M1511" s="25"/>
      <c r="O1511" s="25"/>
      <c r="Q1511" s="25"/>
    </row>
    <row r="1512" spans="1:17" x14ac:dyDescent="0.25">
      <c r="A1512" s="5">
        <f>+'Net Hash Rate'!B1511</f>
        <v>41331</v>
      </c>
      <c r="B1512">
        <f>+'Net Hash Rate'!G1511</f>
        <v>31.100000381469727</v>
      </c>
      <c r="C1512">
        <v>3.9951151912090839</v>
      </c>
      <c r="D1512" s="25">
        <f t="shared" si="69"/>
        <v>27.104885190260642</v>
      </c>
      <c r="E1512">
        <v>4.3329351223099151</v>
      </c>
      <c r="F1512" s="25">
        <f t="shared" si="70"/>
        <v>26.767065259159811</v>
      </c>
      <c r="G1512">
        <v>5.6451966446710991</v>
      </c>
      <c r="H1512" s="25">
        <f t="shared" si="71"/>
        <v>25.454803736798628</v>
      </c>
      <c r="K1512">
        <v>192.56331100609003</v>
      </c>
      <c r="L1512">
        <v>1510</v>
      </c>
      <c r="M1512" s="25"/>
      <c r="O1512" s="25"/>
      <c r="Q1512" s="25"/>
    </row>
    <row r="1513" spans="1:17" x14ac:dyDescent="0.25">
      <c r="A1513" s="5">
        <f>+'Net Hash Rate'!B1512</f>
        <v>41332</v>
      </c>
      <c r="B1513">
        <f>+'Net Hash Rate'!G1512</f>
        <v>30.901199340820313</v>
      </c>
      <c r="C1513">
        <v>3.882867250221584</v>
      </c>
      <c r="D1513" s="25">
        <f t="shared" si="69"/>
        <v>27.018332090598729</v>
      </c>
      <c r="E1513">
        <v>4.1854333545212814</v>
      </c>
      <c r="F1513" s="25">
        <f t="shared" si="70"/>
        <v>26.715765986299033</v>
      </c>
      <c r="G1513">
        <v>5.3607513866734529</v>
      </c>
      <c r="H1513" s="25">
        <f t="shared" si="71"/>
        <v>25.54044795414686</v>
      </c>
      <c r="K1513">
        <v>214.3134875187726</v>
      </c>
      <c r="L1513">
        <v>1511</v>
      </c>
      <c r="M1513" s="25"/>
      <c r="O1513" s="25"/>
      <c r="Q1513" s="25"/>
    </row>
    <row r="1514" spans="1:17" x14ac:dyDescent="0.25">
      <c r="A1514" s="5">
        <f>+'Net Hash Rate'!B1513</f>
        <v>41333</v>
      </c>
      <c r="B1514">
        <f>+'Net Hash Rate'!G1513</f>
        <v>33.380001068115234</v>
      </c>
      <c r="C1514">
        <v>4.2458870234424815</v>
      </c>
      <c r="D1514" s="25">
        <f t="shared" si="69"/>
        <v>29.134114044672753</v>
      </c>
      <c r="E1514">
        <v>4.5923982028777939</v>
      </c>
      <c r="F1514" s="25">
        <f t="shared" si="70"/>
        <v>28.787602865237439</v>
      </c>
      <c r="G1514">
        <v>5.938420879394263</v>
      </c>
      <c r="H1514" s="25">
        <f t="shared" si="71"/>
        <v>27.44158018872097</v>
      </c>
      <c r="K1514">
        <v>201.78821884235288</v>
      </c>
      <c r="L1514">
        <v>1512</v>
      </c>
      <c r="M1514" s="25"/>
      <c r="O1514" s="25"/>
      <c r="Q1514" s="25"/>
    </row>
    <row r="1515" spans="1:17" x14ac:dyDescent="0.25">
      <c r="A1515" s="5">
        <f>+'Net Hash Rate'!B1514</f>
        <v>41334</v>
      </c>
      <c r="B1515">
        <f>+'Net Hash Rate'!G1514</f>
        <v>34.5</v>
      </c>
      <c r="C1515">
        <v>4.3812047534859344</v>
      </c>
      <c r="D1515" s="25">
        <f t="shared" si="69"/>
        <v>30.118795246514065</v>
      </c>
      <c r="E1515">
        <v>4.7366155998318362</v>
      </c>
      <c r="F1515" s="25">
        <f t="shared" si="70"/>
        <v>29.763384400168164</v>
      </c>
      <c r="G1515">
        <v>6.1172090324624904</v>
      </c>
      <c r="H1515" s="25">
        <f t="shared" si="71"/>
        <v>28.38279096753751</v>
      </c>
      <c r="K1515">
        <v>203.38464437656077</v>
      </c>
      <c r="L1515">
        <v>1513</v>
      </c>
      <c r="M1515" s="25"/>
      <c r="O1515" s="25"/>
      <c r="Q1515" s="25"/>
    </row>
    <row r="1516" spans="1:17" x14ac:dyDescent="0.25">
      <c r="A1516" s="5">
        <f>+'Net Hash Rate'!B1515</f>
        <v>41335</v>
      </c>
      <c r="B1516">
        <f>+'Net Hash Rate'!G1515</f>
        <v>34.25</v>
      </c>
      <c r="C1516">
        <v>4.4027531926993273</v>
      </c>
      <c r="D1516" s="25">
        <f t="shared" si="69"/>
        <v>29.847246807300671</v>
      </c>
      <c r="E1516">
        <v>4.7759300782702026</v>
      </c>
      <c r="F1516" s="25">
        <f t="shared" si="70"/>
        <v>29.474069921729797</v>
      </c>
      <c r="G1516">
        <v>6.2255356902702585</v>
      </c>
      <c r="H1516" s="25">
        <f t="shared" si="71"/>
        <v>28.024464309729741</v>
      </c>
      <c r="K1516">
        <v>191.95559828937212</v>
      </c>
      <c r="L1516">
        <v>1514</v>
      </c>
      <c r="M1516" s="25"/>
      <c r="O1516" s="25"/>
      <c r="Q1516" s="25"/>
    </row>
    <row r="1517" spans="1:17" x14ac:dyDescent="0.25">
      <c r="A1517" s="5">
        <f>+'Net Hash Rate'!B1516</f>
        <v>41336</v>
      </c>
      <c r="B1517">
        <f>+'Net Hash Rate'!G1516</f>
        <v>34.5</v>
      </c>
      <c r="C1517">
        <v>4.299607867264486</v>
      </c>
      <c r="D1517" s="25">
        <f t="shared" si="69"/>
        <v>30.200392132735516</v>
      </c>
      <c r="E1517">
        <v>4.6238758115981362</v>
      </c>
      <c r="F1517" s="25">
        <f t="shared" si="70"/>
        <v>29.876124188401864</v>
      </c>
      <c r="G1517">
        <v>5.8834946413621996</v>
      </c>
      <c r="H1517" s="25">
        <f t="shared" si="71"/>
        <v>28.616505358637802</v>
      </c>
      <c r="K1517">
        <v>223.52175842576395</v>
      </c>
      <c r="L1517">
        <v>1515</v>
      </c>
      <c r="M1517" s="25"/>
      <c r="O1517" s="25"/>
      <c r="Q1517" s="25"/>
    </row>
    <row r="1518" spans="1:17" x14ac:dyDescent="0.25">
      <c r="A1518" s="5">
        <f>+'Net Hash Rate'!B1517</f>
        <v>41337</v>
      </c>
      <c r="B1518">
        <f>+'Net Hash Rate'!G1517</f>
        <v>36.152000427246094</v>
      </c>
      <c r="C1518">
        <v>4.3784873947294125</v>
      </c>
      <c r="D1518" s="25">
        <f t="shared" si="69"/>
        <v>31.773513032516682</v>
      </c>
      <c r="E1518">
        <v>4.6698095800657944</v>
      </c>
      <c r="F1518" s="25">
        <f t="shared" si="70"/>
        <v>31.482190847180298</v>
      </c>
      <c r="G1518">
        <v>5.8014506090049673</v>
      </c>
      <c r="H1518" s="25">
        <f t="shared" si="71"/>
        <v>30.350549818241127</v>
      </c>
      <c r="K1518">
        <v>261.75978046432942</v>
      </c>
      <c r="L1518">
        <v>1516</v>
      </c>
      <c r="M1518" s="25"/>
      <c r="O1518" s="25"/>
      <c r="Q1518" s="25"/>
    </row>
    <row r="1519" spans="1:17" x14ac:dyDescent="0.25">
      <c r="A1519" s="5">
        <f>+'Net Hash Rate'!B1518</f>
        <v>41338</v>
      </c>
      <c r="B1519">
        <f>+'Net Hash Rate'!G1518</f>
        <v>40.330001831054688</v>
      </c>
      <c r="C1519">
        <v>4.9986481460408898</v>
      </c>
      <c r="D1519" s="25">
        <f t="shared" si="69"/>
        <v>35.331353685013795</v>
      </c>
      <c r="E1519">
        <v>5.3672048555017362</v>
      </c>
      <c r="F1519" s="25">
        <f t="shared" si="70"/>
        <v>34.962796975552948</v>
      </c>
      <c r="G1519">
        <v>6.7988633934023834</v>
      </c>
      <c r="H1519" s="25">
        <f t="shared" si="71"/>
        <v>33.531138437652302</v>
      </c>
      <c r="K1519">
        <v>230.07381677592718</v>
      </c>
      <c r="L1519">
        <v>1517</v>
      </c>
      <c r="M1519" s="25"/>
      <c r="O1519" s="25"/>
      <c r="Q1519" s="25"/>
    </row>
    <row r="1520" spans="1:17" x14ac:dyDescent="0.25">
      <c r="A1520" s="5">
        <f>+'Net Hash Rate'!B1519</f>
        <v>41339</v>
      </c>
      <c r="B1520">
        <f>+'Net Hash Rate'!G1519</f>
        <v>41.020099639892578</v>
      </c>
      <c r="C1520">
        <v>4.9465090278072008</v>
      </c>
      <c r="D1520" s="25">
        <f t="shared" si="69"/>
        <v>36.073590612085376</v>
      </c>
      <c r="E1520">
        <v>5.2688271064964232</v>
      </c>
      <c r="F1520" s="25">
        <f t="shared" si="70"/>
        <v>35.751272533396154</v>
      </c>
      <c r="G1520">
        <v>6.5208716831646996</v>
      </c>
      <c r="H1520" s="25">
        <f t="shared" si="71"/>
        <v>34.499227956727879</v>
      </c>
      <c r="K1520">
        <v>268.60614775655165</v>
      </c>
      <c r="L1520">
        <v>1518</v>
      </c>
      <c r="M1520" s="25"/>
      <c r="O1520" s="25"/>
      <c r="Q1520" s="25"/>
    </row>
    <row r="1521" spans="1:17" x14ac:dyDescent="0.25">
      <c r="A1521" s="5">
        <f>+'Net Hash Rate'!B1520</f>
        <v>41340</v>
      </c>
      <c r="B1521">
        <f>+'Net Hash Rate'!G1520</f>
        <v>42</v>
      </c>
      <c r="C1521">
        <v>5.0495660830659714</v>
      </c>
      <c r="D1521" s="25">
        <f t="shared" si="69"/>
        <v>36.950433916934031</v>
      </c>
      <c r="E1521">
        <v>5.3738180797175437</v>
      </c>
      <c r="F1521" s="25">
        <f t="shared" si="70"/>
        <v>36.626181920282455</v>
      </c>
      <c r="G1521">
        <v>6.6333749607105679</v>
      </c>
      <c r="H1521" s="25">
        <f t="shared" si="71"/>
        <v>35.366625039289431</v>
      </c>
      <c r="K1521">
        <v>273.49420301622666</v>
      </c>
      <c r="L1521">
        <v>1519</v>
      </c>
      <c r="M1521" s="25"/>
      <c r="O1521" s="25"/>
      <c r="Q1521" s="25"/>
    </row>
    <row r="1522" spans="1:17" x14ac:dyDescent="0.25">
      <c r="A1522" s="5">
        <f>+'Net Hash Rate'!B1521</f>
        <v>41341</v>
      </c>
      <c r="B1522">
        <f>+'Net Hash Rate'!G1521</f>
        <v>44.180000305175781</v>
      </c>
      <c r="C1522">
        <v>5.268739418513376</v>
      </c>
      <c r="D1522" s="25">
        <f t="shared" si="69"/>
        <v>38.911260886662404</v>
      </c>
      <c r="E1522">
        <v>5.593439227846928</v>
      </c>
      <c r="F1522" s="25">
        <f t="shared" si="70"/>
        <v>38.586561077328852</v>
      </c>
      <c r="G1522">
        <v>6.8547356372031123</v>
      </c>
      <c r="H1522" s="25">
        <f t="shared" si="71"/>
        <v>37.325264667972668</v>
      </c>
      <c r="K1522">
        <v>287.61035098747669</v>
      </c>
      <c r="L1522">
        <v>1520</v>
      </c>
      <c r="M1522" s="25"/>
      <c r="O1522" s="25"/>
      <c r="Q1522" s="25"/>
    </row>
    <row r="1523" spans="1:17" x14ac:dyDescent="0.25">
      <c r="A1523" s="5">
        <f>+'Net Hash Rate'!B1522</f>
        <v>41342</v>
      </c>
      <c r="B1523">
        <f>+'Net Hash Rate'!G1522</f>
        <v>46.849998474121094</v>
      </c>
      <c r="C1523">
        <v>5.5854303297624917</v>
      </c>
      <c r="D1523" s="25">
        <f t="shared" si="69"/>
        <v>41.264568144358606</v>
      </c>
      <c r="E1523">
        <v>5.9290956285163929</v>
      </c>
      <c r="F1523" s="25">
        <f t="shared" si="70"/>
        <v>40.920902845604701</v>
      </c>
      <c r="G1523">
        <v>7.2640634815259233</v>
      </c>
      <c r="H1523" s="25">
        <f t="shared" si="71"/>
        <v>39.58593499259517</v>
      </c>
      <c r="K1523">
        <v>288.17271893773426</v>
      </c>
      <c r="L1523">
        <v>1521</v>
      </c>
      <c r="M1523" s="25"/>
      <c r="O1523" s="25"/>
      <c r="Q1523" s="25"/>
    </row>
    <row r="1524" spans="1:17" x14ac:dyDescent="0.25">
      <c r="A1524" s="5">
        <f>+'Net Hash Rate'!B1523</f>
        <v>41343</v>
      </c>
      <c r="B1524">
        <f>+'Net Hash Rate'!G1523</f>
        <v>46</v>
      </c>
      <c r="C1524">
        <v>5.4306725352574503</v>
      </c>
      <c r="D1524" s="25">
        <f t="shared" si="69"/>
        <v>40.56932746474255</v>
      </c>
      <c r="E1524">
        <v>5.7477134735548132</v>
      </c>
      <c r="F1524" s="25">
        <f t="shared" si="70"/>
        <v>40.252286526445189</v>
      </c>
      <c r="G1524">
        <v>6.9792589983709181</v>
      </c>
      <c r="H1524" s="25">
        <f t="shared" si="71"/>
        <v>39.020741001629084</v>
      </c>
      <c r="K1524">
        <v>307.10982133184007</v>
      </c>
      <c r="L1524">
        <v>1522</v>
      </c>
      <c r="M1524" s="25"/>
      <c r="O1524" s="25"/>
      <c r="Q1524" s="25"/>
    </row>
    <row r="1525" spans="1:17" x14ac:dyDescent="0.25">
      <c r="A1525" s="5">
        <f>+'Net Hash Rate'!B1524</f>
        <v>41344</v>
      </c>
      <c r="B1525">
        <f>+'Net Hash Rate'!G1524</f>
        <v>48.400001525878906</v>
      </c>
      <c r="C1525">
        <v>5.8532623500298842</v>
      </c>
      <c r="D1525" s="25">
        <f t="shared" si="69"/>
        <v>42.546739175849019</v>
      </c>
      <c r="E1525">
        <v>6.2399918784338695</v>
      </c>
      <c r="F1525" s="25">
        <f t="shared" si="70"/>
        <v>42.160009647445037</v>
      </c>
      <c r="G1525">
        <v>7.7422427315191511</v>
      </c>
      <c r="H1525" s="25">
        <f t="shared" si="71"/>
        <v>40.657758794359758</v>
      </c>
      <c r="K1525">
        <v>264.04028273571362</v>
      </c>
      <c r="L1525">
        <v>1523</v>
      </c>
      <c r="M1525" s="25"/>
      <c r="O1525" s="25"/>
      <c r="Q1525" s="25"/>
    </row>
    <row r="1526" spans="1:17" x14ac:dyDescent="0.25">
      <c r="A1526" s="5">
        <f>+'Net Hash Rate'!B1525</f>
        <v>41345</v>
      </c>
      <c r="B1526">
        <f>+'Net Hash Rate'!G1525</f>
        <v>44.289901733398438</v>
      </c>
      <c r="C1526">
        <v>5.65077612055532</v>
      </c>
      <c r="D1526" s="25">
        <f t="shared" si="69"/>
        <v>38.639125612843117</v>
      </c>
      <c r="E1526">
        <v>6.1170924445730313</v>
      </c>
      <c r="F1526" s="25">
        <f t="shared" si="70"/>
        <v>38.172809288825405</v>
      </c>
      <c r="G1526">
        <v>7.9284982052198281</v>
      </c>
      <c r="H1526" s="25">
        <f t="shared" si="71"/>
        <v>36.361403528178613</v>
      </c>
      <c r="K1526">
        <v>198.86479776612174</v>
      </c>
      <c r="L1526">
        <v>1524</v>
      </c>
      <c r="M1526" s="25"/>
      <c r="O1526" s="25"/>
      <c r="Q1526" s="25"/>
    </row>
    <row r="1527" spans="1:17" x14ac:dyDescent="0.25">
      <c r="A1527" s="5">
        <f>+'Net Hash Rate'!B1526</f>
        <v>41346</v>
      </c>
      <c r="B1527">
        <f>+'Net Hash Rate'!G1526</f>
        <v>46.919998168945313</v>
      </c>
      <c r="C1527">
        <v>5.5672612307603808</v>
      </c>
      <c r="D1527" s="25">
        <f t="shared" si="69"/>
        <v>41.352736938184933</v>
      </c>
      <c r="E1527">
        <v>5.9013203071466025</v>
      </c>
      <c r="F1527" s="25">
        <f t="shared" si="70"/>
        <v>41.018677861798707</v>
      </c>
      <c r="G1527">
        <v>7.1989727893688835</v>
      </c>
      <c r="H1527" s="25">
        <f t="shared" si="71"/>
        <v>39.721025379576432</v>
      </c>
      <c r="K1527">
        <v>297.09286670271405</v>
      </c>
      <c r="L1527">
        <v>1525</v>
      </c>
      <c r="M1527" s="25"/>
      <c r="O1527" s="25"/>
      <c r="Q1527" s="25"/>
    </row>
    <row r="1528" spans="1:17" x14ac:dyDescent="0.25">
      <c r="A1528" s="5">
        <f>+'Net Hash Rate'!B1527</f>
        <v>41347</v>
      </c>
      <c r="B1528">
        <f>+'Net Hash Rate'!G1527</f>
        <v>47.169601440429688</v>
      </c>
      <c r="C1528">
        <v>5.4843232696208739</v>
      </c>
      <c r="D1528" s="25">
        <f t="shared" si="69"/>
        <v>41.685278170808814</v>
      </c>
      <c r="E1528">
        <v>5.7772010463883632</v>
      </c>
      <c r="F1528" s="25">
        <f t="shared" si="70"/>
        <v>41.392400394041324</v>
      </c>
      <c r="G1528">
        <v>6.9148847702416756</v>
      </c>
      <c r="H1528" s="25">
        <f t="shared" si="71"/>
        <v>40.25471667018801</v>
      </c>
      <c r="K1528">
        <v>341.59187055481107</v>
      </c>
      <c r="L1528">
        <v>1526</v>
      </c>
      <c r="M1528" s="25"/>
      <c r="O1528" s="25"/>
      <c r="Q1528" s="25"/>
    </row>
    <row r="1529" spans="1:17" x14ac:dyDescent="0.25">
      <c r="A1529" s="5">
        <f>+'Net Hash Rate'!B1528</f>
        <v>41348</v>
      </c>
      <c r="B1529">
        <f>+'Net Hash Rate'!G1528</f>
        <v>46.950000762939453</v>
      </c>
      <c r="C1529">
        <v>5.6701469637371886</v>
      </c>
      <c r="D1529" s="25">
        <f t="shared" si="69"/>
        <v>41.279853799202264</v>
      </c>
      <c r="E1529">
        <v>6.0423291065799658</v>
      </c>
      <c r="F1529" s="25">
        <f t="shared" si="70"/>
        <v>40.90767165635949</v>
      </c>
      <c r="G1529">
        <v>7.4880706404527304</v>
      </c>
      <c r="H1529" s="25">
        <f t="shared" si="71"/>
        <v>39.46193012248672</v>
      </c>
      <c r="K1529">
        <v>266.19130182163798</v>
      </c>
      <c r="L1529">
        <v>1527</v>
      </c>
      <c r="M1529" s="25"/>
      <c r="O1529" s="25"/>
      <c r="Q1529" s="25"/>
    </row>
    <row r="1530" spans="1:17" x14ac:dyDescent="0.25">
      <c r="A1530" s="5">
        <f>+'Net Hash Rate'!B1529</f>
        <v>41349</v>
      </c>
      <c r="B1530">
        <f>+'Net Hash Rate'!G1529</f>
        <v>47.000198364257813</v>
      </c>
      <c r="C1530">
        <v>5.6659993405849258</v>
      </c>
      <c r="D1530" s="25">
        <f t="shared" si="69"/>
        <v>41.334199023672888</v>
      </c>
      <c r="E1530">
        <v>6.0346825886469571</v>
      </c>
      <c r="F1530" s="25">
        <f t="shared" si="70"/>
        <v>40.965515775610854</v>
      </c>
      <c r="G1530">
        <v>7.4668326657439135</v>
      </c>
      <c r="H1530" s="25">
        <f t="shared" si="71"/>
        <v>39.533365698513897</v>
      </c>
      <c r="K1530">
        <v>269.07129135448116</v>
      </c>
      <c r="L1530">
        <v>1528</v>
      </c>
      <c r="M1530" s="25"/>
      <c r="O1530" s="25"/>
      <c r="Q1530" s="25"/>
    </row>
    <row r="1531" spans="1:17" x14ac:dyDescent="0.25">
      <c r="A1531" s="5">
        <f>+'Net Hash Rate'!B1530</f>
        <v>41350</v>
      </c>
      <c r="B1531">
        <f>+'Net Hash Rate'!G1530</f>
        <v>47.400001525878906</v>
      </c>
      <c r="C1531">
        <v>5.7049169190342761</v>
      </c>
      <c r="D1531" s="25">
        <f t="shared" si="69"/>
        <v>41.695084606844631</v>
      </c>
      <c r="E1531">
        <v>6.0731945543580537</v>
      </c>
      <c r="F1531" s="25">
        <f t="shared" si="70"/>
        <v>41.326806971520853</v>
      </c>
      <c r="G1531">
        <v>7.5037690287732639</v>
      </c>
      <c r="H1531" s="25">
        <f t="shared" si="71"/>
        <v>39.896232497105643</v>
      </c>
      <c r="K1531">
        <v>271.71946775548986</v>
      </c>
      <c r="L1531">
        <v>1529</v>
      </c>
      <c r="M1531" s="25"/>
      <c r="O1531" s="25"/>
      <c r="Q1531" s="25"/>
    </row>
    <row r="1532" spans="1:17" x14ac:dyDescent="0.25">
      <c r="A1532" s="5">
        <f>+'Net Hash Rate'!B1531</f>
        <v>41351</v>
      </c>
      <c r="B1532">
        <f>+'Net Hash Rate'!G1531</f>
        <v>51.599998474121094</v>
      </c>
      <c r="C1532">
        <v>6.2194099399529765</v>
      </c>
      <c r="D1532" s="25">
        <f t="shared" si="69"/>
        <v>45.380588534168119</v>
      </c>
      <c r="E1532">
        <v>6.6237526328009535</v>
      </c>
      <c r="F1532" s="25">
        <f t="shared" si="70"/>
        <v>44.976245841320143</v>
      </c>
      <c r="G1532">
        <v>8.1944218231689199</v>
      </c>
      <c r="H1532" s="25">
        <f t="shared" si="71"/>
        <v>43.40557665095217</v>
      </c>
      <c r="K1532">
        <v>269.35917084311518</v>
      </c>
      <c r="L1532">
        <v>1530</v>
      </c>
      <c r="M1532" s="25"/>
      <c r="O1532" s="25"/>
      <c r="Q1532" s="25"/>
    </row>
    <row r="1533" spans="1:17" x14ac:dyDescent="0.25">
      <c r="A1533" s="5">
        <f>+'Net Hash Rate'!B1532</f>
        <v>41352</v>
      </c>
      <c r="B1533">
        <f>+'Net Hash Rate'!G1532</f>
        <v>59.139999389648438</v>
      </c>
      <c r="C1533">
        <v>7.0582961580169394</v>
      </c>
      <c r="D1533" s="25">
        <f t="shared" si="69"/>
        <v>52.081703231631501</v>
      </c>
      <c r="E1533">
        <v>7.4950371499000541</v>
      </c>
      <c r="F1533" s="25">
        <f t="shared" si="70"/>
        <v>51.644962239748381</v>
      </c>
      <c r="G1533">
        <v>9.1915575328700179</v>
      </c>
      <c r="H1533" s="25">
        <f t="shared" si="71"/>
        <v>49.948441856778416</v>
      </c>
      <c r="K1533">
        <v>286.20186810714563</v>
      </c>
      <c r="L1533">
        <v>1531</v>
      </c>
      <c r="M1533" s="25"/>
      <c r="O1533" s="25"/>
      <c r="Q1533" s="25"/>
    </row>
    <row r="1534" spans="1:17" x14ac:dyDescent="0.25">
      <c r="A1534" s="5">
        <f>+'Net Hash Rate'!B1533</f>
        <v>41353</v>
      </c>
      <c r="B1534">
        <f>+'Net Hash Rate'!G1533</f>
        <v>64.488800048828125</v>
      </c>
      <c r="C1534">
        <v>7.373599134374369</v>
      </c>
      <c r="D1534" s="25">
        <f t="shared" si="69"/>
        <v>57.115200914453759</v>
      </c>
      <c r="E1534">
        <v>7.7265346270407553</v>
      </c>
      <c r="F1534" s="25">
        <f t="shared" si="70"/>
        <v>56.762265421787369</v>
      </c>
      <c r="G1534">
        <v>9.0975125483033352</v>
      </c>
      <c r="H1534" s="25">
        <f t="shared" si="71"/>
        <v>55.39128750052479</v>
      </c>
      <c r="K1534">
        <v>388.3896208882021</v>
      </c>
      <c r="L1534">
        <v>1532</v>
      </c>
      <c r="M1534" s="25"/>
      <c r="O1534" s="25"/>
      <c r="Q1534" s="25"/>
    </row>
    <row r="1535" spans="1:17" x14ac:dyDescent="0.25">
      <c r="A1535" s="5">
        <f>+'Net Hash Rate'!B1534</f>
        <v>41354</v>
      </c>
      <c r="B1535">
        <f>+'Net Hash Rate'!G1534</f>
        <v>70.849998474121094</v>
      </c>
      <c r="C1535">
        <v>8.0958895407633023</v>
      </c>
      <c r="D1535" s="25">
        <f t="shared" si="69"/>
        <v>62.754108933357791</v>
      </c>
      <c r="E1535">
        <v>8.4817135608097427</v>
      </c>
      <c r="F1535" s="25">
        <f t="shared" si="70"/>
        <v>62.368284913311349</v>
      </c>
      <c r="G1535">
        <v>9.9804469666801339</v>
      </c>
      <c r="H1535" s="25">
        <f t="shared" si="71"/>
        <v>60.86955150744096</v>
      </c>
      <c r="K1535">
        <v>390.35895541685187</v>
      </c>
      <c r="L1535">
        <v>1533</v>
      </c>
      <c r="M1535" s="25"/>
      <c r="O1535" s="25"/>
      <c r="Q1535" s="25"/>
    </row>
    <row r="1536" spans="1:17" x14ac:dyDescent="0.25">
      <c r="A1536" s="5">
        <f>+'Net Hash Rate'!B1535</f>
        <v>41355</v>
      </c>
      <c r="B1536">
        <f>+'Net Hash Rate'!G1535</f>
        <v>69.864997863769531</v>
      </c>
      <c r="C1536">
        <v>7.946404549082791</v>
      </c>
      <c r="D1536" s="25">
        <f t="shared" si="69"/>
        <v>61.918593314686738</v>
      </c>
      <c r="E1536">
        <v>8.3127692640905515</v>
      </c>
      <c r="F1536" s="25">
        <f t="shared" si="70"/>
        <v>61.552228599678983</v>
      </c>
      <c r="G1536">
        <v>9.7359129995381757</v>
      </c>
      <c r="H1536" s="25">
        <f t="shared" si="71"/>
        <v>60.129084864231359</v>
      </c>
      <c r="K1536">
        <v>405.6193674440014</v>
      </c>
      <c r="L1536">
        <v>1534</v>
      </c>
      <c r="M1536" s="25"/>
      <c r="O1536" s="25"/>
      <c r="Q1536" s="25"/>
    </row>
    <row r="1537" spans="1:17" x14ac:dyDescent="0.25">
      <c r="A1537" s="5">
        <f>+'Net Hash Rate'!B1536</f>
        <v>41356</v>
      </c>
      <c r="B1537">
        <f>+'Net Hash Rate'!G1536</f>
        <v>64.349998474121094</v>
      </c>
      <c r="C1537">
        <v>7.3889839485327569</v>
      </c>
      <c r="D1537" s="25">
        <f t="shared" si="69"/>
        <v>56.96101452558834</v>
      </c>
      <c r="E1537">
        <v>7.7530889378066821</v>
      </c>
      <c r="F1537" s="25">
        <f t="shared" si="70"/>
        <v>56.596909536314413</v>
      </c>
      <c r="G1537">
        <v>9.1674547686412389</v>
      </c>
      <c r="H1537" s="25">
        <f t="shared" si="71"/>
        <v>55.182543705479858</v>
      </c>
      <c r="K1537">
        <v>375.45883437088662</v>
      </c>
      <c r="L1537">
        <v>1535</v>
      </c>
      <c r="M1537" s="25"/>
      <c r="O1537" s="25"/>
      <c r="Q1537" s="25"/>
    </row>
    <row r="1538" spans="1:17" x14ac:dyDescent="0.25">
      <c r="A1538" s="5">
        <f>+'Net Hash Rate'!B1537</f>
        <v>41357</v>
      </c>
      <c r="B1538">
        <f>+'Net Hash Rate'!G1537</f>
        <v>71.5</v>
      </c>
      <c r="C1538">
        <v>8.2465062115780547</v>
      </c>
      <c r="D1538" s="25">
        <f t="shared" si="69"/>
        <v>63.253493788421949</v>
      </c>
      <c r="E1538">
        <v>8.6650072976406296</v>
      </c>
      <c r="F1538" s="25">
        <f t="shared" si="70"/>
        <v>62.834992702359372</v>
      </c>
      <c r="G1538">
        <v>10.290674766450696</v>
      </c>
      <c r="H1538" s="25">
        <f t="shared" si="71"/>
        <v>61.209325233549308</v>
      </c>
      <c r="K1538">
        <v>362.74310903344821</v>
      </c>
      <c r="L1538">
        <v>1536</v>
      </c>
      <c r="M1538" s="25"/>
      <c r="O1538" s="25"/>
      <c r="Q1538" s="25"/>
    </row>
    <row r="1539" spans="1:17" x14ac:dyDescent="0.25">
      <c r="A1539" s="5">
        <f>+'Net Hash Rate'!B1538</f>
        <v>41358</v>
      </c>
      <c r="B1539">
        <f>+'Net Hash Rate'!G1538</f>
        <v>73.599998474121094</v>
      </c>
      <c r="C1539">
        <v>8.642634435087146</v>
      </c>
      <c r="D1539" s="25">
        <f t="shared" si="69"/>
        <v>64.957364039033948</v>
      </c>
      <c r="E1539">
        <v>9.1321747243217128</v>
      </c>
      <c r="F1539" s="25">
        <f t="shared" si="70"/>
        <v>64.467823749799379</v>
      </c>
      <c r="G1539">
        <v>11.033793977853399</v>
      </c>
      <c r="H1539" s="25">
        <f t="shared" si="71"/>
        <v>62.566204496267694</v>
      </c>
      <c r="K1539">
        <v>318.45728966953561</v>
      </c>
      <c r="L1539">
        <v>1537</v>
      </c>
      <c r="M1539" s="25"/>
      <c r="O1539" s="25"/>
      <c r="Q1539" s="25"/>
    </row>
    <row r="1540" spans="1:17" x14ac:dyDescent="0.25">
      <c r="A1540" s="5">
        <f>+'Net Hash Rate'!B1539</f>
        <v>41359</v>
      </c>
      <c r="B1540">
        <f>+'Net Hash Rate'!G1539</f>
        <v>78.5</v>
      </c>
      <c r="C1540">
        <v>9.0710382374095495</v>
      </c>
      <c r="D1540" s="25">
        <f t="shared" ref="D1540:D1603" si="72">+B1540-C1540</f>
        <v>69.428961762590447</v>
      </c>
      <c r="E1540">
        <v>9.5370691846892779</v>
      </c>
      <c r="F1540" s="25">
        <f t="shared" ref="F1540:F1603" si="73">+B1540-E1540</f>
        <v>68.962930815310727</v>
      </c>
      <c r="G1540">
        <v>11.347366399397393</v>
      </c>
      <c r="H1540" s="25">
        <f t="shared" ref="H1540:H1603" si="74">+B1540-G1540</f>
        <v>67.152633600602613</v>
      </c>
      <c r="K1540">
        <v>357.55030691169873</v>
      </c>
      <c r="L1540">
        <v>1538</v>
      </c>
      <c r="M1540" s="25"/>
      <c r="O1540" s="25"/>
      <c r="Q1540" s="25"/>
    </row>
    <row r="1541" spans="1:17" x14ac:dyDescent="0.25">
      <c r="A1541" s="5">
        <f>+'Net Hash Rate'!B1540</f>
        <v>41360</v>
      </c>
      <c r="B1541">
        <f>+'Net Hash Rate'!G1540</f>
        <v>88.919998168945313</v>
      </c>
      <c r="C1541">
        <v>10.18787333398112</v>
      </c>
      <c r="D1541" s="25">
        <f t="shared" si="72"/>
        <v>78.732124834964196</v>
      </c>
      <c r="E1541">
        <v>10.68246649594777</v>
      </c>
      <c r="F1541" s="25">
        <f t="shared" si="73"/>
        <v>78.237531672997548</v>
      </c>
      <c r="G1541">
        <v>12.603713633607219</v>
      </c>
      <c r="H1541" s="25">
        <f t="shared" si="74"/>
        <v>76.316284535338099</v>
      </c>
      <c r="K1541">
        <v>382.04551565687649</v>
      </c>
      <c r="L1541">
        <v>1539</v>
      </c>
      <c r="M1541" s="25"/>
      <c r="O1541" s="25"/>
      <c r="Q1541" s="25"/>
    </row>
    <row r="1542" spans="1:17" x14ac:dyDescent="0.25">
      <c r="A1542" s="5">
        <f>+'Net Hash Rate'!B1541</f>
        <v>41361</v>
      </c>
      <c r="B1542">
        <f>+'Net Hash Rate'!G1541</f>
        <v>86.180000305175781</v>
      </c>
      <c r="C1542">
        <v>9.5501893090709142</v>
      </c>
      <c r="D1542" s="25">
        <f t="shared" si="72"/>
        <v>76.629810996104865</v>
      </c>
      <c r="E1542">
        <v>9.9059759169087371</v>
      </c>
      <c r="F1542" s="25">
        <f t="shared" si="73"/>
        <v>76.274024388267037</v>
      </c>
      <c r="G1542">
        <v>11.288028995054763</v>
      </c>
      <c r="H1542" s="25">
        <f t="shared" si="74"/>
        <v>74.891971310121022</v>
      </c>
      <c r="K1542">
        <v>516.91531479589401</v>
      </c>
      <c r="L1542">
        <v>1540</v>
      </c>
      <c r="M1542" s="25"/>
      <c r="O1542" s="25"/>
      <c r="Q1542" s="25"/>
    </row>
    <row r="1543" spans="1:17" x14ac:dyDescent="0.25">
      <c r="A1543" s="5">
        <f>+'Net Hash Rate'!B1542</f>
        <v>41362</v>
      </c>
      <c r="B1543">
        <f>+'Net Hash Rate'!G1542</f>
        <v>90.5</v>
      </c>
      <c r="C1543">
        <v>10.462409403354835</v>
      </c>
      <c r="D1543" s="25">
        <f t="shared" si="72"/>
        <v>80.03759059664516</v>
      </c>
      <c r="E1543">
        <v>11.001480557742829</v>
      </c>
      <c r="F1543" s="25">
        <f t="shared" si="73"/>
        <v>79.498519442257177</v>
      </c>
      <c r="G1543">
        <v>13.095502456962995</v>
      </c>
      <c r="H1543" s="25">
        <f t="shared" si="74"/>
        <v>77.40449754303701</v>
      </c>
      <c r="K1543">
        <v>356.33555212210842</v>
      </c>
      <c r="L1543">
        <v>1541</v>
      </c>
      <c r="M1543" s="25"/>
      <c r="O1543" s="25"/>
      <c r="Q1543" s="25"/>
    </row>
    <row r="1544" spans="1:17" x14ac:dyDescent="0.25">
      <c r="A1544" s="5">
        <f>+'Net Hash Rate'!B1543</f>
        <v>41363</v>
      </c>
      <c r="B1544">
        <f>+'Net Hash Rate'!G1543</f>
        <v>92.19000244140625</v>
      </c>
      <c r="C1544">
        <v>10.6383707655066</v>
      </c>
      <c r="D1544" s="25">
        <f t="shared" si="72"/>
        <v>81.551631675899642</v>
      </c>
      <c r="E1544">
        <v>11.180098754317521</v>
      </c>
      <c r="F1544" s="25">
        <f t="shared" si="73"/>
        <v>81.009903687088723</v>
      </c>
      <c r="G1544">
        <v>13.284441126853544</v>
      </c>
      <c r="H1544" s="25">
        <f t="shared" si="74"/>
        <v>78.905561314552699</v>
      </c>
      <c r="K1544">
        <v>361.29555803784069</v>
      </c>
      <c r="L1544">
        <v>1542</v>
      </c>
      <c r="M1544" s="25"/>
      <c r="O1544" s="25"/>
      <c r="Q1544" s="25"/>
    </row>
    <row r="1545" spans="1:17" x14ac:dyDescent="0.25">
      <c r="A1545" s="5">
        <f>+'Net Hash Rate'!B1544</f>
        <v>41364</v>
      </c>
      <c r="B1545">
        <f>+'Net Hash Rate'!G1544</f>
        <v>93.029998779296875</v>
      </c>
      <c r="C1545">
        <v>10.561300476581367</v>
      </c>
      <c r="D1545" s="25">
        <f t="shared" si="72"/>
        <v>82.468698302715509</v>
      </c>
      <c r="E1545">
        <v>11.041553266368165</v>
      </c>
      <c r="F1545" s="25">
        <f t="shared" si="73"/>
        <v>81.988445512928706</v>
      </c>
      <c r="G1545">
        <v>12.90709522829497</v>
      </c>
      <c r="H1545" s="25">
        <f t="shared" si="74"/>
        <v>80.122903551001912</v>
      </c>
      <c r="K1545">
        <v>412.12644702050278</v>
      </c>
      <c r="L1545">
        <v>1543</v>
      </c>
      <c r="M1545" s="25"/>
      <c r="O1545" s="25"/>
      <c r="Q1545" s="25"/>
    </row>
    <row r="1546" spans="1:17" x14ac:dyDescent="0.25">
      <c r="A1546" s="5">
        <f>+'Net Hash Rate'!B1545</f>
        <v>41365</v>
      </c>
      <c r="B1546">
        <f>+'Net Hash Rate'!G1545</f>
        <v>104</v>
      </c>
      <c r="C1546">
        <v>11.474074098350698</v>
      </c>
      <c r="D1546" s="25">
        <f t="shared" si="72"/>
        <v>92.525925901649302</v>
      </c>
      <c r="E1546">
        <v>11.884013569668911</v>
      </c>
      <c r="F1546" s="25">
        <f t="shared" si="73"/>
        <v>92.115986430331091</v>
      </c>
      <c r="G1546">
        <v>13.476423446004501</v>
      </c>
      <c r="H1546" s="25">
        <f t="shared" si="74"/>
        <v>90.523576553995497</v>
      </c>
      <c r="K1546">
        <v>541.69514696862029</v>
      </c>
      <c r="L1546">
        <v>1544</v>
      </c>
      <c r="M1546" s="25"/>
      <c r="O1546" s="25"/>
      <c r="Q1546" s="25"/>
    </row>
    <row r="1547" spans="1:17" x14ac:dyDescent="0.25">
      <c r="A1547" s="5">
        <f>+'Net Hash Rate'!B1546</f>
        <v>41366</v>
      </c>
      <c r="B1547">
        <f>+'Net Hash Rate'!G1546</f>
        <v>117.98000335693359</v>
      </c>
      <c r="C1547">
        <v>13.101445561257284</v>
      </c>
      <c r="D1547" s="25">
        <f t="shared" si="72"/>
        <v>104.87855779567631</v>
      </c>
      <c r="E1547">
        <v>13.59892860035154</v>
      </c>
      <c r="F1547" s="25">
        <f t="shared" si="73"/>
        <v>104.38107475658205</v>
      </c>
      <c r="G1547">
        <v>15.531401465713179</v>
      </c>
      <c r="H1547" s="25">
        <f t="shared" si="74"/>
        <v>102.44860189122042</v>
      </c>
      <c r="K1547">
        <v>505.96406094144817</v>
      </c>
      <c r="L1547">
        <v>1545</v>
      </c>
      <c r="M1547" s="25"/>
      <c r="O1547" s="25"/>
      <c r="Q1547" s="25"/>
    </row>
    <row r="1548" spans="1:17" x14ac:dyDescent="0.25">
      <c r="A1548" s="5">
        <f>+'Net Hash Rate'!B1547</f>
        <v>41367</v>
      </c>
      <c r="B1548">
        <f>+'Net Hash Rate'!G1547</f>
        <v>135</v>
      </c>
      <c r="C1548">
        <v>14.844617641845106</v>
      </c>
      <c r="D1548" s="25">
        <f t="shared" si="72"/>
        <v>120.1553823581549</v>
      </c>
      <c r="E1548">
        <v>15.357814865453372</v>
      </c>
      <c r="F1548" s="25">
        <f t="shared" si="73"/>
        <v>119.64218513454662</v>
      </c>
      <c r="G1548">
        <v>17.351329480559677</v>
      </c>
      <c r="H1548" s="25">
        <f t="shared" si="74"/>
        <v>117.64867051944032</v>
      </c>
      <c r="K1548">
        <v>561.9144149534485</v>
      </c>
      <c r="L1548">
        <v>1546</v>
      </c>
      <c r="M1548" s="25"/>
      <c r="O1548" s="25"/>
      <c r="Q1548" s="25"/>
    </row>
    <row r="1549" spans="1:17" x14ac:dyDescent="0.25">
      <c r="A1549" s="5">
        <f>+'Net Hash Rate'!B1548</f>
        <v>41368</v>
      </c>
      <c r="B1549">
        <f>+'Net Hash Rate'!G1548</f>
        <v>132.1199951171875</v>
      </c>
      <c r="C1549">
        <v>14.601172597553802</v>
      </c>
      <c r="D1549" s="25">
        <f t="shared" si="72"/>
        <v>117.5188225196337</v>
      </c>
      <c r="E1549">
        <v>15.131375198334487</v>
      </c>
      <c r="F1549" s="25">
        <f t="shared" si="73"/>
        <v>116.98861991885302</v>
      </c>
      <c r="G1549">
        <v>17.190947201067068</v>
      </c>
      <c r="H1549" s="25">
        <f t="shared" si="74"/>
        <v>114.92904791612042</v>
      </c>
      <c r="K1549">
        <v>531.95735673840204</v>
      </c>
      <c r="L1549">
        <v>1547</v>
      </c>
      <c r="M1549" s="25"/>
      <c r="O1549" s="25"/>
      <c r="Q1549" s="25"/>
    </row>
    <row r="1550" spans="1:17" x14ac:dyDescent="0.25">
      <c r="A1550" s="5">
        <f>+'Net Hash Rate'!B1549</f>
        <v>41369</v>
      </c>
      <c r="B1550">
        <f>+'Net Hash Rate'!G1549</f>
        <v>142.32400512695313</v>
      </c>
      <c r="C1550">
        <v>15.593510415024976</v>
      </c>
      <c r="D1550" s="25">
        <f t="shared" si="72"/>
        <v>126.73049471192815</v>
      </c>
      <c r="E1550">
        <v>16.11300220299734</v>
      </c>
      <c r="F1550" s="25">
        <f t="shared" si="73"/>
        <v>126.21100292395579</v>
      </c>
      <c r="G1550">
        <v>18.130968053375973</v>
      </c>
      <c r="H1550" s="25">
        <f t="shared" si="74"/>
        <v>124.19303707357716</v>
      </c>
      <c r="K1550">
        <v>585.48218537923992</v>
      </c>
      <c r="L1550">
        <v>1548</v>
      </c>
      <c r="M1550" s="25"/>
      <c r="O1550" s="25"/>
      <c r="Q1550" s="25"/>
    </row>
    <row r="1551" spans="1:17" x14ac:dyDescent="0.25">
      <c r="A1551" s="5">
        <f>+'Net Hash Rate'!B1550</f>
        <v>41370</v>
      </c>
      <c r="B1551">
        <f>+'Net Hash Rate'!G1550</f>
        <v>142.63099670410156</v>
      </c>
      <c r="C1551">
        <v>15.858392185249624</v>
      </c>
      <c r="D1551" s="25">
        <f t="shared" si="72"/>
        <v>126.77260451885194</v>
      </c>
      <c r="E1551">
        <v>16.467263929885686</v>
      </c>
      <c r="F1551" s="25">
        <f t="shared" si="73"/>
        <v>126.16373277421587</v>
      </c>
      <c r="G1551">
        <v>18.832426221924464</v>
      </c>
      <c r="H1551" s="25">
        <f t="shared" si="74"/>
        <v>123.7985704821771</v>
      </c>
      <c r="K1551">
        <v>499.70170816040314</v>
      </c>
      <c r="L1551">
        <v>1549</v>
      </c>
      <c r="M1551" s="25"/>
      <c r="O1551" s="25"/>
      <c r="Q1551" s="25"/>
    </row>
    <row r="1552" spans="1:17" x14ac:dyDescent="0.25">
      <c r="A1552" s="5">
        <f>+'Net Hash Rate'!B1551</f>
        <v>41371</v>
      </c>
      <c r="B1552">
        <f>+'Net Hash Rate'!G1551</f>
        <v>162.30099487304688</v>
      </c>
      <c r="C1552">
        <v>17.806764270129335</v>
      </c>
      <c r="D1552" s="25">
        <f t="shared" si="72"/>
        <v>144.49423060291753</v>
      </c>
      <c r="E1552">
        <v>18.408526409733735</v>
      </c>
      <c r="F1552" s="25">
        <f t="shared" si="73"/>
        <v>143.89246846331315</v>
      </c>
      <c r="G1552">
        <v>20.746071441027016</v>
      </c>
      <c r="H1552" s="25">
        <f t="shared" si="74"/>
        <v>141.55492343201985</v>
      </c>
      <c r="K1552">
        <v>576.28443304023961</v>
      </c>
      <c r="L1552">
        <v>1550</v>
      </c>
      <c r="M1552" s="25"/>
      <c r="O1552" s="25"/>
      <c r="Q1552" s="25"/>
    </row>
    <row r="1553" spans="1:17" x14ac:dyDescent="0.25">
      <c r="A1553" s="5">
        <f>+'Net Hash Rate'!B1552</f>
        <v>41372</v>
      </c>
      <c r="B1553">
        <f>+'Net Hash Rate'!G1552</f>
        <v>187.5</v>
      </c>
      <c r="C1553">
        <v>20.430164175618103</v>
      </c>
      <c r="D1553" s="25">
        <f t="shared" si="72"/>
        <v>167.0698358243819</v>
      </c>
      <c r="E1553">
        <v>21.071428698185333</v>
      </c>
      <c r="F1553" s="25">
        <f t="shared" si="73"/>
        <v>166.42857130181466</v>
      </c>
      <c r="G1553">
        <v>23.562420736097728</v>
      </c>
      <c r="H1553" s="25">
        <f t="shared" si="74"/>
        <v>163.93757926390228</v>
      </c>
      <c r="K1553">
        <v>625.27645280186141</v>
      </c>
      <c r="L1553">
        <v>1551</v>
      </c>
      <c r="M1553" s="25"/>
      <c r="O1553" s="25"/>
      <c r="Q1553" s="25"/>
    </row>
    <row r="1554" spans="1:17" x14ac:dyDescent="0.25">
      <c r="A1554" s="5">
        <f>+'Net Hash Rate'!B1553</f>
        <v>41373</v>
      </c>
      <c r="B1554">
        <f>+'Net Hash Rate'!G1553</f>
        <v>230</v>
      </c>
      <c r="C1554">
        <v>24.480776595517224</v>
      </c>
      <c r="D1554" s="25">
        <f t="shared" si="72"/>
        <v>205.51922340448277</v>
      </c>
      <c r="E1554">
        <v>25.045941304021813</v>
      </c>
      <c r="F1554" s="25">
        <f t="shared" si="73"/>
        <v>204.95405869597818</v>
      </c>
      <c r="G1554">
        <v>27.241323614207914</v>
      </c>
      <c r="H1554" s="25">
        <f t="shared" si="74"/>
        <v>202.75867638579209</v>
      </c>
      <c r="K1554">
        <v>872.74758800114819</v>
      </c>
      <c r="L1554">
        <v>1552</v>
      </c>
      <c r="M1554" s="25"/>
      <c r="O1554" s="25"/>
      <c r="Q1554" s="25"/>
    </row>
    <row r="1555" spans="1:17" x14ac:dyDescent="0.25">
      <c r="A1555" s="5">
        <f>+'Net Hash Rate'!B1554</f>
        <v>41374</v>
      </c>
      <c r="B1555">
        <f>+'Net Hash Rate'!G1554</f>
        <v>165</v>
      </c>
      <c r="C1555">
        <v>17.97913663215785</v>
      </c>
      <c r="D1555" s="25">
        <f t="shared" si="72"/>
        <v>147.02086336784214</v>
      </c>
      <c r="E1555">
        <v>18.543675419495976</v>
      </c>
      <c r="F1555" s="25">
        <f t="shared" si="73"/>
        <v>146.45632458050403</v>
      </c>
      <c r="G1555">
        <v>20.736626338910931</v>
      </c>
      <c r="H1555" s="25">
        <f t="shared" si="74"/>
        <v>144.26337366108908</v>
      </c>
      <c r="K1555">
        <v>625.02361218890883</v>
      </c>
      <c r="L1555">
        <v>1553</v>
      </c>
      <c r="M1555" s="25"/>
      <c r="O1555" s="25"/>
      <c r="Q1555" s="25"/>
    </row>
    <row r="1556" spans="1:17" x14ac:dyDescent="0.25">
      <c r="A1556" s="5">
        <f>+'Net Hash Rate'!B1555</f>
        <v>41375</v>
      </c>
      <c r="B1556">
        <f>+'Net Hash Rate'!G1555</f>
        <v>124.90000152587891</v>
      </c>
      <c r="C1556">
        <v>14.25172713518924</v>
      </c>
      <c r="D1556" s="25">
        <f t="shared" si="72"/>
        <v>110.64827439068966</v>
      </c>
      <c r="E1556">
        <v>14.92412155282171</v>
      </c>
      <c r="F1556" s="25">
        <f t="shared" si="73"/>
        <v>109.9758799730572</v>
      </c>
      <c r="G1556">
        <v>17.536037668115007</v>
      </c>
      <c r="H1556" s="25">
        <f t="shared" si="74"/>
        <v>107.36396385776391</v>
      </c>
      <c r="K1556">
        <v>394.94060565328766</v>
      </c>
      <c r="L1556">
        <v>1554</v>
      </c>
      <c r="M1556" s="25"/>
      <c r="O1556" s="25"/>
      <c r="Q1556" s="25"/>
    </row>
    <row r="1557" spans="1:17" x14ac:dyDescent="0.25">
      <c r="A1557" s="5">
        <f>+'Net Hash Rate'!B1556</f>
        <v>41376</v>
      </c>
      <c r="B1557">
        <f>+'Net Hash Rate'!G1556</f>
        <v>117</v>
      </c>
      <c r="C1557">
        <v>13.236166799970899</v>
      </c>
      <c r="D1557" s="25">
        <f t="shared" si="72"/>
        <v>103.7638332000291</v>
      </c>
      <c r="E1557">
        <v>13.822472164566936</v>
      </c>
      <c r="F1557" s="25">
        <f t="shared" si="73"/>
        <v>103.17752783543307</v>
      </c>
      <c r="G1557">
        <v>16.099975353340238</v>
      </c>
      <c r="H1557" s="25">
        <f t="shared" si="74"/>
        <v>100.90002464665976</v>
      </c>
      <c r="K1557">
        <v>424.74999329343234</v>
      </c>
      <c r="L1557">
        <v>1555</v>
      </c>
      <c r="M1557" s="25"/>
      <c r="O1557" s="25"/>
      <c r="Q1557" s="25"/>
    </row>
    <row r="1558" spans="1:17" x14ac:dyDescent="0.25">
      <c r="A1558" s="5">
        <f>+'Net Hash Rate'!B1557</f>
        <v>41377</v>
      </c>
      <c r="B1558">
        <f>+'Net Hash Rate'!G1557</f>
        <v>93</v>
      </c>
      <c r="C1558">
        <v>10.893470237869025</v>
      </c>
      <c r="D1558" s="25">
        <f t="shared" si="72"/>
        <v>82.106529762130975</v>
      </c>
      <c r="E1558">
        <v>11.50164647810832</v>
      </c>
      <c r="F1558" s="25">
        <f t="shared" si="73"/>
        <v>81.498353521891687</v>
      </c>
      <c r="G1558">
        <v>13.864107083317874</v>
      </c>
      <c r="H1558" s="25">
        <f t="shared" si="74"/>
        <v>79.135892916682124</v>
      </c>
      <c r="K1558">
        <v>324.01080211811501</v>
      </c>
      <c r="L1558">
        <v>1556</v>
      </c>
      <c r="M1558" s="25"/>
      <c r="O1558" s="25"/>
      <c r="Q1558" s="25"/>
    </row>
    <row r="1559" spans="1:17" x14ac:dyDescent="0.25">
      <c r="A1559" s="5">
        <f>+'Net Hash Rate'!B1558</f>
        <v>41378</v>
      </c>
      <c r="B1559">
        <f>+'Net Hash Rate'!G1558</f>
        <v>90</v>
      </c>
      <c r="C1559">
        <v>10.631776190381233</v>
      </c>
      <c r="D1559" s="25">
        <f t="shared" si="72"/>
        <v>79.368223809618769</v>
      </c>
      <c r="E1559">
        <v>11.254572578285671</v>
      </c>
      <c r="F1559" s="25">
        <f t="shared" si="73"/>
        <v>78.745427421714325</v>
      </c>
      <c r="G1559">
        <v>13.673825147100461</v>
      </c>
      <c r="H1559" s="25">
        <f t="shared" si="74"/>
        <v>76.326174852899541</v>
      </c>
      <c r="K1559">
        <v>305.85234732015243</v>
      </c>
      <c r="L1559">
        <v>1557</v>
      </c>
      <c r="M1559" s="25"/>
      <c r="O1559" s="25"/>
      <c r="Q1559" s="25"/>
    </row>
    <row r="1560" spans="1:17" x14ac:dyDescent="0.25">
      <c r="A1560" s="5">
        <f>+'Net Hash Rate'!B1559</f>
        <v>41379</v>
      </c>
      <c r="B1560">
        <f>+'Net Hash Rate'!G1559</f>
        <v>82.386001586914063</v>
      </c>
      <c r="C1560">
        <v>9.7547097566413541</v>
      </c>
      <c r="D1560" s="25">
        <f t="shared" si="72"/>
        <v>72.631291830272716</v>
      </c>
      <c r="E1560">
        <v>10.333359933569033</v>
      </c>
      <c r="F1560" s="25">
        <f t="shared" si="73"/>
        <v>72.052641653345034</v>
      </c>
      <c r="G1560">
        <v>12.581126545844613</v>
      </c>
      <c r="H1560" s="25">
        <f t="shared" si="74"/>
        <v>69.804875041069451</v>
      </c>
      <c r="K1560">
        <v>301.24435685507422</v>
      </c>
      <c r="L1560">
        <v>1558</v>
      </c>
      <c r="M1560" s="25"/>
      <c r="O1560" s="25"/>
      <c r="Q1560" s="25"/>
    </row>
    <row r="1561" spans="1:17" x14ac:dyDescent="0.25">
      <c r="A1561" s="5">
        <f>+'Net Hash Rate'!B1560</f>
        <v>41380</v>
      </c>
      <c r="B1561">
        <f>+'Net Hash Rate'!G1560</f>
        <v>68.355697631835938</v>
      </c>
      <c r="C1561">
        <v>8.4193796508047587</v>
      </c>
      <c r="D1561" s="25">
        <f t="shared" si="72"/>
        <v>59.936317981031181</v>
      </c>
      <c r="E1561">
        <v>9.0238688466590933</v>
      </c>
      <c r="F1561" s="25">
        <f t="shared" si="73"/>
        <v>59.331828785176846</v>
      </c>
      <c r="G1561">
        <v>11.372007127955245</v>
      </c>
      <c r="H1561" s="25">
        <f t="shared" si="74"/>
        <v>56.983690503880695</v>
      </c>
      <c r="K1561">
        <v>237.96482077925913</v>
      </c>
      <c r="L1561">
        <v>1559</v>
      </c>
      <c r="M1561" s="25"/>
      <c r="O1561" s="25"/>
      <c r="Q1561" s="25"/>
    </row>
    <row r="1562" spans="1:17" x14ac:dyDescent="0.25">
      <c r="A1562" s="5">
        <f>+'Net Hash Rate'!B1561</f>
        <v>41381</v>
      </c>
      <c r="B1562">
        <f>+'Net Hash Rate'!G1561</f>
        <v>93.069999694824219</v>
      </c>
      <c r="C1562">
        <v>10.93463427886903</v>
      </c>
      <c r="D1562" s="25">
        <f t="shared" si="72"/>
        <v>82.135365415955192</v>
      </c>
      <c r="E1562">
        <v>11.555849844269883</v>
      </c>
      <c r="F1562" s="25">
        <f t="shared" si="73"/>
        <v>81.514149850554332</v>
      </c>
      <c r="G1562">
        <v>13.96896170806947</v>
      </c>
      <c r="H1562" s="25">
        <f t="shared" si="74"/>
        <v>79.101037986754747</v>
      </c>
      <c r="K1562">
        <v>317.32121340374721</v>
      </c>
      <c r="L1562">
        <v>1560</v>
      </c>
      <c r="M1562" s="25"/>
      <c r="O1562" s="25"/>
      <c r="Q1562" s="25"/>
    </row>
    <row r="1563" spans="1:17" x14ac:dyDescent="0.25">
      <c r="A1563" s="5">
        <f>+'Net Hash Rate'!B1562</f>
        <v>41382</v>
      </c>
      <c r="B1563">
        <f>+'Net Hash Rate'!G1562</f>
        <v>109.01000213623047</v>
      </c>
      <c r="C1563">
        <v>12.888053582534754</v>
      </c>
      <c r="D1563" s="25">
        <f t="shared" si="72"/>
        <v>96.121948553695717</v>
      </c>
      <c r="E1563">
        <v>13.646447820682351</v>
      </c>
      <c r="F1563" s="25">
        <f t="shared" si="73"/>
        <v>95.363554315548114</v>
      </c>
      <c r="G1563">
        <v>16.592430238766685</v>
      </c>
      <c r="H1563" s="25">
        <f t="shared" si="74"/>
        <v>92.417571897463787</v>
      </c>
      <c r="K1563">
        <v>304.18569251309799</v>
      </c>
      <c r="L1563">
        <v>1561</v>
      </c>
      <c r="M1563" s="25"/>
      <c r="O1563" s="25"/>
      <c r="Q1563" s="25"/>
    </row>
    <row r="1564" spans="1:17" x14ac:dyDescent="0.25">
      <c r="A1564" s="5">
        <f>+'Net Hash Rate'!B1563</f>
        <v>41383</v>
      </c>
      <c r="B1564">
        <f>+'Net Hash Rate'!G1563</f>
        <v>118.48000335693359</v>
      </c>
      <c r="C1564">
        <v>13.966175274241685</v>
      </c>
      <c r="D1564" s="25">
        <f t="shared" si="72"/>
        <v>104.5138280826919</v>
      </c>
      <c r="E1564">
        <v>14.774614390128898</v>
      </c>
      <c r="F1564" s="25">
        <f t="shared" si="73"/>
        <v>103.70538896680469</v>
      </c>
      <c r="G1564">
        <v>17.914996135792769</v>
      </c>
      <c r="H1564" s="25">
        <f t="shared" si="74"/>
        <v>100.56500722114083</v>
      </c>
      <c r="K1564">
        <v>310.26849452130546</v>
      </c>
      <c r="L1564">
        <v>1562</v>
      </c>
      <c r="M1564" s="25"/>
      <c r="O1564" s="25"/>
      <c r="Q1564" s="25"/>
    </row>
    <row r="1565" spans="1:17" x14ac:dyDescent="0.25">
      <c r="A1565" s="5">
        <f>+'Net Hash Rate'!B1564</f>
        <v>41384</v>
      </c>
      <c r="B1565">
        <f>+'Net Hash Rate'!G1564</f>
        <v>126.61599731445313</v>
      </c>
      <c r="C1565">
        <v>14.344745384492485</v>
      </c>
      <c r="D1565" s="25">
        <f t="shared" si="72"/>
        <v>112.27125192996064</v>
      </c>
      <c r="E1565">
        <v>14.987147840916327</v>
      </c>
      <c r="F1565" s="25">
        <f t="shared" si="73"/>
        <v>111.6288494735368</v>
      </c>
      <c r="G1565">
        <v>17.482560182894723</v>
      </c>
      <c r="H1565" s="25">
        <f t="shared" si="74"/>
        <v>109.1334371315584</v>
      </c>
      <c r="K1565">
        <v>419.44267481774546</v>
      </c>
      <c r="L1565">
        <v>1563</v>
      </c>
      <c r="M1565" s="25"/>
      <c r="O1565" s="25"/>
      <c r="Q1565" s="25"/>
    </row>
    <row r="1566" spans="1:17" x14ac:dyDescent="0.25">
      <c r="A1566" s="5">
        <f>+'Net Hash Rate'!B1565</f>
        <v>41385</v>
      </c>
      <c r="B1566">
        <f>+'Net Hash Rate'!G1565</f>
        <v>119.19999694824219</v>
      </c>
      <c r="C1566">
        <v>13.399367899408389</v>
      </c>
      <c r="D1566" s="25">
        <f t="shared" si="72"/>
        <v>105.8006290488338</v>
      </c>
      <c r="E1566">
        <v>13.963995070479223</v>
      </c>
      <c r="F1566" s="25">
        <f t="shared" si="73"/>
        <v>105.23600187776296</v>
      </c>
      <c r="G1566">
        <v>16.157289316503874</v>
      </c>
      <c r="H1566" s="25">
        <f t="shared" si="74"/>
        <v>103.04270763173831</v>
      </c>
      <c r="K1566">
        <v>449.71535683561012</v>
      </c>
      <c r="L1566">
        <v>1564</v>
      </c>
      <c r="M1566" s="25"/>
      <c r="O1566" s="25"/>
      <c r="Q1566" s="25"/>
    </row>
    <row r="1567" spans="1:17" x14ac:dyDescent="0.25">
      <c r="A1567" s="5">
        <f>+'Net Hash Rate'!B1566</f>
        <v>41386</v>
      </c>
      <c r="B1567">
        <f>+'Net Hash Rate'!G1566</f>
        <v>127.40000152587891</v>
      </c>
      <c r="C1567">
        <v>14.628677682959522</v>
      </c>
      <c r="D1567" s="25">
        <f t="shared" si="72"/>
        <v>112.77132384291939</v>
      </c>
      <c r="E1567">
        <v>15.349525033696349</v>
      </c>
      <c r="F1567" s="25">
        <f t="shared" si="73"/>
        <v>112.05047649218255</v>
      </c>
      <c r="G1567">
        <v>18.149656567633535</v>
      </c>
      <c r="H1567" s="25">
        <f t="shared" si="74"/>
        <v>109.25034495824536</v>
      </c>
      <c r="K1567">
        <v>375.46253994879322</v>
      </c>
      <c r="L1567">
        <v>1565</v>
      </c>
      <c r="M1567" s="25"/>
      <c r="O1567" s="25"/>
      <c r="Q1567" s="25"/>
    </row>
    <row r="1568" spans="1:17" x14ac:dyDescent="0.25">
      <c r="A1568" s="5">
        <f>+'Net Hash Rate'!B1567</f>
        <v>41387</v>
      </c>
      <c r="B1568">
        <f>+'Net Hash Rate'!G1567</f>
        <v>143.47500610351563</v>
      </c>
      <c r="C1568">
        <v>16.063425446761354</v>
      </c>
      <c r="D1568" s="25">
        <f t="shared" si="72"/>
        <v>127.41158065675427</v>
      </c>
      <c r="E1568">
        <v>16.718338661165998</v>
      </c>
      <c r="F1568" s="25">
        <f t="shared" si="73"/>
        <v>126.75666744234962</v>
      </c>
      <c r="G1568">
        <v>19.262349042520832</v>
      </c>
      <c r="H1568" s="25">
        <f t="shared" si="74"/>
        <v>124.21265706099479</v>
      </c>
      <c r="K1568">
        <v>466.91345792158137</v>
      </c>
      <c r="L1568">
        <v>1566</v>
      </c>
      <c r="M1568" s="25"/>
      <c r="O1568" s="25"/>
      <c r="Q1568" s="25"/>
    </row>
    <row r="1569" spans="1:17" x14ac:dyDescent="0.25">
      <c r="A1569" s="5">
        <f>+'Net Hash Rate'!B1568</f>
        <v>41388</v>
      </c>
      <c r="B1569">
        <f>+'Net Hash Rate'!G1568</f>
        <v>154.19999694824219</v>
      </c>
      <c r="C1569">
        <v>17.340663214757189</v>
      </c>
      <c r="D1569" s="25">
        <f t="shared" si="72"/>
        <v>136.85933373348499</v>
      </c>
      <c r="E1569">
        <v>18.073718586961522</v>
      </c>
      <c r="F1569" s="25">
        <f t="shared" si="73"/>
        <v>136.12627836128067</v>
      </c>
      <c r="G1569">
        <v>20.921272180289243</v>
      </c>
      <c r="H1569" s="25">
        <f t="shared" si="74"/>
        <v>133.27872476795295</v>
      </c>
      <c r="K1569">
        <v>448.07311072922408</v>
      </c>
      <c r="L1569">
        <v>1567</v>
      </c>
      <c r="M1569" s="25"/>
      <c r="O1569" s="25"/>
      <c r="Q1569" s="25"/>
    </row>
    <row r="1570" spans="1:17" x14ac:dyDescent="0.25">
      <c r="A1570" s="5">
        <f>+'Net Hash Rate'!B1569</f>
        <v>41389</v>
      </c>
      <c r="B1570">
        <f>+'Net Hash Rate'!G1569</f>
        <v>141.71000671386719</v>
      </c>
      <c r="C1570">
        <v>15.978742341880087</v>
      </c>
      <c r="D1570" s="25">
        <f t="shared" si="72"/>
        <v>125.73126437198709</v>
      </c>
      <c r="E1570">
        <v>16.668699083058282</v>
      </c>
      <c r="F1570" s="25">
        <f t="shared" si="73"/>
        <v>125.0413076308089</v>
      </c>
      <c r="G1570">
        <v>19.34883604416498</v>
      </c>
      <c r="H1570" s="25">
        <f t="shared" si="74"/>
        <v>122.3611706697022</v>
      </c>
      <c r="K1570">
        <v>437.35355636569454</v>
      </c>
      <c r="L1570">
        <v>1568</v>
      </c>
      <c r="M1570" s="25"/>
      <c r="O1570" s="25"/>
      <c r="Q1570" s="25"/>
    </row>
    <row r="1571" spans="1:17" x14ac:dyDescent="0.25">
      <c r="A1571" s="5">
        <f>+'Net Hash Rate'!B1570</f>
        <v>41390</v>
      </c>
      <c r="B1571">
        <f>+'Net Hash Rate'!G1570</f>
        <v>136.89999389648438</v>
      </c>
      <c r="C1571">
        <v>15.485266735113653</v>
      </c>
      <c r="D1571" s="25">
        <f t="shared" si="72"/>
        <v>121.41472716137072</v>
      </c>
      <c r="E1571">
        <v>16.170462428413551</v>
      </c>
      <c r="F1571" s="25">
        <f t="shared" si="73"/>
        <v>120.72953146807083</v>
      </c>
      <c r="G1571">
        <v>18.832105099037001</v>
      </c>
      <c r="H1571" s="25">
        <f t="shared" si="74"/>
        <v>118.06788879744738</v>
      </c>
      <c r="K1571">
        <v>425.27317091549713</v>
      </c>
      <c r="L1571">
        <v>1569</v>
      </c>
      <c r="M1571" s="25"/>
      <c r="O1571" s="25"/>
      <c r="Q1571" s="25"/>
    </row>
    <row r="1572" spans="1:17" x14ac:dyDescent="0.25">
      <c r="A1572" s="5">
        <f>+'Net Hash Rate'!B1571</f>
        <v>41391</v>
      </c>
      <c r="B1572">
        <f>+'Net Hash Rate'!G1571</f>
        <v>128</v>
      </c>
      <c r="C1572">
        <v>14.88605972831737</v>
      </c>
      <c r="D1572" s="25">
        <f t="shared" si="72"/>
        <v>113.11394027168262</v>
      </c>
      <c r="E1572">
        <v>15.682241503371609</v>
      </c>
      <c r="F1572" s="25">
        <f t="shared" si="73"/>
        <v>112.31775849662839</v>
      </c>
      <c r="G1572">
        <v>18.775009608569789</v>
      </c>
      <c r="H1572" s="25">
        <f t="shared" si="74"/>
        <v>109.22499039143021</v>
      </c>
      <c r="K1572">
        <v>340.96919215909509</v>
      </c>
      <c r="L1572">
        <v>1570</v>
      </c>
      <c r="M1572" s="25"/>
      <c r="O1572" s="25"/>
      <c r="Q1572" s="25"/>
    </row>
    <row r="1573" spans="1:17" x14ac:dyDescent="0.25">
      <c r="A1573" s="5">
        <f>+'Net Hash Rate'!B1572</f>
        <v>41392</v>
      </c>
      <c r="B1573">
        <f>+'Net Hash Rate'!G1572</f>
        <v>134.44400024414063</v>
      </c>
      <c r="C1573">
        <v>15.128485281725418</v>
      </c>
      <c r="D1573" s="25">
        <f t="shared" si="72"/>
        <v>119.31551496241521</v>
      </c>
      <c r="E1573">
        <v>15.77124635481816</v>
      </c>
      <c r="F1573" s="25">
        <f t="shared" si="73"/>
        <v>118.67275388932246</v>
      </c>
      <c r="G1573">
        <v>18.268051743246918</v>
      </c>
      <c r="H1573" s="25">
        <f t="shared" si="74"/>
        <v>116.17594850089371</v>
      </c>
      <c r="K1573">
        <v>445.51116720859432</v>
      </c>
      <c r="L1573">
        <v>1571</v>
      </c>
      <c r="M1573" s="25"/>
      <c r="O1573" s="25"/>
      <c r="Q1573" s="25"/>
    </row>
    <row r="1574" spans="1:17" x14ac:dyDescent="0.25">
      <c r="A1574" s="5">
        <f>+'Net Hash Rate'!B1573</f>
        <v>41393</v>
      </c>
      <c r="B1574">
        <f>+'Net Hash Rate'!G1573</f>
        <v>144</v>
      </c>
      <c r="C1574">
        <v>16.107867114880356</v>
      </c>
      <c r="D1574" s="25">
        <f t="shared" si="72"/>
        <v>127.89213288511965</v>
      </c>
      <c r="E1574">
        <v>16.759704956637169</v>
      </c>
      <c r="F1574" s="25">
        <f t="shared" si="73"/>
        <v>127.24029504336283</v>
      </c>
      <c r="G1574">
        <v>19.291769052941508</v>
      </c>
      <c r="H1574" s="25">
        <f t="shared" si="74"/>
        <v>124.7082309470585</v>
      </c>
      <c r="K1574">
        <v>470.88570080102915</v>
      </c>
      <c r="L1574">
        <v>1572</v>
      </c>
      <c r="M1574" s="25"/>
      <c r="O1574" s="25"/>
      <c r="Q1574" s="25"/>
    </row>
    <row r="1575" spans="1:17" x14ac:dyDescent="0.25">
      <c r="A1575" s="5">
        <f>+'Net Hash Rate'!B1574</f>
        <v>41394</v>
      </c>
      <c r="B1575">
        <f>+'Net Hash Rate'!G1574</f>
        <v>139.22700500488281</v>
      </c>
      <c r="C1575">
        <v>15.91716873128129</v>
      </c>
      <c r="D1575" s="25">
        <f t="shared" si="72"/>
        <v>123.30983627360152</v>
      </c>
      <c r="E1575">
        <v>16.678392983265166</v>
      </c>
      <c r="F1575" s="25">
        <f t="shared" si="73"/>
        <v>122.54861202161764</v>
      </c>
      <c r="G1575">
        <v>19.635368590096526</v>
      </c>
      <c r="H1575" s="25">
        <f t="shared" si="74"/>
        <v>119.59163641478628</v>
      </c>
      <c r="K1575">
        <v>388.77322455947251</v>
      </c>
      <c r="L1575">
        <v>1573</v>
      </c>
      <c r="M1575" s="25"/>
      <c r="O1575" s="25"/>
      <c r="Q1575" s="25"/>
    </row>
    <row r="1576" spans="1:17" x14ac:dyDescent="0.25">
      <c r="A1576" s="5">
        <f>+'Net Hash Rate'!B1575</f>
        <v>41395</v>
      </c>
      <c r="B1576">
        <f>+'Net Hash Rate'!G1575</f>
        <v>116.37999725341797</v>
      </c>
      <c r="C1576">
        <v>13.604910979248752</v>
      </c>
      <c r="D1576" s="25">
        <f t="shared" si="72"/>
        <v>102.77508627416921</v>
      </c>
      <c r="E1576">
        <v>14.355617621178402</v>
      </c>
      <c r="F1576" s="25">
        <f t="shared" si="73"/>
        <v>102.02437963223957</v>
      </c>
      <c r="G1576">
        <v>17.271737571754098</v>
      </c>
      <c r="H1576" s="25">
        <f t="shared" si="74"/>
        <v>99.108259681663867</v>
      </c>
      <c r="K1576">
        <v>328.5707002990963</v>
      </c>
      <c r="L1576">
        <v>1574</v>
      </c>
      <c r="M1576" s="25"/>
      <c r="O1576" s="25"/>
      <c r="Q1576" s="25"/>
    </row>
    <row r="1577" spans="1:17" x14ac:dyDescent="0.25">
      <c r="A1577" s="5">
        <f>+'Net Hash Rate'!B1576</f>
        <v>41396</v>
      </c>
      <c r="B1577">
        <f>+'Net Hash Rate'!G1576</f>
        <v>106.25</v>
      </c>
      <c r="C1577">
        <v>12.756835003796761</v>
      </c>
      <c r="D1577" s="25">
        <f t="shared" si="72"/>
        <v>93.493164996203234</v>
      </c>
      <c r="E1577">
        <v>13.570487726393887</v>
      </c>
      <c r="F1577" s="25">
        <f t="shared" si="73"/>
        <v>92.679512273606107</v>
      </c>
      <c r="G1577">
        <v>16.731121727322442</v>
      </c>
      <c r="H1577" s="25">
        <f t="shared" si="74"/>
        <v>89.518878272677554</v>
      </c>
      <c r="K1577">
        <v>275.77317663814688</v>
      </c>
      <c r="L1577">
        <v>1575</v>
      </c>
      <c r="M1577" s="25"/>
      <c r="O1577" s="25"/>
      <c r="Q1577" s="25"/>
    </row>
    <row r="1578" spans="1:17" x14ac:dyDescent="0.25">
      <c r="A1578" s="5">
        <f>+'Net Hash Rate'!B1577</f>
        <v>41397</v>
      </c>
      <c r="B1578">
        <f>+'Net Hash Rate'!G1577</f>
        <v>98.099998474121094</v>
      </c>
      <c r="C1578">
        <v>11.900116489221336</v>
      </c>
      <c r="D1578" s="25">
        <f t="shared" si="72"/>
        <v>86.199881984899761</v>
      </c>
      <c r="E1578">
        <v>12.697846657421435</v>
      </c>
      <c r="F1578" s="25">
        <f t="shared" si="73"/>
        <v>85.402151816699657</v>
      </c>
      <c r="G1578">
        <v>15.796629495794731</v>
      </c>
      <c r="H1578" s="25">
        <f t="shared" si="74"/>
        <v>82.303368978326361</v>
      </c>
      <c r="K1578">
        <v>259.3354557851768</v>
      </c>
      <c r="L1578">
        <v>1576</v>
      </c>
      <c r="M1578" s="25"/>
      <c r="O1578" s="25"/>
      <c r="Q1578" s="25"/>
    </row>
    <row r="1579" spans="1:17" x14ac:dyDescent="0.25">
      <c r="A1579" s="5">
        <f>+'Net Hash Rate'!B1578</f>
        <v>41398</v>
      </c>
      <c r="B1579">
        <f>+'Net Hash Rate'!G1578</f>
        <v>112.90000152587891</v>
      </c>
      <c r="C1579">
        <v>13.21551536189148</v>
      </c>
      <c r="D1579" s="25">
        <f t="shared" si="72"/>
        <v>99.68448616398743</v>
      </c>
      <c r="E1579">
        <v>13.950422467582962</v>
      </c>
      <c r="F1579" s="25">
        <f t="shared" si="73"/>
        <v>98.949579058295939</v>
      </c>
      <c r="G1579">
        <v>16.805169119641501</v>
      </c>
      <c r="H1579" s="25">
        <f t="shared" si="74"/>
        <v>96.094832406237401</v>
      </c>
      <c r="K1579">
        <v>325.54150713846366</v>
      </c>
      <c r="L1579">
        <v>1577</v>
      </c>
      <c r="M1579" s="25"/>
      <c r="O1579" s="25"/>
      <c r="Q1579" s="25"/>
    </row>
    <row r="1580" spans="1:17" x14ac:dyDescent="0.25">
      <c r="A1580" s="5">
        <f>+'Net Hash Rate'!B1579</f>
        <v>41399</v>
      </c>
      <c r="B1580">
        <f>+'Net Hash Rate'!G1579</f>
        <v>115.98000335693359</v>
      </c>
      <c r="C1580">
        <v>13.458320549105903</v>
      </c>
      <c r="D1580" s="25">
        <f t="shared" si="72"/>
        <v>102.52168280782769</v>
      </c>
      <c r="E1580">
        <v>14.168344825773559</v>
      </c>
      <c r="F1580" s="25">
        <f t="shared" si="73"/>
        <v>101.81165853116003</v>
      </c>
      <c r="G1580">
        <v>16.926434128489078</v>
      </c>
      <c r="H1580" s="25">
        <f t="shared" si="74"/>
        <v>99.053569228444516</v>
      </c>
      <c r="K1580">
        <v>346.54031816148131</v>
      </c>
      <c r="L1580">
        <v>1578</v>
      </c>
      <c r="M1580" s="25"/>
      <c r="O1580" s="25"/>
      <c r="Q1580" s="25"/>
    </row>
    <row r="1581" spans="1:17" x14ac:dyDescent="0.25">
      <c r="A1581" s="5">
        <f>+'Net Hash Rate'!B1580</f>
        <v>41400</v>
      </c>
      <c r="B1581">
        <f>+'Net Hash Rate'!G1580</f>
        <v>112.25</v>
      </c>
      <c r="C1581">
        <v>13.174652249697859</v>
      </c>
      <c r="D1581" s="25">
        <f t="shared" si="72"/>
        <v>99.075347750302143</v>
      </c>
      <c r="E1581">
        <v>13.918771685892047</v>
      </c>
      <c r="F1581" s="25">
        <f t="shared" si="73"/>
        <v>98.33122831410796</v>
      </c>
      <c r="G1581">
        <v>16.809303635788385</v>
      </c>
      <c r="H1581" s="25">
        <f t="shared" si="74"/>
        <v>95.440696364211618</v>
      </c>
      <c r="K1581">
        <v>319.54659834832131</v>
      </c>
      <c r="L1581">
        <v>1579</v>
      </c>
      <c r="M1581" s="25"/>
      <c r="O1581" s="25"/>
      <c r="Q1581" s="25"/>
    </row>
    <row r="1582" spans="1:17" x14ac:dyDescent="0.25">
      <c r="A1582" s="5">
        <f>+'Net Hash Rate'!B1581</f>
        <v>41401</v>
      </c>
      <c r="B1582">
        <f>+'Net Hash Rate'!G1581</f>
        <v>109.59999847412109</v>
      </c>
      <c r="C1582">
        <v>12.885700228140355</v>
      </c>
      <c r="D1582" s="25">
        <f t="shared" si="72"/>
        <v>96.714298245980743</v>
      </c>
      <c r="E1582">
        <v>13.620678007797478</v>
      </c>
      <c r="F1582" s="25">
        <f t="shared" si="73"/>
        <v>95.979320466323614</v>
      </c>
      <c r="G1582">
        <v>16.475699192875563</v>
      </c>
      <c r="H1582" s="25">
        <f t="shared" si="74"/>
        <v>93.124299281245527</v>
      </c>
      <c r="K1582">
        <v>315.81133772321425</v>
      </c>
      <c r="L1582">
        <v>1580</v>
      </c>
      <c r="M1582" s="25"/>
      <c r="O1582" s="25"/>
      <c r="Q1582" s="25"/>
    </row>
    <row r="1583" spans="1:17" x14ac:dyDescent="0.25">
      <c r="A1583" s="5">
        <f>+'Net Hash Rate'!B1582</f>
        <v>41402</v>
      </c>
      <c r="B1583">
        <f>+'Net Hash Rate'!G1582</f>
        <v>113.19999694824219</v>
      </c>
      <c r="C1583">
        <v>13.27783758993829</v>
      </c>
      <c r="D1583" s="25">
        <f t="shared" si="72"/>
        <v>99.922159358303901</v>
      </c>
      <c r="E1583">
        <v>14.025081223205543</v>
      </c>
      <c r="F1583" s="25">
        <f t="shared" si="73"/>
        <v>99.174915725036641</v>
      </c>
      <c r="G1583">
        <v>16.927749116632196</v>
      </c>
      <c r="H1583" s="25">
        <f t="shared" si="74"/>
        <v>96.272247831609988</v>
      </c>
      <c r="K1583">
        <v>320.93037904032394</v>
      </c>
      <c r="L1583">
        <v>1581</v>
      </c>
      <c r="M1583" s="25"/>
      <c r="O1583" s="25"/>
      <c r="Q1583" s="25"/>
    </row>
    <row r="1584" spans="1:17" x14ac:dyDescent="0.25">
      <c r="A1584" s="5">
        <f>+'Net Hash Rate'!B1583</f>
        <v>41403</v>
      </c>
      <c r="B1584">
        <f>+'Net Hash Rate'!G1583</f>
        <v>112.79900360107422</v>
      </c>
      <c r="C1584">
        <v>13.242964539911901</v>
      </c>
      <c r="D1584" s="25">
        <f t="shared" si="72"/>
        <v>99.556039061162323</v>
      </c>
      <c r="E1584">
        <v>13.992202877628538</v>
      </c>
      <c r="F1584" s="25">
        <f t="shared" si="73"/>
        <v>98.806800723445676</v>
      </c>
      <c r="G1584">
        <v>16.902619200488811</v>
      </c>
      <c r="H1584" s="25">
        <f t="shared" si="74"/>
        <v>95.896384400585404</v>
      </c>
      <c r="K1584">
        <v>318.90318703519824</v>
      </c>
      <c r="L1584">
        <v>1582</v>
      </c>
      <c r="M1584" s="25"/>
      <c r="O1584" s="25"/>
      <c r="Q1584" s="25"/>
    </row>
    <row r="1585" spans="1:17" x14ac:dyDescent="0.25">
      <c r="A1585" s="5">
        <f>+'Net Hash Rate'!B1584</f>
        <v>41404</v>
      </c>
      <c r="B1585">
        <f>+'Net Hash Rate'!G1584</f>
        <v>117.69999694824219</v>
      </c>
      <c r="C1585">
        <v>13.685975361953767</v>
      </c>
      <c r="D1585" s="25">
        <f t="shared" si="72"/>
        <v>104.01402158628842</v>
      </c>
      <c r="E1585">
        <v>14.417241531809017</v>
      </c>
      <c r="F1585" s="25">
        <f t="shared" si="73"/>
        <v>103.28275541643318</v>
      </c>
      <c r="G1585">
        <v>17.257844968611739</v>
      </c>
      <c r="H1585" s="25">
        <f t="shared" si="74"/>
        <v>100.44215197963045</v>
      </c>
      <c r="K1585">
        <v>341.37180427272489</v>
      </c>
      <c r="L1585">
        <v>1583</v>
      </c>
      <c r="M1585" s="25"/>
      <c r="O1585" s="25"/>
      <c r="Q1585" s="25"/>
    </row>
    <row r="1586" spans="1:17" x14ac:dyDescent="0.25">
      <c r="A1586" s="5">
        <f>+'Net Hash Rate'!B1585</f>
        <v>41405</v>
      </c>
      <c r="B1586">
        <f>+'Net Hash Rate'!G1585</f>
        <v>115.63999938964844</v>
      </c>
      <c r="C1586">
        <v>13.37718701070515</v>
      </c>
      <c r="D1586" s="25">
        <f t="shared" si="72"/>
        <v>102.26281237894329</v>
      </c>
      <c r="E1586">
        <v>14.069222086061332</v>
      </c>
      <c r="F1586" s="25">
        <f t="shared" si="73"/>
        <v>101.57077730358711</v>
      </c>
      <c r="G1586">
        <v>16.757432336282402</v>
      </c>
      <c r="H1586" s="25">
        <f t="shared" si="74"/>
        <v>98.882567053366031</v>
      </c>
      <c r="K1586">
        <v>354.65073729556974</v>
      </c>
      <c r="L1586">
        <v>1584</v>
      </c>
      <c r="M1586" s="25"/>
      <c r="O1586" s="25"/>
      <c r="Q1586" s="25"/>
    </row>
    <row r="1587" spans="1:17" x14ac:dyDescent="0.25">
      <c r="A1587" s="5">
        <f>+'Net Hash Rate'!B1586</f>
        <v>41406</v>
      </c>
      <c r="B1587">
        <f>+'Net Hash Rate'!G1586</f>
        <v>114.81999969482422</v>
      </c>
      <c r="C1587">
        <v>13.575856796903915</v>
      </c>
      <c r="D1587" s="25">
        <f t="shared" si="72"/>
        <v>101.2441428979203</v>
      </c>
      <c r="E1587">
        <v>14.375014473424791</v>
      </c>
      <c r="F1587" s="25">
        <f t="shared" si="73"/>
        <v>100.44498522139943</v>
      </c>
      <c r="G1587">
        <v>17.47934246787014</v>
      </c>
      <c r="H1587" s="25">
        <f t="shared" si="74"/>
        <v>97.340657226954079</v>
      </c>
      <c r="K1587">
        <v>304.05256696381235</v>
      </c>
      <c r="L1587">
        <v>1585</v>
      </c>
      <c r="M1587" s="25"/>
      <c r="O1587" s="25"/>
      <c r="Q1587" s="25"/>
    </row>
    <row r="1588" spans="1:17" x14ac:dyDescent="0.25">
      <c r="A1588" s="5">
        <f>+'Net Hash Rate'!B1587</f>
        <v>41407</v>
      </c>
      <c r="B1588">
        <f>+'Net Hash Rate'!G1587</f>
        <v>117.98000335693359</v>
      </c>
      <c r="C1588">
        <v>13.815666210223199</v>
      </c>
      <c r="D1588" s="25">
        <f t="shared" si="72"/>
        <v>104.16433714671039</v>
      </c>
      <c r="E1588">
        <v>14.585744255277685</v>
      </c>
      <c r="F1588" s="25">
        <f t="shared" si="73"/>
        <v>103.3942591016559</v>
      </c>
      <c r="G1588">
        <v>17.577112421291826</v>
      </c>
      <c r="H1588" s="25">
        <f t="shared" si="74"/>
        <v>100.40289093564176</v>
      </c>
      <c r="K1588">
        <v>324.63515971867099</v>
      </c>
      <c r="L1588">
        <v>1586</v>
      </c>
      <c r="M1588" s="25"/>
      <c r="O1588" s="25"/>
      <c r="Q1588" s="25"/>
    </row>
    <row r="1589" spans="1:17" x14ac:dyDescent="0.25">
      <c r="A1589" s="5">
        <f>+'Net Hash Rate'!B1588</f>
        <v>41408</v>
      </c>
      <c r="B1589">
        <f>+'Net Hash Rate'!G1588</f>
        <v>111.40000152587891</v>
      </c>
      <c r="C1589">
        <v>13.227250930381119</v>
      </c>
      <c r="D1589" s="25">
        <f t="shared" si="72"/>
        <v>98.172750595497789</v>
      </c>
      <c r="E1589">
        <v>14.023887290638745</v>
      </c>
      <c r="F1589" s="25">
        <f t="shared" si="73"/>
        <v>97.376114235240166</v>
      </c>
      <c r="G1589">
        <v>17.118421232059493</v>
      </c>
      <c r="H1589" s="25">
        <f t="shared" si="74"/>
        <v>94.281580293819417</v>
      </c>
      <c r="K1589">
        <v>295.76179695463378</v>
      </c>
      <c r="L1589">
        <v>1587</v>
      </c>
      <c r="M1589" s="25"/>
      <c r="O1589" s="25"/>
      <c r="Q1589" s="25"/>
    </row>
    <row r="1590" spans="1:17" x14ac:dyDescent="0.25">
      <c r="A1590" s="5">
        <f>+'Net Hash Rate'!B1589</f>
        <v>41409</v>
      </c>
      <c r="B1590">
        <f>+'Net Hash Rate'!G1589</f>
        <v>114.22000122070313</v>
      </c>
      <c r="C1590">
        <v>13.696643006597544</v>
      </c>
      <c r="D1590" s="25">
        <f t="shared" si="72"/>
        <v>100.52335821410558</v>
      </c>
      <c r="E1590">
        <v>14.564800895287611</v>
      </c>
      <c r="F1590" s="25">
        <f t="shared" si="73"/>
        <v>99.655200325415507</v>
      </c>
      <c r="G1590">
        <v>17.937160213904171</v>
      </c>
      <c r="H1590" s="25">
        <f t="shared" si="74"/>
        <v>96.282841006798947</v>
      </c>
      <c r="K1590">
        <v>277.89422046014693</v>
      </c>
      <c r="L1590">
        <v>1588</v>
      </c>
      <c r="M1590" s="25"/>
      <c r="O1590" s="25"/>
      <c r="Q1590" s="25"/>
    </row>
    <row r="1591" spans="1:17" x14ac:dyDescent="0.25">
      <c r="A1591" s="5">
        <f>+'Net Hash Rate'!B1590</f>
        <v>41410</v>
      </c>
      <c r="B1591">
        <f>+'Net Hash Rate'!G1590</f>
        <v>118.20999908447266</v>
      </c>
      <c r="C1591">
        <v>13.94648349033724</v>
      </c>
      <c r="D1591" s="25">
        <f t="shared" si="72"/>
        <v>104.26351559413541</v>
      </c>
      <c r="E1591">
        <v>14.757712079867034</v>
      </c>
      <c r="F1591" s="25">
        <f t="shared" si="73"/>
        <v>103.45228700460562</v>
      </c>
      <c r="G1591">
        <v>17.908929535895506</v>
      </c>
      <c r="H1591" s="25">
        <f t="shared" si="74"/>
        <v>100.30106954857715</v>
      </c>
      <c r="K1591">
        <v>308.46106837896968</v>
      </c>
      <c r="L1591">
        <v>1589</v>
      </c>
      <c r="M1591" s="25"/>
      <c r="O1591" s="25"/>
      <c r="Q1591" s="25"/>
    </row>
    <row r="1592" spans="1:17" x14ac:dyDescent="0.25">
      <c r="A1592" s="5">
        <f>+'Net Hash Rate'!B1591</f>
        <v>41411</v>
      </c>
      <c r="B1592">
        <f>+'Net Hash Rate'!G1591</f>
        <v>123.5</v>
      </c>
      <c r="C1592">
        <v>14.317629985868358</v>
      </c>
      <c r="D1592" s="25">
        <f t="shared" si="72"/>
        <v>109.18237001413164</v>
      </c>
      <c r="E1592">
        <v>15.068610944626542</v>
      </c>
      <c r="F1592" s="25">
        <f t="shared" si="73"/>
        <v>108.43138905537346</v>
      </c>
      <c r="G1592">
        <v>17.985796478922705</v>
      </c>
      <c r="H1592" s="25">
        <f t="shared" si="74"/>
        <v>105.51420352107729</v>
      </c>
      <c r="K1592">
        <v>348.92720644637814</v>
      </c>
      <c r="L1592">
        <v>1590</v>
      </c>
      <c r="M1592" s="25"/>
      <c r="O1592" s="25"/>
      <c r="Q1592" s="25"/>
    </row>
    <row r="1593" spans="1:17" x14ac:dyDescent="0.25">
      <c r="A1593" s="5">
        <f>+'Net Hash Rate'!B1592</f>
        <v>41412</v>
      </c>
      <c r="B1593">
        <f>+'Net Hash Rate'!G1592</f>
        <v>123.21099853515625</v>
      </c>
      <c r="C1593">
        <v>14.48322394796695</v>
      </c>
      <c r="D1593" s="25">
        <f t="shared" si="72"/>
        <v>108.7277745871893</v>
      </c>
      <c r="E1593">
        <v>15.308437040401428</v>
      </c>
      <c r="F1593" s="25">
        <f t="shared" si="73"/>
        <v>107.90256149475482</v>
      </c>
      <c r="G1593">
        <v>18.51397729796313</v>
      </c>
      <c r="H1593" s="25">
        <f t="shared" si="74"/>
        <v>104.69702123719313</v>
      </c>
      <c r="K1593">
        <v>316.21730362933459</v>
      </c>
      <c r="L1593">
        <v>1591</v>
      </c>
      <c r="M1593" s="25"/>
      <c r="O1593" s="25"/>
      <c r="Q1593" s="25"/>
    </row>
    <row r="1594" spans="1:17" x14ac:dyDescent="0.25">
      <c r="A1594" s="5">
        <f>+'Net Hash Rate'!B1593</f>
        <v>41413</v>
      </c>
      <c r="B1594">
        <f>+'Net Hash Rate'!G1593</f>
        <v>122.5</v>
      </c>
      <c r="C1594">
        <v>14.308028036236122</v>
      </c>
      <c r="D1594" s="25">
        <f t="shared" si="72"/>
        <v>108.19197196376388</v>
      </c>
      <c r="E1594">
        <v>15.09351101774382</v>
      </c>
      <c r="F1594" s="25">
        <f t="shared" si="73"/>
        <v>107.40648898225618</v>
      </c>
      <c r="G1594">
        <v>18.144719659410473</v>
      </c>
      <c r="H1594" s="25">
        <f t="shared" si="74"/>
        <v>104.35528034058953</v>
      </c>
      <c r="K1594">
        <v>330.57461310571796</v>
      </c>
      <c r="L1594">
        <v>1592</v>
      </c>
      <c r="M1594" s="25"/>
      <c r="O1594" s="25"/>
      <c r="Q1594" s="25"/>
    </row>
    <row r="1595" spans="1:17" x14ac:dyDescent="0.25">
      <c r="A1595" s="5">
        <f>+'Net Hash Rate'!B1594</f>
        <v>41414</v>
      </c>
      <c r="B1595">
        <f>+'Net Hash Rate'!G1594</f>
        <v>122.01999664306641</v>
      </c>
      <c r="C1595">
        <v>14.535202245485129</v>
      </c>
      <c r="D1595" s="25">
        <f t="shared" si="72"/>
        <v>107.48479439758128</v>
      </c>
      <c r="E1595">
        <v>15.425710483301614</v>
      </c>
      <c r="F1595" s="25">
        <f t="shared" si="73"/>
        <v>106.59428615976479</v>
      </c>
      <c r="G1595">
        <v>18.884889733099719</v>
      </c>
      <c r="H1595" s="25">
        <f t="shared" si="74"/>
        <v>103.13510690996668</v>
      </c>
      <c r="K1595">
        <v>289.68121304157756</v>
      </c>
      <c r="L1595">
        <v>1593</v>
      </c>
      <c r="M1595" s="25"/>
      <c r="O1595" s="25"/>
      <c r="Q1595" s="25"/>
    </row>
    <row r="1596" spans="1:17" x14ac:dyDescent="0.25">
      <c r="A1596" s="5">
        <f>+'Net Hash Rate'!B1595</f>
        <v>41415</v>
      </c>
      <c r="B1596">
        <f>+'Net Hash Rate'!G1595</f>
        <v>122.88999938964844</v>
      </c>
      <c r="C1596">
        <v>14.284540973947314</v>
      </c>
      <c r="D1596" s="25">
        <f t="shared" si="72"/>
        <v>108.60545841570112</v>
      </c>
      <c r="E1596">
        <v>15.046174680719204</v>
      </c>
      <c r="F1596" s="25">
        <f t="shared" si="73"/>
        <v>107.84382470892923</v>
      </c>
      <c r="G1596">
        <v>18.004740814674612</v>
      </c>
      <c r="H1596" s="25">
        <f t="shared" si="74"/>
        <v>104.88525857497382</v>
      </c>
      <c r="K1596">
        <v>342.22894533178544</v>
      </c>
      <c r="L1596">
        <v>1594</v>
      </c>
      <c r="M1596" s="25"/>
      <c r="O1596" s="25"/>
      <c r="Q1596" s="25"/>
    </row>
    <row r="1597" spans="1:17" x14ac:dyDescent="0.25">
      <c r="A1597" s="5">
        <f>+'Net Hash Rate'!B1596</f>
        <v>41416</v>
      </c>
      <c r="B1597">
        <f>+'Net Hash Rate'!G1596</f>
        <v>123.80000305175781</v>
      </c>
      <c r="C1597">
        <v>14.697815317143574</v>
      </c>
      <c r="D1597" s="25">
        <f t="shared" si="72"/>
        <v>109.10218773461423</v>
      </c>
      <c r="E1597">
        <v>15.582450615656521</v>
      </c>
      <c r="F1597" s="25">
        <f t="shared" si="73"/>
        <v>108.21755243610129</v>
      </c>
      <c r="G1597">
        <v>19.01881643273007</v>
      </c>
      <c r="H1597" s="25">
        <f t="shared" si="74"/>
        <v>104.78118661902775</v>
      </c>
      <c r="K1597">
        <v>295.9923157070823</v>
      </c>
      <c r="L1597">
        <v>1595</v>
      </c>
      <c r="M1597" s="25"/>
      <c r="O1597" s="25"/>
      <c r="Q1597" s="25"/>
    </row>
    <row r="1598" spans="1:17" x14ac:dyDescent="0.25">
      <c r="A1598" s="5">
        <f>+'Net Hash Rate'!B1597</f>
        <v>41417</v>
      </c>
      <c r="B1598">
        <f>+'Net Hash Rate'!G1597</f>
        <v>126.30000305175781</v>
      </c>
      <c r="C1598">
        <v>14.707656813786484</v>
      </c>
      <c r="D1598" s="25">
        <f t="shared" si="72"/>
        <v>111.59234623797133</v>
      </c>
      <c r="E1598">
        <v>15.500631350672327</v>
      </c>
      <c r="F1598" s="25">
        <f t="shared" si="73"/>
        <v>110.79937170108549</v>
      </c>
      <c r="G1598">
        <v>18.580940939205362</v>
      </c>
      <c r="H1598" s="25">
        <f t="shared" si="74"/>
        <v>107.71906211255245</v>
      </c>
      <c r="K1598">
        <v>337.74304030356029</v>
      </c>
      <c r="L1598">
        <v>1596</v>
      </c>
      <c r="M1598" s="25"/>
      <c r="O1598" s="25"/>
      <c r="Q1598" s="25"/>
    </row>
    <row r="1599" spans="1:17" x14ac:dyDescent="0.25">
      <c r="A1599" s="5">
        <f>+'Net Hash Rate'!B1598</f>
        <v>41418</v>
      </c>
      <c r="B1599">
        <f>+'Net Hash Rate'!G1598</f>
        <v>133.10000610351563</v>
      </c>
      <c r="C1599">
        <v>15.400762995185881</v>
      </c>
      <c r="D1599" s="25">
        <f t="shared" si="72"/>
        <v>117.69924310832974</v>
      </c>
      <c r="E1599">
        <v>16.198739622689601</v>
      </c>
      <c r="F1599" s="25">
        <f t="shared" si="73"/>
        <v>116.90126648082602</v>
      </c>
      <c r="G1599">
        <v>19.298479832227791</v>
      </c>
      <c r="H1599" s="25">
        <f t="shared" si="74"/>
        <v>113.80152627128783</v>
      </c>
      <c r="K1599">
        <v>353.9930540868815</v>
      </c>
      <c r="L1599">
        <v>1597</v>
      </c>
      <c r="M1599" s="25"/>
      <c r="O1599" s="25"/>
      <c r="Q1599" s="25"/>
    </row>
    <row r="1600" spans="1:17" x14ac:dyDescent="0.25">
      <c r="A1600" s="5">
        <f>+'Net Hash Rate'!B1599</f>
        <v>41419</v>
      </c>
      <c r="B1600">
        <f>+'Net Hash Rate'!G1599</f>
        <v>131.98599243164063</v>
      </c>
      <c r="C1600">
        <v>15.335765372274068</v>
      </c>
      <c r="D1600" s="25">
        <f t="shared" si="72"/>
        <v>116.65022705936656</v>
      </c>
      <c r="E1600">
        <v>16.151452813607829</v>
      </c>
      <c r="F1600" s="25">
        <f t="shared" si="73"/>
        <v>115.83453961803279</v>
      </c>
      <c r="G1600">
        <v>19.319990679468823</v>
      </c>
      <c r="H1600" s="25">
        <f t="shared" si="74"/>
        <v>112.66600175217181</v>
      </c>
      <c r="K1600">
        <v>343.22036941589482</v>
      </c>
      <c r="L1600">
        <v>1598</v>
      </c>
      <c r="M1600" s="25"/>
      <c r="O1600" s="25"/>
      <c r="Q1600" s="25"/>
    </row>
    <row r="1601" spans="1:17" x14ac:dyDescent="0.25">
      <c r="A1601" s="5">
        <f>+'Net Hash Rate'!B1600</f>
        <v>41420</v>
      </c>
      <c r="B1601">
        <f>+'Net Hash Rate'!G1600</f>
        <v>133.5</v>
      </c>
      <c r="C1601">
        <v>15.694353885260485</v>
      </c>
      <c r="D1601" s="25">
        <f t="shared" si="72"/>
        <v>117.80564611473952</v>
      </c>
      <c r="E1601">
        <v>16.589118216494445</v>
      </c>
      <c r="F1601" s="25">
        <f t="shared" si="73"/>
        <v>116.91088178350556</v>
      </c>
      <c r="G1601">
        <v>20.064830261172784</v>
      </c>
      <c r="H1601" s="25">
        <f t="shared" si="74"/>
        <v>113.43516973882721</v>
      </c>
      <c r="K1601">
        <v>315.98661324089517</v>
      </c>
      <c r="L1601">
        <v>1599</v>
      </c>
      <c r="M1601" s="25"/>
      <c r="O1601" s="25"/>
      <c r="Q1601" s="25"/>
    </row>
    <row r="1602" spans="1:17" x14ac:dyDescent="0.25">
      <c r="A1602" s="5">
        <f>+'Net Hash Rate'!B1601</f>
        <v>41421</v>
      </c>
      <c r="B1602">
        <f>+'Net Hash Rate'!G1601</f>
        <v>129.77000427246094</v>
      </c>
      <c r="C1602">
        <v>15.140946276921701</v>
      </c>
      <c r="D1602" s="25">
        <f t="shared" si="72"/>
        <v>114.62905799553924</v>
      </c>
      <c r="E1602">
        <v>15.966854674619249</v>
      </c>
      <c r="F1602" s="25">
        <f t="shared" si="73"/>
        <v>113.8031495978417</v>
      </c>
      <c r="G1602">
        <v>19.175095845475362</v>
      </c>
      <c r="H1602" s="25">
        <f t="shared" si="74"/>
        <v>110.59490842698557</v>
      </c>
      <c r="K1602">
        <v>333.09957854435237</v>
      </c>
      <c r="L1602">
        <v>1600</v>
      </c>
      <c r="M1602" s="25"/>
      <c r="O1602" s="25"/>
      <c r="Q1602" s="25"/>
    </row>
    <row r="1603" spans="1:17" x14ac:dyDescent="0.25">
      <c r="A1603" s="5">
        <f>+'Net Hash Rate'!B1602</f>
        <v>41422</v>
      </c>
      <c r="B1603">
        <f>+'Net Hash Rate'!G1602</f>
        <v>129</v>
      </c>
      <c r="C1603">
        <v>15.314066361199581</v>
      </c>
      <c r="D1603" s="25">
        <f t="shared" si="72"/>
        <v>113.68593363880042</v>
      </c>
      <c r="E1603">
        <v>16.235437698015971</v>
      </c>
      <c r="F1603" s="25">
        <f t="shared" si="73"/>
        <v>112.76456230198403</v>
      </c>
      <c r="G1603">
        <v>19.814504655879229</v>
      </c>
      <c r="H1603" s="25">
        <f t="shared" si="74"/>
        <v>109.18549534412077</v>
      </c>
      <c r="K1603">
        <v>296.13059342163325</v>
      </c>
      <c r="L1603">
        <v>1601</v>
      </c>
      <c r="M1603" s="25"/>
      <c r="O1603" s="25"/>
      <c r="Q1603" s="25"/>
    </row>
    <row r="1604" spans="1:17" x14ac:dyDescent="0.25">
      <c r="A1604" s="5">
        <f>+'Net Hash Rate'!B1603</f>
        <v>41423</v>
      </c>
      <c r="B1604">
        <f>+'Net Hash Rate'!G1603</f>
        <v>132.25</v>
      </c>
      <c r="C1604">
        <v>15.498630983973156</v>
      </c>
      <c r="D1604" s="25">
        <f t="shared" ref="D1604:D1667" si="75">+B1604-C1604</f>
        <v>116.75136901602684</v>
      </c>
      <c r="E1604">
        <v>16.366402662830218</v>
      </c>
      <c r="F1604" s="25">
        <f t="shared" ref="F1604:F1667" si="76">+B1604-E1604</f>
        <v>115.88359733716979</v>
      </c>
      <c r="G1604">
        <v>19.73726174935047</v>
      </c>
      <c r="H1604" s="25">
        <f t="shared" ref="H1604:H1667" si="77">+B1604-G1604</f>
        <v>112.51273825064953</v>
      </c>
      <c r="K1604">
        <v>322.89978166551691</v>
      </c>
      <c r="L1604">
        <v>1602</v>
      </c>
      <c r="M1604" s="25"/>
      <c r="O1604" s="25"/>
      <c r="Q1604" s="25"/>
    </row>
    <row r="1605" spans="1:17" x14ac:dyDescent="0.25">
      <c r="A1605" s="5">
        <f>+'Net Hash Rate'!B1604</f>
        <v>41424</v>
      </c>
      <c r="B1605">
        <f>+'Net Hash Rate'!G1604</f>
        <v>128.79899597167969</v>
      </c>
      <c r="C1605">
        <v>15.109995976136403</v>
      </c>
      <c r="D1605" s="25">
        <f t="shared" si="75"/>
        <v>113.68899999554328</v>
      </c>
      <c r="E1605">
        <v>15.961151899165174</v>
      </c>
      <c r="F1605" s="25">
        <f t="shared" si="76"/>
        <v>112.83784407251451</v>
      </c>
      <c r="G1605">
        <v>19.267467082170441</v>
      </c>
      <c r="H1605" s="25">
        <f t="shared" si="77"/>
        <v>109.53152888950925</v>
      </c>
      <c r="K1605">
        <v>320.56829143404809</v>
      </c>
      <c r="L1605">
        <v>1603</v>
      </c>
      <c r="M1605" s="25"/>
      <c r="O1605" s="25"/>
      <c r="Q1605" s="25"/>
    </row>
    <row r="1606" spans="1:17" x14ac:dyDescent="0.25">
      <c r="A1606" s="5">
        <f>+'Net Hash Rate'!B1605</f>
        <v>41425</v>
      </c>
      <c r="B1606">
        <f>+'Net Hash Rate'!G1605</f>
        <v>128.81500244140625</v>
      </c>
      <c r="C1606">
        <v>15.15877039002477</v>
      </c>
      <c r="D1606" s="25">
        <f t="shared" si="75"/>
        <v>113.65623205138148</v>
      </c>
      <c r="E1606">
        <v>16.027931019711311</v>
      </c>
      <c r="F1606" s="25">
        <f t="shared" si="76"/>
        <v>112.78707142169495</v>
      </c>
      <c r="G1606">
        <v>19.404185485728693</v>
      </c>
      <c r="H1606" s="25">
        <f t="shared" si="77"/>
        <v>109.41081695567756</v>
      </c>
      <c r="K1606">
        <v>313.83722134502324</v>
      </c>
      <c r="L1606">
        <v>1604</v>
      </c>
      <c r="M1606" s="25"/>
      <c r="O1606" s="25"/>
      <c r="Q1606" s="25"/>
    </row>
    <row r="1607" spans="1:17" x14ac:dyDescent="0.25">
      <c r="A1607" s="5">
        <f>+'Net Hash Rate'!B1606</f>
        <v>41426</v>
      </c>
      <c r="B1607">
        <f>+'Net Hash Rate'!G1606</f>
        <v>129.30000305175781</v>
      </c>
      <c r="C1607">
        <v>15.127627105662068</v>
      </c>
      <c r="D1607" s="25">
        <f t="shared" si="75"/>
        <v>114.17237594609574</v>
      </c>
      <c r="E1607">
        <v>15.966390436915901</v>
      </c>
      <c r="F1607" s="25">
        <f t="shared" si="76"/>
        <v>113.33361261484191</v>
      </c>
      <c r="G1607">
        <v>19.224566597171403</v>
      </c>
      <c r="H1607" s="25">
        <f t="shared" si="77"/>
        <v>110.07543645458641</v>
      </c>
      <c r="K1607">
        <v>326.68774618582586</v>
      </c>
      <c r="L1607">
        <v>1605</v>
      </c>
      <c r="M1607" s="25"/>
      <c r="O1607" s="25"/>
      <c r="Q1607" s="25"/>
    </row>
    <row r="1608" spans="1:17" x14ac:dyDescent="0.25">
      <c r="A1608" s="5">
        <f>+'Net Hash Rate'!B1607</f>
        <v>41427</v>
      </c>
      <c r="B1608">
        <f>+'Net Hash Rate'!G1607</f>
        <v>122.5</v>
      </c>
      <c r="C1608">
        <v>14.597408618039447</v>
      </c>
      <c r="D1608" s="25">
        <f t="shared" si="75"/>
        <v>107.90259138196055</v>
      </c>
      <c r="E1608">
        <v>15.493338842336422</v>
      </c>
      <c r="F1608" s="25">
        <f t="shared" si="76"/>
        <v>107.00666115766357</v>
      </c>
      <c r="G1608">
        <v>18.973579798617997</v>
      </c>
      <c r="H1608" s="25">
        <f t="shared" si="77"/>
        <v>103.526420201382</v>
      </c>
      <c r="K1608">
        <v>289.04730780782995</v>
      </c>
      <c r="L1608">
        <v>1606</v>
      </c>
      <c r="M1608" s="25"/>
      <c r="O1608" s="25"/>
      <c r="Q1608" s="25"/>
    </row>
    <row r="1609" spans="1:17" x14ac:dyDescent="0.25">
      <c r="A1609" s="5">
        <f>+'Net Hash Rate'!B1608</f>
        <v>41428</v>
      </c>
      <c r="B1609">
        <f>+'Net Hash Rate'!G1608</f>
        <v>120.73699951171875</v>
      </c>
      <c r="C1609">
        <v>14.381262628085405</v>
      </c>
      <c r="D1609" s="25">
        <f t="shared" si="75"/>
        <v>106.35573688363334</v>
      </c>
      <c r="E1609">
        <v>15.261984940689496</v>
      </c>
      <c r="F1609" s="25">
        <f t="shared" si="76"/>
        <v>105.47501457102925</v>
      </c>
      <c r="G1609">
        <v>18.683150764000079</v>
      </c>
      <c r="H1609" s="25">
        <f t="shared" si="77"/>
        <v>102.05384874771867</v>
      </c>
      <c r="K1609">
        <v>289.82321086653832</v>
      </c>
      <c r="L1609">
        <v>1607</v>
      </c>
      <c r="M1609" s="25"/>
      <c r="O1609" s="25"/>
      <c r="Q1609" s="25"/>
    </row>
    <row r="1610" spans="1:17" x14ac:dyDescent="0.25">
      <c r="A1610" s="5">
        <f>+'Net Hash Rate'!B1609</f>
        <v>41429</v>
      </c>
      <c r="B1610">
        <f>+'Net Hash Rate'!G1609</f>
        <v>121.40000152587891</v>
      </c>
      <c r="C1610">
        <v>14.449563372399153</v>
      </c>
      <c r="D1610" s="25">
        <f t="shared" si="75"/>
        <v>106.95043815347975</v>
      </c>
      <c r="E1610">
        <v>15.331049227759836</v>
      </c>
      <c r="F1610" s="25">
        <f t="shared" si="76"/>
        <v>106.06895229811907</v>
      </c>
      <c r="G1610">
        <v>18.755181032908403</v>
      </c>
      <c r="H1610" s="25">
        <f t="shared" si="77"/>
        <v>102.6448204929705</v>
      </c>
      <c r="K1610">
        <v>291.19134471343654</v>
      </c>
      <c r="L1610">
        <v>1608</v>
      </c>
      <c r="M1610" s="25"/>
      <c r="O1610" s="25"/>
      <c r="Q1610" s="25"/>
    </row>
    <row r="1611" spans="1:17" x14ac:dyDescent="0.25">
      <c r="A1611" s="5">
        <f>+'Net Hash Rate'!B1610</f>
        <v>41430</v>
      </c>
      <c r="B1611">
        <f>+'Net Hash Rate'!G1610</f>
        <v>121.90000152587891</v>
      </c>
      <c r="C1611">
        <v>15.498570285602895</v>
      </c>
      <c r="D1611" s="25">
        <f t="shared" si="75"/>
        <v>106.40143124027601</v>
      </c>
      <c r="E1611">
        <v>16.761344886750148</v>
      </c>
      <c r="F1611" s="25">
        <f t="shared" si="76"/>
        <v>105.13865663912875</v>
      </c>
      <c r="G1611">
        <v>21.666592824906662</v>
      </c>
      <c r="H1611" s="25">
        <f t="shared" si="77"/>
        <v>100.23340870097225</v>
      </c>
      <c r="K1611">
        <v>202.22408238545455</v>
      </c>
      <c r="L1611">
        <v>1609</v>
      </c>
      <c r="M1611" s="25"/>
      <c r="O1611" s="25"/>
      <c r="Q1611" s="25"/>
    </row>
    <row r="1612" spans="1:17" x14ac:dyDescent="0.25">
      <c r="A1612" s="5">
        <f>+'Net Hash Rate'!B1611</f>
        <v>41431</v>
      </c>
      <c r="B1612">
        <f>+'Net Hash Rate'!G1611</f>
        <v>118.97000122070313</v>
      </c>
      <c r="C1612">
        <v>15.266972467211287</v>
      </c>
      <c r="D1612" s="25">
        <f t="shared" si="75"/>
        <v>103.70302875349184</v>
      </c>
      <c r="E1612">
        <v>16.553182314041635</v>
      </c>
      <c r="F1612" s="25">
        <f t="shared" si="76"/>
        <v>102.41681890666149</v>
      </c>
      <c r="G1612">
        <v>21.549464464054118</v>
      </c>
      <c r="H1612" s="25">
        <f t="shared" si="77"/>
        <v>97.420536756649</v>
      </c>
      <c r="K1612">
        <v>193.50440336133477</v>
      </c>
      <c r="L1612">
        <v>1610</v>
      </c>
      <c r="M1612" s="25"/>
      <c r="O1612" s="25"/>
      <c r="Q1612" s="25"/>
    </row>
    <row r="1613" spans="1:17" x14ac:dyDescent="0.25">
      <c r="A1613" s="5">
        <f>+'Net Hash Rate'!B1612</f>
        <v>41432</v>
      </c>
      <c r="B1613">
        <f>+'Net Hash Rate'!G1612</f>
        <v>111</v>
      </c>
      <c r="C1613">
        <v>14.117793686753087</v>
      </c>
      <c r="D1613" s="25">
        <f t="shared" si="75"/>
        <v>96.882206313246911</v>
      </c>
      <c r="E1613">
        <v>15.269588288628942</v>
      </c>
      <c r="F1613" s="25">
        <f t="shared" si="76"/>
        <v>95.730411711371062</v>
      </c>
      <c r="G1613">
        <v>19.743734419615684</v>
      </c>
      <c r="H1613" s="25">
        <f t="shared" si="77"/>
        <v>91.256265580384309</v>
      </c>
      <c r="K1613">
        <v>201.8739233306936</v>
      </c>
      <c r="L1613">
        <v>1611</v>
      </c>
      <c r="M1613" s="25"/>
      <c r="O1613" s="25"/>
      <c r="Q1613" s="25"/>
    </row>
    <row r="1614" spans="1:17" x14ac:dyDescent="0.25">
      <c r="A1614" s="5">
        <f>+'Net Hash Rate'!B1613</f>
        <v>41433</v>
      </c>
      <c r="B1614">
        <f>+'Net Hash Rate'!G1613</f>
        <v>107.89199829101563</v>
      </c>
      <c r="C1614">
        <v>13.472319198547504</v>
      </c>
      <c r="D1614" s="25">
        <f t="shared" si="75"/>
        <v>94.419679092468115</v>
      </c>
      <c r="E1614">
        <v>14.496379398382242</v>
      </c>
      <c r="F1614" s="25">
        <f t="shared" si="76"/>
        <v>93.395618892633379</v>
      </c>
      <c r="G1614">
        <v>18.474341244640282</v>
      </c>
      <c r="H1614" s="25">
        <f t="shared" si="77"/>
        <v>89.417657046375339</v>
      </c>
      <c r="K1614">
        <v>221.28311388187254</v>
      </c>
      <c r="L1614">
        <v>1612</v>
      </c>
      <c r="M1614" s="25"/>
      <c r="O1614" s="25"/>
      <c r="Q1614" s="25"/>
    </row>
    <row r="1615" spans="1:17" x14ac:dyDescent="0.25">
      <c r="A1615" s="5">
        <f>+'Net Hash Rate'!B1614</f>
        <v>41434</v>
      </c>
      <c r="B1615">
        <f>+'Net Hash Rate'!G1614</f>
        <v>100.43699645996094</v>
      </c>
      <c r="C1615">
        <v>13.209207136427105</v>
      </c>
      <c r="D1615" s="25">
        <f t="shared" si="75"/>
        <v>87.227789323533827</v>
      </c>
      <c r="E1615">
        <v>14.417379337091631</v>
      </c>
      <c r="F1615" s="25">
        <f t="shared" si="76"/>
        <v>86.019617122869306</v>
      </c>
      <c r="G1615">
        <v>19.11052425057299</v>
      </c>
      <c r="H1615" s="25">
        <f t="shared" si="77"/>
        <v>81.326472209387944</v>
      </c>
      <c r="K1615">
        <v>173.27554322250961</v>
      </c>
      <c r="L1615">
        <v>1613</v>
      </c>
      <c r="M1615" s="25"/>
      <c r="O1615" s="25"/>
      <c r="Q1615" s="25"/>
    </row>
    <row r="1616" spans="1:17" x14ac:dyDescent="0.25">
      <c r="A1616" s="5">
        <f>+'Net Hash Rate'!B1615</f>
        <v>41435</v>
      </c>
      <c r="B1616">
        <f>+'Net Hash Rate'!G1615</f>
        <v>106.34999847412109</v>
      </c>
      <c r="C1616">
        <v>13.530888245325963</v>
      </c>
      <c r="D1616" s="25">
        <f t="shared" si="75"/>
        <v>92.819110228795125</v>
      </c>
      <c r="E1616">
        <v>14.636155526848047</v>
      </c>
      <c r="F1616" s="25">
        <f t="shared" si="76"/>
        <v>91.713842947273051</v>
      </c>
      <c r="G1616">
        <v>18.929566281920579</v>
      </c>
      <c r="H1616" s="25">
        <f t="shared" si="77"/>
        <v>87.420432192200508</v>
      </c>
      <c r="K1616">
        <v>201.54931596485289</v>
      </c>
      <c r="L1616">
        <v>1614</v>
      </c>
      <c r="M1616" s="25"/>
      <c r="O1616" s="25"/>
      <c r="Q1616" s="25"/>
    </row>
    <row r="1617" spans="1:17" x14ac:dyDescent="0.25">
      <c r="A1617" s="5">
        <f>+'Net Hash Rate'!B1616</f>
        <v>41436</v>
      </c>
      <c r="B1617">
        <f>+'Net Hash Rate'!G1616</f>
        <v>109</v>
      </c>
      <c r="C1617">
        <v>13.84243944552812</v>
      </c>
      <c r="D1617" s="25">
        <f t="shared" si="75"/>
        <v>95.157560554471885</v>
      </c>
      <c r="E1617">
        <v>14.965473761817735</v>
      </c>
      <c r="F1617" s="25">
        <f t="shared" si="76"/>
        <v>94.034526238182266</v>
      </c>
      <c r="G1617">
        <v>19.327900563444732</v>
      </c>
      <c r="H1617" s="25">
        <f t="shared" si="77"/>
        <v>89.672099436555271</v>
      </c>
      <c r="K1617">
        <v>203.35811828552971</v>
      </c>
      <c r="L1617">
        <v>1615</v>
      </c>
      <c r="M1617" s="25"/>
      <c r="O1617" s="25"/>
      <c r="Q1617" s="25"/>
    </row>
    <row r="1618" spans="1:17" x14ac:dyDescent="0.25">
      <c r="A1618" s="5">
        <f>+'Net Hash Rate'!B1617</f>
        <v>41437</v>
      </c>
      <c r="B1618">
        <f>+'Net Hash Rate'!G1617</f>
        <v>108.7760009765625</v>
      </c>
      <c r="C1618">
        <v>13.487275353557482</v>
      </c>
      <c r="D1618" s="25">
        <f t="shared" si="75"/>
        <v>95.288725623005021</v>
      </c>
      <c r="E1618">
        <v>14.483304301987696</v>
      </c>
      <c r="F1618" s="25">
        <f t="shared" si="76"/>
        <v>94.292696674574799</v>
      </c>
      <c r="G1618">
        <v>18.352378752164849</v>
      </c>
      <c r="H1618" s="25">
        <f t="shared" si="77"/>
        <v>90.423622224397647</v>
      </c>
      <c r="K1618">
        <v>229.60471365379718</v>
      </c>
      <c r="L1618">
        <v>1616</v>
      </c>
      <c r="M1618" s="25"/>
      <c r="O1618" s="25"/>
      <c r="Q1618" s="25"/>
    </row>
    <row r="1619" spans="1:17" x14ac:dyDescent="0.25">
      <c r="A1619" s="5">
        <f>+'Net Hash Rate'!B1618</f>
        <v>41438</v>
      </c>
      <c r="B1619">
        <f>+'Net Hash Rate'!G1618</f>
        <v>103.94899749755859</v>
      </c>
      <c r="C1619">
        <v>13.516934382124703</v>
      </c>
      <c r="D1619" s="25">
        <f t="shared" si="75"/>
        <v>90.432063115433891</v>
      </c>
      <c r="E1619">
        <v>14.708514393779122</v>
      </c>
      <c r="F1619" s="25">
        <f t="shared" si="76"/>
        <v>89.240483103779468</v>
      </c>
      <c r="G1619">
        <v>19.337206949050724</v>
      </c>
      <c r="H1619" s="25">
        <f t="shared" si="77"/>
        <v>84.611790548507869</v>
      </c>
      <c r="K1619">
        <v>182.14215525124604</v>
      </c>
      <c r="L1619">
        <v>1617</v>
      </c>
      <c r="M1619" s="25"/>
      <c r="O1619" s="25"/>
      <c r="Q1619" s="25"/>
    </row>
    <row r="1620" spans="1:17" x14ac:dyDescent="0.25">
      <c r="A1620" s="5">
        <f>+'Net Hash Rate'!B1619</f>
        <v>41439</v>
      </c>
      <c r="B1620">
        <f>+'Net Hash Rate'!G1619</f>
        <v>100</v>
      </c>
      <c r="C1620">
        <v>13.228418960832034</v>
      </c>
      <c r="D1620" s="25">
        <f t="shared" si="75"/>
        <v>86.77158103916797</v>
      </c>
      <c r="E1620">
        <v>14.460602442427414</v>
      </c>
      <c r="F1620" s="25">
        <f t="shared" si="76"/>
        <v>85.539397557572585</v>
      </c>
      <c r="G1620">
        <v>19.247019176684677</v>
      </c>
      <c r="H1620" s="25">
        <f t="shared" si="77"/>
        <v>80.752980823315326</v>
      </c>
      <c r="K1620">
        <v>169.0103767860669</v>
      </c>
      <c r="L1620">
        <v>1618</v>
      </c>
      <c r="M1620" s="25"/>
      <c r="O1620" s="25"/>
      <c r="Q1620" s="25"/>
    </row>
    <row r="1621" spans="1:17" x14ac:dyDescent="0.25">
      <c r="A1621" s="5">
        <f>+'Net Hash Rate'!B1620</f>
        <v>41440</v>
      </c>
      <c r="B1621">
        <f>+'Net Hash Rate'!G1620</f>
        <v>99.800003051757813</v>
      </c>
      <c r="C1621">
        <v>13.038524349324762</v>
      </c>
      <c r="D1621" s="25">
        <f t="shared" si="75"/>
        <v>86.761478702433052</v>
      </c>
      <c r="E1621">
        <v>14.205864416083449</v>
      </c>
      <c r="F1621" s="25">
        <f t="shared" si="76"/>
        <v>85.594138635674369</v>
      </c>
      <c r="G1621">
        <v>18.740396905407568</v>
      </c>
      <c r="H1621" s="25">
        <f t="shared" si="77"/>
        <v>81.059606146350248</v>
      </c>
      <c r="K1621">
        <v>178.37779650964745</v>
      </c>
      <c r="L1621">
        <v>1619</v>
      </c>
      <c r="M1621" s="25"/>
      <c r="O1621" s="25"/>
      <c r="Q1621" s="25"/>
    </row>
    <row r="1622" spans="1:17" x14ac:dyDescent="0.25">
      <c r="A1622" s="5">
        <f>+'Net Hash Rate'!B1621</f>
        <v>41441</v>
      </c>
      <c r="B1622">
        <f>+'Net Hash Rate'!G1621</f>
        <v>99.900001525878906</v>
      </c>
      <c r="C1622">
        <v>12.852601317979348</v>
      </c>
      <c r="D1622" s="25">
        <f t="shared" si="75"/>
        <v>87.047400207899557</v>
      </c>
      <c r="E1622">
        <v>13.945163935528214</v>
      </c>
      <c r="F1622" s="25">
        <f t="shared" si="76"/>
        <v>85.954837590350692</v>
      </c>
      <c r="G1622">
        <v>18.189223423396786</v>
      </c>
      <c r="H1622" s="25">
        <f t="shared" si="77"/>
        <v>81.710778102482124</v>
      </c>
      <c r="K1622">
        <v>191.21445045195745</v>
      </c>
      <c r="L1622">
        <v>1620</v>
      </c>
      <c r="M1622" s="25"/>
      <c r="O1622" s="25"/>
      <c r="Q1622" s="25"/>
    </row>
    <row r="1623" spans="1:17" x14ac:dyDescent="0.25">
      <c r="A1623" s="5">
        <f>+'Net Hash Rate'!B1622</f>
        <v>41442</v>
      </c>
      <c r="B1623">
        <f>+'Net Hash Rate'!G1622</f>
        <v>101.94999694824219</v>
      </c>
      <c r="C1623">
        <v>14.141967505763118</v>
      </c>
      <c r="D1623" s="25">
        <f t="shared" si="75"/>
        <v>87.808029442479068</v>
      </c>
      <c r="E1623">
        <v>15.648397928218005</v>
      </c>
      <c r="F1623" s="25">
        <f t="shared" si="76"/>
        <v>86.301599020024184</v>
      </c>
      <c r="G1623">
        <v>21.500126904244027</v>
      </c>
      <c r="H1623" s="25">
        <f t="shared" si="77"/>
        <v>80.44987004399816</v>
      </c>
      <c r="K1623">
        <v>139.89313248103903</v>
      </c>
      <c r="L1623">
        <v>1621</v>
      </c>
      <c r="M1623" s="25"/>
      <c r="O1623" s="25"/>
      <c r="Q1623" s="25"/>
    </row>
    <row r="1624" spans="1:17" x14ac:dyDescent="0.25">
      <c r="A1624" s="5">
        <f>+'Net Hash Rate'!B1623</f>
        <v>41443</v>
      </c>
      <c r="B1624">
        <f>+'Net Hash Rate'!G1623</f>
        <v>107.34999847412109</v>
      </c>
      <c r="C1624">
        <v>14.812467299965352</v>
      </c>
      <c r="D1624" s="25">
        <f t="shared" si="75"/>
        <v>92.537531174155745</v>
      </c>
      <c r="E1624">
        <v>16.368705230275385</v>
      </c>
      <c r="F1624" s="25">
        <f t="shared" si="76"/>
        <v>90.981293243845712</v>
      </c>
      <c r="G1624">
        <v>22.413911470564692</v>
      </c>
      <c r="H1624" s="25">
        <f t="shared" si="77"/>
        <v>84.936087003556395</v>
      </c>
      <c r="K1624">
        <v>142.70958861266766</v>
      </c>
      <c r="L1624">
        <v>1622</v>
      </c>
      <c r="M1624" s="25"/>
      <c r="O1624" s="25"/>
      <c r="Q1624" s="25"/>
    </row>
    <row r="1625" spans="1:17" x14ac:dyDescent="0.25">
      <c r="A1625" s="5">
        <f>+'Net Hash Rate'!B1624</f>
        <v>41444</v>
      </c>
      <c r="B1625">
        <f>+'Net Hash Rate'!G1624</f>
        <v>108.25099945068359</v>
      </c>
      <c r="C1625">
        <v>14.231378641653771</v>
      </c>
      <c r="D1625" s="25">
        <f t="shared" si="75"/>
        <v>94.019620809029817</v>
      </c>
      <c r="E1625">
        <v>15.53144545285881</v>
      </c>
      <c r="F1625" s="25">
        <f t="shared" si="76"/>
        <v>92.719553997824789</v>
      </c>
      <c r="G1625">
        <v>20.581554980984791</v>
      </c>
      <c r="H1625" s="25">
        <f t="shared" si="77"/>
        <v>87.669444469698803</v>
      </c>
      <c r="K1625">
        <v>173.56576446445692</v>
      </c>
      <c r="L1625">
        <v>1623</v>
      </c>
      <c r="M1625" s="25"/>
      <c r="O1625" s="25"/>
      <c r="Q1625" s="25"/>
    </row>
    <row r="1626" spans="1:17" x14ac:dyDescent="0.25">
      <c r="A1626" s="5">
        <f>+'Net Hash Rate'!B1625</f>
        <v>41445</v>
      </c>
      <c r="B1626">
        <f>+'Net Hash Rate'!G1625</f>
        <v>111.29000091552734</v>
      </c>
      <c r="C1626">
        <v>14.1160154357833</v>
      </c>
      <c r="D1626" s="25">
        <f t="shared" si="75"/>
        <v>97.173985479744047</v>
      </c>
      <c r="E1626">
        <v>15.256062936149943</v>
      </c>
      <c r="F1626" s="25">
        <f t="shared" si="76"/>
        <v>96.033937979377399</v>
      </c>
      <c r="G1626">
        <v>19.684577451324184</v>
      </c>
      <c r="H1626" s="25">
        <f t="shared" si="77"/>
        <v>91.605423464203156</v>
      </c>
      <c r="K1626">
        <v>204.56828779185193</v>
      </c>
      <c r="L1626">
        <v>1624</v>
      </c>
      <c r="M1626" s="25"/>
      <c r="O1626" s="25"/>
      <c r="Q1626" s="25"/>
    </row>
    <row r="1627" spans="1:17" x14ac:dyDescent="0.25">
      <c r="A1627" s="5">
        <f>+'Net Hash Rate'!B1626</f>
        <v>41446</v>
      </c>
      <c r="B1627">
        <f>+'Net Hash Rate'!G1626</f>
        <v>109.5</v>
      </c>
      <c r="C1627">
        <v>14.76178305405822</v>
      </c>
      <c r="D1627" s="25">
        <f t="shared" si="75"/>
        <v>94.738216945941787</v>
      </c>
      <c r="E1627">
        <v>16.21661781113859</v>
      </c>
      <c r="F1627" s="25">
        <f t="shared" si="76"/>
        <v>93.28338218886141</v>
      </c>
      <c r="G1627">
        <v>21.867923425017302</v>
      </c>
      <c r="H1627" s="25">
        <f t="shared" si="77"/>
        <v>87.632076574982705</v>
      </c>
      <c r="K1627">
        <v>156.2869731862607</v>
      </c>
      <c r="L1627">
        <v>1625</v>
      </c>
      <c r="M1627" s="25"/>
      <c r="O1627" s="25"/>
      <c r="Q1627" s="25"/>
    </row>
    <row r="1628" spans="1:17" x14ac:dyDescent="0.25">
      <c r="A1628" s="5">
        <f>+'Net Hash Rate'!B1627</f>
        <v>41447</v>
      </c>
      <c r="B1628">
        <f>+'Net Hash Rate'!G1627</f>
        <v>108.19999694824219</v>
      </c>
      <c r="C1628">
        <v>14.449908820836042</v>
      </c>
      <c r="D1628" s="25">
        <f t="shared" si="75"/>
        <v>93.750088127406144</v>
      </c>
      <c r="E1628">
        <v>15.835328160465796</v>
      </c>
      <c r="F1628" s="25">
        <f t="shared" si="76"/>
        <v>92.364668787776395</v>
      </c>
      <c r="G1628">
        <v>21.216989585257569</v>
      </c>
      <c r="H1628" s="25">
        <f t="shared" si="77"/>
        <v>86.983007362984623</v>
      </c>
      <c r="K1628">
        <v>162.40585436457417</v>
      </c>
      <c r="L1628">
        <v>1626</v>
      </c>
      <c r="M1628" s="25"/>
      <c r="O1628" s="25"/>
      <c r="Q1628" s="25"/>
    </row>
    <row r="1629" spans="1:17" x14ac:dyDescent="0.25">
      <c r="A1629" s="5">
        <f>+'Net Hash Rate'!B1628</f>
        <v>41448</v>
      </c>
      <c r="B1629">
        <f>+'Net Hash Rate'!G1628</f>
        <v>107.90000152587891</v>
      </c>
      <c r="C1629">
        <v>14.74725969385984</v>
      </c>
      <c r="D1629" s="25">
        <f t="shared" si="75"/>
        <v>93.152741832019061</v>
      </c>
      <c r="E1629">
        <v>16.257618138132006</v>
      </c>
      <c r="F1629" s="25">
        <f t="shared" si="76"/>
        <v>91.642383387746904</v>
      </c>
      <c r="G1629">
        <v>22.124605514907209</v>
      </c>
      <c r="H1629" s="25">
        <f t="shared" si="77"/>
        <v>85.77539601097169</v>
      </c>
      <c r="K1629">
        <v>148.022200454927</v>
      </c>
      <c r="L1629">
        <v>1627</v>
      </c>
      <c r="M1629" s="25"/>
      <c r="O1629" s="25"/>
      <c r="Q1629" s="25"/>
    </row>
    <row r="1630" spans="1:17" x14ac:dyDescent="0.25">
      <c r="A1630" s="5">
        <f>+'Net Hash Rate'!B1629</f>
        <v>41449</v>
      </c>
      <c r="B1630">
        <f>+'Net Hash Rate'!G1629</f>
        <v>102.08999633789063</v>
      </c>
      <c r="C1630">
        <v>14.542883326554657</v>
      </c>
      <c r="D1630" s="25">
        <f t="shared" si="75"/>
        <v>87.547113011335966</v>
      </c>
      <c r="E1630">
        <v>16.196987072744115</v>
      </c>
      <c r="F1630" s="25">
        <f t="shared" si="76"/>
        <v>85.893009265146503</v>
      </c>
      <c r="G1630">
        <v>22.622353074817092</v>
      </c>
      <c r="H1630" s="25">
        <f t="shared" si="77"/>
        <v>79.467643263073541</v>
      </c>
      <c r="K1630">
        <v>127.0253281943415</v>
      </c>
      <c r="L1630">
        <v>1628</v>
      </c>
      <c r="M1630" s="25"/>
      <c r="O1630" s="25"/>
      <c r="Q1630" s="25"/>
    </row>
    <row r="1631" spans="1:17" x14ac:dyDescent="0.25">
      <c r="A1631" s="5">
        <f>+'Net Hash Rate'!B1630</f>
        <v>41450</v>
      </c>
      <c r="B1631">
        <f>+'Net Hash Rate'!G1630</f>
        <v>103.32900238037109</v>
      </c>
      <c r="C1631">
        <v>13.821174102781917</v>
      </c>
      <c r="D1631" s="25">
        <f t="shared" si="75"/>
        <v>89.507828277589169</v>
      </c>
      <c r="E1631">
        <v>15.152535827380291</v>
      </c>
      <c r="F1631" s="25">
        <f t="shared" si="76"/>
        <v>88.176466552990803</v>
      </c>
      <c r="G1631">
        <v>20.324210446582665</v>
      </c>
      <c r="H1631" s="25">
        <f t="shared" si="77"/>
        <v>83.004791933788425</v>
      </c>
      <c r="K1631">
        <v>161.35268417080073</v>
      </c>
      <c r="L1631">
        <v>1629</v>
      </c>
      <c r="M1631" s="25"/>
      <c r="O1631" s="25"/>
      <c r="Q1631" s="25"/>
    </row>
    <row r="1632" spans="1:17" x14ac:dyDescent="0.25">
      <c r="A1632" s="5">
        <f>+'Net Hash Rate'!B1631</f>
        <v>41451</v>
      </c>
      <c r="B1632">
        <f>+'Net Hash Rate'!G1631</f>
        <v>104</v>
      </c>
      <c r="C1632">
        <v>13.545427320117394</v>
      </c>
      <c r="D1632" s="25">
        <f t="shared" si="75"/>
        <v>90.454572679882602</v>
      </c>
      <c r="E1632">
        <v>14.745935566856415</v>
      </c>
      <c r="F1632" s="25">
        <f t="shared" si="76"/>
        <v>89.254064433143583</v>
      </c>
      <c r="G1632">
        <v>19.409309851314145</v>
      </c>
      <c r="H1632" s="25">
        <f t="shared" si="77"/>
        <v>84.590690148685852</v>
      </c>
      <c r="K1632">
        <v>180.83255572913305</v>
      </c>
      <c r="L1632">
        <v>1630</v>
      </c>
      <c r="M1632" s="25"/>
      <c r="O1632" s="25"/>
      <c r="Q1632" s="25"/>
    </row>
    <row r="1633" spans="1:17" x14ac:dyDescent="0.25">
      <c r="A1633" s="5">
        <f>+'Net Hash Rate'!B1632</f>
        <v>41452</v>
      </c>
      <c r="B1633">
        <f>+'Net Hash Rate'!G1632</f>
        <v>101.73699951171875</v>
      </c>
      <c r="C1633">
        <v>13.849379126247133</v>
      </c>
      <c r="D1633" s="25">
        <f t="shared" si="75"/>
        <v>87.887620385471621</v>
      </c>
      <c r="E1633">
        <v>15.252267418665225</v>
      </c>
      <c r="F1633" s="25">
        <f t="shared" si="76"/>
        <v>86.484732093053523</v>
      </c>
      <c r="G1633">
        <v>20.701786990563317</v>
      </c>
      <c r="H1633" s="25">
        <f t="shared" si="77"/>
        <v>81.035212521155429</v>
      </c>
      <c r="K1633">
        <v>150.35430124059312</v>
      </c>
      <c r="L1633">
        <v>1631</v>
      </c>
      <c r="M1633" s="25"/>
      <c r="O1633" s="25"/>
      <c r="Q1633" s="25"/>
    </row>
    <row r="1634" spans="1:17" x14ac:dyDescent="0.25">
      <c r="A1634" s="5">
        <f>+'Net Hash Rate'!B1633</f>
        <v>41453</v>
      </c>
      <c r="B1634">
        <f>+'Net Hash Rate'!G1633</f>
        <v>94.660003662109375</v>
      </c>
      <c r="C1634">
        <v>13.083768969336578</v>
      </c>
      <c r="D1634" s="25">
        <f t="shared" si="75"/>
        <v>81.5762346927728</v>
      </c>
      <c r="E1634">
        <v>14.464554662608856</v>
      </c>
      <c r="F1634" s="25">
        <f t="shared" si="76"/>
        <v>80.195448999500513</v>
      </c>
      <c r="G1634">
        <v>19.828216688125011</v>
      </c>
      <c r="H1634" s="25">
        <f t="shared" si="77"/>
        <v>74.831786973984364</v>
      </c>
      <c r="K1634">
        <v>141.79098481146301</v>
      </c>
      <c r="L1634">
        <v>1632</v>
      </c>
      <c r="M1634" s="25"/>
      <c r="O1634" s="25"/>
      <c r="Q1634" s="25"/>
    </row>
    <row r="1635" spans="1:17" x14ac:dyDescent="0.25">
      <c r="A1635" s="5">
        <f>+'Net Hash Rate'!B1634</f>
        <v>41454</v>
      </c>
      <c r="B1635">
        <f>+'Net Hash Rate'!G1634</f>
        <v>94.999000549316406</v>
      </c>
      <c r="C1635">
        <v>13.392415641719788</v>
      </c>
      <c r="D1635" s="25">
        <f t="shared" si="75"/>
        <v>81.606584907596613</v>
      </c>
      <c r="E1635">
        <v>14.878063404938475</v>
      </c>
      <c r="F1635" s="25">
        <f t="shared" si="76"/>
        <v>80.120937144377933</v>
      </c>
      <c r="G1635">
        <v>20.649062141161458</v>
      </c>
      <c r="H1635" s="25">
        <f t="shared" si="77"/>
        <v>74.349938408154941</v>
      </c>
      <c r="K1635">
        <v>131.83192451614926</v>
      </c>
      <c r="L1635">
        <v>1633</v>
      </c>
      <c r="M1635" s="25"/>
      <c r="O1635" s="25"/>
      <c r="Q1635" s="25"/>
    </row>
    <row r="1636" spans="1:17" x14ac:dyDescent="0.25">
      <c r="A1636" s="5">
        <f>+'Net Hash Rate'!B1635</f>
        <v>41455</v>
      </c>
      <c r="B1636">
        <f>+'Net Hash Rate'!G1635</f>
        <v>97.510002136230469</v>
      </c>
      <c r="C1636">
        <v>14.034471839057167</v>
      </c>
      <c r="D1636" s="25">
        <f t="shared" si="75"/>
        <v>83.475530297173307</v>
      </c>
      <c r="E1636">
        <v>15.669334923674343</v>
      </c>
      <c r="F1636" s="25">
        <f t="shared" si="76"/>
        <v>81.840667212556127</v>
      </c>
      <c r="G1636">
        <v>22.019960575869788</v>
      </c>
      <c r="H1636" s="25">
        <f t="shared" si="77"/>
        <v>75.49004156036068</v>
      </c>
      <c r="K1636">
        <v>122.54315030920651</v>
      </c>
      <c r="L1636">
        <v>1634</v>
      </c>
      <c r="M1636" s="25"/>
      <c r="O1636" s="25"/>
      <c r="Q1636" s="25"/>
    </row>
    <row r="1637" spans="1:17" x14ac:dyDescent="0.25">
      <c r="A1637" s="5">
        <f>+'Net Hash Rate'!B1636</f>
        <v>41456</v>
      </c>
      <c r="B1637">
        <f>+'Net Hash Rate'!G1636</f>
        <v>84.606903076171875</v>
      </c>
      <c r="C1637">
        <v>12.433362622423076</v>
      </c>
      <c r="D1637" s="25">
        <f t="shared" si="75"/>
        <v>72.173540453748799</v>
      </c>
      <c r="E1637">
        <v>13.949603625676732</v>
      </c>
      <c r="F1637" s="25">
        <f t="shared" si="76"/>
        <v>70.657299450495145</v>
      </c>
      <c r="G1637">
        <v>19.839441802815564</v>
      </c>
      <c r="H1637" s="25">
        <f t="shared" si="77"/>
        <v>64.767461273356304</v>
      </c>
      <c r="K1637">
        <v>114.24074188555545</v>
      </c>
      <c r="L1637">
        <v>1635</v>
      </c>
      <c r="M1637" s="25"/>
      <c r="O1637" s="25"/>
      <c r="Q1637" s="25"/>
    </row>
    <row r="1638" spans="1:17" x14ac:dyDescent="0.25">
      <c r="A1638" s="5">
        <f>+'Net Hash Rate'!B1637</f>
        <v>41457</v>
      </c>
      <c r="B1638">
        <f>+'Net Hash Rate'!G1637</f>
        <v>87.656196594238281</v>
      </c>
      <c r="C1638">
        <v>12.82942252481037</v>
      </c>
      <c r="D1638" s="25">
        <f t="shared" si="75"/>
        <v>74.826774069427913</v>
      </c>
      <c r="E1638">
        <v>14.380445122539991</v>
      </c>
      <c r="F1638" s="25">
        <f t="shared" si="76"/>
        <v>73.275751471698285</v>
      </c>
      <c r="G1638">
        <v>20.405392403420716</v>
      </c>
      <c r="H1638" s="25">
        <f t="shared" si="77"/>
        <v>67.250804190817561</v>
      </c>
      <c r="K1638">
        <v>115.78442379208461</v>
      </c>
      <c r="L1638">
        <v>1636</v>
      </c>
      <c r="M1638" s="25"/>
      <c r="O1638" s="25"/>
      <c r="Q1638" s="25"/>
    </row>
    <row r="1639" spans="1:17" x14ac:dyDescent="0.25">
      <c r="A1639" s="5">
        <f>+'Net Hash Rate'!B1638</f>
        <v>41458</v>
      </c>
      <c r="B1639">
        <f>+'Net Hash Rate'!G1638</f>
        <v>76.890098571777344</v>
      </c>
      <c r="C1639">
        <v>11.558757009621742</v>
      </c>
      <c r="D1639" s="25">
        <f t="shared" si="75"/>
        <v>65.3313415621556</v>
      </c>
      <c r="E1639">
        <v>13.035714795163736</v>
      </c>
      <c r="F1639" s="25">
        <f t="shared" si="76"/>
        <v>63.854383776613609</v>
      </c>
      <c r="G1639">
        <v>18.772957313101625</v>
      </c>
      <c r="H1639" s="25">
        <f t="shared" si="77"/>
        <v>58.117141258675716</v>
      </c>
      <c r="K1639">
        <v>106.16093518992123</v>
      </c>
      <c r="L1639">
        <v>1637</v>
      </c>
      <c r="M1639" s="25"/>
      <c r="O1639" s="25"/>
      <c r="Q1639" s="25"/>
    </row>
    <row r="1640" spans="1:17" x14ac:dyDescent="0.25">
      <c r="A1640" s="5">
        <f>+'Net Hash Rate'!B1639</f>
        <v>41459</v>
      </c>
      <c r="B1640">
        <f>+'Net Hash Rate'!G1639</f>
        <v>77.68499755859375</v>
      </c>
      <c r="C1640">
        <v>12.085870145158015</v>
      </c>
      <c r="D1640" s="25">
        <f t="shared" si="75"/>
        <v>65.599127413435738</v>
      </c>
      <c r="E1640">
        <v>13.733671295555107</v>
      </c>
      <c r="F1640" s="25">
        <f t="shared" si="76"/>
        <v>63.951326263038645</v>
      </c>
      <c r="G1640">
        <v>20.134554864272609</v>
      </c>
      <c r="H1640" s="25">
        <f t="shared" si="77"/>
        <v>57.550442694321141</v>
      </c>
      <c r="K1640">
        <v>95.544238304667914</v>
      </c>
      <c r="L1640">
        <v>1638</v>
      </c>
      <c r="M1640" s="25"/>
      <c r="O1640" s="25"/>
      <c r="Q1640" s="25"/>
    </row>
    <row r="1641" spans="1:17" x14ac:dyDescent="0.25">
      <c r="A1641" s="5">
        <f>+'Net Hash Rate'!B1640</f>
        <v>41460</v>
      </c>
      <c r="B1641">
        <f>+'Net Hash Rate'!G1640</f>
        <v>66.339996337890625</v>
      </c>
      <c r="C1641">
        <v>10.502611115108508</v>
      </c>
      <c r="D1641" s="25">
        <f t="shared" si="75"/>
        <v>55.837385222782117</v>
      </c>
      <c r="E1641">
        <v>11.979135451579243</v>
      </c>
      <c r="F1641" s="25">
        <f t="shared" si="76"/>
        <v>54.360860886311386</v>
      </c>
      <c r="G1641">
        <v>17.714694236599808</v>
      </c>
      <c r="H1641" s="25">
        <f t="shared" si="77"/>
        <v>48.625302101290814</v>
      </c>
      <c r="K1641">
        <v>90.760254487233311</v>
      </c>
      <c r="L1641">
        <v>1639</v>
      </c>
      <c r="M1641" s="25"/>
      <c r="O1641" s="25"/>
      <c r="Q1641" s="25"/>
    </row>
    <row r="1642" spans="1:17" x14ac:dyDescent="0.25">
      <c r="A1642" s="5">
        <f>+'Net Hash Rate'!B1641</f>
        <v>41461</v>
      </c>
      <c r="B1642">
        <f>+'Net Hash Rate'!G1641</f>
        <v>66.855003356933594</v>
      </c>
      <c r="C1642">
        <v>10.528345653449412</v>
      </c>
      <c r="D1642" s="25">
        <f t="shared" si="75"/>
        <v>56.32665770348418</v>
      </c>
      <c r="E1642">
        <v>11.995035875602248</v>
      </c>
      <c r="F1642" s="25">
        <f t="shared" si="76"/>
        <v>54.859967481331346</v>
      </c>
      <c r="G1642">
        <v>17.692394043554934</v>
      </c>
      <c r="H1642" s="25">
        <f t="shared" si="77"/>
        <v>49.16260931337866</v>
      </c>
      <c r="K1642">
        <v>92.169414131592418</v>
      </c>
      <c r="L1642">
        <v>1640</v>
      </c>
      <c r="M1642" s="25"/>
      <c r="O1642" s="25"/>
      <c r="Q1642" s="25"/>
    </row>
    <row r="1643" spans="1:17" x14ac:dyDescent="0.25">
      <c r="A1643" s="5">
        <f>+'Net Hash Rate'!B1642</f>
        <v>41462</v>
      </c>
      <c r="B1643">
        <f>+'Net Hash Rate'!G1642</f>
        <v>72.505302429199219</v>
      </c>
      <c r="C1643">
        <v>11.342088787712997</v>
      </c>
      <c r="D1643" s="25">
        <f t="shared" si="75"/>
        <v>61.163213641486223</v>
      </c>
      <c r="E1643">
        <v>12.903704833845726</v>
      </c>
      <c r="F1643" s="25">
        <f t="shared" si="76"/>
        <v>59.601597595353496</v>
      </c>
      <c r="G1643">
        <v>18.96980236504832</v>
      </c>
      <c r="H1643" s="25">
        <f t="shared" si="77"/>
        <v>53.535500064150895</v>
      </c>
      <c r="K1643">
        <v>93.999874747118298</v>
      </c>
      <c r="L1643">
        <v>1641</v>
      </c>
      <c r="M1643" s="25"/>
      <c r="O1643" s="25"/>
      <c r="Q1643" s="25"/>
    </row>
    <row r="1644" spans="1:17" x14ac:dyDescent="0.25">
      <c r="A1644" s="5">
        <f>+'Net Hash Rate'!B1643</f>
        <v>41463</v>
      </c>
      <c r="B1644">
        <f>+'Net Hash Rate'!G1643</f>
        <v>74.55999755859375</v>
      </c>
      <c r="C1644">
        <v>11.408418682810305</v>
      </c>
      <c r="D1644" s="25">
        <f t="shared" si="75"/>
        <v>63.151578875783443</v>
      </c>
      <c r="E1644">
        <v>12.916929620584861</v>
      </c>
      <c r="F1644" s="25">
        <f t="shared" si="76"/>
        <v>61.64306793800889</v>
      </c>
      <c r="G1644">
        <v>18.776740358370127</v>
      </c>
      <c r="H1644" s="25">
        <f t="shared" si="77"/>
        <v>55.783257200223623</v>
      </c>
      <c r="K1644">
        <v>100.47244968967613</v>
      </c>
      <c r="L1644">
        <v>1642</v>
      </c>
      <c r="M1644" s="25"/>
      <c r="O1644" s="25"/>
      <c r="Q1644" s="25"/>
    </row>
    <row r="1645" spans="1:17" x14ac:dyDescent="0.25">
      <c r="A1645" s="5">
        <f>+'Net Hash Rate'!B1644</f>
        <v>41464</v>
      </c>
      <c r="B1645">
        <f>+'Net Hash Rate'!G1644</f>
        <v>74.224998474121094</v>
      </c>
      <c r="C1645">
        <v>11.820127010968381</v>
      </c>
      <c r="D1645" s="25">
        <f t="shared" si="75"/>
        <v>62.404871463152716</v>
      </c>
      <c r="E1645">
        <v>13.498559585826218</v>
      </c>
      <c r="F1645" s="25">
        <f t="shared" si="76"/>
        <v>60.726438888294879</v>
      </c>
      <c r="G1645">
        <v>20.018430922861501</v>
      </c>
      <c r="H1645" s="25">
        <f t="shared" si="77"/>
        <v>54.206567551259596</v>
      </c>
      <c r="K1645">
        <v>89.233070041107752</v>
      </c>
      <c r="L1645">
        <v>1643</v>
      </c>
      <c r="M1645" s="25"/>
      <c r="O1645" s="25"/>
      <c r="Q1645" s="25"/>
    </row>
    <row r="1646" spans="1:17" x14ac:dyDescent="0.25">
      <c r="A1646" s="5">
        <f>+'Net Hash Rate'!B1645</f>
        <v>41465</v>
      </c>
      <c r="B1646">
        <f>+'Net Hash Rate'!G1645</f>
        <v>84.514999389648438</v>
      </c>
      <c r="C1646">
        <v>12.632308967024532</v>
      </c>
      <c r="D1646" s="25">
        <f t="shared" si="75"/>
        <v>71.882690422623909</v>
      </c>
      <c r="E1646">
        <v>14.227989046524602</v>
      </c>
      <c r="F1646" s="25">
        <f t="shared" si="76"/>
        <v>70.287010343123839</v>
      </c>
      <c r="G1646">
        <v>20.426408315342609</v>
      </c>
      <c r="H1646" s="25">
        <f t="shared" si="77"/>
        <v>64.088591074305825</v>
      </c>
      <c r="K1646">
        <v>108.11594330885423</v>
      </c>
      <c r="L1646">
        <v>1644</v>
      </c>
      <c r="M1646" s="25"/>
      <c r="O1646" s="25"/>
      <c r="Q1646" s="25"/>
    </row>
    <row r="1647" spans="1:17" x14ac:dyDescent="0.25">
      <c r="A1647" s="5">
        <f>+'Net Hash Rate'!B1646</f>
        <v>41466</v>
      </c>
      <c r="B1647">
        <f>+'Net Hash Rate'!G1646</f>
        <v>91.220001220703125</v>
      </c>
      <c r="C1647">
        <v>14.59557284361625</v>
      </c>
      <c r="D1647" s="25">
        <f t="shared" si="75"/>
        <v>76.624428377086872</v>
      </c>
      <c r="E1647">
        <v>16.684659165628741</v>
      </c>
      <c r="F1647" s="25">
        <f t="shared" si="76"/>
        <v>74.535342055074381</v>
      </c>
      <c r="G1647">
        <v>24.79971498348625</v>
      </c>
      <c r="H1647" s="25">
        <f t="shared" si="77"/>
        <v>66.420286237216871</v>
      </c>
      <c r="K1647">
        <v>88.028257218137639</v>
      </c>
      <c r="L1647">
        <v>1645</v>
      </c>
      <c r="M1647" s="25"/>
      <c r="O1647" s="25"/>
      <c r="Q1647" s="25"/>
    </row>
    <row r="1648" spans="1:17" x14ac:dyDescent="0.25">
      <c r="A1648" s="5">
        <f>+'Net Hash Rate'!B1647</f>
        <v>41467</v>
      </c>
      <c r="B1648">
        <f>+'Net Hash Rate'!G1647</f>
        <v>88.464996337890625</v>
      </c>
      <c r="C1648">
        <v>15.019842823711167</v>
      </c>
      <c r="D1648" s="25">
        <f t="shared" si="75"/>
        <v>73.445153514179452</v>
      </c>
      <c r="E1648">
        <v>17.376008983409648</v>
      </c>
      <c r="F1648" s="25">
        <f t="shared" si="76"/>
        <v>71.088987354480977</v>
      </c>
      <c r="G1648">
        <v>26.528536430758383</v>
      </c>
      <c r="H1648" s="25">
        <f t="shared" si="77"/>
        <v>61.936459907132246</v>
      </c>
      <c r="K1648">
        <v>74.81151858007668</v>
      </c>
      <c r="L1648">
        <v>1646</v>
      </c>
      <c r="M1648" s="25"/>
      <c r="O1648" s="25"/>
      <c r="Q1648" s="25"/>
    </row>
    <row r="1649" spans="1:17" x14ac:dyDescent="0.25">
      <c r="A1649" s="5">
        <f>+'Net Hash Rate'!B1648</f>
        <v>41468</v>
      </c>
      <c r="B1649">
        <f>+'Net Hash Rate'!G1648</f>
        <v>91.388801574707031</v>
      </c>
      <c r="C1649">
        <v>13.898483253548756</v>
      </c>
      <c r="D1649" s="25">
        <f t="shared" si="75"/>
        <v>77.49031832115827</v>
      </c>
      <c r="E1649">
        <v>15.715070377180986</v>
      </c>
      <c r="F1649" s="25">
        <f t="shared" si="76"/>
        <v>75.673731197526052</v>
      </c>
      <c r="G1649">
        <v>22.771603058930381</v>
      </c>
      <c r="H1649" s="25">
        <f t="shared" si="77"/>
        <v>68.61719851577665</v>
      </c>
      <c r="K1649">
        <v>102.37701321967045</v>
      </c>
      <c r="L1649">
        <v>1647</v>
      </c>
      <c r="M1649" s="25"/>
      <c r="O1649" s="25"/>
      <c r="Q1649" s="25"/>
    </row>
    <row r="1650" spans="1:17" x14ac:dyDescent="0.25">
      <c r="A1650" s="5">
        <f>+'Net Hash Rate'!B1649</f>
        <v>41469</v>
      </c>
      <c r="B1650">
        <f>+'Net Hash Rate'!G1649</f>
        <v>90.371299743652344</v>
      </c>
      <c r="C1650">
        <v>13.395643110536092</v>
      </c>
      <c r="D1650" s="25">
        <f t="shared" si="75"/>
        <v>76.975656633116245</v>
      </c>
      <c r="E1650">
        <v>15.05914712158989</v>
      </c>
      <c r="F1650" s="25">
        <f t="shared" si="76"/>
        <v>75.312152622062456</v>
      </c>
      <c r="G1650">
        <v>21.521028452528356</v>
      </c>
      <c r="H1650" s="25">
        <f t="shared" si="77"/>
        <v>68.850271291123988</v>
      </c>
      <c r="K1650">
        <v>111.05568408124779</v>
      </c>
      <c r="L1650">
        <v>1648</v>
      </c>
      <c r="M1650" s="25"/>
      <c r="O1650" s="25"/>
      <c r="Q1650" s="25"/>
    </row>
    <row r="1651" spans="1:17" x14ac:dyDescent="0.25">
      <c r="A1651" s="5">
        <f>+'Net Hash Rate'!B1650</f>
        <v>41470</v>
      </c>
      <c r="B1651">
        <f>+'Net Hash Rate'!G1650</f>
        <v>93.139999389648438</v>
      </c>
      <c r="C1651">
        <v>14.480065765508561</v>
      </c>
      <c r="D1651" s="25">
        <f t="shared" si="75"/>
        <v>78.659933624139882</v>
      </c>
      <c r="E1651">
        <v>16.451786615103934</v>
      </c>
      <c r="F1651" s="25">
        <f t="shared" si="76"/>
        <v>76.688212774544496</v>
      </c>
      <c r="G1651">
        <v>24.110936255357167</v>
      </c>
      <c r="H1651" s="25">
        <f t="shared" si="77"/>
        <v>69.029063134291277</v>
      </c>
      <c r="K1651">
        <v>95.745724216831547</v>
      </c>
      <c r="L1651">
        <v>1649</v>
      </c>
      <c r="M1651" s="25"/>
      <c r="O1651" s="25"/>
      <c r="Q1651" s="25"/>
    </row>
    <row r="1652" spans="1:17" x14ac:dyDescent="0.25">
      <c r="A1652" s="5">
        <f>+'Net Hash Rate'!B1651</f>
        <v>41471</v>
      </c>
      <c r="B1652">
        <f>+'Net Hash Rate'!G1651</f>
        <v>92.741500854492188</v>
      </c>
      <c r="C1652">
        <v>14.423288157424482</v>
      </c>
      <c r="D1652" s="25">
        <f t="shared" si="75"/>
        <v>78.318212697067707</v>
      </c>
      <c r="E1652">
        <v>16.388548228597724</v>
      </c>
      <c r="F1652" s="25">
        <f t="shared" si="76"/>
        <v>76.35295262589446</v>
      </c>
      <c r="G1652">
        <v>24.022600975070183</v>
      </c>
      <c r="H1652" s="25">
        <f t="shared" si="77"/>
        <v>68.718899879421997</v>
      </c>
      <c r="K1652">
        <v>95.643173761093905</v>
      </c>
      <c r="L1652">
        <v>1650</v>
      </c>
      <c r="M1652" s="25"/>
      <c r="O1652" s="25"/>
      <c r="Q1652" s="25"/>
    </row>
    <row r="1653" spans="1:17" x14ac:dyDescent="0.25">
      <c r="A1653" s="5">
        <f>+'Net Hash Rate'!B1652</f>
        <v>41472</v>
      </c>
      <c r="B1653">
        <f>+'Net Hash Rate'!G1652</f>
        <v>90.542503356933594</v>
      </c>
      <c r="C1653">
        <v>13.596460178740044</v>
      </c>
      <c r="D1653" s="25">
        <f t="shared" si="75"/>
        <v>76.946043178193548</v>
      </c>
      <c r="E1653">
        <v>15.330075303184625</v>
      </c>
      <c r="F1653" s="25">
        <f t="shared" si="76"/>
        <v>75.212428053748965</v>
      </c>
      <c r="G1653">
        <v>22.064303254089605</v>
      </c>
      <c r="H1653" s="25">
        <f t="shared" si="77"/>
        <v>68.478200102843985</v>
      </c>
      <c r="K1653">
        <v>106.52335747637711</v>
      </c>
      <c r="L1653">
        <v>1651</v>
      </c>
      <c r="M1653" s="25"/>
      <c r="O1653" s="25"/>
      <c r="Q1653" s="25"/>
    </row>
    <row r="1654" spans="1:17" x14ac:dyDescent="0.25">
      <c r="A1654" s="5">
        <f>+'Net Hash Rate'!B1653</f>
        <v>41473</v>
      </c>
      <c r="B1654">
        <f>+'Net Hash Rate'!G1653</f>
        <v>85.429801940917969</v>
      </c>
      <c r="C1654">
        <v>13.714070741236872</v>
      </c>
      <c r="D1654" s="25">
        <f t="shared" si="75"/>
        <v>71.715731199681102</v>
      </c>
      <c r="E1654">
        <v>15.687709364764233</v>
      </c>
      <c r="F1654" s="25">
        <f t="shared" si="76"/>
        <v>69.742092576153738</v>
      </c>
      <c r="G1654">
        <v>23.354308597856285</v>
      </c>
      <c r="H1654" s="25">
        <f t="shared" si="77"/>
        <v>62.07549334306168</v>
      </c>
      <c r="K1654">
        <v>87.208343425920063</v>
      </c>
      <c r="L1654">
        <v>1652</v>
      </c>
      <c r="M1654" s="25"/>
      <c r="O1654" s="25"/>
      <c r="Q1654" s="25"/>
    </row>
    <row r="1655" spans="1:17" x14ac:dyDescent="0.25">
      <c r="A1655" s="5">
        <f>+'Net Hash Rate'!B1654</f>
        <v>41474</v>
      </c>
      <c r="B1655">
        <f>+'Net Hash Rate'!G1654</f>
        <v>85.777496337890625</v>
      </c>
      <c r="C1655">
        <v>13.467517966331487</v>
      </c>
      <c r="D1655" s="25">
        <f t="shared" si="75"/>
        <v>72.30997837155914</v>
      </c>
      <c r="E1655">
        <v>15.333784966149308</v>
      </c>
      <c r="F1655" s="25">
        <f t="shared" si="76"/>
        <v>70.443711371741315</v>
      </c>
      <c r="G1655">
        <v>22.583299126941629</v>
      </c>
      <c r="H1655" s="25">
        <f t="shared" si="77"/>
        <v>63.194197210949</v>
      </c>
      <c r="K1655">
        <v>92.989881999029464</v>
      </c>
      <c r="L1655">
        <v>1653</v>
      </c>
      <c r="M1655" s="25"/>
      <c r="O1655" s="25"/>
      <c r="Q1655" s="25"/>
    </row>
    <row r="1656" spans="1:17" x14ac:dyDescent="0.25">
      <c r="A1656" s="5">
        <f>+'Net Hash Rate'!B1655</f>
        <v>41475</v>
      </c>
      <c r="B1656">
        <f>+'Net Hash Rate'!G1655</f>
        <v>85.667503356933594</v>
      </c>
      <c r="C1656">
        <v>13.062153912146469</v>
      </c>
      <c r="D1656" s="25">
        <f t="shared" si="75"/>
        <v>72.605349444787123</v>
      </c>
      <c r="E1656">
        <v>14.777904592963543</v>
      </c>
      <c r="F1656" s="25">
        <f t="shared" si="76"/>
        <v>70.889598763970056</v>
      </c>
      <c r="G1656">
        <v>21.442738112597468</v>
      </c>
      <c r="H1656" s="25">
        <f t="shared" si="77"/>
        <v>64.224765244336126</v>
      </c>
      <c r="K1656">
        <v>101.56069912471551</v>
      </c>
      <c r="L1656">
        <v>1654</v>
      </c>
      <c r="M1656" s="25"/>
      <c r="O1656" s="25"/>
      <c r="Q1656" s="25"/>
    </row>
    <row r="1657" spans="1:17" x14ac:dyDescent="0.25">
      <c r="A1657" s="5">
        <f>+'Net Hash Rate'!B1656</f>
        <v>41476</v>
      </c>
      <c r="B1657">
        <f>+'Net Hash Rate'!G1656</f>
        <v>85.472503662109375</v>
      </c>
      <c r="C1657">
        <v>13.386229027227142</v>
      </c>
      <c r="D1657" s="25">
        <f t="shared" si="75"/>
        <v>72.08627463488223</v>
      </c>
      <c r="E1657">
        <v>15.233111246119828</v>
      </c>
      <c r="F1657" s="25">
        <f t="shared" si="76"/>
        <v>70.239392415989542</v>
      </c>
      <c r="G1657">
        <v>22.407325225408488</v>
      </c>
      <c r="H1657" s="25">
        <f t="shared" si="77"/>
        <v>63.06517843670089</v>
      </c>
      <c r="K1657">
        <v>93.675198858888038</v>
      </c>
      <c r="L1657">
        <v>1655</v>
      </c>
      <c r="M1657" s="25"/>
      <c r="O1657" s="25"/>
      <c r="Q1657" s="25"/>
    </row>
    <row r="1658" spans="1:17" x14ac:dyDescent="0.25">
      <c r="A1658" s="5">
        <f>+'Net Hash Rate'!B1657</f>
        <v>41477</v>
      </c>
      <c r="B1658">
        <f>+'Net Hash Rate'!G1657</f>
        <v>86.086196899414063</v>
      </c>
      <c r="C1658">
        <v>14.427292980287994</v>
      </c>
      <c r="D1658" s="25">
        <f t="shared" si="75"/>
        <v>71.658903919126061</v>
      </c>
      <c r="E1658">
        <v>16.648093068550871</v>
      </c>
      <c r="F1658" s="25">
        <f t="shared" si="76"/>
        <v>69.438103830863184</v>
      </c>
      <c r="G1658">
        <v>25.274791011407999</v>
      </c>
      <c r="H1658" s="25">
        <f t="shared" si="77"/>
        <v>60.811405888006064</v>
      </c>
      <c r="K1658">
        <v>77.441175509150682</v>
      </c>
      <c r="L1658">
        <v>1656</v>
      </c>
      <c r="M1658" s="25"/>
      <c r="O1658" s="25"/>
      <c r="Q1658" s="25"/>
    </row>
    <row r="1659" spans="1:17" x14ac:dyDescent="0.25">
      <c r="A1659" s="5">
        <f>+'Net Hash Rate'!B1658</f>
        <v>41478</v>
      </c>
      <c r="B1659">
        <f>+'Net Hash Rate'!G1658</f>
        <v>86.93890380859375</v>
      </c>
      <c r="C1659">
        <v>14.754068496489863</v>
      </c>
      <c r="D1659" s="25">
        <f t="shared" si="75"/>
        <v>72.184835312103885</v>
      </c>
      <c r="E1659">
        <v>17.067043194074095</v>
      </c>
      <c r="F1659" s="25">
        <f t="shared" si="76"/>
        <v>69.871860614519647</v>
      </c>
      <c r="G1659">
        <v>26.051793406840087</v>
      </c>
      <c r="H1659" s="25">
        <f t="shared" si="77"/>
        <v>60.88711040175366</v>
      </c>
      <c r="K1659">
        <v>74.900778175390968</v>
      </c>
      <c r="L1659">
        <v>1657</v>
      </c>
      <c r="M1659" s="25"/>
      <c r="O1659" s="25"/>
      <c r="Q1659" s="25"/>
    </row>
    <row r="1660" spans="1:17" x14ac:dyDescent="0.25">
      <c r="A1660" s="5">
        <f>+'Net Hash Rate'!B1659</f>
        <v>41479</v>
      </c>
      <c r="B1660">
        <f>+'Net Hash Rate'!G1659</f>
        <v>87.457496643066406</v>
      </c>
      <c r="C1660">
        <v>14.09436540750723</v>
      </c>
      <c r="D1660" s="25">
        <f t="shared" si="75"/>
        <v>73.36313123555918</v>
      </c>
      <c r="E1660">
        <v>16.135759677622119</v>
      </c>
      <c r="F1660" s="25">
        <f t="shared" si="76"/>
        <v>71.321736965444288</v>
      </c>
      <c r="G1660">
        <v>24.065555719883392</v>
      </c>
      <c r="H1660" s="25">
        <f t="shared" si="77"/>
        <v>63.391940923183014</v>
      </c>
      <c r="K1660">
        <v>86.250616817609085</v>
      </c>
      <c r="L1660">
        <v>1658</v>
      </c>
      <c r="M1660" s="25"/>
      <c r="O1660" s="25"/>
      <c r="Q1660" s="25"/>
    </row>
    <row r="1661" spans="1:17" x14ac:dyDescent="0.25">
      <c r="A1661" s="5">
        <f>+'Net Hash Rate'!B1660</f>
        <v>41480</v>
      </c>
      <c r="B1661">
        <f>+'Net Hash Rate'!G1660</f>
        <v>89.410003662109375</v>
      </c>
      <c r="C1661">
        <v>14.442871250693443</v>
      </c>
      <c r="D1661" s="25">
        <f t="shared" si="75"/>
        <v>74.967132411415932</v>
      </c>
      <c r="E1661">
        <v>16.542758069590935</v>
      </c>
      <c r="F1661" s="25">
        <f t="shared" si="76"/>
        <v>72.867245592518444</v>
      </c>
      <c r="G1661">
        <v>24.699768417598211</v>
      </c>
      <c r="H1661" s="25">
        <f t="shared" si="77"/>
        <v>64.710235244511168</v>
      </c>
      <c r="K1661">
        <v>85.68134061714008</v>
      </c>
      <c r="L1661">
        <v>1659</v>
      </c>
      <c r="M1661" s="25"/>
      <c r="O1661" s="25"/>
      <c r="Q1661" s="25"/>
    </row>
    <row r="1662" spans="1:17" x14ac:dyDescent="0.25">
      <c r="A1662" s="5">
        <f>+'Net Hash Rate'!B1661</f>
        <v>41481</v>
      </c>
      <c r="B1662">
        <f>+'Net Hash Rate'!G1661</f>
        <v>90.632499694824219</v>
      </c>
      <c r="C1662">
        <v>13.982218842808201</v>
      </c>
      <c r="D1662" s="25">
        <f t="shared" si="75"/>
        <v>76.65028085201601</v>
      </c>
      <c r="E1662">
        <v>15.859630748056031</v>
      </c>
      <c r="F1662" s="25">
        <f t="shared" si="76"/>
        <v>74.772868946768185</v>
      </c>
      <c r="G1662">
        <v>23.152437293991206</v>
      </c>
      <c r="H1662" s="25">
        <f t="shared" si="77"/>
        <v>67.48006240083302</v>
      </c>
      <c r="K1662">
        <v>97.986314846850206</v>
      </c>
      <c r="L1662">
        <v>1660</v>
      </c>
      <c r="M1662" s="25"/>
      <c r="O1662" s="25"/>
      <c r="Q1662" s="25"/>
    </row>
    <row r="1663" spans="1:17" x14ac:dyDescent="0.25">
      <c r="A1663" s="5">
        <f>+'Net Hash Rate'!B1662</f>
        <v>41482</v>
      </c>
      <c r="B1663">
        <f>+'Net Hash Rate'!G1662</f>
        <v>89.097503662109375</v>
      </c>
      <c r="C1663">
        <v>14.256019221949275</v>
      </c>
      <c r="D1663" s="25">
        <f t="shared" si="75"/>
        <v>74.841484440160102</v>
      </c>
      <c r="E1663">
        <v>16.296517760748237</v>
      </c>
      <c r="F1663" s="25">
        <f t="shared" si="76"/>
        <v>72.800985901361145</v>
      </c>
      <c r="G1663">
        <v>24.222834334712779</v>
      </c>
      <c r="H1663" s="25">
        <f t="shared" si="77"/>
        <v>64.874669327396589</v>
      </c>
      <c r="K1663">
        <v>88.02729295856723</v>
      </c>
      <c r="L1663">
        <v>1661</v>
      </c>
      <c r="M1663" s="25"/>
      <c r="O1663" s="25"/>
      <c r="Q1663" s="25"/>
    </row>
    <row r="1664" spans="1:17" x14ac:dyDescent="0.25">
      <c r="A1664" s="5">
        <f>+'Net Hash Rate'!B1663</f>
        <v>41483</v>
      </c>
      <c r="B1664">
        <f>+'Net Hash Rate'!G1663</f>
        <v>92.099998474121094</v>
      </c>
      <c r="C1664">
        <v>14.978175932184499</v>
      </c>
      <c r="D1664" s="25">
        <f t="shared" si="75"/>
        <v>77.121822541936595</v>
      </c>
      <c r="E1664">
        <v>17.179702864351416</v>
      </c>
      <c r="F1664" s="25">
        <f t="shared" si="76"/>
        <v>74.920295609769681</v>
      </c>
      <c r="G1664">
        <v>25.731534232353805</v>
      </c>
      <c r="H1664" s="25">
        <f t="shared" si="77"/>
        <v>66.368464241767285</v>
      </c>
      <c r="K1664">
        <v>84.074544533718296</v>
      </c>
      <c r="L1664">
        <v>1662</v>
      </c>
      <c r="M1664" s="25"/>
      <c r="O1664" s="25"/>
      <c r="Q1664" s="25"/>
    </row>
    <row r="1665" spans="1:17" x14ac:dyDescent="0.25">
      <c r="A1665" s="5">
        <f>+'Net Hash Rate'!B1664</f>
        <v>41484</v>
      </c>
      <c r="B1665">
        <f>+'Net Hash Rate'!G1664</f>
        <v>93.298103332519531</v>
      </c>
      <c r="C1665">
        <v>14.800590755313761</v>
      </c>
      <c r="D1665" s="25">
        <f t="shared" si="75"/>
        <v>78.497512577205768</v>
      </c>
      <c r="E1665">
        <v>16.888611346594967</v>
      </c>
      <c r="F1665" s="25">
        <f t="shared" si="76"/>
        <v>76.409491985924561</v>
      </c>
      <c r="G1665">
        <v>24.999527333426826</v>
      </c>
      <c r="H1665" s="25">
        <f t="shared" si="77"/>
        <v>68.298575999092705</v>
      </c>
      <c r="K1665">
        <v>90.226136165494026</v>
      </c>
      <c r="L1665">
        <v>1663</v>
      </c>
      <c r="M1665" s="25"/>
      <c r="O1665" s="25"/>
      <c r="Q1665" s="25"/>
    </row>
    <row r="1666" spans="1:17" x14ac:dyDescent="0.25">
      <c r="A1666" s="5">
        <f>+'Net Hash Rate'!B1665</f>
        <v>41485</v>
      </c>
      <c r="B1666">
        <f>+'Net Hash Rate'!G1665</f>
        <v>96.30999755859375</v>
      </c>
      <c r="C1666">
        <v>14.560765903546695</v>
      </c>
      <c r="D1666" s="25">
        <f t="shared" si="75"/>
        <v>81.749231655047055</v>
      </c>
      <c r="E1666">
        <v>16.442298780476307</v>
      </c>
      <c r="F1666" s="25">
        <f t="shared" si="76"/>
        <v>79.867698778117443</v>
      </c>
      <c r="G1666">
        <v>23.751113240909394</v>
      </c>
      <c r="H1666" s="25">
        <f t="shared" si="77"/>
        <v>72.55888431768436</v>
      </c>
      <c r="K1666">
        <v>104.27569902061954</v>
      </c>
      <c r="L1666">
        <v>1664</v>
      </c>
      <c r="M1666" s="25"/>
      <c r="O1666" s="25"/>
      <c r="Q1666" s="25"/>
    </row>
    <row r="1667" spans="1:17" x14ac:dyDescent="0.25">
      <c r="A1667" s="5">
        <f>+'Net Hash Rate'!B1666</f>
        <v>41486</v>
      </c>
      <c r="B1667">
        <f>+'Net Hash Rate'!G1666</f>
        <v>97.915000915527344</v>
      </c>
      <c r="C1667">
        <v>15.902561619731308</v>
      </c>
      <c r="D1667" s="25">
        <f t="shared" si="75"/>
        <v>82.012439295796042</v>
      </c>
      <c r="E1667">
        <v>18.234956876167935</v>
      </c>
      <c r="F1667" s="25">
        <f t="shared" si="76"/>
        <v>79.680044039359416</v>
      </c>
      <c r="G1667">
        <v>27.295146249795991</v>
      </c>
      <c r="H1667" s="25">
        <f t="shared" si="77"/>
        <v>70.619854665731353</v>
      </c>
      <c r="K1667">
        <v>84.389579239078998</v>
      </c>
      <c r="L1667">
        <v>1665</v>
      </c>
      <c r="M1667" s="25"/>
      <c r="O1667" s="25"/>
      <c r="Q1667" s="25"/>
    </row>
    <row r="1668" spans="1:17" x14ac:dyDescent="0.25">
      <c r="A1668" s="5">
        <f>+'Net Hash Rate'!B1667</f>
        <v>41487</v>
      </c>
      <c r="B1668">
        <f>+'Net Hash Rate'!G1667</f>
        <v>96.417503356933594</v>
      </c>
      <c r="C1668">
        <v>16.212727781481505</v>
      </c>
      <c r="D1668" s="25">
        <f t="shared" ref="D1668:D1731" si="78">+B1668-C1668</f>
        <v>80.204775575452089</v>
      </c>
      <c r="E1668">
        <v>18.720658122885911</v>
      </c>
      <c r="F1668" s="25">
        <f t="shared" ref="F1668:F1731" si="79">+B1668-E1668</f>
        <v>77.696845234047686</v>
      </c>
      <c r="G1668">
        <v>28.462713534071366</v>
      </c>
      <c r="H1668" s="25">
        <f t="shared" ref="H1668:H1731" si="80">+B1668-G1668</f>
        <v>67.954789822862224</v>
      </c>
      <c r="K1668">
        <v>76.753113195836193</v>
      </c>
      <c r="L1668">
        <v>1666</v>
      </c>
      <c r="M1668" s="25"/>
      <c r="O1668" s="25"/>
      <c r="Q1668" s="25"/>
    </row>
    <row r="1669" spans="1:17" x14ac:dyDescent="0.25">
      <c r="A1669" s="5">
        <f>+'Net Hash Rate'!B1668</f>
        <v>41488</v>
      </c>
      <c r="B1669">
        <f>+'Net Hash Rate'!G1668</f>
        <v>97.239997863769531</v>
      </c>
      <c r="C1669">
        <v>15.511600025702471</v>
      </c>
      <c r="D1669" s="25">
        <f t="shared" si="78"/>
        <v>81.728397838067053</v>
      </c>
      <c r="E1669">
        <v>17.72054053171922</v>
      </c>
      <c r="F1669" s="25">
        <f t="shared" si="79"/>
        <v>79.519457332050308</v>
      </c>
      <c r="G1669">
        <v>26.301169927341299</v>
      </c>
      <c r="H1669" s="25">
        <f t="shared" si="80"/>
        <v>70.938827936428225</v>
      </c>
      <c r="K1669">
        <v>88.797391453997605</v>
      </c>
      <c r="L1669">
        <v>1667</v>
      </c>
      <c r="M1669" s="25"/>
      <c r="O1669" s="25"/>
      <c r="Q1669" s="25"/>
    </row>
    <row r="1670" spans="1:17" x14ac:dyDescent="0.25">
      <c r="A1670" s="5">
        <f>+'Net Hash Rate'!B1669</f>
        <v>41489</v>
      </c>
      <c r="B1670">
        <f>+'Net Hash Rate'!G1669</f>
        <v>96.660003662109375</v>
      </c>
      <c r="C1670">
        <v>16.201597455148704</v>
      </c>
      <c r="D1670" s="25">
        <f t="shared" si="78"/>
        <v>80.458406206960674</v>
      </c>
      <c r="E1670">
        <v>18.696024254474811</v>
      </c>
      <c r="F1670" s="25">
        <f t="shared" si="79"/>
        <v>77.963979407634568</v>
      </c>
      <c r="G1670">
        <v>28.385625156457085</v>
      </c>
      <c r="H1670" s="25">
        <f t="shared" si="80"/>
        <v>68.274378505652294</v>
      </c>
      <c r="K1670">
        <v>77.412644439545431</v>
      </c>
      <c r="L1670">
        <v>1668</v>
      </c>
      <c r="M1670" s="25"/>
      <c r="O1670" s="25"/>
      <c r="Q1670" s="25"/>
    </row>
    <row r="1671" spans="1:17" x14ac:dyDescent="0.25">
      <c r="A1671" s="5">
        <f>+'Net Hash Rate'!B1670</f>
        <v>41490</v>
      </c>
      <c r="B1671">
        <f>+'Net Hash Rate'!G1670</f>
        <v>96.599998474121094</v>
      </c>
      <c r="C1671">
        <v>16.33746141333684</v>
      </c>
      <c r="D1671" s="25">
        <f t="shared" si="78"/>
        <v>80.262537060784254</v>
      </c>
      <c r="E1671">
        <v>18.886033311948157</v>
      </c>
      <c r="F1671" s="25">
        <f t="shared" si="79"/>
        <v>77.71396516217294</v>
      </c>
      <c r="G1671">
        <v>28.785960852103809</v>
      </c>
      <c r="H1671" s="25">
        <f t="shared" si="80"/>
        <v>67.814037622017281</v>
      </c>
      <c r="K1671">
        <v>75.583541139586359</v>
      </c>
      <c r="L1671">
        <v>1669</v>
      </c>
      <c r="M1671" s="25"/>
      <c r="O1671" s="25"/>
      <c r="Q1671" s="25"/>
    </row>
    <row r="1672" spans="1:17" x14ac:dyDescent="0.25">
      <c r="A1672" s="5">
        <f>+'Net Hash Rate'!B1671</f>
        <v>41491</v>
      </c>
      <c r="B1672">
        <f>+'Net Hash Rate'!G1671</f>
        <v>96.919998168945313</v>
      </c>
      <c r="C1672">
        <v>16.011423615346313</v>
      </c>
      <c r="D1672" s="25">
        <f t="shared" si="78"/>
        <v>80.908574553598996</v>
      </c>
      <c r="E1672">
        <v>18.423344035875065</v>
      </c>
      <c r="F1672" s="25">
        <f t="shared" si="79"/>
        <v>78.496654133070251</v>
      </c>
      <c r="G1672">
        <v>27.792448909419019</v>
      </c>
      <c r="H1672" s="25">
        <f t="shared" si="80"/>
        <v>69.12754925952629</v>
      </c>
      <c r="K1672">
        <v>80.508700567354524</v>
      </c>
      <c r="L1672">
        <v>1670</v>
      </c>
      <c r="M1672" s="25"/>
      <c r="O1672" s="25"/>
      <c r="Q1672" s="25"/>
    </row>
    <row r="1673" spans="1:17" x14ac:dyDescent="0.25">
      <c r="A1673" s="5">
        <f>+'Net Hash Rate'!B1672</f>
        <v>41492</v>
      </c>
      <c r="B1673">
        <f>+'Net Hash Rate'!G1672</f>
        <v>97.133102416992188</v>
      </c>
      <c r="C1673">
        <v>16.641332624290619</v>
      </c>
      <c r="D1673" s="25">
        <f t="shared" si="78"/>
        <v>80.491769792701575</v>
      </c>
      <c r="E1673">
        <v>19.285535512304925</v>
      </c>
      <c r="F1673" s="25">
        <f t="shared" si="79"/>
        <v>77.847566904687255</v>
      </c>
      <c r="G1673">
        <v>29.556941630796498</v>
      </c>
      <c r="H1673" s="25">
        <f t="shared" si="80"/>
        <v>67.576160786195686</v>
      </c>
      <c r="K1673">
        <v>73.058027573502329</v>
      </c>
      <c r="L1673">
        <v>1671</v>
      </c>
      <c r="M1673" s="25"/>
      <c r="O1673" s="25"/>
      <c r="Q1673" s="25"/>
    </row>
    <row r="1674" spans="1:17" x14ac:dyDescent="0.25">
      <c r="A1674" s="5">
        <f>+'Net Hash Rate'!B1673</f>
        <v>41493</v>
      </c>
      <c r="B1674">
        <f>+'Net Hash Rate'!G1673</f>
        <v>96.919998168945313</v>
      </c>
      <c r="C1674">
        <v>16.782984359643663</v>
      </c>
      <c r="D1674" s="25">
        <f t="shared" si="78"/>
        <v>80.137013809301649</v>
      </c>
      <c r="E1674">
        <v>19.489384652736923</v>
      </c>
      <c r="F1674" s="25">
        <f t="shared" si="79"/>
        <v>77.430613516208382</v>
      </c>
      <c r="G1674">
        <v>30.002396591257682</v>
      </c>
      <c r="H1674" s="25">
        <f t="shared" si="80"/>
        <v>66.917601577687634</v>
      </c>
      <c r="K1674">
        <v>71.064444396177308</v>
      </c>
      <c r="L1674">
        <v>1672</v>
      </c>
      <c r="M1674" s="25"/>
      <c r="O1674" s="25"/>
      <c r="Q1674" s="25"/>
    </row>
    <row r="1675" spans="1:17" x14ac:dyDescent="0.25">
      <c r="A1675" s="5">
        <f>+'Net Hash Rate'!B1674</f>
        <v>41494</v>
      </c>
      <c r="B1675">
        <f>+'Net Hash Rate'!G1674</f>
        <v>94.775001525878906</v>
      </c>
      <c r="C1675">
        <v>16.321861705215778</v>
      </c>
      <c r="D1675" s="25">
        <f t="shared" si="78"/>
        <v>78.453139820663125</v>
      </c>
      <c r="E1675">
        <v>18.934133950402035</v>
      </c>
      <c r="F1675" s="25">
        <f t="shared" si="79"/>
        <v>75.840867575476864</v>
      </c>
      <c r="G1675">
        <v>29.081505486828046</v>
      </c>
      <c r="H1675" s="25">
        <f t="shared" si="80"/>
        <v>65.693496039050856</v>
      </c>
      <c r="K1675">
        <v>72.078067635008736</v>
      </c>
      <c r="L1675">
        <v>1673</v>
      </c>
      <c r="M1675" s="25"/>
      <c r="O1675" s="25"/>
      <c r="Q1675" s="25"/>
    </row>
    <row r="1676" spans="1:17" x14ac:dyDescent="0.25">
      <c r="A1676" s="5">
        <f>+'Net Hash Rate'!B1675</f>
        <v>41495</v>
      </c>
      <c r="B1676">
        <f>+'Net Hash Rate'!G1675</f>
        <v>93.360000610351563</v>
      </c>
      <c r="C1676">
        <v>16.53548564722977</v>
      </c>
      <c r="D1676" s="25">
        <f t="shared" si="78"/>
        <v>76.8245149631218</v>
      </c>
      <c r="E1676">
        <v>19.283297292161624</v>
      </c>
      <c r="F1676" s="25">
        <f t="shared" si="79"/>
        <v>74.076703318189942</v>
      </c>
      <c r="G1676">
        <v>29.957171626899402</v>
      </c>
      <c r="H1676" s="25">
        <f t="shared" si="80"/>
        <v>63.40282898345216</v>
      </c>
      <c r="K1676">
        <v>67.100245481369214</v>
      </c>
      <c r="L1676">
        <v>1674</v>
      </c>
      <c r="M1676" s="25"/>
      <c r="O1676" s="25"/>
      <c r="Q1676" s="25"/>
    </row>
    <row r="1677" spans="1:17" x14ac:dyDescent="0.25">
      <c r="A1677" s="5">
        <f>+'Net Hash Rate'!B1676</f>
        <v>41496</v>
      </c>
      <c r="B1677">
        <f>+'Net Hash Rate'!G1676</f>
        <v>93.287498474121094</v>
      </c>
      <c r="C1677">
        <v>15.936661337957011</v>
      </c>
      <c r="D1677" s="25">
        <f t="shared" si="78"/>
        <v>77.350837136164088</v>
      </c>
      <c r="E1677">
        <v>18.45868821404602</v>
      </c>
      <c r="F1677" s="25">
        <f t="shared" si="79"/>
        <v>74.828810260075073</v>
      </c>
      <c r="G1677">
        <v>28.255501614213767</v>
      </c>
      <c r="H1677" s="25">
        <f t="shared" si="80"/>
        <v>65.031996859907323</v>
      </c>
      <c r="K1677">
        <v>73.608259644986347</v>
      </c>
      <c r="L1677">
        <v>1675</v>
      </c>
      <c r="M1677" s="25"/>
      <c r="O1677" s="25"/>
      <c r="Q1677" s="25"/>
    </row>
    <row r="1678" spans="1:17" x14ac:dyDescent="0.25">
      <c r="A1678" s="5">
        <f>+'Net Hash Rate'!B1677</f>
        <v>41497</v>
      </c>
      <c r="B1678">
        <f>+'Net Hash Rate'!G1677</f>
        <v>94.162498474121094</v>
      </c>
      <c r="C1678">
        <v>15.825770684773529</v>
      </c>
      <c r="D1678" s="25">
        <f t="shared" si="78"/>
        <v>78.336727789347563</v>
      </c>
      <c r="E1678">
        <v>18.272078241678329</v>
      </c>
      <c r="F1678" s="25">
        <f t="shared" si="79"/>
        <v>75.890420232442764</v>
      </c>
      <c r="G1678">
        <v>27.774759946475022</v>
      </c>
      <c r="H1678" s="25">
        <f t="shared" si="80"/>
        <v>66.387738527646064</v>
      </c>
      <c r="K1678">
        <v>76.853847000461442</v>
      </c>
      <c r="L1678">
        <v>1676</v>
      </c>
      <c r="M1678" s="25"/>
      <c r="O1678" s="25"/>
      <c r="Q1678" s="25"/>
    </row>
    <row r="1679" spans="1:17" x14ac:dyDescent="0.25">
      <c r="A1679" s="5">
        <f>+'Net Hash Rate'!B1678</f>
        <v>41498</v>
      </c>
      <c r="B1679">
        <f>+'Net Hash Rate'!G1678</f>
        <v>95.084999084472656</v>
      </c>
      <c r="C1679">
        <v>16.894431948825282</v>
      </c>
      <c r="D1679" s="25">
        <f t="shared" si="78"/>
        <v>78.19056713564737</v>
      </c>
      <c r="E1679">
        <v>19.713404197084657</v>
      </c>
      <c r="F1679" s="25">
        <f t="shared" si="79"/>
        <v>75.371594887388</v>
      </c>
      <c r="G1679">
        <v>30.663701895448185</v>
      </c>
      <c r="H1679" s="25">
        <f t="shared" si="80"/>
        <v>64.421297189024472</v>
      </c>
      <c r="K1679">
        <v>66.569424811268021</v>
      </c>
      <c r="L1679">
        <v>1677</v>
      </c>
      <c r="M1679" s="25"/>
      <c r="O1679" s="25"/>
      <c r="Q1679" s="25"/>
    </row>
    <row r="1680" spans="1:17" x14ac:dyDescent="0.25">
      <c r="A1680" s="5">
        <f>+'Net Hash Rate'!B1679</f>
        <v>41499</v>
      </c>
      <c r="B1680">
        <f>+'Net Hash Rate'!G1679</f>
        <v>97.902099609375</v>
      </c>
      <c r="C1680">
        <v>18.492407451062185</v>
      </c>
      <c r="D1680" s="25">
        <f t="shared" si="78"/>
        <v>79.409692158312822</v>
      </c>
      <c r="E1680">
        <v>21.813755804854821</v>
      </c>
      <c r="F1680" s="25">
        <f t="shared" si="79"/>
        <v>76.088343804520179</v>
      </c>
      <c r="G1680">
        <v>34.715533485162325</v>
      </c>
      <c r="H1680" s="25">
        <f t="shared" si="80"/>
        <v>63.186566124212675</v>
      </c>
      <c r="K1680">
        <v>57.381292438754301</v>
      </c>
      <c r="L1680">
        <v>1678</v>
      </c>
      <c r="M1680" s="25"/>
      <c r="O1680" s="25"/>
      <c r="Q1680" s="25"/>
    </row>
    <row r="1681" spans="1:17" x14ac:dyDescent="0.25">
      <c r="A1681" s="5">
        <f>+'Net Hash Rate'!B1680</f>
        <v>41500</v>
      </c>
      <c r="B1681">
        <f>+'Net Hash Rate'!G1680</f>
        <v>97.959999084472656</v>
      </c>
      <c r="C1681">
        <v>18.407385625714518</v>
      </c>
      <c r="D1681" s="25">
        <f t="shared" si="78"/>
        <v>79.552613458758145</v>
      </c>
      <c r="E1681">
        <v>21.694074052215534</v>
      </c>
      <c r="F1681" s="25">
        <f t="shared" si="79"/>
        <v>76.265925032257115</v>
      </c>
      <c r="G1681">
        <v>34.461215244958751</v>
      </c>
      <c r="H1681" s="25">
        <f t="shared" si="80"/>
        <v>63.498783839513905</v>
      </c>
      <c r="K1681">
        <v>58.090773302864534</v>
      </c>
      <c r="L1681">
        <v>1679</v>
      </c>
      <c r="M1681" s="25"/>
      <c r="O1681" s="25"/>
      <c r="Q1681" s="25"/>
    </row>
    <row r="1682" spans="1:17" x14ac:dyDescent="0.25">
      <c r="A1682" s="5">
        <f>+'Net Hash Rate'!B1681</f>
        <v>41501</v>
      </c>
      <c r="B1682">
        <f>+'Net Hash Rate'!G1681</f>
        <v>97.544998168945313</v>
      </c>
      <c r="C1682">
        <v>18.227937811871225</v>
      </c>
      <c r="D1682" s="25">
        <f t="shared" si="78"/>
        <v>79.317060357074084</v>
      </c>
      <c r="E1682">
        <v>21.461976038137283</v>
      </c>
      <c r="F1682" s="25">
        <f t="shared" si="79"/>
        <v>76.083022130808033</v>
      </c>
      <c r="G1682">
        <v>34.024597528067829</v>
      </c>
      <c r="H1682" s="25">
        <f t="shared" si="80"/>
        <v>63.520400640877483</v>
      </c>
      <c r="K1682">
        <v>58.861686702065739</v>
      </c>
      <c r="L1682">
        <v>1680</v>
      </c>
      <c r="M1682" s="25"/>
      <c r="O1682" s="25"/>
      <c r="Q1682" s="25"/>
    </row>
    <row r="1683" spans="1:17" x14ac:dyDescent="0.25">
      <c r="A1683" s="5">
        <f>+'Net Hash Rate'!B1682</f>
        <v>41502</v>
      </c>
      <c r="B1683">
        <f>+'Net Hash Rate'!G1682</f>
        <v>98.330001831054688</v>
      </c>
      <c r="C1683">
        <v>19.444685511848892</v>
      </c>
      <c r="D1683" s="25">
        <f t="shared" si="78"/>
        <v>78.885316319205799</v>
      </c>
      <c r="E1683">
        <v>23.113156065409889</v>
      </c>
      <c r="F1683" s="25">
        <f t="shared" si="79"/>
        <v>75.216845765644791</v>
      </c>
      <c r="G1683">
        <v>37.363329930717576</v>
      </c>
      <c r="H1683" s="25">
        <f t="shared" si="80"/>
        <v>60.966671900337111</v>
      </c>
      <c r="K1683">
        <v>51.608635370485842</v>
      </c>
      <c r="L1683">
        <v>1681</v>
      </c>
      <c r="M1683" s="25"/>
      <c r="O1683" s="25"/>
      <c r="Q1683" s="25"/>
    </row>
    <row r="1684" spans="1:17" x14ac:dyDescent="0.25">
      <c r="A1684" s="5">
        <f>+'Net Hash Rate'!B1683</f>
        <v>41503</v>
      </c>
      <c r="B1684">
        <f>+'Net Hash Rate'!G1683</f>
        <v>99.56500244140625</v>
      </c>
      <c r="C1684">
        <v>18.482257688786227</v>
      </c>
      <c r="D1684" s="25">
        <f t="shared" si="78"/>
        <v>81.082744752620016</v>
      </c>
      <c r="E1684">
        <v>21.736264562997402</v>
      </c>
      <c r="F1684" s="25">
        <f t="shared" si="79"/>
        <v>77.828737878408845</v>
      </c>
      <c r="G1684">
        <v>34.376454265870713</v>
      </c>
      <c r="H1684" s="25">
        <f t="shared" si="80"/>
        <v>65.188548175535544</v>
      </c>
      <c r="K1684">
        <v>59.80275854624972</v>
      </c>
      <c r="L1684">
        <v>1682</v>
      </c>
      <c r="M1684" s="25"/>
      <c r="O1684" s="25"/>
      <c r="Q1684" s="25"/>
    </row>
    <row r="1685" spans="1:17" x14ac:dyDescent="0.25">
      <c r="A1685" s="5">
        <f>+'Net Hash Rate'!B1684</f>
        <v>41504</v>
      </c>
      <c r="B1685">
        <f>+'Net Hash Rate'!G1684</f>
        <v>98.845001220703125</v>
      </c>
      <c r="C1685">
        <v>19.416062077282415</v>
      </c>
      <c r="D1685" s="25">
        <f t="shared" si="78"/>
        <v>79.428939143420706</v>
      </c>
      <c r="E1685">
        <v>23.053952121141052</v>
      </c>
      <c r="F1685" s="25">
        <f t="shared" si="79"/>
        <v>75.791049099562073</v>
      </c>
      <c r="G1685">
        <v>37.185335996509941</v>
      </c>
      <c r="H1685" s="25">
        <f t="shared" si="80"/>
        <v>61.659665224193184</v>
      </c>
      <c r="K1685">
        <v>52.401103839304753</v>
      </c>
      <c r="L1685">
        <v>1683</v>
      </c>
      <c r="M1685" s="25"/>
      <c r="O1685" s="25"/>
      <c r="Q1685" s="25"/>
    </row>
    <row r="1686" spans="1:17" x14ac:dyDescent="0.25">
      <c r="A1686" s="5">
        <f>+'Net Hash Rate'!B1685</f>
        <v>41505</v>
      </c>
      <c r="B1686">
        <f>+'Net Hash Rate'!G1685</f>
        <v>102.30000305175781</v>
      </c>
      <c r="C1686">
        <v>20.66129822495899</v>
      </c>
      <c r="D1686" s="25">
        <f t="shared" si="78"/>
        <v>81.638704826798829</v>
      </c>
      <c r="E1686">
        <v>24.642588492516015</v>
      </c>
      <c r="F1686" s="25">
        <f t="shared" si="79"/>
        <v>77.657414559241801</v>
      </c>
      <c r="G1686">
        <v>40.107910536841274</v>
      </c>
      <c r="H1686" s="25">
        <f t="shared" si="80"/>
        <v>62.192092514916538</v>
      </c>
      <c r="K1686">
        <v>49.213415354551422</v>
      </c>
      <c r="L1686">
        <v>1684</v>
      </c>
      <c r="M1686" s="25"/>
      <c r="O1686" s="25"/>
      <c r="Q1686" s="25"/>
    </row>
    <row r="1687" spans="1:17" x14ac:dyDescent="0.25">
      <c r="A1687" s="5">
        <f>+'Net Hash Rate'!B1686</f>
        <v>41506</v>
      </c>
      <c r="B1687">
        <f>+'Net Hash Rate'!G1686</f>
        <v>105.01200103759766</v>
      </c>
      <c r="C1687">
        <v>19.446448330607474</v>
      </c>
      <c r="D1687" s="25">
        <f t="shared" si="78"/>
        <v>85.565552706990189</v>
      </c>
      <c r="E1687">
        <v>22.860561318300824</v>
      </c>
      <c r="F1687" s="25">
        <f t="shared" si="79"/>
        <v>82.151439719296832</v>
      </c>
      <c r="G1687">
        <v>36.12268321899564</v>
      </c>
      <c r="H1687" s="25">
        <f t="shared" si="80"/>
        <v>68.889317818602024</v>
      </c>
      <c r="K1687">
        <v>60.149540228169236</v>
      </c>
      <c r="L1687">
        <v>1685</v>
      </c>
      <c r="M1687" s="25"/>
      <c r="O1687" s="25"/>
      <c r="Q1687" s="25"/>
    </row>
    <row r="1688" spans="1:17" x14ac:dyDescent="0.25">
      <c r="A1688" s="5">
        <f>+'Net Hash Rate'!B1687</f>
        <v>41507</v>
      </c>
      <c r="B1688">
        <f>+'Net Hash Rate'!G1687</f>
        <v>111.44499969482422</v>
      </c>
      <c r="C1688">
        <v>19.821383100795227</v>
      </c>
      <c r="D1688" s="25">
        <f t="shared" si="78"/>
        <v>91.623616594028988</v>
      </c>
      <c r="E1688">
        <v>23.133069779584222</v>
      </c>
      <c r="F1688" s="25">
        <f t="shared" si="79"/>
        <v>88.31192991524</v>
      </c>
      <c r="G1688">
        <v>35.997316683340074</v>
      </c>
      <c r="H1688" s="25">
        <f t="shared" si="80"/>
        <v>75.447683011484145</v>
      </c>
      <c r="K1688">
        <v>66.400206648196615</v>
      </c>
      <c r="L1688">
        <v>1686</v>
      </c>
      <c r="M1688" s="25"/>
      <c r="O1688" s="25"/>
      <c r="Q1688" s="25"/>
    </row>
    <row r="1689" spans="1:17" x14ac:dyDescent="0.25">
      <c r="A1689" s="5">
        <f>+'Net Hash Rate'!B1688</f>
        <v>41508</v>
      </c>
      <c r="B1689">
        <f>+'Net Hash Rate'!G1688</f>
        <v>109.73000335693359</v>
      </c>
      <c r="C1689">
        <v>20.015413243469503</v>
      </c>
      <c r="D1689" s="25">
        <f t="shared" si="78"/>
        <v>89.714590113464084</v>
      </c>
      <c r="E1689">
        <v>23.466610858742811</v>
      </c>
      <c r="F1689" s="25">
        <f t="shared" si="79"/>
        <v>86.263392498190782</v>
      </c>
      <c r="G1689">
        <v>36.872787995271956</v>
      </c>
      <c r="H1689" s="25">
        <f t="shared" si="80"/>
        <v>72.857215361661645</v>
      </c>
      <c r="K1689">
        <v>62.388492423451865</v>
      </c>
      <c r="L1689">
        <v>1687</v>
      </c>
      <c r="M1689" s="25"/>
      <c r="O1689" s="25"/>
      <c r="Q1689" s="25"/>
    </row>
    <row r="1690" spans="1:17" x14ac:dyDescent="0.25">
      <c r="A1690" s="5">
        <f>+'Net Hash Rate'!B1689</f>
        <v>41509</v>
      </c>
      <c r="B1690">
        <f>+'Net Hash Rate'!G1689</f>
        <v>107.54799652099609</v>
      </c>
      <c r="C1690">
        <v>20.703942079022301</v>
      </c>
      <c r="D1690" s="25">
        <f t="shared" si="78"/>
        <v>86.844054441973796</v>
      </c>
      <c r="E1690">
        <v>24.501209132408228</v>
      </c>
      <c r="F1690" s="25">
        <f t="shared" si="79"/>
        <v>83.046787388587859</v>
      </c>
      <c r="G1690">
        <v>39.251693001285879</v>
      </c>
      <c r="H1690" s="25">
        <f t="shared" si="80"/>
        <v>68.296303519710222</v>
      </c>
      <c r="K1690">
        <v>54.888351999074878</v>
      </c>
      <c r="L1690">
        <v>1688</v>
      </c>
      <c r="M1690" s="25"/>
      <c r="O1690" s="25"/>
      <c r="Q1690" s="25"/>
    </row>
    <row r="1691" spans="1:17" x14ac:dyDescent="0.25">
      <c r="A1691" s="5">
        <f>+'Net Hash Rate'!B1690</f>
        <v>41510</v>
      </c>
      <c r="B1691">
        <f>+'Net Hash Rate'!G1690</f>
        <v>108.68800354003906</v>
      </c>
      <c r="C1691">
        <v>23.209858691061854</v>
      </c>
      <c r="D1691" s="25">
        <f t="shared" si="78"/>
        <v>85.478144848977209</v>
      </c>
      <c r="E1691">
        <v>27.92004296789089</v>
      </c>
      <c r="F1691" s="25">
        <f t="shared" si="79"/>
        <v>80.767960572148169</v>
      </c>
      <c r="G1691">
        <v>46.21675379123328</v>
      </c>
      <c r="H1691" s="25">
        <f t="shared" si="80"/>
        <v>62.471249748805782</v>
      </c>
      <c r="K1691">
        <v>43.554038564209542</v>
      </c>
      <c r="L1691">
        <v>1689</v>
      </c>
      <c r="M1691" s="25"/>
      <c r="O1691" s="25"/>
      <c r="Q1691" s="25"/>
    </row>
    <row r="1692" spans="1:17" x14ac:dyDescent="0.25">
      <c r="A1692" s="5">
        <f>+'Net Hash Rate'!B1691</f>
        <v>41511</v>
      </c>
      <c r="B1692">
        <f>+'Net Hash Rate'!G1691</f>
        <v>111.79499816894531</v>
      </c>
      <c r="C1692">
        <v>26.106831181349154</v>
      </c>
      <c r="D1692" s="25">
        <f t="shared" si="78"/>
        <v>85.688166987596162</v>
      </c>
      <c r="E1692">
        <v>31.804112530124687</v>
      </c>
      <c r="F1692" s="25">
        <f t="shared" si="79"/>
        <v>79.990885638820629</v>
      </c>
      <c r="G1692">
        <v>53.935201929443245</v>
      </c>
      <c r="H1692" s="25">
        <f t="shared" si="80"/>
        <v>57.859796239502067</v>
      </c>
      <c r="K1692">
        <v>36.096444633970826</v>
      </c>
      <c r="L1692">
        <v>1690</v>
      </c>
      <c r="M1692" s="25"/>
      <c r="O1692" s="25"/>
      <c r="Q1692" s="25"/>
    </row>
    <row r="1693" spans="1:17" x14ac:dyDescent="0.25">
      <c r="A1693" s="5">
        <f>+'Net Hash Rate'!B1692</f>
        <v>41512</v>
      </c>
      <c r="B1693">
        <f>+'Net Hash Rate'!G1692</f>
        <v>112.23000335693359</v>
      </c>
      <c r="C1693">
        <v>23.078909713297644</v>
      </c>
      <c r="D1693" s="25">
        <f t="shared" si="78"/>
        <v>89.151093643635946</v>
      </c>
      <c r="E1693">
        <v>27.603928266221388</v>
      </c>
      <c r="F1693" s="25">
        <f t="shared" si="79"/>
        <v>84.626075090712206</v>
      </c>
      <c r="G1693">
        <v>45.181362835053697</v>
      </c>
      <c r="H1693" s="25">
        <f t="shared" si="80"/>
        <v>67.048640521879889</v>
      </c>
      <c r="K1693">
        <v>47.284364084314824</v>
      </c>
      <c r="L1693">
        <v>1691</v>
      </c>
      <c r="M1693" s="25"/>
      <c r="O1693" s="25"/>
      <c r="Q1693" s="25"/>
    </row>
    <row r="1694" spans="1:17" x14ac:dyDescent="0.25">
      <c r="A1694" s="5">
        <f>+'Net Hash Rate'!B1693</f>
        <v>41513</v>
      </c>
      <c r="B1694">
        <f>+'Net Hash Rate'!G1693</f>
        <v>117.44599914550781</v>
      </c>
      <c r="C1694">
        <v>23.394683151527261</v>
      </c>
      <c r="D1694" s="25">
        <f t="shared" si="78"/>
        <v>94.051315993980552</v>
      </c>
      <c r="E1694">
        <v>27.841144499317775</v>
      </c>
      <c r="F1694" s="25">
        <f t="shared" si="79"/>
        <v>89.604854646190034</v>
      </c>
      <c r="G1694">
        <v>45.113423604810045</v>
      </c>
      <c r="H1694" s="25">
        <f t="shared" si="80"/>
        <v>72.332575540697775</v>
      </c>
      <c r="K1694">
        <v>50.764673462801341</v>
      </c>
      <c r="L1694">
        <v>1692</v>
      </c>
      <c r="M1694" s="25"/>
      <c r="O1694" s="25"/>
      <c r="Q1694" s="25"/>
    </row>
    <row r="1695" spans="1:17" x14ac:dyDescent="0.25">
      <c r="A1695" s="5">
        <f>+'Net Hash Rate'!B1694</f>
        <v>41514</v>
      </c>
      <c r="B1695">
        <f>+'Net Hash Rate'!G1694</f>
        <v>117.58999633789063</v>
      </c>
      <c r="C1695">
        <v>22.564977659143274</v>
      </c>
      <c r="D1695" s="25">
        <f t="shared" si="78"/>
        <v>95.025018678747358</v>
      </c>
      <c r="E1695">
        <v>26.689271248935778</v>
      </c>
      <c r="F1695" s="25">
        <f t="shared" si="79"/>
        <v>90.900725088954843</v>
      </c>
      <c r="G1695">
        <v>42.710089698484758</v>
      </c>
      <c r="H1695" s="25">
        <f t="shared" si="80"/>
        <v>74.879906639405874</v>
      </c>
      <c r="K1695">
        <v>55.296753216947216</v>
      </c>
      <c r="L1695">
        <v>1693</v>
      </c>
      <c r="M1695" s="25"/>
      <c r="O1695" s="25"/>
      <c r="Q1695" s="25"/>
    </row>
    <row r="1696" spans="1:17" x14ac:dyDescent="0.25">
      <c r="A1696" s="5">
        <f>+'Net Hash Rate'!B1695</f>
        <v>41515</v>
      </c>
      <c r="B1696">
        <f>+'Net Hash Rate'!G1695</f>
        <v>117.52300262451172</v>
      </c>
      <c r="C1696">
        <v>22.444678093326587</v>
      </c>
      <c r="D1696" s="25">
        <f t="shared" si="78"/>
        <v>95.078324531185132</v>
      </c>
      <c r="E1696">
        <v>26.525614149651155</v>
      </c>
      <c r="F1696" s="25">
        <f t="shared" si="79"/>
        <v>90.997388474860571</v>
      </c>
      <c r="G1696">
        <v>42.378010260443943</v>
      </c>
      <c r="H1696" s="25">
        <f t="shared" si="80"/>
        <v>75.144992364067775</v>
      </c>
      <c r="K1696">
        <v>55.915597726948484</v>
      </c>
      <c r="L1696">
        <v>1694</v>
      </c>
      <c r="M1696" s="25"/>
      <c r="O1696" s="25"/>
      <c r="Q1696" s="25"/>
    </row>
    <row r="1697" spans="1:17" x14ac:dyDescent="0.25">
      <c r="A1697" s="5">
        <f>+'Net Hash Rate'!B1696</f>
        <v>41516</v>
      </c>
      <c r="B1697">
        <f>+'Net Hash Rate'!G1696</f>
        <v>123.23300170898438</v>
      </c>
      <c r="C1697">
        <v>23.742622950648602</v>
      </c>
      <c r="D1697" s="25">
        <f t="shared" si="78"/>
        <v>99.490378758335765</v>
      </c>
      <c r="E1697">
        <v>28.101010468168226</v>
      </c>
      <c r="F1697" s="25">
        <f t="shared" si="79"/>
        <v>95.131991240816149</v>
      </c>
      <c r="G1697">
        <v>45.031166779973212</v>
      </c>
      <c r="H1697" s="25">
        <f t="shared" si="80"/>
        <v>78.20183492901117</v>
      </c>
      <c r="K1697">
        <v>54.785607764381297</v>
      </c>
      <c r="L1697">
        <v>1695</v>
      </c>
      <c r="M1697" s="25"/>
      <c r="O1697" s="25"/>
      <c r="Q1697" s="25"/>
    </row>
    <row r="1698" spans="1:17" x14ac:dyDescent="0.25">
      <c r="A1698" s="5">
        <f>+'Net Hash Rate'!B1697</f>
        <v>41517</v>
      </c>
      <c r="B1698">
        <f>+'Net Hash Rate'!G1697</f>
        <v>129.46000671386719</v>
      </c>
      <c r="C1698">
        <v>23.474533809785733</v>
      </c>
      <c r="D1698" s="25">
        <f t="shared" si="78"/>
        <v>105.98547290408146</v>
      </c>
      <c r="E1698">
        <v>27.492935626884897</v>
      </c>
      <c r="F1698" s="25">
        <f t="shared" si="79"/>
        <v>101.96707108698229</v>
      </c>
      <c r="G1698">
        <v>43.102417485406598</v>
      </c>
      <c r="H1698" s="25">
        <f t="shared" si="80"/>
        <v>86.357589228460597</v>
      </c>
      <c r="K1698">
        <v>63.300074643460725</v>
      </c>
      <c r="L1698">
        <v>1696</v>
      </c>
      <c r="M1698" s="25"/>
      <c r="O1698" s="25"/>
      <c r="Q1698" s="25"/>
    </row>
    <row r="1699" spans="1:17" x14ac:dyDescent="0.25">
      <c r="A1699" s="5">
        <f>+'Net Hash Rate'!B1698</f>
        <v>41518</v>
      </c>
      <c r="B1699">
        <f>+'Net Hash Rate'!G1698</f>
        <v>128.25999450683594</v>
      </c>
      <c r="C1699">
        <v>24.973711980989552</v>
      </c>
      <c r="D1699" s="25">
        <f t="shared" si="78"/>
        <v>103.28628252584639</v>
      </c>
      <c r="E1699">
        <v>29.610102393947177</v>
      </c>
      <c r="F1699" s="25">
        <f t="shared" si="79"/>
        <v>98.649892112888764</v>
      </c>
      <c r="G1699">
        <v>47.620160953081047</v>
      </c>
      <c r="H1699" s="25">
        <f t="shared" si="80"/>
        <v>80.639833553754897</v>
      </c>
      <c r="K1699">
        <v>53.465531584494094</v>
      </c>
      <c r="L1699">
        <v>1697</v>
      </c>
      <c r="M1699" s="25"/>
      <c r="O1699" s="25"/>
      <c r="Q1699" s="25"/>
    </row>
    <row r="1700" spans="1:17" x14ac:dyDescent="0.25">
      <c r="A1700" s="5">
        <f>+'Net Hash Rate'!B1699</f>
        <v>41519</v>
      </c>
      <c r="B1700">
        <f>+'Net Hash Rate'!G1699</f>
        <v>127.36499786376953</v>
      </c>
      <c r="C1700">
        <v>25.16996363524051</v>
      </c>
      <c r="D1700" s="25">
        <f t="shared" si="78"/>
        <v>102.19503422852902</v>
      </c>
      <c r="E1700">
        <v>29.91541611815946</v>
      </c>
      <c r="F1700" s="25">
        <f t="shared" si="79"/>
        <v>97.449581745610075</v>
      </c>
      <c r="G1700">
        <v>48.34912628805813</v>
      </c>
      <c r="H1700" s="25">
        <f t="shared" si="80"/>
        <v>79.015871575711401</v>
      </c>
      <c r="K1700">
        <v>51.68486736118443</v>
      </c>
      <c r="L1700">
        <v>1698</v>
      </c>
      <c r="M1700" s="25"/>
      <c r="O1700" s="25"/>
      <c r="Q1700" s="25"/>
    </row>
    <row r="1701" spans="1:17" x14ac:dyDescent="0.25">
      <c r="A1701" s="5">
        <f>+'Net Hash Rate'!B1700</f>
        <v>41520</v>
      </c>
      <c r="B1701">
        <f>+'Net Hash Rate'!G1700</f>
        <v>127.59100341796875</v>
      </c>
      <c r="C1701">
        <v>24.269044603891938</v>
      </c>
      <c r="D1701" s="25">
        <f t="shared" si="78"/>
        <v>103.32195881407681</v>
      </c>
      <c r="E1701">
        <v>28.662019420946653</v>
      </c>
      <c r="F1701" s="25">
        <f t="shared" si="79"/>
        <v>98.928983997022101</v>
      </c>
      <c r="G1701">
        <v>45.726530097795681</v>
      </c>
      <c r="H1701" s="25">
        <f t="shared" si="80"/>
        <v>81.864473320173062</v>
      </c>
      <c r="K1701">
        <v>56.447558085488502</v>
      </c>
      <c r="L1701">
        <v>1699</v>
      </c>
      <c r="M1701" s="25"/>
      <c r="O1701" s="25"/>
      <c r="Q1701" s="25"/>
    </row>
    <row r="1702" spans="1:17" x14ac:dyDescent="0.25">
      <c r="A1702" s="5">
        <f>+'Net Hash Rate'!B1701</f>
        <v>41521</v>
      </c>
      <c r="B1702">
        <f>+'Net Hash Rate'!G1701</f>
        <v>120.57399749755859</v>
      </c>
      <c r="C1702">
        <v>25.728242817763956</v>
      </c>
      <c r="D1702" s="25">
        <f t="shared" si="78"/>
        <v>94.845754679794638</v>
      </c>
      <c r="E1702">
        <v>30.945963074102977</v>
      </c>
      <c r="F1702" s="25">
        <f t="shared" si="79"/>
        <v>89.628034423455617</v>
      </c>
      <c r="G1702">
        <v>51.214197409851963</v>
      </c>
      <c r="H1702" s="25">
        <f t="shared" si="80"/>
        <v>69.359800087706631</v>
      </c>
      <c r="K1702">
        <v>43.626296552590837</v>
      </c>
      <c r="L1702">
        <v>1700</v>
      </c>
      <c r="M1702" s="25"/>
      <c r="O1702" s="25"/>
      <c r="Q1702" s="25"/>
    </row>
    <row r="1703" spans="1:17" x14ac:dyDescent="0.25">
      <c r="A1703" s="5">
        <f>+'Net Hash Rate'!B1702</f>
        <v>41522</v>
      </c>
      <c r="B1703">
        <f>+'Net Hash Rate'!G1702</f>
        <v>120.53299713134766</v>
      </c>
      <c r="C1703">
        <v>26.546192369485777</v>
      </c>
      <c r="D1703" s="25">
        <f t="shared" si="78"/>
        <v>93.986804761861876</v>
      </c>
      <c r="E1703">
        <v>32.077662463159221</v>
      </c>
      <c r="F1703" s="25">
        <f t="shared" si="79"/>
        <v>88.455334668188442</v>
      </c>
      <c r="G1703">
        <v>53.564658042033749</v>
      </c>
      <c r="H1703" s="25">
        <f t="shared" si="80"/>
        <v>66.968339089313901</v>
      </c>
      <c r="K1703">
        <v>40.779092647804291</v>
      </c>
      <c r="L1703">
        <v>1701</v>
      </c>
      <c r="M1703" s="25"/>
      <c r="O1703" s="25"/>
      <c r="Q1703" s="25"/>
    </row>
    <row r="1704" spans="1:17" x14ac:dyDescent="0.25">
      <c r="A1704" s="5">
        <f>+'Net Hash Rate'!B1703</f>
        <v>41523</v>
      </c>
      <c r="B1704">
        <f>+'Net Hash Rate'!G1703</f>
        <v>116.32099914550781</v>
      </c>
      <c r="C1704">
        <v>25.655619159112362</v>
      </c>
      <c r="D1704" s="25">
        <f t="shared" si="78"/>
        <v>90.66537998639545</v>
      </c>
      <c r="E1704">
        <v>31.007944547057189</v>
      </c>
      <c r="F1704" s="25">
        <f t="shared" si="79"/>
        <v>85.31305459845062</v>
      </c>
      <c r="G1704">
        <v>51.799052516528839</v>
      </c>
      <c r="H1704" s="25">
        <f t="shared" si="80"/>
        <v>64.521946628978981</v>
      </c>
      <c r="K1704">
        <v>40.654649371177612</v>
      </c>
      <c r="L1704">
        <v>1702</v>
      </c>
      <c r="M1704" s="25"/>
      <c r="O1704" s="25"/>
      <c r="Q1704" s="25"/>
    </row>
    <row r="1705" spans="1:17" x14ac:dyDescent="0.25">
      <c r="A1705" s="5">
        <f>+'Net Hash Rate'!B1704</f>
        <v>41524</v>
      </c>
      <c r="B1705">
        <f>+'Net Hash Rate'!G1704</f>
        <v>119.05500030517578</v>
      </c>
      <c r="C1705">
        <v>29.773051931717877</v>
      </c>
      <c r="D1705" s="25">
        <f t="shared" si="78"/>
        <v>89.281948373457908</v>
      </c>
      <c r="E1705">
        <v>36.592520710805069</v>
      </c>
      <c r="F1705" s="25">
        <f t="shared" si="79"/>
        <v>82.462479594370706</v>
      </c>
      <c r="G1705">
        <v>63.082747183169246</v>
      </c>
      <c r="H1705" s="25">
        <f t="shared" si="80"/>
        <v>55.972253122006535</v>
      </c>
      <c r="K1705">
        <v>31.421314920218862</v>
      </c>
      <c r="L1705">
        <v>1703</v>
      </c>
      <c r="M1705" s="25"/>
      <c r="O1705" s="25"/>
      <c r="Q1705" s="25"/>
    </row>
    <row r="1706" spans="1:17" x14ac:dyDescent="0.25">
      <c r="A1706" s="5">
        <f>+'Net Hash Rate'!B1705</f>
        <v>41525</v>
      </c>
      <c r="B1706">
        <f>+'Net Hash Rate'!G1705</f>
        <v>116.59500122070313</v>
      </c>
      <c r="C1706">
        <v>28.162991440106211</v>
      </c>
      <c r="D1706" s="25">
        <f t="shared" si="78"/>
        <v>88.432009780596914</v>
      </c>
      <c r="E1706">
        <v>34.461842251432053</v>
      </c>
      <c r="F1706" s="25">
        <f t="shared" si="79"/>
        <v>82.133158969271079</v>
      </c>
      <c r="G1706">
        <v>58.929728228027315</v>
      </c>
      <c r="H1706" s="25">
        <f t="shared" si="80"/>
        <v>57.66527299267581</v>
      </c>
      <c r="K1706">
        <v>33.694530928056473</v>
      </c>
      <c r="L1706">
        <v>1704</v>
      </c>
      <c r="M1706" s="25"/>
      <c r="O1706" s="25"/>
      <c r="Q1706" s="25"/>
    </row>
    <row r="1707" spans="1:17" x14ac:dyDescent="0.25">
      <c r="A1707" s="5">
        <f>+'Net Hash Rate'!B1706</f>
        <v>41526</v>
      </c>
      <c r="B1707">
        <f>+'Net Hash Rate'!G1706</f>
        <v>120.01899719238281</v>
      </c>
      <c r="C1707">
        <v>27.124539121534728</v>
      </c>
      <c r="D1707" s="25">
        <f t="shared" si="78"/>
        <v>92.894458070848088</v>
      </c>
      <c r="E1707">
        <v>32.896363254555794</v>
      </c>
      <c r="F1707" s="25">
        <f t="shared" si="79"/>
        <v>87.122633937827018</v>
      </c>
      <c r="G1707">
        <v>55.317014099276122</v>
      </c>
      <c r="H1707" s="25">
        <f t="shared" si="80"/>
        <v>64.701983093106691</v>
      </c>
      <c r="K1707">
        <v>38.626731208690082</v>
      </c>
      <c r="L1707">
        <v>1705</v>
      </c>
      <c r="M1707" s="25"/>
      <c r="O1707" s="25"/>
      <c r="Q1707" s="25"/>
    </row>
    <row r="1708" spans="1:17" x14ac:dyDescent="0.25">
      <c r="A1708" s="5">
        <f>+'Net Hash Rate'!B1707</f>
        <v>41527</v>
      </c>
      <c r="B1708">
        <f>+'Net Hash Rate'!G1707</f>
        <v>121.45800018310547</v>
      </c>
      <c r="C1708">
        <v>28.199568228375711</v>
      </c>
      <c r="D1708" s="25">
        <f t="shared" si="78"/>
        <v>93.258431954729758</v>
      </c>
      <c r="E1708">
        <v>34.326774221709776</v>
      </c>
      <c r="F1708" s="25">
        <f t="shared" si="79"/>
        <v>87.1312259613957</v>
      </c>
      <c r="G1708">
        <v>58.12790590281589</v>
      </c>
      <c r="H1708" s="25">
        <f t="shared" si="80"/>
        <v>63.330094280289579</v>
      </c>
      <c r="K1708">
        <v>36.5289231233373</v>
      </c>
      <c r="L1708">
        <v>1706</v>
      </c>
      <c r="M1708" s="25"/>
      <c r="O1708" s="25"/>
      <c r="Q1708" s="25"/>
    </row>
    <row r="1709" spans="1:17" x14ac:dyDescent="0.25">
      <c r="A1709" s="5">
        <f>+'Net Hash Rate'!B1708</f>
        <v>41528</v>
      </c>
      <c r="B1709">
        <f>+'Net Hash Rate'!G1708</f>
        <v>125.45200347900391</v>
      </c>
      <c r="C1709">
        <v>28.525307860508715</v>
      </c>
      <c r="D1709" s="25">
        <f t="shared" si="78"/>
        <v>96.926695618495188</v>
      </c>
      <c r="E1709">
        <v>34.624399939338389</v>
      </c>
      <c r="F1709" s="25">
        <f t="shared" si="79"/>
        <v>90.827603539665517</v>
      </c>
      <c r="G1709">
        <v>58.316323119552344</v>
      </c>
      <c r="H1709" s="25">
        <f t="shared" si="80"/>
        <v>67.135680359451555</v>
      </c>
      <c r="K1709">
        <v>38.140770212642032</v>
      </c>
      <c r="L1709">
        <v>1707</v>
      </c>
      <c r="M1709" s="25"/>
      <c r="O1709" s="25"/>
      <c r="Q1709" s="25"/>
    </row>
    <row r="1710" spans="1:17" x14ac:dyDescent="0.25">
      <c r="A1710" s="5">
        <f>+'Net Hash Rate'!B1709</f>
        <v>41529</v>
      </c>
      <c r="B1710">
        <f>+'Net Hash Rate'!G1709</f>
        <v>125.76000213623047</v>
      </c>
      <c r="C1710">
        <v>27.563101168365595</v>
      </c>
      <c r="D1710" s="25">
        <f t="shared" si="78"/>
        <v>98.196900967864877</v>
      </c>
      <c r="E1710">
        <v>33.283194643679849</v>
      </c>
      <c r="F1710" s="25">
        <f t="shared" si="79"/>
        <v>92.47680749255062</v>
      </c>
      <c r="G1710">
        <v>55.502897748538054</v>
      </c>
      <c r="H1710" s="25">
        <f t="shared" si="80"/>
        <v>70.257104387692408</v>
      </c>
      <c r="K1710">
        <v>41.200823612402246</v>
      </c>
      <c r="L1710">
        <v>1708</v>
      </c>
      <c r="M1710" s="25"/>
      <c r="O1710" s="25"/>
      <c r="Q1710" s="25"/>
    </row>
    <row r="1711" spans="1:17" x14ac:dyDescent="0.25">
      <c r="A1711" s="5">
        <f>+'Net Hash Rate'!B1710</f>
        <v>41530</v>
      </c>
      <c r="B1711">
        <f>+'Net Hash Rate'!G1710</f>
        <v>126.50700378417969</v>
      </c>
      <c r="C1711">
        <v>28.995355677076873</v>
      </c>
      <c r="D1711" s="25">
        <f t="shared" si="78"/>
        <v>97.511648107102815</v>
      </c>
      <c r="E1711">
        <v>35.233583898294938</v>
      </c>
      <c r="F1711" s="25">
        <f t="shared" si="79"/>
        <v>91.273419885884749</v>
      </c>
      <c r="G1711">
        <v>59.465981423616562</v>
      </c>
      <c r="H1711" s="25">
        <f t="shared" si="80"/>
        <v>67.041022360563119</v>
      </c>
      <c r="K1711">
        <v>37.515132046796211</v>
      </c>
      <c r="L1711">
        <v>1709</v>
      </c>
      <c r="M1711" s="25"/>
      <c r="O1711" s="25"/>
      <c r="Q1711" s="25"/>
    </row>
    <row r="1712" spans="1:17" x14ac:dyDescent="0.25">
      <c r="A1712" s="5">
        <f>+'Net Hash Rate'!B1711</f>
        <v>41531</v>
      </c>
      <c r="B1712">
        <f>+'Net Hash Rate'!G1711</f>
        <v>124.08100128173828</v>
      </c>
      <c r="C1712">
        <v>27.709130108279297</v>
      </c>
      <c r="D1712" s="25">
        <f t="shared" si="78"/>
        <v>96.371871173458985</v>
      </c>
      <c r="E1712">
        <v>33.549040176216288</v>
      </c>
      <c r="F1712" s="25">
        <f t="shared" si="79"/>
        <v>90.531961105521987</v>
      </c>
      <c r="G1712">
        <v>56.23417083511751</v>
      </c>
      <c r="H1712" s="25">
        <f t="shared" si="80"/>
        <v>67.846830446620771</v>
      </c>
      <c r="K1712">
        <v>39.605488462257789</v>
      </c>
      <c r="L1712">
        <v>1710</v>
      </c>
      <c r="M1712" s="25"/>
      <c r="O1712" s="25"/>
      <c r="Q1712" s="25"/>
    </row>
    <row r="1713" spans="1:17" x14ac:dyDescent="0.25">
      <c r="A1713" s="5">
        <f>+'Net Hash Rate'!B1712</f>
        <v>41532</v>
      </c>
      <c r="B1713">
        <f>+'Net Hash Rate'!G1712</f>
        <v>124.5780029296875</v>
      </c>
      <c r="C1713">
        <v>33.214560786989544</v>
      </c>
      <c r="D1713" s="25">
        <f t="shared" si="78"/>
        <v>91.363442142697949</v>
      </c>
      <c r="E1713">
        <v>41.136747381251304</v>
      </c>
      <c r="F1713" s="25">
        <f t="shared" si="79"/>
        <v>83.441255548436203</v>
      </c>
      <c r="G1713">
        <v>71.910481206661089</v>
      </c>
      <c r="H1713" s="25">
        <f t="shared" si="80"/>
        <v>52.667521723026411</v>
      </c>
      <c r="K1713">
        <v>27.678250005030126</v>
      </c>
      <c r="L1713">
        <v>1711</v>
      </c>
      <c r="M1713" s="25"/>
      <c r="O1713" s="25"/>
      <c r="Q1713" s="25"/>
    </row>
    <row r="1714" spans="1:17" x14ac:dyDescent="0.25">
      <c r="A1714" s="5">
        <f>+'Net Hash Rate'!B1713</f>
        <v>41533</v>
      </c>
      <c r="B1714">
        <f>+'Net Hash Rate'!G1713</f>
        <v>125.06199645996094</v>
      </c>
      <c r="C1714">
        <v>36.746648107376302</v>
      </c>
      <c r="D1714" s="25">
        <f t="shared" si="78"/>
        <v>88.315348352584635</v>
      </c>
      <c r="E1714">
        <v>45.998446136984903</v>
      </c>
      <c r="F1714" s="25">
        <f t="shared" si="79"/>
        <v>79.063550322976027</v>
      </c>
      <c r="G1714">
        <v>81.93705558299952</v>
      </c>
      <c r="H1714" s="25">
        <f t="shared" si="80"/>
        <v>43.124940876961418</v>
      </c>
      <c r="K1714">
        <v>22.909799302565389</v>
      </c>
      <c r="L1714">
        <v>1712</v>
      </c>
      <c r="M1714" s="25"/>
      <c r="O1714" s="25"/>
      <c r="Q1714" s="25"/>
    </row>
    <row r="1715" spans="1:17" x14ac:dyDescent="0.25">
      <c r="A1715" s="5">
        <f>+'Net Hash Rate'!B1714</f>
        <v>41534</v>
      </c>
      <c r="B1715">
        <f>+'Net Hash Rate'!G1714</f>
        <v>125.96800231933594</v>
      </c>
      <c r="C1715">
        <v>31.691976814888996</v>
      </c>
      <c r="D1715" s="25">
        <f t="shared" si="78"/>
        <v>94.276025504446949</v>
      </c>
      <c r="E1715">
        <v>38.979990374814548</v>
      </c>
      <c r="F1715" s="25">
        <f t="shared" si="79"/>
        <v>86.988011944521389</v>
      </c>
      <c r="G1715">
        <v>67.290279048345297</v>
      </c>
      <c r="H1715" s="25">
        <f t="shared" si="80"/>
        <v>58.67772327099064</v>
      </c>
      <c r="K1715">
        <v>31.045834279839621</v>
      </c>
      <c r="L1715">
        <v>1713</v>
      </c>
      <c r="M1715" s="25"/>
      <c r="O1715" s="25"/>
      <c r="Q1715" s="25"/>
    </row>
    <row r="1716" spans="1:17" x14ac:dyDescent="0.25">
      <c r="A1716" s="5">
        <f>+'Net Hash Rate'!B1715</f>
        <v>41535</v>
      </c>
      <c r="B1716">
        <f>+'Net Hash Rate'!G1715</f>
        <v>126.30400085449219</v>
      </c>
      <c r="C1716">
        <v>34.185383190163002</v>
      </c>
      <c r="D1716" s="25">
        <f t="shared" si="78"/>
        <v>92.118617664329179</v>
      </c>
      <c r="E1716">
        <v>42.412225632214238</v>
      </c>
      <c r="F1716" s="25">
        <f t="shared" si="79"/>
        <v>83.891775222277943</v>
      </c>
      <c r="G1716">
        <v>74.369395098362162</v>
      </c>
      <c r="H1716" s="25">
        <f t="shared" si="80"/>
        <v>51.934605756130026</v>
      </c>
      <c r="K1716">
        <v>26.873576825091885</v>
      </c>
      <c r="L1716">
        <v>1714</v>
      </c>
      <c r="M1716" s="25"/>
      <c r="O1716" s="25"/>
      <c r="Q1716" s="25"/>
    </row>
    <row r="1717" spans="1:17" x14ac:dyDescent="0.25">
      <c r="A1717" s="5">
        <f>+'Net Hash Rate'!B1716</f>
        <v>41536</v>
      </c>
      <c r="B1717">
        <f>+'Net Hash Rate'!G1716</f>
        <v>124.19400024414063</v>
      </c>
      <c r="C1717">
        <v>33.140347796647553</v>
      </c>
      <c r="D1717" s="25">
        <f t="shared" si="78"/>
        <v>91.053652447493079</v>
      </c>
      <c r="E1717">
        <v>41.04886582906753</v>
      </c>
      <c r="F1717" s="25">
        <f t="shared" si="79"/>
        <v>83.145134415073102</v>
      </c>
      <c r="G1717">
        <v>71.769504126002914</v>
      </c>
      <c r="H1717" s="25">
        <f t="shared" si="80"/>
        <v>52.424496118137711</v>
      </c>
      <c r="K1717">
        <v>27.63207531147453</v>
      </c>
      <c r="L1717">
        <v>1715</v>
      </c>
      <c r="M1717" s="25"/>
      <c r="O1717" s="25"/>
      <c r="Q1717" s="25"/>
    </row>
    <row r="1718" spans="1:17" x14ac:dyDescent="0.25">
      <c r="A1718" s="5">
        <f>+'Net Hash Rate'!B1717</f>
        <v>41537</v>
      </c>
      <c r="B1718">
        <f>+'Net Hash Rate'!G1717</f>
        <v>122.9010009765625</v>
      </c>
      <c r="C1718">
        <v>32.247418715811939</v>
      </c>
      <c r="D1718" s="25">
        <f t="shared" si="78"/>
        <v>90.653582260750568</v>
      </c>
      <c r="E1718">
        <v>39.864484108058846</v>
      </c>
      <c r="F1718" s="25">
        <f t="shared" si="79"/>
        <v>83.036516868503654</v>
      </c>
      <c r="G1718">
        <v>69.452974624241946</v>
      </c>
      <c r="H1718" s="25">
        <f t="shared" si="80"/>
        <v>53.448026352320554</v>
      </c>
      <c r="K1718">
        <v>28.56330965036155</v>
      </c>
      <c r="L1718">
        <v>1716</v>
      </c>
      <c r="M1718" s="25"/>
      <c r="O1718" s="25"/>
      <c r="Q1718" s="25"/>
    </row>
    <row r="1719" spans="1:17" x14ac:dyDescent="0.25">
      <c r="A1719" s="5">
        <f>+'Net Hash Rate'!B1718</f>
        <v>41538</v>
      </c>
      <c r="B1719">
        <f>+'Net Hash Rate'!G1718</f>
        <v>122.64399719238281</v>
      </c>
      <c r="C1719">
        <v>32.511372500237798</v>
      </c>
      <c r="D1719" s="25">
        <f t="shared" si="78"/>
        <v>90.132624692145015</v>
      </c>
      <c r="E1719">
        <v>40.238989552341003</v>
      </c>
      <c r="F1719" s="25">
        <f t="shared" si="79"/>
        <v>82.405007640041816</v>
      </c>
      <c r="G1719">
        <v>70.256917991235866</v>
      </c>
      <c r="H1719" s="25">
        <f t="shared" si="80"/>
        <v>52.387079201146946</v>
      </c>
      <c r="K1719">
        <v>27.992885491430162</v>
      </c>
      <c r="L1719">
        <v>1717</v>
      </c>
      <c r="M1719" s="25"/>
      <c r="O1719" s="25"/>
      <c r="Q1719" s="25"/>
    </row>
    <row r="1720" spans="1:17" x14ac:dyDescent="0.25">
      <c r="A1720" s="5">
        <f>+'Net Hash Rate'!B1719</f>
        <v>41539</v>
      </c>
      <c r="B1720">
        <f>+'Net Hash Rate'!G1719</f>
        <v>122.6510009765625</v>
      </c>
      <c r="C1720">
        <v>31.090253500003765</v>
      </c>
      <c r="D1720" s="25">
        <f t="shared" si="78"/>
        <v>91.560747476558731</v>
      </c>
      <c r="E1720">
        <v>38.275207913384349</v>
      </c>
      <c r="F1720" s="25">
        <f t="shared" si="79"/>
        <v>84.375793063178151</v>
      </c>
      <c r="G1720">
        <v>66.185163332161252</v>
      </c>
      <c r="H1720" s="25">
        <f t="shared" si="80"/>
        <v>56.465837644401248</v>
      </c>
      <c r="K1720">
        <v>30.584159801279583</v>
      </c>
      <c r="L1720">
        <v>1718</v>
      </c>
      <c r="M1720" s="25"/>
      <c r="O1720" s="25"/>
      <c r="Q1720" s="25"/>
    </row>
    <row r="1721" spans="1:17" x14ac:dyDescent="0.25">
      <c r="A1721" s="5">
        <f>+'Net Hash Rate'!B1720</f>
        <v>41540</v>
      </c>
      <c r="B1721">
        <f>+'Net Hash Rate'!G1720</f>
        <v>122.2239990234375</v>
      </c>
      <c r="C1721">
        <v>33.678847742154261</v>
      </c>
      <c r="D1721" s="25">
        <f t="shared" si="78"/>
        <v>88.545151281283239</v>
      </c>
      <c r="E1721">
        <v>41.868082448889389</v>
      </c>
      <c r="F1721" s="25">
        <f t="shared" si="79"/>
        <v>80.355916574548104</v>
      </c>
      <c r="G1721">
        <v>73.679164667201974</v>
      </c>
      <c r="H1721" s="25">
        <f t="shared" si="80"/>
        <v>48.544834356235526</v>
      </c>
      <c r="K1721">
        <v>25.949721883084518</v>
      </c>
      <c r="L1721">
        <v>1719</v>
      </c>
      <c r="M1721" s="25"/>
      <c r="O1721" s="25"/>
      <c r="Q1721" s="25"/>
    </row>
    <row r="1722" spans="1:17" x14ac:dyDescent="0.25">
      <c r="A1722" s="5">
        <f>+'Net Hash Rate'!B1721</f>
        <v>41541</v>
      </c>
      <c r="B1722">
        <f>+'Net Hash Rate'!G1721</f>
        <v>122.53800201416016</v>
      </c>
      <c r="C1722">
        <v>33.544508448512204</v>
      </c>
      <c r="D1722" s="25">
        <f t="shared" si="78"/>
        <v>88.993493565647952</v>
      </c>
      <c r="E1722">
        <v>41.670485693664219</v>
      </c>
      <c r="F1722" s="25">
        <f t="shared" si="79"/>
        <v>80.867516320495938</v>
      </c>
      <c r="G1722">
        <v>73.235844302457323</v>
      </c>
      <c r="H1722" s="25">
        <f t="shared" si="80"/>
        <v>49.302157711702833</v>
      </c>
      <c r="K1722">
        <v>26.284147507917233</v>
      </c>
      <c r="L1722">
        <v>1720</v>
      </c>
      <c r="M1722" s="25"/>
      <c r="O1722" s="25"/>
      <c r="Q1722" s="25"/>
    </row>
    <row r="1723" spans="1:17" x14ac:dyDescent="0.25">
      <c r="A1723" s="5">
        <f>+'Net Hash Rate'!B1722</f>
        <v>41542</v>
      </c>
      <c r="B1723">
        <f>+'Net Hash Rate'!G1722</f>
        <v>123.42299652099609</v>
      </c>
      <c r="C1723">
        <v>40.318600849530817</v>
      </c>
      <c r="D1723" s="25">
        <f t="shared" si="78"/>
        <v>83.104395671465284</v>
      </c>
      <c r="E1723">
        <v>50.996253480689845</v>
      </c>
      <c r="F1723" s="25">
        <f t="shared" si="79"/>
        <v>72.426743040306249</v>
      </c>
      <c r="G1723">
        <v>92.473595126427028</v>
      </c>
      <c r="H1723" s="25">
        <f t="shared" si="80"/>
        <v>30.949401394569065</v>
      </c>
      <c r="K1723">
        <v>18.679250627566727</v>
      </c>
      <c r="L1723">
        <v>1721</v>
      </c>
      <c r="M1723" s="25"/>
      <c r="O1723" s="25"/>
      <c r="Q1723" s="25"/>
    </row>
    <row r="1724" spans="1:17" x14ac:dyDescent="0.25">
      <c r="A1724" s="5">
        <f>+'Net Hash Rate'!B1723</f>
        <v>41543</v>
      </c>
      <c r="B1724">
        <f>+'Net Hash Rate'!G1723</f>
        <v>123.47599792480469</v>
      </c>
      <c r="C1724">
        <v>47.897907667565988</v>
      </c>
      <c r="D1724" s="25">
        <f t="shared" si="78"/>
        <v>75.578090257238699</v>
      </c>
      <c r="E1724">
        <v>61.466314575330259</v>
      </c>
      <c r="F1724" s="25">
        <f t="shared" si="79"/>
        <v>62.009683349474429</v>
      </c>
      <c r="G1724">
        <v>114.17279120854059</v>
      </c>
      <c r="H1724" s="25">
        <f t="shared" si="80"/>
        <v>9.3032067162640999</v>
      </c>
      <c r="K1724">
        <v>13.368365044652151</v>
      </c>
      <c r="L1724">
        <v>1722</v>
      </c>
      <c r="M1724" s="25"/>
      <c r="O1724" s="25"/>
      <c r="Q1724" s="25"/>
    </row>
    <row r="1725" spans="1:17" x14ac:dyDescent="0.25">
      <c r="A1725" s="5">
        <f>+'Net Hash Rate'!B1724</f>
        <v>41544</v>
      </c>
      <c r="B1725">
        <f>+'Net Hash Rate'!G1724</f>
        <v>123.49800109863281</v>
      </c>
      <c r="C1725">
        <v>38.649929766318849</v>
      </c>
      <c r="D1725" s="25">
        <f t="shared" si="78"/>
        <v>84.848071332313964</v>
      </c>
      <c r="E1725">
        <v>48.687841734891052</v>
      </c>
      <c r="F1725" s="25">
        <f t="shared" si="79"/>
        <v>74.810159363741761</v>
      </c>
      <c r="G1725">
        <v>87.680110776809883</v>
      </c>
      <c r="H1725" s="25">
        <f t="shared" si="80"/>
        <v>35.817890321822929</v>
      </c>
      <c r="K1725">
        <v>20.286626525030016</v>
      </c>
      <c r="L1725">
        <v>1723</v>
      </c>
      <c r="M1725" s="25"/>
      <c r="O1725" s="25"/>
      <c r="Q1725" s="25"/>
    </row>
    <row r="1726" spans="1:17" x14ac:dyDescent="0.25">
      <c r="A1726" s="5">
        <f>+'Net Hash Rate'!B1725</f>
        <v>41545</v>
      </c>
      <c r="B1726">
        <f>+'Net Hash Rate'!G1725</f>
        <v>124.74800109863281</v>
      </c>
      <c r="C1726">
        <v>39.20788663140268</v>
      </c>
      <c r="D1726" s="25">
        <f t="shared" si="78"/>
        <v>85.540114467230126</v>
      </c>
      <c r="E1726">
        <v>49.411044283348701</v>
      </c>
      <c r="F1726" s="25">
        <f t="shared" si="79"/>
        <v>75.336956815284111</v>
      </c>
      <c r="G1726">
        <v>89.045210182332994</v>
      </c>
      <c r="H1726" s="25">
        <f t="shared" si="80"/>
        <v>35.702790916299818</v>
      </c>
      <c r="K1726">
        <v>20.12085686848096</v>
      </c>
      <c r="L1726">
        <v>1724</v>
      </c>
      <c r="M1726" s="25"/>
      <c r="O1726" s="25"/>
      <c r="Q1726" s="25"/>
    </row>
    <row r="1727" spans="1:17" x14ac:dyDescent="0.25">
      <c r="A1727" s="5">
        <f>+'Net Hash Rate'!B1726</f>
        <v>41546</v>
      </c>
      <c r="B1727">
        <f>+'Net Hash Rate'!G1726</f>
        <v>125.18099975585938</v>
      </c>
      <c r="C1727">
        <v>39.081882911095079</v>
      </c>
      <c r="D1727" s="25">
        <f t="shared" si="78"/>
        <v>86.099116844764296</v>
      </c>
      <c r="E1727">
        <v>49.220422840058923</v>
      </c>
      <c r="F1727" s="25">
        <f t="shared" si="79"/>
        <v>75.960576915800459</v>
      </c>
      <c r="G1727">
        <v>88.603581194119101</v>
      </c>
      <c r="H1727" s="25">
        <f t="shared" si="80"/>
        <v>36.577418561740274</v>
      </c>
      <c r="K1727">
        <v>20.381423940256866</v>
      </c>
      <c r="L1727">
        <v>1725</v>
      </c>
      <c r="M1727" s="25"/>
      <c r="O1727" s="25"/>
      <c r="Q1727" s="25"/>
    </row>
    <row r="1728" spans="1:17" x14ac:dyDescent="0.25">
      <c r="A1728" s="5">
        <f>+'Net Hash Rate'!B1727</f>
        <v>41547</v>
      </c>
      <c r="B1728">
        <f>+'Net Hash Rate'!G1727</f>
        <v>123.09799957275391</v>
      </c>
      <c r="C1728">
        <v>40.007750427584284</v>
      </c>
      <c r="D1728" s="25">
        <f t="shared" si="78"/>
        <v>83.090249145169622</v>
      </c>
      <c r="E1728">
        <v>50.579165556048864</v>
      </c>
      <c r="F1728" s="25">
        <f t="shared" si="79"/>
        <v>72.518834016705043</v>
      </c>
      <c r="G1728">
        <v>91.643827622569532</v>
      </c>
      <c r="H1728" s="25">
        <f t="shared" si="80"/>
        <v>31.454171950184374</v>
      </c>
      <c r="K1728">
        <v>18.863756226113754</v>
      </c>
      <c r="L1728">
        <v>1726</v>
      </c>
      <c r="M1728" s="25"/>
      <c r="O1728" s="25"/>
      <c r="Q1728" s="25"/>
    </row>
    <row r="1729" spans="1:17" x14ac:dyDescent="0.25">
      <c r="A1729" s="5">
        <f>+'Net Hash Rate'!B1728</f>
        <v>41548</v>
      </c>
      <c r="B1729">
        <f>+'Net Hash Rate'!G1728</f>
        <v>125.49400329589844</v>
      </c>
      <c r="C1729">
        <v>40.607832533484157</v>
      </c>
      <c r="D1729" s="25">
        <f t="shared" si="78"/>
        <v>84.886170762414281</v>
      </c>
      <c r="E1729">
        <v>51.316831923139638</v>
      </c>
      <c r="F1729" s="25">
        <f t="shared" si="79"/>
        <v>74.177171372758806</v>
      </c>
      <c r="G1729">
        <v>92.915940052256374</v>
      </c>
      <c r="H1729" s="25">
        <f t="shared" si="80"/>
        <v>32.578063243642063</v>
      </c>
      <c r="K1729">
        <v>19.023888452789244</v>
      </c>
      <c r="L1729">
        <v>1727</v>
      </c>
      <c r="M1729" s="25"/>
      <c r="O1729" s="25"/>
      <c r="Q1729" s="25"/>
    </row>
    <row r="1730" spans="1:17" x14ac:dyDescent="0.25">
      <c r="A1730" s="5">
        <f>+'Net Hash Rate'!B1729</f>
        <v>41549</v>
      </c>
      <c r="B1730">
        <f>+'Net Hash Rate'!G1729</f>
        <v>99.813499450683594</v>
      </c>
      <c r="C1730">
        <v>37.452618930066429</v>
      </c>
      <c r="D1730" s="25">
        <f t="shared" si="78"/>
        <v>62.360880520617165</v>
      </c>
      <c r="E1730">
        <v>47.937517040395456</v>
      </c>
      <c r="F1730" s="25">
        <f t="shared" si="79"/>
        <v>51.875982410288138</v>
      </c>
      <c r="G1730">
        <v>88.666103749968485</v>
      </c>
      <c r="H1730" s="25">
        <f t="shared" si="80"/>
        <v>11.147395700715109</v>
      </c>
      <c r="K1730">
        <v>14.274446129527973</v>
      </c>
      <c r="L1730">
        <v>1728</v>
      </c>
      <c r="M1730" s="25"/>
      <c r="O1730" s="25"/>
      <c r="Q1730" s="25"/>
    </row>
    <row r="1731" spans="1:17" x14ac:dyDescent="0.25">
      <c r="A1731" s="5">
        <f>+'Net Hash Rate'!B1730</f>
        <v>41550</v>
      </c>
      <c r="B1731">
        <f>+'Net Hash Rate'!G1730</f>
        <v>116.81700134277344</v>
      </c>
      <c r="C1731">
        <v>39.690702600154921</v>
      </c>
      <c r="D1731" s="25">
        <f t="shared" si="78"/>
        <v>77.126298742618516</v>
      </c>
      <c r="E1731">
        <v>50.380836251682013</v>
      </c>
      <c r="F1731" s="25">
        <f t="shared" si="79"/>
        <v>66.436165091091425</v>
      </c>
      <c r="G1731">
        <v>91.906660421038993</v>
      </c>
      <c r="H1731" s="25">
        <f t="shared" si="80"/>
        <v>24.910340921734445</v>
      </c>
      <c r="K1731">
        <v>17.315322989983613</v>
      </c>
      <c r="L1731">
        <v>1729</v>
      </c>
      <c r="M1731" s="25"/>
      <c r="O1731" s="25"/>
      <c r="Q1731" s="25"/>
    </row>
    <row r="1732" spans="1:17" x14ac:dyDescent="0.25">
      <c r="A1732" s="5">
        <f>+'Net Hash Rate'!B1731</f>
        <v>41551</v>
      </c>
      <c r="B1732">
        <f>+'Net Hash Rate'!G1731</f>
        <v>121.29499816894531</v>
      </c>
      <c r="C1732">
        <v>43.095611924983643</v>
      </c>
      <c r="D1732" s="25">
        <f t="shared" ref="D1732:D1795" si="81">+B1732-C1732</f>
        <v>78.199386243961669</v>
      </c>
      <c r="E1732">
        <v>54.914379034127528</v>
      </c>
      <c r="F1732" s="25">
        <f t="shared" ref="F1732:F1795" si="82">+B1732-E1732</f>
        <v>66.380619134817778</v>
      </c>
      <c r="G1732">
        <v>100.82437986959697</v>
      </c>
      <c r="H1732" s="25">
        <f t="shared" ref="H1732:H1795" si="83">+B1732-G1732</f>
        <v>20.470618299348345</v>
      </c>
      <c r="K1732">
        <v>15.879704308608094</v>
      </c>
      <c r="L1732">
        <v>1730</v>
      </c>
      <c r="M1732" s="25"/>
      <c r="O1732" s="25"/>
      <c r="Q1732" s="25"/>
    </row>
    <row r="1733" spans="1:17" x14ac:dyDescent="0.25">
      <c r="A1733" s="5">
        <f>+'Net Hash Rate'!B1732</f>
        <v>41552</v>
      </c>
      <c r="B1733">
        <f>+'Net Hash Rate'!G1732</f>
        <v>121.13999938964844</v>
      </c>
      <c r="C1733">
        <v>37.951712128475691</v>
      </c>
      <c r="D1733" s="25">
        <f t="shared" si="81"/>
        <v>83.188287261172746</v>
      </c>
      <c r="E1733">
        <v>47.813134251311276</v>
      </c>
      <c r="F1733" s="25">
        <f t="shared" si="82"/>
        <v>73.326865138337155</v>
      </c>
      <c r="G1733">
        <v>86.119828487466094</v>
      </c>
      <c r="H1733" s="25">
        <f t="shared" si="83"/>
        <v>35.020170902182343</v>
      </c>
      <c r="K1733">
        <v>20.245750251831407</v>
      </c>
      <c r="L1733">
        <v>1731</v>
      </c>
      <c r="M1733" s="25"/>
      <c r="O1733" s="25"/>
      <c r="Q1733" s="25"/>
    </row>
    <row r="1734" spans="1:17" x14ac:dyDescent="0.25">
      <c r="A1734" s="5">
        <f>+'Net Hash Rate'!B1733</f>
        <v>41553</v>
      </c>
      <c r="B1734">
        <f>+'Net Hash Rate'!G1733</f>
        <v>121.68299865722656</v>
      </c>
      <c r="C1734">
        <v>42.760265227272619</v>
      </c>
      <c r="D1734" s="25">
        <f t="shared" si="81"/>
        <v>78.922733429953951</v>
      </c>
      <c r="E1734">
        <v>54.436232580136007</v>
      </c>
      <c r="F1734" s="25">
        <f t="shared" si="82"/>
        <v>67.246766077090555</v>
      </c>
      <c r="G1734">
        <v>99.791527762333743</v>
      </c>
      <c r="H1734" s="25">
        <f t="shared" si="83"/>
        <v>21.891470894892819</v>
      </c>
      <c r="K1734">
        <v>16.222601049448627</v>
      </c>
      <c r="L1734">
        <v>1732</v>
      </c>
      <c r="M1734" s="25"/>
      <c r="O1734" s="25"/>
      <c r="Q1734" s="25"/>
    </row>
    <row r="1735" spans="1:17" x14ac:dyDescent="0.25">
      <c r="A1735" s="5">
        <f>+'Net Hash Rate'!B1734</f>
        <v>41554</v>
      </c>
      <c r="B1735">
        <f>+'Net Hash Rate'!G1734</f>
        <v>123.24500274658203</v>
      </c>
      <c r="C1735">
        <v>45.597482391725642</v>
      </c>
      <c r="D1735" s="25">
        <f t="shared" si="81"/>
        <v>77.647520354856397</v>
      </c>
      <c r="E1735">
        <v>58.296707444443996</v>
      </c>
      <c r="F1735" s="25">
        <f t="shared" si="82"/>
        <v>64.948295302138035</v>
      </c>
      <c r="G1735">
        <v>107.62684716172829</v>
      </c>
      <c r="H1735" s="25">
        <f t="shared" si="83"/>
        <v>15.618155584853739</v>
      </c>
      <c r="K1735">
        <v>14.674442580397091</v>
      </c>
      <c r="L1735">
        <v>1733</v>
      </c>
      <c r="M1735" s="25"/>
      <c r="O1735" s="25"/>
      <c r="Q1735" s="25"/>
    </row>
    <row r="1736" spans="1:17" x14ac:dyDescent="0.25">
      <c r="A1736" s="5">
        <f>+'Net Hash Rate'!B1735</f>
        <v>41555</v>
      </c>
      <c r="B1736">
        <f>+'Net Hash Rate'!G1735</f>
        <v>124.31800079345703</v>
      </c>
      <c r="C1736">
        <v>44.803008637535385</v>
      </c>
      <c r="D1736" s="25">
        <f t="shared" si="81"/>
        <v>79.514992155921647</v>
      </c>
      <c r="E1736">
        <v>57.15805578246993</v>
      </c>
      <c r="F1736" s="25">
        <f t="shared" si="82"/>
        <v>67.159945010987101</v>
      </c>
      <c r="G1736">
        <v>105.15123641696816</v>
      </c>
      <c r="H1736" s="25">
        <f t="shared" si="83"/>
        <v>19.166764376488871</v>
      </c>
      <c r="K1736">
        <v>15.445993765588572</v>
      </c>
      <c r="L1736">
        <v>1734</v>
      </c>
      <c r="M1736" s="25"/>
      <c r="O1736" s="25"/>
      <c r="Q1736" s="25"/>
    </row>
    <row r="1737" spans="1:17" x14ac:dyDescent="0.25">
      <c r="A1737" s="5">
        <f>+'Net Hash Rate'!B1736</f>
        <v>41556</v>
      </c>
      <c r="B1737">
        <f>+'Net Hash Rate'!G1736</f>
        <v>125.84200286865234</v>
      </c>
      <c r="C1737">
        <v>47.321765566361748</v>
      </c>
      <c r="D1737" s="25">
        <f t="shared" si="81"/>
        <v>78.520237302290596</v>
      </c>
      <c r="E1737">
        <v>60.579974816008068</v>
      </c>
      <c r="F1737" s="25">
        <f t="shared" si="82"/>
        <v>65.262028052644268</v>
      </c>
      <c r="G1737">
        <v>112.08148864625917</v>
      </c>
      <c r="H1737" s="25">
        <f t="shared" si="83"/>
        <v>13.760514222393169</v>
      </c>
      <c r="K1737">
        <v>14.213727206826549</v>
      </c>
      <c r="L1737">
        <v>1735</v>
      </c>
      <c r="M1737" s="25"/>
      <c r="O1737" s="25"/>
      <c r="Q1737" s="25"/>
    </row>
    <row r="1738" spans="1:17" x14ac:dyDescent="0.25">
      <c r="A1738" s="5">
        <f>+'Net Hash Rate'!B1737</f>
        <v>41557</v>
      </c>
      <c r="B1738">
        <f>+'Net Hash Rate'!G1737</f>
        <v>125.697998046875</v>
      </c>
      <c r="C1738">
        <v>44.906937671873088</v>
      </c>
      <c r="D1738" s="25">
        <f t="shared" si="81"/>
        <v>80.791060375001905</v>
      </c>
      <c r="E1738">
        <v>57.248981131978887</v>
      </c>
      <c r="F1738" s="25">
        <f t="shared" si="82"/>
        <v>68.449016914896106</v>
      </c>
      <c r="G1738">
        <v>105.19164895275988</v>
      </c>
      <c r="H1738" s="25">
        <f t="shared" si="83"/>
        <v>20.506349094115123</v>
      </c>
      <c r="K1738">
        <v>15.710408533786051</v>
      </c>
      <c r="L1738">
        <v>1736</v>
      </c>
      <c r="M1738" s="25"/>
      <c r="O1738" s="25"/>
      <c r="Q1738" s="25"/>
    </row>
    <row r="1739" spans="1:17" x14ac:dyDescent="0.25">
      <c r="A1739" s="5">
        <f>+'Net Hash Rate'!B1738</f>
        <v>41558</v>
      </c>
      <c r="B1739">
        <f>+'Net Hash Rate'!G1738</f>
        <v>125.51200103759766</v>
      </c>
      <c r="C1739">
        <v>45.061519249969784</v>
      </c>
      <c r="D1739" s="25">
        <f t="shared" si="81"/>
        <v>80.450481787627865</v>
      </c>
      <c r="E1739">
        <v>57.46966042351503</v>
      </c>
      <c r="F1739" s="25">
        <f t="shared" si="82"/>
        <v>68.042340614082633</v>
      </c>
      <c r="G1739">
        <v>105.66908481215145</v>
      </c>
      <c r="H1739" s="25">
        <f t="shared" si="83"/>
        <v>19.842916225446203</v>
      </c>
      <c r="K1739">
        <v>15.560844576943191</v>
      </c>
      <c r="L1739">
        <v>1737</v>
      </c>
      <c r="M1739" s="25"/>
      <c r="O1739" s="25"/>
      <c r="Q1739" s="25"/>
    </row>
    <row r="1740" spans="1:17" x14ac:dyDescent="0.25">
      <c r="A1740" s="5">
        <f>+'Net Hash Rate'!B1739</f>
        <v>41559</v>
      </c>
      <c r="B1740">
        <f>+'Net Hash Rate'!G1739</f>
        <v>126.52300262451172</v>
      </c>
      <c r="C1740">
        <v>40.726618556103773</v>
      </c>
      <c r="D1740" s="25">
        <f t="shared" si="81"/>
        <v>85.796384068407946</v>
      </c>
      <c r="E1740">
        <v>51.441681154290976</v>
      </c>
      <c r="F1740" s="25">
        <f t="shared" si="82"/>
        <v>75.081321470220743</v>
      </c>
      <c r="G1740">
        <v>93.064341816949181</v>
      </c>
      <c r="H1740" s="25">
        <f t="shared" si="83"/>
        <v>33.458660807562538</v>
      </c>
      <c r="K1740">
        <v>19.216996622960949</v>
      </c>
      <c r="L1740">
        <v>1738</v>
      </c>
      <c r="M1740" s="25"/>
      <c r="O1740" s="25"/>
      <c r="Q1740" s="25"/>
    </row>
    <row r="1741" spans="1:17" x14ac:dyDescent="0.25">
      <c r="A1741" s="5">
        <f>+'Net Hash Rate'!B1740</f>
        <v>41560</v>
      </c>
      <c r="B1741">
        <f>+'Net Hash Rate'!G1740</f>
        <v>130.41499328613281</v>
      </c>
      <c r="C1741">
        <v>48.16471692393948</v>
      </c>
      <c r="D1741" s="25">
        <f t="shared" si="81"/>
        <v>82.250276362193333</v>
      </c>
      <c r="E1741">
        <v>61.570117234897715</v>
      </c>
      <c r="F1741" s="25">
        <f t="shared" si="82"/>
        <v>68.844876051235104</v>
      </c>
      <c r="G1741">
        <v>113.64339474281493</v>
      </c>
      <c r="H1741" s="25">
        <f t="shared" si="83"/>
        <v>16.771598543317879</v>
      </c>
      <c r="K1741">
        <v>14.725458299659936</v>
      </c>
      <c r="L1741">
        <v>1739</v>
      </c>
      <c r="M1741" s="25"/>
      <c r="O1741" s="25"/>
      <c r="Q1741" s="25"/>
    </row>
    <row r="1742" spans="1:17" x14ac:dyDescent="0.25">
      <c r="A1742" s="5">
        <f>+'Net Hash Rate'!B1741</f>
        <v>41561</v>
      </c>
      <c r="B1742">
        <f>+'Net Hash Rate'!G1741</f>
        <v>133.03599548339844</v>
      </c>
      <c r="C1742">
        <v>44.361504526508739</v>
      </c>
      <c r="D1742" s="25">
        <f t="shared" si="81"/>
        <v>88.674490956889699</v>
      </c>
      <c r="E1742">
        <v>56.21530601613815</v>
      </c>
      <c r="F1742" s="25">
        <f t="shared" si="82"/>
        <v>76.82068946726028</v>
      </c>
      <c r="G1742">
        <v>102.26139790260373</v>
      </c>
      <c r="H1742" s="25">
        <f t="shared" si="83"/>
        <v>30.774597580794705</v>
      </c>
      <c r="K1742">
        <v>17.953631034122203</v>
      </c>
      <c r="L1742">
        <v>1740</v>
      </c>
      <c r="M1742" s="25"/>
      <c r="O1742" s="25"/>
      <c r="Q1742" s="25"/>
    </row>
    <row r="1743" spans="1:17" x14ac:dyDescent="0.25">
      <c r="A1743" s="5">
        <f>+'Net Hash Rate'!B1742</f>
        <v>41562</v>
      </c>
      <c r="B1743">
        <f>+'Net Hash Rate'!G1742</f>
        <v>138.64199829101563</v>
      </c>
      <c r="C1743">
        <v>46.184225111603965</v>
      </c>
      <c r="D1743" s="25">
        <f t="shared" si="81"/>
        <v>92.45777317941166</v>
      </c>
      <c r="E1743">
        <v>58.519737249588985</v>
      </c>
      <c r="F1743" s="25">
        <f t="shared" si="82"/>
        <v>80.12226104142664</v>
      </c>
      <c r="G1743">
        <v>106.43703414959182</v>
      </c>
      <c r="H1743" s="25">
        <f t="shared" si="83"/>
        <v>32.204964141423801</v>
      </c>
      <c r="K1743">
        <v>17.988605024941776</v>
      </c>
      <c r="L1743">
        <v>1741</v>
      </c>
      <c r="M1743" s="25"/>
      <c r="O1743" s="25"/>
      <c r="Q1743" s="25"/>
    </row>
    <row r="1744" spans="1:17" x14ac:dyDescent="0.25">
      <c r="A1744" s="5">
        <f>+'Net Hash Rate'!B1743</f>
        <v>41563</v>
      </c>
      <c r="B1744">
        <f>+'Net Hash Rate'!G1743</f>
        <v>137.41900634765625</v>
      </c>
      <c r="C1744">
        <v>53.564338894339976</v>
      </c>
      <c r="D1744" s="25">
        <f t="shared" si="81"/>
        <v>83.854667453316267</v>
      </c>
      <c r="E1744">
        <v>68.763280300523931</v>
      </c>
      <c r="F1744" s="25">
        <f t="shared" si="82"/>
        <v>68.655726047132319</v>
      </c>
      <c r="G1744">
        <v>127.80356819284555</v>
      </c>
      <c r="H1744" s="25">
        <f t="shared" si="83"/>
        <v>9.615438154810704</v>
      </c>
      <c r="K1744">
        <v>13.241132820347353</v>
      </c>
      <c r="L1744">
        <v>1742</v>
      </c>
      <c r="M1744" s="25"/>
      <c r="O1744" s="25"/>
      <c r="Q1744" s="25"/>
    </row>
    <row r="1745" spans="1:17" x14ac:dyDescent="0.25">
      <c r="A1745" s="5">
        <f>+'Net Hash Rate'!B1744</f>
        <v>41564</v>
      </c>
      <c r="B1745">
        <f>+'Net Hash Rate'!G1744</f>
        <v>142.73500061035156</v>
      </c>
      <c r="C1745">
        <v>65.409522189171</v>
      </c>
      <c r="D1745" s="25">
        <f t="shared" si="81"/>
        <v>77.325478421180563</v>
      </c>
      <c r="E1745">
        <v>84.926493977908734</v>
      </c>
      <c r="F1745" s="25">
        <f t="shared" si="82"/>
        <v>57.808506632442828</v>
      </c>
      <c r="G1745">
        <v>160.74017089126053</v>
      </c>
      <c r="H1745" s="25">
        <f t="shared" si="83"/>
        <v>-18.00517028090897</v>
      </c>
      <c r="K1745">
        <v>9.5087060748800418</v>
      </c>
      <c r="L1745">
        <v>1743</v>
      </c>
      <c r="M1745" s="25"/>
      <c r="O1745" s="25"/>
      <c r="Q1745" s="25"/>
    </row>
    <row r="1746" spans="1:17" x14ac:dyDescent="0.25">
      <c r="A1746" s="5">
        <f>+'Net Hash Rate'!B1745</f>
        <v>41565</v>
      </c>
      <c r="B1746">
        <f>+'Net Hash Rate'!G1745</f>
        <v>149.59500122070313</v>
      </c>
      <c r="C1746">
        <v>59.470448855011597</v>
      </c>
      <c r="D1746" s="25">
        <f t="shared" si="81"/>
        <v>90.124552365691528</v>
      </c>
      <c r="E1746">
        <v>76.458843621697682</v>
      </c>
      <c r="F1746" s="25">
        <f t="shared" si="82"/>
        <v>73.136157599005443</v>
      </c>
      <c r="G1746">
        <v>142.45026309288991</v>
      </c>
      <c r="H1746" s="25">
        <f t="shared" si="83"/>
        <v>7.1447381278132127</v>
      </c>
      <c r="K1746">
        <v>12.732157961258201</v>
      </c>
      <c r="L1746">
        <v>1744</v>
      </c>
      <c r="M1746" s="25"/>
      <c r="O1746" s="25"/>
      <c r="Q1746" s="25"/>
    </row>
    <row r="1747" spans="1:17" x14ac:dyDescent="0.25">
      <c r="A1747" s="5">
        <f>+'Net Hash Rate'!B1746</f>
        <v>41566</v>
      </c>
      <c r="B1747">
        <f>+'Net Hash Rate'!G1746</f>
        <v>159.81100463867188</v>
      </c>
      <c r="C1747">
        <v>62.853257492768591</v>
      </c>
      <c r="D1747" s="25">
        <f t="shared" si="81"/>
        <v>96.957747145903284</v>
      </c>
      <c r="E1747">
        <v>80.742849376119565</v>
      </c>
      <c r="F1747" s="25">
        <f t="shared" si="82"/>
        <v>79.06815526255231</v>
      </c>
      <c r="G1747">
        <v>150.23496904699647</v>
      </c>
      <c r="H1747" s="25">
        <f t="shared" si="83"/>
        <v>9.5760355916754065</v>
      </c>
      <c r="K1747">
        <v>13.007484724496681</v>
      </c>
      <c r="L1747">
        <v>1745</v>
      </c>
      <c r="M1747" s="25"/>
      <c r="O1747" s="25"/>
      <c r="Q1747" s="25"/>
    </row>
    <row r="1748" spans="1:17" x14ac:dyDescent="0.25">
      <c r="A1748" s="5">
        <f>+'Net Hash Rate'!B1747</f>
        <v>41567</v>
      </c>
      <c r="B1748">
        <f>+'Net Hash Rate'!G1747</f>
        <v>163.06300354003906</v>
      </c>
      <c r="C1748">
        <v>68.871776726261217</v>
      </c>
      <c r="D1748" s="25">
        <f t="shared" si="81"/>
        <v>94.191226813777845</v>
      </c>
      <c r="E1748">
        <v>88.934325135837867</v>
      </c>
      <c r="F1748" s="25">
        <f t="shared" si="82"/>
        <v>74.128678404201196</v>
      </c>
      <c r="G1748">
        <v>166.86729443283818</v>
      </c>
      <c r="H1748" s="25">
        <f t="shared" si="83"/>
        <v>-3.8042908927991164</v>
      </c>
      <c r="K1748">
        <v>11.267708355791932</v>
      </c>
      <c r="L1748">
        <v>1746</v>
      </c>
      <c r="M1748" s="25"/>
      <c r="O1748" s="25"/>
      <c r="Q1748" s="25"/>
    </row>
    <row r="1749" spans="1:17" x14ac:dyDescent="0.25">
      <c r="A1749" s="5">
        <f>+'Net Hash Rate'!B1748</f>
        <v>41568</v>
      </c>
      <c r="B1749">
        <f>+'Net Hash Rate'!G1748</f>
        <v>174.177001953125</v>
      </c>
      <c r="C1749">
        <v>62.855044934251296</v>
      </c>
      <c r="D1749" s="25">
        <f t="shared" si="81"/>
        <v>111.3219570188737</v>
      </c>
      <c r="E1749">
        <v>80.197015203328817</v>
      </c>
      <c r="F1749" s="25">
        <f t="shared" si="82"/>
        <v>93.979986749796183</v>
      </c>
      <c r="G1749">
        <v>147.56189871356034</v>
      </c>
      <c r="H1749" s="25">
        <f t="shared" si="83"/>
        <v>26.615103239564661</v>
      </c>
      <c r="K1749">
        <v>15.406132792286739</v>
      </c>
      <c r="L1749">
        <v>1747</v>
      </c>
      <c r="M1749" s="25"/>
      <c r="O1749" s="25"/>
      <c r="Q1749" s="25"/>
    </row>
    <row r="1750" spans="1:17" x14ac:dyDescent="0.25">
      <c r="A1750" s="5">
        <f>+'Net Hash Rate'!B1749</f>
        <v>41569</v>
      </c>
      <c r="B1750">
        <f>+'Net Hash Rate'!G1749</f>
        <v>183.86500549316406</v>
      </c>
      <c r="C1750">
        <v>57.461077878197734</v>
      </c>
      <c r="D1750" s="25">
        <f t="shared" si="81"/>
        <v>126.40392761496634</v>
      </c>
      <c r="E1750">
        <v>72.374584866943849</v>
      </c>
      <c r="F1750" s="25">
        <f t="shared" si="82"/>
        <v>111.49042062622021</v>
      </c>
      <c r="G1750">
        <v>130.30610276472808</v>
      </c>
      <c r="H1750" s="25">
        <f t="shared" si="83"/>
        <v>53.558902728435982</v>
      </c>
      <c r="K1750">
        <v>20.3419240360329</v>
      </c>
      <c r="L1750">
        <v>1748</v>
      </c>
      <c r="M1750" s="25"/>
      <c r="O1750" s="25"/>
      <c r="Q1750" s="25"/>
    </row>
    <row r="1751" spans="1:17" x14ac:dyDescent="0.25">
      <c r="A1751" s="5">
        <f>+'Net Hash Rate'!B1750</f>
        <v>41570</v>
      </c>
      <c r="B1751">
        <f>+'Net Hash Rate'!G1750</f>
        <v>200.6199951171875</v>
      </c>
      <c r="C1751">
        <v>65.468034320325316</v>
      </c>
      <c r="D1751" s="25">
        <f t="shared" si="81"/>
        <v>135.15196079686217</v>
      </c>
      <c r="E1751">
        <v>82.798054597957076</v>
      </c>
      <c r="F1751" s="25">
        <f t="shared" si="82"/>
        <v>117.82194051923042</v>
      </c>
      <c r="G1751">
        <v>150.11651836641758</v>
      </c>
      <c r="H1751" s="25">
        <f t="shared" si="83"/>
        <v>50.50347675076992</v>
      </c>
      <c r="K1751">
        <v>18.716925930613836</v>
      </c>
      <c r="L1751">
        <v>1749</v>
      </c>
      <c r="M1751" s="25"/>
      <c r="O1751" s="25"/>
      <c r="Q1751" s="25"/>
    </row>
    <row r="1752" spans="1:17" x14ac:dyDescent="0.25">
      <c r="A1752" s="5">
        <f>+'Net Hash Rate'!B1751</f>
        <v>41571</v>
      </c>
      <c r="B1752">
        <f>+'Net Hash Rate'!G1751</f>
        <v>183.14799499511719</v>
      </c>
      <c r="C1752">
        <v>64.934327223326491</v>
      </c>
      <c r="D1752" s="25">
        <f t="shared" si="81"/>
        <v>118.2136677717907</v>
      </c>
      <c r="E1752">
        <v>82.727498641901605</v>
      </c>
      <c r="F1752" s="25">
        <f t="shared" si="82"/>
        <v>100.42049635321558</v>
      </c>
      <c r="G1752">
        <v>151.84507301735655</v>
      </c>
      <c r="H1752" s="25">
        <f t="shared" si="83"/>
        <v>31.302921977760633</v>
      </c>
      <c r="K1752">
        <v>15.945038463245329</v>
      </c>
      <c r="L1752">
        <v>1750</v>
      </c>
      <c r="M1752" s="25"/>
      <c r="O1752" s="25"/>
      <c r="Q1752" s="25"/>
    </row>
    <row r="1753" spans="1:17" x14ac:dyDescent="0.25">
      <c r="A1753" s="5">
        <f>+'Net Hash Rate'!B1752</f>
        <v>41572</v>
      </c>
      <c r="B1753">
        <f>+'Net Hash Rate'!G1752</f>
        <v>178.12199401855469</v>
      </c>
      <c r="C1753">
        <v>66.275503991808066</v>
      </c>
      <c r="D1753" s="25">
        <f t="shared" si="81"/>
        <v>111.84649002674662</v>
      </c>
      <c r="E1753">
        <v>84.772385624505191</v>
      </c>
      <c r="F1753" s="25">
        <f t="shared" si="82"/>
        <v>93.349608394049497</v>
      </c>
      <c r="G1753">
        <v>156.62352232671719</v>
      </c>
      <c r="H1753" s="25">
        <f t="shared" si="83"/>
        <v>21.498471691837494</v>
      </c>
      <c r="K1753">
        <v>14.51226111485099</v>
      </c>
      <c r="L1753">
        <v>1751</v>
      </c>
      <c r="M1753" s="25"/>
      <c r="O1753" s="25"/>
      <c r="Q1753" s="25"/>
    </row>
    <row r="1754" spans="1:17" x14ac:dyDescent="0.25">
      <c r="A1754" s="5">
        <f>+'Net Hash Rate'!B1753</f>
        <v>41573</v>
      </c>
      <c r="B1754">
        <f>+'Net Hash Rate'!G1753</f>
        <v>175.9010009765625</v>
      </c>
      <c r="C1754">
        <v>80.223679652495449</v>
      </c>
      <c r="D1754" s="25">
        <f t="shared" si="81"/>
        <v>95.677321324067051</v>
      </c>
      <c r="E1754">
        <v>104.12889860238448</v>
      </c>
      <c r="F1754" s="25">
        <f t="shared" si="82"/>
        <v>71.772102374178019</v>
      </c>
      <c r="G1754">
        <v>196.98872161322851</v>
      </c>
      <c r="H1754" s="25">
        <f t="shared" si="83"/>
        <v>-21.087720636666006</v>
      </c>
      <c r="K1754">
        <v>9.6056669323594086</v>
      </c>
      <c r="L1754">
        <v>1752</v>
      </c>
      <c r="M1754" s="25"/>
      <c r="O1754" s="25"/>
      <c r="Q1754" s="25"/>
    </row>
    <row r="1755" spans="1:17" x14ac:dyDescent="0.25">
      <c r="A1755" s="5">
        <f>+'Net Hash Rate'!B1754</f>
        <v>41574</v>
      </c>
      <c r="B1755">
        <f>+'Net Hash Rate'!G1754</f>
        <v>185.68899536132813</v>
      </c>
      <c r="C1755">
        <v>86.799169858499567</v>
      </c>
      <c r="D1755" s="25">
        <f t="shared" si="81"/>
        <v>98.889825502828558</v>
      </c>
      <c r="E1755">
        <v>112.84046532107497</v>
      </c>
      <c r="F1755" s="25">
        <f t="shared" si="82"/>
        <v>72.848530040253152</v>
      </c>
      <c r="G1755">
        <v>213.99787754544943</v>
      </c>
      <c r="H1755" s="25">
        <f t="shared" si="83"/>
        <v>-28.308882184121302</v>
      </c>
      <c r="K1755">
        <v>9.1138162288381022</v>
      </c>
      <c r="L1755">
        <v>1753</v>
      </c>
      <c r="M1755" s="25"/>
      <c r="O1755" s="25"/>
      <c r="Q1755" s="25"/>
    </row>
    <row r="1756" spans="1:17" x14ac:dyDescent="0.25">
      <c r="A1756" s="5">
        <f>+'Net Hash Rate'!B1755</f>
        <v>41575</v>
      </c>
      <c r="B1756">
        <f>+'Net Hash Rate'!G1755</f>
        <v>187.86799621582031</v>
      </c>
      <c r="C1756">
        <v>88.851229766511636</v>
      </c>
      <c r="D1756" s="25">
        <f t="shared" si="81"/>
        <v>99.016766449308676</v>
      </c>
      <c r="E1756">
        <v>115.59256492758568</v>
      </c>
      <c r="F1756" s="25">
        <f t="shared" si="82"/>
        <v>72.275431288234628</v>
      </c>
      <c r="G1756">
        <v>219.46928136077773</v>
      </c>
      <c r="H1756" s="25">
        <f t="shared" si="83"/>
        <v>-31.601285144957416</v>
      </c>
      <c r="K1756">
        <v>8.8866258190526342</v>
      </c>
      <c r="L1756">
        <v>1754</v>
      </c>
      <c r="M1756" s="25"/>
      <c r="O1756" s="25"/>
      <c r="Q1756" s="25"/>
    </row>
    <row r="1757" spans="1:17" x14ac:dyDescent="0.25">
      <c r="A1757" s="5">
        <f>+'Net Hash Rate'!B1756</f>
        <v>41576</v>
      </c>
      <c r="B1757">
        <f>+'Net Hash Rate'!G1756</f>
        <v>198.1929931640625</v>
      </c>
      <c r="C1757">
        <v>87.693000486415301</v>
      </c>
      <c r="D1757" s="25">
        <f t="shared" si="81"/>
        <v>110.4999926776472</v>
      </c>
      <c r="E1757">
        <v>113.59820499397158</v>
      </c>
      <c r="F1757" s="25">
        <f t="shared" si="82"/>
        <v>84.594788170090922</v>
      </c>
      <c r="G1757">
        <v>214.22697190357411</v>
      </c>
      <c r="H1757" s="25">
        <f t="shared" si="83"/>
        <v>-16.03397873951161</v>
      </c>
      <c r="K1757">
        <v>10.237324409038999</v>
      </c>
      <c r="L1757">
        <v>1755</v>
      </c>
      <c r="M1757" s="25"/>
      <c r="O1757" s="25"/>
      <c r="Q1757" s="25"/>
    </row>
    <row r="1758" spans="1:17" x14ac:dyDescent="0.25">
      <c r="A1758" s="5">
        <f>+'Net Hash Rate'!B1757</f>
        <v>41577</v>
      </c>
      <c r="B1758">
        <f>+'Net Hash Rate'!G1757</f>
        <v>194.54899597167969</v>
      </c>
      <c r="C1758">
        <v>75.285555395933685</v>
      </c>
      <c r="D1758" s="25">
        <f t="shared" si="81"/>
        <v>119.263440575746</v>
      </c>
      <c r="E1758">
        <v>96.594317572248883</v>
      </c>
      <c r="F1758" s="25">
        <f t="shared" si="82"/>
        <v>97.954678399430804</v>
      </c>
      <c r="G1758">
        <v>179.36820424614532</v>
      </c>
      <c r="H1758" s="25">
        <f t="shared" si="83"/>
        <v>15.180791725534363</v>
      </c>
      <c r="K1758">
        <v>13.432608380224856</v>
      </c>
      <c r="L1758">
        <v>1756</v>
      </c>
      <c r="M1758" s="25"/>
      <c r="O1758" s="25"/>
      <c r="Q1758" s="25"/>
    </row>
    <row r="1759" spans="1:17" x14ac:dyDescent="0.25">
      <c r="A1759" s="5">
        <f>+'Net Hash Rate'!B1758</f>
        <v>41578</v>
      </c>
      <c r="B1759">
        <f>+'Net Hash Rate'!G1758</f>
        <v>198.22599792480469</v>
      </c>
      <c r="C1759">
        <v>88.414234351577178</v>
      </c>
      <c r="D1759" s="25">
        <f t="shared" si="81"/>
        <v>109.81176357322751</v>
      </c>
      <c r="E1759">
        <v>114.59345089835519</v>
      </c>
      <c r="F1759" s="25">
        <f t="shared" si="82"/>
        <v>83.632547026449501</v>
      </c>
      <c r="G1759">
        <v>216.28661757431436</v>
      </c>
      <c r="H1759" s="25">
        <f t="shared" si="83"/>
        <v>-18.060619649509675</v>
      </c>
      <c r="K1759">
        <v>10.067078673069844</v>
      </c>
      <c r="L1759">
        <v>1757</v>
      </c>
      <c r="M1759" s="25"/>
      <c r="O1759" s="25"/>
      <c r="Q1759" s="25"/>
    </row>
    <row r="1760" spans="1:17" x14ac:dyDescent="0.25">
      <c r="A1760" s="5">
        <f>+'Net Hash Rate'!B1759</f>
        <v>41579</v>
      </c>
      <c r="B1760">
        <f>+'Net Hash Rate'!G1759</f>
        <v>198.50999450683594</v>
      </c>
      <c r="C1760">
        <v>89.359587002623996</v>
      </c>
      <c r="D1760" s="25">
        <f t="shared" si="81"/>
        <v>109.15040750421194</v>
      </c>
      <c r="E1760">
        <v>115.8887749579736</v>
      </c>
      <c r="F1760" s="25">
        <f t="shared" si="82"/>
        <v>82.621219548862342</v>
      </c>
      <c r="G1760">
        <v>218.94140557052893</v>
      </c>
      <c r="H1760" s="25">
        <f t="shared" si="83"/>
        <v>-20.431411063692991</v>
      </c>
      <c r="K1760">
        <v>9.8744438936844396</v>
      </c>
      <c r="L1760">
        <v>1758</v>
      </c>
      <c r="M1760" s="25"/>
      <c r="O1760" s="25"/>
      <c r="Q1760" s="25"/>
    </row>
    <row r="1761" spans="1:17" x14ac:dyDescent="0.25">
      <c r="A1761" s="5">
        <f>+'Net Hash Rate'!B1760</f>
        <v>41580</v>
      </c>
      <c r="B1761">
        <f>+'Net Hash Rate'!G1760</f>
        <v>200.84700012207031</v>
      </c>
      <c r="C1761">
        <v>94.550780599871004</v>
      </c>
      <c r="D1761" s="25">
        <f t="shared" si="81"/>
        <v>106.29621952219931</v>
      </c>
      <c r="E1761">
        <v>122.97208389181513</v>
      </c>
      <c r="F1761" s="25">
        <f t="shared" si="82"/>
        <v>77.874916230255181</v>
      </c>
      <c r="G1761">
        <v>233.37463652937166</v>
      </c>
      <c r="H1761" s="25">
        <f t="shared" si="83"/>
        <v>-32.527636407301344</v>
      </c>
      <c r="K1761">
        <v>8.9760460395772483</v>
      </c>
      <c r="L1761">
        <v>1759</v>
      </c>
      <c r="M1761" s="25"/>
      <c r="O1761" s="25"/>
      <c r="Q1761" s="25"/>
    </row>
    <row r="1762" spans="1:17" x14ac:dyDescent="0.25">
      <c r="A1762" s="5">
        <f>+'Net Hash Rate'!B1761</f>
        <v>41581</v>
      </c>
      <c r="B1762">
        <f>+'Net Hash Rate'!G1761</f>
        <v>207.63299560546875</v>
      </c>
      <c r="C1762">
        <v>98.668836268967283</v>
      </c>
      <c r="D1762" s="25">
        <f t="shared" si="81"/>
        <v>108.96415933650147</v>
      </c>
      <c r="E1762">
        <v>128.40286912578043</v>
      </c>
      <c r="F1762" s="25">
        <f t="shared" si="82"/>
        <v>79.230126479688323</v>
      </c>
      <c r="G1762">
        <v>243.90471975807111</v>
      </c>
      <c r="H1762" s="25">
        <f t="shared" si="83"/>
        <v>-36.27172415260236</v>
      </c>
      <c r="K1762">
        <v>8.7951063909475948</v>
      </c>
      <c r="L1762">
        <v>1760</v>
      </c>
      <c r="M1762" s="25"/>
      <c r="O1762" s="25"/>
      <c r="Q1762" s="25"/>
    </row>
    <row r="1763" spans="1:17" x14ac:dyDescent="0.25">
      <c r="A1763" s="5">
        <f>+'Net Hash Rate'!B1762</f>
        <v>41582</v>
      </c>
      <c r="B1763">
        <f>+'Net Hash Rate'!G1762</f>
        <v>225.19599914550781</v>
      </c>
      <c r="C1763">
        <v>93.06943366135306</v>
      </c>
      <c r="D1763" s="25">
        <f t="shared" si="81"/>
        <v>132.12656548415475</v>
      </c>
      <c r="E1763">
        <v>119.99603173513786</v>
      </c>
      <c r="F1763" s="25">
        <f t="shared" si="82"/>
        <v>105.19996741036995</v>
      </c>
      <c r="G1763">
        <v>224.59240195275478</v>
      </c>
      <c r="H1763" s="25">
        <f t="shared" si="83"/>
        <v>0.60359719275302837</v>
      </c>
      <c r="K1763">
        <v>11.776599342146289</v>
      </c>
      <c r="L1763">
        <v>1761</v>
      </c>
      <c r="M1763" s="25"/>
      <c r="O1763" s="25"/>
      <c r="Q1763" s="25"/>
    </row>
    <row r="1764" spans="1:17" x14ac:dyDescent="0.25">
      <c r="A1764" s="5">
        <f>+'Net Hash Rate'!B1763</f>
        <v>41583</v>
      </c>
      <c r="B1764">
        <f>+'Net Hash Rate'!G1763</f>
        <v>239.28999328613281</v>
      </c>
      <c r="C1764">
        <v>102.97487916657821</v>
      </c>
      <c r="D1764" s="25">
        <f t="shared" si="81"/>
        <v>136.31511411955461</v>
      </c>
      <c r="E1764">
        <v>133.14414424839768</v>
      </c>
      <c r="F1764" s="25">
        <f t="shared" si="82"/>
        <v>106.14584903773513</v>
      </c>
      <c r="G1764">
        <v>250.33665445872543</v>
      </c>
      <c r="H1764" s="25">
        <f t="shared" si="83"/>
        <v>-11.046661172592621</v>
      </c>
      <c r="K1764">
        <v>10.844025301898418</v>
      </c>
      <c r="L1764">
        <v>1762</v>
      </c>
      <c r="M1764" s="25"/>
      <c r="O1764" s="25"/>
      <c r="Q1764" s="25"/>
    </row>
    <row r="1765" spans="1:17" x14ac:dyDescent="0.25">
      <c r="A1765" s="5">
        <f>+'Net Hash Rate'!B1764</f>
        <v>41584</v>
      </c>
      <c r="B1765">
        <f>+'Net Hash Rate'!G1764</f>
        <v>253.6929931640625</v>
      </c>
      <c r="C1765">
        <v>112.39732449357768</v>
      </c>
      <c r="D1765" s="25">
        <f t="shared" si="81"/>
        <v>141.29566867048482</v>
      </c>
      <c r="E1765">
        <v>145.61311722685451</v>
      </c>
      <c r="F1765" s="25">
        <f t="shared" si="82"/>
        <v>108.07987593720799</v>
      </c>
      <c r="G1765">
        <v>274.63986409926821</v>
      </c>
      <c r="H1765" s="25">
        <f t="shared" si="83"/>
        <v>-20.946870935205709</v>
      </c>
      <c r="K1765">
        <v>10.209288320535284</v>
      </c>
      <c r="L1765">
        <v>1763</v>
      </c>
      <c r="M1765" s="25"/>
      <c r="O1765" s="25"/>
      <c r="Q1765" s="25"/>
    </row>
    <row r="1766" spans="1:17" x14ac:dyDescent="0.25">
      <c r="A1766" s="5">
        <f>+'Net Hash Rate'!B1765</f>
        <v>41585</v>
      </c>
      <c r="B1766">
        <f>+'Net Hash Rate'!G1765</f>
        <v>283.302001953125</v>
      </c>
      <c r="C1766">
        <v>126.84523246607182</v>
      </c>
      <c r="D1766" s="25">
        <f t="shared" si="81"/>
        <v>156.45676948705318</v>
      </c>
      <c r="E1766">
        <v>164.445245638334</v>
      </c>
      <c r="F1766" s="25">
        <f t="shared" si="82"/>
        <v>118.856756314791</v>
      </c>
      <c r="G1766">
        <v>310.50249680598665</v>
      </c>
      <c r="H1766" s="25">
        <f t="shared" si="83"/>
        <v>-27.200494852861652</v>
      </c>
      <c r="K1766">
        <v>9.9865988091177993</v>
      </c>
      <c r="L1766">
        <v>1764</v>
      </c>
      <c r="M1766" s="25"/>
      <c r="O1766" s="25"/>
      <c r="Q1766" s="25"/>
    </row>
    <row r="1767" spans="1:17" x14ac:dyDescent="0.25">
      <c r="A1767" s="5">
        <f>+'Net Hash Rate'!B1766</f>
        <v>41586</v>
      </c>
      <c r="B1767">
        <f>+'Net Hash Rate'!G1766</f>
        <v>323.76699829101563</v>
      </c>
      <c r="C1767">
        <v>119.61270792844084</v>
      </c>
      <c r="D1767" s="25">
        <f t="shared" si="81"/>
        <v>204.15429036257478</v>
      </c>
      <c r="E1767">
        <v>152.90788104086241</v>
      </c>
      <c r="F1767" s="25">
        <f t="shared" si="82"/>
        <v>170.85911725015322</v>
      </c>
      <c r="G1767">
        <v>282.24298099606415</v>
      </c>
      <c r="H1767" s="25">
        <f t="shared" si="83"/>
        <v>41.524017294951477</v>
      </c>
      <c r="K1767">
        <v>14.715955829867223</v>
      </c>
      <c r="L1767">
        <v>1765</v>
      </c>
      <c r="M1767" s="25"/>
      <c r="O1767" s="25"/>
      <c r="Q1767" s="25"/>
    </row>
    <row r="1768" spans="1:17" x14ac:dyDescent="0.25">
      <c r="A1768" s="5">
        <f>+'Net Hash Rate'!B1767</f>
        <v>41587</v>
      </c>
      <c r="B1768">
        <f>+'Net Hash Rate'!G1767</f>
        <v>336.135986328125</v>
      </c>
      <c r="C1768">
        <v>113.75706996802809</v>
      </c>
      <c r="D1768" s="25">
        <f t="shared" si="81"/>
        <v>222.37891636009692</v>
      </c>
      <c r="E1768">
        <v>144.34525035447808</v>
      </c>
      <c r="F1768" s="25">
        <f t="shared" si="82"/>
        <v>191.79073597364692</v>
      </c>
      <c r="G1768">
        <v>263.16503706564288</v>
      </c>
      <c r="H1768" s="25">
        <f t="shared" si="83"/>
        <v>72.970949262482122</v>
      </c>
      <c r="K1768">
        <v>17.448223219602038</v>
      </c>
      <c r="L1768">
        <v>1766</v>
      </c>
      <c r="M1768" s="25"/>
      <c r="O1768" s="25"/>
      <c r="Q1768" s="25"/>
    </row>
    <row r="1769" spans="1:17" x14ac:dyDescent="0.25">
      <c r="A1769" s="5">
        <f>+'Net Hash Rate'!B1768</f>
        <v>41588</v>
      </c>
      <c r="B1769">
        <f>+'Net Hash Rate'!G1768</f>
        <v>311.9010009765625</v>
      </c>
      <c r="C1769">
        <v>119.19163137712641</v>
      </c>
      <c r="D1769" s="25">
        <f t="shared" si="81"/>
        <v>192.70936959943609</v>
      </c>
      <c r="E1769">
        <v>152.77898001843059</v>
      </c>
      <c r="F1769" s="25">
        <f t="shared" si="82"/>
        <v>159.12202095813191</v>
      </c>
      <c r="G1769">
        <v>283.24903581557663</v>
      </c>
      <c r="H1769" s="25">
        <f t="shared" si="83"/>
        <v>28.651965160985867</v>
      </c>
      <c r="K1769">
        <v>13.770139821929321</v>
      </c>
      <c r="L1769">
        <v>1767</v>
      </c>
      <c r="M1769" s="25"/>
      <c r="O1769" s="25"/>
      <c r="Q1769" s="25"/>
    </row>
    <row r="1770" spans="1:17" x14ac:dyDescent="0.25">
      <c r="A1770" s="5">
        <f>+'Net Hash Rate'!B1769</f>
        <v>41589</v>
      </c>
      <c r="B1770">
        <f>+'Net Hash Rate'!G1769</f>
        <v>332.62600708007813</v>
      </c>
      <c r="C1770">
        <v>113.52899469960958</v>
      </c>
      <c r="D1770" s="25">
        <f t="shared" si="81"/>
        <v>219.09701238046853</v>
      </c>
      <c r="E1770">
        <v>144.16409070282128</v>
      </c>
      <c r="F1770" s="25">
        <f t="shared" si="82"/>
        <v>188.46191637725684</v>
      </c>
      <c r="G1770">
        <v>263.16612112729717</v>
      </c>
      <c r="H1770" s="25">
        <f t="shared" si="83"/>
        <v>69.459885952780951</v>
      </c>
      <c r="K1770">
        <v>17.164393075771564</v>
      </c>
      <c r="L1770">
        <v>1768</v>
      </c>
      <c r="M1770" s="25"/>
      <c r="O1770" s="25"/>
      <c r="Q1770" s="25"/>
    </row>
    <row r="1771" spans="1:17" x14ac:dyDescent="0.25">
      <c r="A1771" s="5">
        <f>+'Net Hash Rate'!B1770</f>
        <v>41590</v>
      </c>
      <c r="B1771">
        <f>+'Net Hash Rate'!G1770</f>
        <v>349.34201049804688</v>
      </c>
      <c r="C1771">
        <v>119.5323219053281</v>
      </c>
      <c r="D1771" s="25">
        <f t="shared" si="81"/>
        <v>229.80968859271877</v>
      </c>
      <c r="E1771">
        <v>151.82069846266327</v>
      </c>
      <c r="F1771" s="25">
        <f t="shared" si="82"/>
        <v>197.5213120353836</v>
      </c>
      <c r="G1771">
        <v>277.24489719963202</v>
      </c>
      <c r="H1771" s="25">
        <f t="shared" si="83"/>
        <v>72.097113298414854</v>
      </c>
      <c r="K1771">
        <v>17.081789530146757</v>
      </c>
      <c r="L1771">
        <v>1769</v>
      </c>
      <c r="M1771" s="25"/>
      <c r="O1771" s="25"/>
      <c r="Q1771" s="25"/>
    </row>
    <row r="1772" spans="1:17" x14ac:dyDescent="0.25">
      <c r="A1772" s="5">
        <f>+'Net Hash Rate'!B1771</f>
        <v>41591</v>
      </c>
      <c r="B1772">
        <f>+'Net Hash Rate'!G1771</f>
        <v>393.27999877929688</v>
      </c>
      <c r="C1772">
        <v>140.44247663567481</v>
      </c>
      <c r="D1772" s="25">
        <f t="shared" si="81"/>
        <v>252.83752214362207</v>
      </c>
      <c r="E1772">
        <v>179.03461400155859</v>
      </c>
      <c r="F1772" s="25">
        <f t="shared" si="82"/>
        <v>214.24538477773828</v>
      </c>
      <c r="G1772">
        <v>328.94577159933414</v>
      </c>
      <c r="H1772" s="25">
        <f t="shared" si="83"/>
        <v>64.334227179962738</v>
      </c>
      <c r="K1772">
        <v>15.723670534017231</v>
      </c>
      <c r="L1772">
        <v>1770</v>
      </c>
      <c r="M1772" s="25"/>
      <c r="O1772" s="25"/>
      <c r="Q1772" s="25"/>
    </row>
    <row r="1773" spans="1:17" x14ac:dyDescent="0.25">
      <c r="A1773" s="5">
        <f>+'Net Hash Rate'!B1772</f>
        <v>41592</v>
      </c>
      <c r="B1773">
        <f>+'Net Hash Rate'!G1772</f>
        <v>410.72299194335938</v>
      </c>
      <c r="C1773">
        <v>124.11103908476343</v>
      </c>
      <c r="D1773" s="25">
        <f t="shared" si="81"/>
        <v>286.61195285859594</v>
      </c>
      <c r="E1773">
        <v>155.80425017875064</v>
      </c>
      <c r="F1773" s="25">
        <f t="shared" si="82"/>
        <v>254.91874176460874</v>
      </c>
      <c r="G1773">
        <v>278.91652867334363</v>
      </c>
      <c r="H1773" s="25">
        <f t="shared" si="83"/>
        <v>131.80646327001574</v>
      </c>
      <c r="K1773">
        <v>21.703975807965143</v>
      </c>
      <c r="L1773">
        <v>1771</v>
      </c>
      <c r="M1773" s="25"/>
      <c r="O1773" s="25"/>
      <c r="Q1773" s="25"/>
    </row>
    <row r="1774" spans="1:17" x14ac:dyDescent="0.25">
      <c r="A1774" s="5">
        <f>+'Net Hash Rate'!B1773</f>
        <v>41593</v>
      </c>
      <c r="B1774">
        <f>+'Net Hash Rate'!G1773</f>
        <v>409.16799926757813</v>
      </c>
      <c r="C1774">
        <v>132.37765423427615</v>
      </c>
      <c r="D1774" s="25">
        <f t="shared" si="81"/>
        <v>276.79034503330195</v>
      </c>
      <c r="E1774">
        <v>167.28531499875186</v>
      </c>
      <c r="F1774" s="25">
        <f t="shared" si="82"/>
        <v>241.88268426882627</v>
      </c>
      <c r="G1774">
        <v>302.88412323835774</v>
      </c>
      <c r="H1774" s="25">
        <f t="shared" si="83"/>
        <v>106.28387602922038</v>
      </c>
      <c r="K1774">
        <v>19.030115840817256</v>
      </c>
      <c r="L1774">
        <v>1772</v>
      </c>
      <c r="M1774" s="25"/>
      <c r="O1774" s="25"/>
      <c r="Q1774" s="25"/>
    </row>
    <row r="1775" spans="1:17" x14ac:dyDescent="0.25">
      <c r="A1775" s="5">
        <f>+'Net Hash Rate'!B1774</f>
        <v>41594</v>
      </c>
      <c r="B1775">
        <f>+'Net Hash Rate'!G1774</f>
        <v>428.82400512695313</v>
      </c>
      <c r="C1775">
        <v>133.75725584736949</v>
      </c>
      <c r="D1775" s="25">
        <f t="shared" si="81"/>
        <v>295.06674927958363</v>
      </c>
      <c r="E1775">
        <v>168.44125968771897</v>
      </c>
      <c r="F1775" s="25">
        <f t="shared" si="82"/>
        <v>260.38274543923416</v>
      </c>
      <c r="G1775">
        <v>303.17127260555651</v>
      </c>
      <c r="H1775" s="25">
        <f t="shared" si="83"/>
        <v>125.65273252139662</v>
      </c>
      <c r="K1775">
        <v>20.417487021702076</v>
      </c>
      <c r="L1775">
        <v>1773</v>
      </c>
      <c r="M1775" s="25"/>
      <c r="O1775" s="25"/>
      <c r="Q1775" s="25"/>
    </row>
    <row r="1776" spans="1:17" x14ac:dyDescent="0.25">
      <c r="A1776" s="5">
        <f>+'Net Hash Rate'!B1775</f>
        <v>41595</v>
      </c>
      <c r="B1776">
        <f>+'Net Hash Rate'!G1775</f>
        <v>476.29501342773438</v>
      </c>
      <c r="C1776">
        <v>142.34376606507945</v>
      </c>
      <c r="D1776" s="25">
        <f t="shared" si="81"/>
        <v>333.95124736265495</v>
      </c>
      <c r="E1776">
        <v>178.49314874377623</v>
      </c>
      <c r="F1776" s="25">
        <f t="shared" si="82"/>
        <v>297.80186468395812</v>
      </c>
      <c r="G1776">
        <v>318.91542575917367</v>
      </c>
      <c r="H1776" s="25">
        <f t="shared" si="83"/>
        <v>157.3795876685607</v>
      </c>
      <c r="K1776">
        <v>22.171415783061057</v>
      </c>
      <c r="L1776">
        <v>1774</v>
      </c>
      <c r="M1776" s="25"/>
      <c r="O1776" s="25"/>
      <c r="Q1776" s="25"/>
    </row>
    <row r="1777" spans="1:17" x14ac:dyDescent="0.25">
      <c r="A1777" s="5">
        <f>+'Net Hash Rate'!B1776</f>
        <v>41596</v>
      </c>
      <c r="B1777">
        <f>+'Net Hash Rate'!G1776</f>
        <v>674.37701416015625</v>
      </c>
      <c r="C1777">
        <v>179.58622991667607</v>
      </c>
      <c r="D1777" s="25">
        <f t="shared" si="81"/>
        <v>494.79078424348018</v>
      </c>
      <c r="E1777">
        <v>222.38970926067319</v>
      </c>
      <c r="F1777" s="25">
        <f t="shared" si="82"/>
        <v>451.98730489948309</v>
      </c>
      <c r="G1777">
        <v>388.65982477242989</v>
      </c>
      <c r="H1777" s="25">
        <f t="shared" si="83"/>
        <v>285.71718938772636</v>
      </c>
      <c r="K1777">
        <v>27.743022305285816</v>
      </c>
      <c r="L1777">
        <v>1775</v>
      </c>
      <c r="M1777" s="25"/>
      <c r="O1777" s="25"/>
      <c r="Q1777" s="25"/>
    </row>
    <row r="1778" spans="1:17" x14ac:dyDescent="0.25">
      <c r="A1778" s="5">
        <f>+'Net Hash Rate'!B1777</f>
        <v>41597</v>
      </c>
      <c r="B1778">
        <f>+'Net Hash Rate'!G1777</f>
        <v>541.82598876953125</v>
      </c>
      <c r="C1778">
        <v>162.75471365403325</v>
      </c>
      <c r="D1778" s="25">
        <f t="shared" si="81"/>
        <v>379.071275115498</v>
      </c>
      <c r="E1778">
        <v>204.19319112962023</v>
      </c>
      <c r="F1778" s="25">
        <f t="shared" si="82"/>
        <v>337.63279763991102</v>
      </c>
      <c r="G1778">
        <v>365.16095688353744</v>
      </c>
      <c r="H1778" s="25">
        <f t="shared" si="83"/>
        <v>176.66503188599381</v>
      </c>
      <c r="K1778">
        <v>21.954741479417958</v>
      </c>
      <c r="L1778">
        <v>1776</v>
      </c>
      <c r="M1778" s="25"/>
      <c r="O1778" s="25"/>
      <c r="Q1778" s="25"/>
    </row>
    <row r="1779" spans="1:17" x14ac:dyDescent="0.25">
      <c r="A1779" s="5">
        <f>+'Net Hash Rate'!B1778</f>
        <v>41598</v>
      </c>
      <c r="B1779">
        <f>+'Net Hash Rate'!G1778</f>
        <v>572.6669921875</v>
      </c>
      <c r="C1779">
        <v>163.38010861749927</v>
      </c>
      <c r="D1779" s="25">
        <f t="shared" si="81"/>
        <v>409.28688357000073</v>
      </c>
      <c r="E1779">
        <v>203.88017748192246</v>
      </c>
      <c r="F1779" s="25">
        <f t="shared" si="82"/>
        <v>368.78681470557751</v>
      </c>
      <c r="G1779">
        <v>361.20269498577449</v>
      </c>
      <c r="H1779" s="25">
        <f t="shared" si="83"/>
        <v>211.46429720172551</v>
      </c>
      <c r="K1779">
        <v>24.253996304457651</v>
      </c>
      <c r="L1779">
        <v>1777</v>
      </c>
      <c r="M1779" s="25"/>
      <c r="O1779" s="25"/>
      <c r="Q1779" s="25"/>
    </row>
    <row r="1780" spans="1:17" x14ac:dyDescent="0.25">
      <c r="A1780" s="5">
        <f>+'Net Hash Rate'!B1779</f>
        <v>41599</v>
      </c>
      <c r="B1780">
        <f>+'Net Hash Rate'!G1779</f>
        <v>695.86700439453125</v>
      </c>
      <c r="C1780">
        <v>185.29377803099297</v>
      </c>
      <c r="D1780" s="25">
        <f t="shared" si="81"/>
        <v>510.57322636353831</v>
      </c>
      <c r="E1780">
        <v>229.45544088878609</v>
      </c>
      <c r="F1780" s="25">
        <f t="shared" si="82"/>
        <v>466.41156350574516</v>
      </c>
      <c r="G1780">
        <v>401.00142025988271</v>
      </c>
      <c r="H1780" s="25">
        <f t="shared" si="83"/>
        <v>294.86558413464854</v>
      </c>
      <c r="K1780">
        <v>27.747500070782657</v>
      </c>
      <c r="L1780">
        <v>1778</v>
      </c>
      <c r="M1780" s="25"/>
      <c r="O1780" s="25"/>
      <c r="Q1780" s="25"/>
    </row>
    <row r="1781" spans="1:17" x14ac:dyDescent="0.25">
      <c r="A1781" s="5">
        <f>+'Net Hash Rate'!B1780</f>
        <v>41600</v>
      </c>
      <c r="B1781">
        <f>+'Net Hash Rate'!G1780</f>
        <v>747.48199462890625</v>
      </c>
      <c r="C1781">
        <v>177.6825951999451</v>
      </c>
      <c r="D1781" s="25">
        <f t="shared" si="81"/>
        <v>569.79939942896112</v>
      </c>
      <c r="E1781">
        <v>216.96933699336856</v>
      </c>
      <c r="F1781" s="25">
        <f t="shared" si="82"/>
        <v>530.51265763553772</v>
      </c>
      <c r="G1781">
        <v>369.5786854899219</v>
      </c>
      <c r="H1781" s="25">
        <f t="shared" si="83"/>
        <v>377.90330913898435</v>
      </c>
      <c r="K1781">
        <v>34.808652899244173</v>
      </c>
      <c r="L1781">
        <v>1779</v>
      </c>
      <c r="M1781" s="25"/>
      <c r="O1781" s="25"/>
      <c r="Q1781" s="25"/>
    </row>
    <row r="1782" spans="1:17" x14ac:dyDescent="0.25">
      <c r="A1782" s="5">
        <f>+'Net Hash Rate'!B1781</f>
        <v>41601</v>
      </c>
      <c r="B1782">
        <f>+'Net Hash Rate'!G1781</f>
        <v>776.70001220703125</v>
      </c>
      <c r="C1782">
        <v>181.86448081181706</v>
      </c>
      <c r="D1782" s="25">
        <f t="shared" si="81"/>
        <v>594.83553139521416</v>
      </c>
      <c r="E1782">
        <v>221.63215600615104</v>
      </c>
      <c r="F1782" s="25">
        <f t="shared" si="82"/>
        <v>555.06785620088021</v>
      </c>
      <c r="G1782">
        <v>376.10969029854158</v>
      </c>
      <c r="H1782" s="25">
        <f t="shared" si="83"/>
        <v>400.59032190848967</v>
      </c>
      <c r="K1782">
        <v>35.898635471452323</v>
      </c>
      <c r="L1782">
        <v>1780</v>
      </c>
      <c r="M1782" s="25"/>
      <c r="O1782" s="25"/>
      <c r="Q1782" s="25"/>
    </row>
    <row r="1783" spans="1:17" x14ac:dyDescent="0.25">
      <c r="A1783" s="5">
        <f>+'Net Hash Rate'!B1782</f>
        <v>41602</v>
      </c>
      <c r="B1783">
        <f>+'Net Hash Rate'!G1782</f>
        <v>751.37701416015625</v>
      </c>
      <c r="C1783">
        <v>184.27458156511966</v>
      </c>
      <c r="D1783" s="25">
        <f t="shared" si="81"/>
        <v>567.10243259503659</v>
      </c>
      <c r="E1783">
        <v>225.92861178365209</v>
      </c>
      <c r="F1783" s="25">
        <f t="shared" si="82"/>
        <v>525.44840237650419</v>
      </c>
      <c r="G1783">
        <v>387.73369216754151</v>
      </c>
      <c r="H1783" s="25">
        <f t="shared" si="83"/>
        <v>363.64332199261474</v>
      </c>
      <c r="K1783">
        <v>32.675009623019349</v>
      </c>
      <c r="L1783">
        <v>1781</v>
      </c>
      <c r="M1783" s="25"/>
      <c r="O1783" s="25"/>
      <c r="Q1783" s="25"/>
    </row>
    <row r="1784" spans="1:17" x14ac:dyDescent="0.25">
      <c r="A1784" s="5">
        <f>+'Net Hash Rate'!B1783</f>
        <v>41603</v>
      </c>
      <c r="B1784">
        <f>+'Net Hash Rate'!G1783</f>
        <v>778.67498779296875</v>
      </c>
      <c r="C1784">
        <v>183.81254688185896</v>
      </c>
      <c r="D1784" s="25">
        <f t="shared" si="81"/>
        <v>594.86244091110984</v>
      </c>
      <c r="E1784">
        <v>224.24835766496781</v>
      </c>
      <c r="F1784" s="25">
        <f t="shared" si="82"/>
        <v>554.42663012800097</v>
      </c>
      <c r="G1784">
        <v>381.32126465195427</v>
      </c>
      <c r="H1784" s="25">
        <f t="shared" si="83"/>
        <v>397.35372314101448</v>
      </c>
      <c r="K1784">
        <v>35.307066447720139</v>
      </c>
      <c r="L1784">
        <v>1782</v>
      </c>
      <c r="M1784" s="25"/>
      <c r="O1784" s="25"/>
      <c r="Q1784" s="25"/>
    </row>
    <row r="1785" spans="1:17" x14ac:dyDescent="0.25">
      <c r="A1785" s="5">
        <f>+'Net Hash Rate'!B1784</f>
        <v>41604</v>
      </c>
      <c r="B1785">
        <f>+'Net Hash Rate'!G1784</f>
        <v>899.20001220703125</v>
      </c>
      <c r="C1785">
        <v>199.63331887159217</v>
      </c>
      <c r="D1785" s="25">
        <f t="shared" si="81"/>
        <v>699.56669333543914</v>
      </c>
      <c r="E1785">
        <v>241.50735670886596</v>
      </c>
      <c r="F1785" s="25">
        <f t="shared" si="82"/>
        <v>657.69265549816532</v>
      </c>
      <c r="G1785">
        <v>404.16705668775592</v>
      </c>
      <c r="H1785" s="25">
        <f t="shared" si="83"/>
        <v>495.03295551927533</v>
      </c>
      <c r="K1785">
        <v>40.095489967546023</v>
      </c>
      <c r="L1785">
        <v>1783</v>
      </c>
      <c r="M1785" s="25"/>
      <c r="O1785" s="25"/>
      <c r="Q1785" s="25"/>
    </row>
    <row r="1786" spans="1:17" x14ac:dyDescent="0.25">
      <c r="A1786" s="5">
        <f>+'Net Hash Rate'!B1785</f>
        <v>41605</v>
      </c>
      <c r="B1786">
        <f>+'Net Hash Rate'!G1785</f>
        <v>948.40899658203125</v>
      </c>
      <c r="C1786">
        <v>195.43018966858963</v>
      </c>
      <c r="D1786" s="25">
        <f t="shared" si="81"/>
        <v>752.97880691344164</v>
      </c>
      <c r="E1786">
        <v>233.82188017714202</v>
      </c>
      <c r="F1786" s="25">
        <f t="shared" si="82"/>
        <v>714.58711640488923</v>
      </c>
      <c r="G1786">
        <v>382.95440195761364</v>
      </c>
      <c r="H1786" s="25">
        <f t="shared" si="83"/>
        <v>565.45459462441761</v>
      </c>
      <c r="K1786">
        <v>47.071361345489308</v>
      </c>
      <c r="L1786">
        <v>1784</v>
      </c>
      <c r="M1786" s="25"/>
      <c r="O1786" s="25"/>
      <c r="Q1786" s="25"/>
    </row>
    <row r="1787" spans="1:17" x14ac:dyDescent="0.25">
      <c r="A1787" s="5">
        <f>+'Net Hash Rate'!B1786</f>
        <v>41606</v>
      </c>
      <c r="B1787">
        <f>+'Net Hash Rate'!G1786</f>
        <v>1037.760009765625</v>
      </c>
      <c r="C1787">
        <v>210.49676637242752</v>
      </c>
      <c r="D1787" s="25">
        <f t="shared" si="81"/>
        <v>827.26324339319751</v>
      </c>
      <c r="E1787">
        <v>251.22864344891161</v>
      </c>
      <c r="F1787" s="25">
        <f t="shared" si="82"/>
        <v>786.53136631671339</v>
      </c>
      <c r="G1787">
        <v>409.45161995251408</v>
      </c>
      <c r="H1787" s="25">
        <f t="shared" si="83"/>
        <v>628.30838981311092</v>
      </c>
      <c r="K1787">
        <v>48.743930470366912</v>
      </c>
      <c r="L1787">
        <v>1785</v>
      </c>
      <c r="M1787" s="25"/>
      <c r="O1787" s="25"/>
      <c r="Q1787" s="25"/>
    </row>
    <row r="1788" spans="1:17" x14ac:dyDescent="0.25">
      <c r="A1788" s="5">
        <f>+'Net Hash Rate'!B1787</f>
        <v>41607</v>
      </c>
      <c r="B1788">
        <f>+'Net Hash Rate'!G1787</f>
        <v>1120.4000244140625</v>
      </c>
      <c r="C1788">
        <v>223.78016543105767</v>
      </c>
      <c r="D1788" s="25">
        <f t="shared" si="81"/>
        <v>896.61985898300486</v>
      </c>
      <c r="E1788">
        <v>266.42778481907538</v>
      </c>
      <c r="F1788" s="25">
        <f t="shared" si="82"/>
        <v>853.97223959498706</v>
      </c>
      <c r="G1788">
        <v>432.09246233182989</v>
      </c>
      <c r="H1788" s="25">
        <f t="shared" si="83"/>
        <v>688.30756208223261</v>
      </c>
      <c r="K1788">
        <v>50.457392286796839</v>
      </c>
      <c r="L1788">
        <v>1786</v>
      </c>
      <c r="M1788" s="25"/>
      <c r="O1788" s="25"/>
      <c r="Q1788" s="25"/>
    </row>
    <row r="1789" spans="1:17" x14ac:dyDescent="0.25">
      <c r="A1789" s="5">
        <f>+'Net Hash Rate'!B1788</f>
        <v>41608</v>
      </c>
      <c r="B1789">
        <f>+'Net Hash Rate'!G1788</f>
        <v>1124.760009765625</v>
      </c>
      <c r="C1789">
        <v>224.41146910669397</v>
      </c>
      <c r="D1789" s="25">
        <f t="shared" si="81"/>
        <v>900.34854065893103</v>
      </c>
      <c r="E1789">
        <v>267.13363017312747</v>
      </c>
      <c r="F1789" s="25">
        <f t="shared" si="82"/>
        <v>857.62637959249753</v>
      </c>
      <c r="G1789">
        <v>433.08786483568878</v>
      </c>
      <c r="H1789" s="25">
        <f t="shared" si="83"/>
        <v>691.67214492993617</v>
      </c>
      <c r="K1789">
        <v>50.57882007001713</v>
      </c>
      <c r="L1789">
        <v>1787</v>
      </c>
      <c r="M1789" s="25"/>
      <c r="O1789" s="25"/>
      <c r="Q1789" s="25"/>
    </row>
    <row r="1790" spans="1:17" x14ac:dyDescent="0.25">
      <c r="A1790" s="5">
        <f>+'Net Hash Rate'!B1789</f>
        <v>41609</v>
      </c>
      <c r="B1790">
        <f>+'Net Hash Rate'!G1789</f>
        <v>946.92401123046875</v>
      </c>
      <c r="C1790">
        <v>195.88471593331758</v>
      </c>
      <c r="D1790" s="25">
        <f t="shared" si="81"/>
        <v>751.03929529715117</v>
      </c>
      <c r="E1790">
        <v>234.50656157552027</v>
      </c>
      <c r="F1790" s="25">
        <f t="shared" si="82"/>
        <v>712.41744965494854</v>
      </c>
      <c r="G1790">
        <v>384.53312097265677</v>
      </c>
      <c r="H1790" s="25">
        <f t="shared" si="83"/>
        <v>562.39089025781198</v>
      </c>
      <c r="K1790">
        <v>46.670330708989923</v>
      </c>
      <c r="L1790">
        <v>1788</v>
      </c>
      <c r="M1790" s="25"/>
      <c r="O1790" s="25"/>
      <c r="Q1790" s="25"/>
    </row>
    <row r="1791" spans="1:17" x14ac:dyDescent="0.25">
      <c r="A1791" s="5">
        <f>+'Net Hash Rate'!B1790</f>
        <v>41610</v>
      </c>
      <c r="B1791">
        <f>+'Net Hash Rate'!G1790</f>
        <v>1038.3499755859375</v>
      </c>
      <c r="C1791">
        <v>230.08408257218096</v>
      </c>
      <c r="D1791" s="25">
        <f t="shared" si="81"/>
        <v>808.26589301375657</v>
      </c>
      <c r="E1791">
        <v>278.2692899469331</v>
      </c>
      <c r="F1791" s="25">
        <f t="shared" si="82"/>
        <v>760.0806856390044</v>
      </c>
      <c r="G1791">
        <v>465.44472799415769</v>
      </c>
      <c r="H1791" s="25">
        <f t="shared" si="83"/>
        <v>572.90524759177981</v>
      </c>
      <c r="K1791">
        <v>40.257959837056589</v>
      </c>
      <c r="L1791">
        <v>1789</v>
      </c>
      <c r="M1791" s="25"/>
      <c r="O1791" s="25"/>
      <c r="Q1791" s="25"/>
    </row>
    <row r="1792" spans="1:17" x14ac:dyDescent="0.25">
      <c r="A1792" s="5">
        <f>+'Net Hash Rate'!B1791</f>
        <v>41611</v>
      </c>
      <c r="B1792">
        <f>+'Net Hash Rate'!G1791</f>
        <v>1068.6700439453125</v>
      </c>
      <c r="C1792">
        <v>207.18226974527602</v>
      </c>
      <c r="D1792" s="25">
        <f t="shared" si="81"/>
        <v>861.48777420003648</v>
      </c>
      <c r="E1792">
        <v>245.46937387168367</v>
      </c>
      <c r="F1792" s="25">
        <f t="shared" si="82"/>
        <v>823.20067007362877</v>
      </c>
      <c r="G1792">
        <v>394.19562985071462</v>
      </c>
      <c r="H1792" s="25">
        <f t="shared" si="83"/>
        <v>674.47441409459793</v>
      </c>
      <c r="K1792">
        <v>54.001750857255956</v>
      </c>
      <c r="L1792">
        <v>1790</v>
      </c>
      <c r="M1792" s="25"/>
      <c r="O1792" s="25"/>
      <c r="Q1792" s="25"/>
    </row>
    <row r="1793" spans="1:17" x14ac:dyDescent="0.25">
      <c r="A1793" s="5">
        <f>+'Net Hash Rate'!B1792</f>
        <v>41612</v>
      </c>
      <c r="B1793">
        <f>+'Net Hash Rate'!G1792</f>
        <v>1147.25</v>
      </c>
      <c r="C1793">
        <v>242.02990697817535</v>
      </c>
      <c r="D1793" s="25">
        <f t="shared" si="81"/>
        <v>905.2200930218246</v>
      </c>
      <c r="E1793">
        <v>290.61808757296308</v>
      </c>
      <c r="F1793" s="25">
        <f t="shared" si="82"/>
        <v>856.63191242703692</v>
      </c>
      <c r="G1793">
        <v>479.35887509341626</v>
      </c>
      <c r="H1793" s="25">
        <f t="shared" si="83"/>
        <v>667.89112490658374</v>
      </c>
      <c r="K1793">
        <v>44.713100936432902</v>
      </c>
      <c r="L1793">
        <v>1791</v>
      </c>
      <c r="M1793" s="25"/>
      <c r="O1793" s="25"/>
      <c r="Q1793" s="25"/>
    </row>
    <row r="1794" spans="1:17" x14ac:dyDescent="0.25">
      <c r="A1794" s="5">
        <f>+'Net Hash Rate'!B1793</f>
        <v>41613</v>
      </c>
      <c r="B1794">
        <f>+'Net Hash Rate'!G1793</f>
        <v>1042.030029296875</v>
      </c>
      <c r="C1794">
        <v>232.2019153062416</v>
      </c>
      <c r="D1794" s="25">
        <f t="shared" si="81"/>
        <v>809.82811399063337</v>
      </c>
      <c r="E1794">
        <v>281.05497539727685</v>
      </c>
      <c r="F1794" s="25">
        <f t="shared" si="82"/>
        <v>760.97505389959815</v>
      </c>
      <c r="G1794">
        <v>470.82468732090268</v>
      </c>
      <c r="H1794" s="25">
        <f t="shared" si="83"/>
        <v>571.20534197597226</v>
      </c>
      <c r="K1794">
        <v>39.784354755991636</v>
      </c>
      <c r="L1794">
        <v>1792</v>
      </c>
      <c r="M1794" s="25"/>
      <c r="O1794" s="25"/>
      <c r="Q1794" s="25"/>
    </row>
    <row r="1795" spans="1:17" x14ac:dyDescent="0.25">
      <c r="A1795" s="5">
        <f>+'Net Hash Rate'!B1794</f>
        <v>41614</v>
      </c>
      <c r="B1795">
        <f>+'Net Hash Rate'!G1794</f>
        <v>834.0260009765625</v>
      </c>
      <c r="C1795">
        <v>208.09385705490826</v>
      </c>
      <c r="D1795" s="25">
        <f t="shared" si="81"/>
        <v>625.93214392165419</v>
      </c>
      <c r="E1795">
        <v>255.68449166154377</v>
      </c>
      <c r="F1795" s="25">
        <f t="shared" si="82"/>
        <v>578.3415093150187</v>
      </c>
      <c r="G1795">
        <v>440.55031179101917</v>
      </c>
      <c r="H1795" s="25">
        <f t="shared" si="83"/>
        <v>393.47568918554333</v>
      </c>
      <c r="K1795">
        <v>31.565814531132844</v>
      </c>
      <c r="L1795">
        <v>1793</v>
      </c>
      <c r="M1795" s="25"/>
      <c r="O1795" s="25"/>
      <c r="Q1795" s="25"/>
    </row>
    <row r="1796" spans="1:17" x14ac:dyDescent="0.25">
      <c r="A1796" s="5">
        <f>+'Net Hash Rate'!B1795</f>
        <v>41615</v>
      </c>
      <c r="B1796">
        <f>+'Net Hash Rate'!G1795</f>
        <v>694.47100830078125</v>
      </c>
      <c r="C1796">
        <v>201.92345709082892</v>
      </c>
      <c r="D1796" s="25">
        <f t="shared" ref="D1796:D1859" si="84">+B1796-C1796</f>
        <v>492.5475512099523</v>
      </c>
      <c r="E1796">
        <v>252.48541322689769</v>
      </c>
      <c r="F1796" s="25">
        <f t="shared" ref="F1796:F1859" si="85">+B1796-E1796</f>
        <v>441.98559507388359</v>
      </c>
      <c r="G1796">
        <v>448.89333183745674</v>
      </c>
      <c r="H1796" s="25">
        <f t="shared" ref="H1796:H1859" si="86">+B1796-G1796</f>
        <v>245.57767646332451</v>
      </c>
      <c r="K1796">
        <v>23.379517195154854</v>
      </c>
      <c r="L1796">
        <v>1794</v>
      </c>
      <c r="M1796" s="25"/>
      <c r="O1796" s="25"/>
      <c r="Q1796" s="25"/>
    </row>
    <row r="1797" spans="1:17" x14ac:dyDescent="0.25">
      <c r="A1797" s="5">
        <f>+'Net Hash Rate'!B1796</f>
        <v>41616</v>
      </c>
      <c r="B1797">
        <f>+'Net Hash Rate'!G1796</f>
        <v>795.39697265625</v>
      </c>
      <c r="C1797">
        <v>192.5251810384305</v>
      </c>
      <c r="D1797" s="25">
        <f t="shared" si="84"/>
        <v>602.87179161781955</v>
      </c>
      <c r="E1797">
        <v>235.64809923893392</v>
      </c>
      <c r="F1797" s="25">
        <f t="shared" si="85"/>
        <v>559.74887341731608</v>
      </c>
      <c r="G1797">
        <v>403.15907498878943</v>
      </c>
      <c r="H1797" s="25">
        <f t="shared" si="86"/>
        <v>392.23789766746057</v>
      </c>
      <c r="K1797">
        <v>33.55274550658482</v>
      </c>
      <c r="L1797">
        <v>1795</v>
      </c>
      <c r="M1797" s="25"/>
      <c r="O1797" s="25"/>
      <c r="Q1797" s="25"/>
    </row>
    <row r="1798" spans="1:17" x14ac:dyDescent="0.25">
      <c r="A1798" s="5">
        <f>+'Net Hash Rate'!B1797</f>
        <v>41617</v>
      </c>
      <c r="B1798">
        <f>+'Net Hash Rate'!G1797</f>
        <v>898.02197265625</v>
      </c>
      <c r="C1798">
        <v>214.57484568493268</v>
      </c>
      <c r="D1798" s="25">
        <f t="shared" si="84"/>
        <v>683.44712697131729</v>
      </c>
      <c r="E1798">
        <v>262.19654478979612</v>
      </c>
      <c r="F1798" s="25">
        <f t="shared" si="85"/>
        <v>635.82542786645388</v>
      </c>
      <c r="G1798">
        <v>447.18303496263803</v>
      </c>
      <c r="H1798" s="25">
        <f t="shared" si="86"/>
        <v>450.83893769361197</v>
      </c>
      <c r="K1798">
        <v>34.443817326199643</v>
      </c>
      <c r="L1798">
        <v>1796</v>
      </c>
      <c r="M1798" s="25"/>
      <c r="O1798" s="25"/>
      <c r="Q1798" s="25"/>
    </row>
    <row r="1799" spans="1:17" x14ac:dyDescent="0.25">
      <c r="A1799" s="5">
        <f>+'Net Hash Rate'!B1798</f>
        <v>41618</v>
      </c>
      <c r="B1799">
        <f>+'Net Hash Rate'!G1798</f>
        <v>989.99700927734375</v>
      </c>
      <c r="C1799">
        <v>263.95090068103798</v>
      </c>
      <c r="D1799" s="25">
        <f t="shared" si="84"/>
        <v>726.04610859630577</v>
      </c>
      <c r="E1799">
        <v>326.90745807685329</v>
      </c>
      <c r="F1799" s="25">
        <f t="shared" si="85"/>
        <v>663.0895512004904</v>
      </c>
      <c r="G1799">
        <v>571.46220528089816</v>
      </c>
      <c r="H1799" s="25">
        <f t="shared" si="86"/>
        <v>418.53480399644559</v>
      </c>
      <c r="K1799">
        <v>27.677985148961682</v>
      </c>
      <c r="L1799">
        <v>1797</v>
      </c>
      <c r="M1799" s="25"/>
      <c r="O1799" s="25"/>
      <c r="Q1799" s="25"/>
    </row>
    <row r="1800" spans="1:17" x14ac:dyDescent="0.25">
      <c r="A1800" s="5">
        <f>+'Net Hash Rate'!B1799</f>
        <v>41619</v>
      </c>
      <c r="B1800">
        <f>+'Net Hash Rate'!G1799</f>
        <v>883.26202392578125</v>
      </c>
      <c r="C1800">
        <v>280.15787480222184</v>
      </c>
      <c r="D1800" s="25">
        <f t="shared" si="84"/>
        <v>603.10414912355941</v>
      </c>
      <c r="E1800">
        <v>353.37384238812064</v>
      </c>
      <c r="F1800" s="25">
        <f t="shared" si="85"/>
        <v>529.88818153766056</v>
      </c>
      <c r="G1800">
        <v>637.78126847554438</v>
      </c>
      <c r="H1800" s="25">
        <f t="shared" si="86"/>
        <v>245.48075545023687</v>
      </c>
      <c r="K1800">
        <v>19.769594060180339</v>
      </c>
      <c r="L1800">
        <v>1798</v>
      </c>
      <c r="M1800" s="25"/>
      <c r="O1800" s="25"/>
      <c r="Q1800" s="25"/>
    </row>
    <row r="1801" spans="1:17" x14ac:dyDescent="0.25">
      <c r="A1801" s="5">
        <f>+'Net Hash Rate'!B1800</f>
        <v>41620</v>
      </c>
      <c r="B1801">
        <f>+'Net Hash Rate'!G1800</f>
        <v>875.74700927734375</v>
      </c>
      <c r="C1801">
        <v>247.78012013982647</v>
      </c>
      <c r="D1801" s="25">
        <f t="shared" si="84"/>
        <v>627.96688913751723</v>
      </c>
      <c r="E1801">
        <v>308.92536603577059</v>
      </c>
      <c r="F1801" s="25">
        <f t="shared" si="85"/>
        <v>566.82164324157316</v>
      </c>
      <c r="G1801">
        <v>546.44407371856562</v>
      </c>
      <c r="H1801" s="25">
        <f t="shared" si="86"/>
        <v>329.30293555877813</v>
      </c>
      <c r="K1801">
        <v>24.64820464529377</v>
      </c>
      <c r="L1801">
        <v>1799</v>
      </c>
      <c r="M1801" s="25"/>
      <c r="O1801" s="25"/>
      <c r="Q1801" s="25"/>
    </row>
    <row r="1802" spans="1:17" x14ac:dyDescent="0.25">
      <c r="A1802" s="5">
        <f>+'Net Hash Rate'!B1801</f>
        <v>41621</v>
      </c>
      <c r="B1802">
        <f>+'Net Hash Rate'!G1801</f>
        <v>898.21099853515625</v>
      </c>
      <c r="C1802">
        <v>239.90453841652243</v>
      </c>
      <c r="D1802" s="25">
        <f t="shared" si="84"/>
        <v>658.30646011863382</v>
      </c>
      <c r="E1802">
        <v>297.18655047939035</v>
      </c>
      <c r="F1802" s="25">
        <f t="shared" si="85"/>
        <v>601.0244480557659</v>
      </c>
      <c r="G1802">
        <v>519.69852633760081</v>
      </c>
      <c r="H1802" s="25">
        <f t="shared" si="86"/>
        <v>378.51247219755544</v>
      </c>
      <c r="K1802">
        <v>27.581704053110343</v>
      </c>
      <c r="L1802">
        <v>1800</v>
      </c>
      <c r="M1802" s="25"/>
      <c r="O1802" s="25"/>
      <c r="Q1802" s="25"/>
    </row>
    <row r="1803" spans="1:17" x14ac:dyDescent="0.25">
      <c r="A1803" s="5">
        <f>+'Net Hash Rate'!B1802</f>
        <v>41622</v>
      </c>
      <c r="B1803">
        <f>+'Net Hash Rate'!G1802</f>
        <v>867.4949951171875</v>
      </c>
      <c r="C1803">
        <v>245.80956965381236</v>
      </c>
      <c r="D1803" s="25">
        <f t="shared" si="84"/>
        <v>621.68542546337517</v>
      </c>
      <c r="E1803">
        <v>306.51767271859541</v>
      </c>
      <c r="F1803" s="25">
        <f t="shared" si="85"/>
        <v>560.97732239859215</v>
      </c>
      <c r="G1803">
        <v>542.33829907374434</v>
      </c>
      <c r="H1803" s="25">
        <f t="shared" si="86"/>
        <v>325.15669604344316</v>
      </c>
      <c r="K1803">
        <v>24.577361930085459</v>
      </c>
      <c r="L1803">
        <v>1801</v>
      </c>
      <c r="M1803" s="25"/>
      <c r="O1803" s="25"/>
      <c r="Q1803" s="25"/>
    </row>
    <row r="1804" spans="1:17" x14ac:dyDescent="0.25">
      <c r="A1804" s="5">
        <f>+'Net Hash Rate'!B1803</f>
        <v>41623</v>
      </c>
      <c r="B1804">
        <f>+'Net Hash Rate'!G1803</f>
        <v>879.468994140625</v>
      </c>
      <c r="C1804">
        <v>265.55092717753149</v>
      </c>
      <c r="D1804" s="25">
        <f t="shared" si="84"/>
        <v>613.91806696309345</v>
      </c>
      <c r="E1804">
        <v>333.33666128762781</v>
      </c>
      <c r="F1804" s="25">
        <f t="shared" si="85"/>
        <v>546.13233285299725</v>
      </c>
      <c r="G1804">
        <v>596.65034543829756</v>
      </c>
      <c r="H1804" s="25">
        <f t="shared" si="86"/>
        <v>282.81864870232744</v>
      </c>
      <c r="K1804">
        <v>21.736186530315464</v>
      </c>
      <c r="L1804">
        <v>1802</v>
      </c>
      <c r="M1804" s="25"/>
      <c r="O1804" s="25"/>
      <c r="Q1804" s="25"/>
    </row>
    <row r="1805" spans="1:17" x14ac:dyDescent="0.25">
      <c r="A1805" s="5">
        <f>+'Net Hash Rate'!B1804</f>
        <v>41624</v>
      </c>
      <c r="B1805">
        <f>+'Net Hash Rate'!G1804</f>
        <v>712.50799560546875</v>
      </c>
      <c r="C1805">
        <v>222.0954965764171</v>
      </c>
      <c r="D1805" s="25">
        <f t="shared" si="84"/>
        <v>490.41249902905167</v>
      </c>
      <c r="E1805">
        <v>279.6680564592005</v>
      </c>
      <c r="F1805" s="25">
        <f t="shared" si="85"/>
        <v>432.83993914626825</v>
      </c>
      <c r="G1805">
        <v>503.30866532387216</v>
      </c>
      <c r="H1805" s="25">
        <f t="shared" si="86"/>
        <v>209.19933028159659</v>
      </c>
      <c r="K1805">
        <v>20.443593268495491</v>
      </c>
      <c r="L1805">
        <v>1803</v>
      </c>
      <c r="M1805" s="25"/>
      <c r="O1805" s="25"/>
      <c r="Q1805" s="25"/>
    </row>
    <row r="1806" spans="1:17" x14ac:dyDescent="0.25">
      <c r="A1806" s="5">
        <f>+'Net Hash Rate'!B1805</f>
        <v>41625</v>
      </c>
      <c r="B1806">
        <f>+'Net Hash Rate'!G1805</f>
        <v>683.84100341796875</v>
      </c>
      <c r="C1806">
        <v>217.76204415873462</v>
      </c>
      <c r="D1806" s="25">
        <f t="shared" si="84"/>
        <v>466.07895925923413</v>
      </c>
      <c r="E1806">
        <v>274.77479161158584</v>
      </c>
      <c r="F1806" s="25">
        <f t="shared" si="85"/>
        <v>409.06621180638291</v>
      </c>
      <c r="G1806">
        <v>496.24080909218719</v>
      </c>
      <c r="H1806" s="25">
        <f t="shared" si="86"/>
        <v>187.60019432578156</v>
      </c>
      <c r="K1806">
        <v>19.619989426877144</v>
      </c>
      <c r="L1806">
        <v>1804</v>
      </c>
      <c r="M1806" s="25"/>
      <c r="O1806" s="25"/>
      <c r="Q1806" s="25"/>
    </row>
    <row r="1807" spans="1:17" x14ac:dyDescent="0.25">
      <c r="A1807" s="5">
        <f>+'Net Hash Rate'!B1806</f>
        <v>41626</v>
      </c>
      <c r="B1807">
        <f>+'Net Hash Rate'!G1806</f>
        <v>522.22900390625</v>
      </c>
      <c r="C1807">
        <v>217.61371087980643</v>
      </c>
      <c r="D1807" s="25">
        <f t="shared" si="84"/>
        <v>304.61529302644357</v>
      </c>
      <c r="E1807">
        <v>280.73805352705682</v>
      </c>
      <c r="F1807" s="25">
        <f t="shared" si="85"/>
        <v>241.49095037919318</v>
      </c>
      <c r="G1807">
        <v>525.94456254030126</v>
      </c>
      <c r="H1807" s="25">
        <f t="shared" si="86"/>
        <v>-3.7155586340512627</v>
      </c>
      <c r="K1807">
        <v>11.581533725409935</v>
      </c>
      <c r="L1807">
        <v>1805</v>
      </c>
      <c r="M1807" s="25"/>
      <c r="O1807" s="25"/>
      <c r="Q1807" s="25"/>
    </row>
    <row r="1808" spans="1:17" x14ac:dyDescent="0.25">
      <c r="A1808" s="5">
        <f>+'Net Hash Rate'!B1807</f>
        <v>41627</v>
      </c>
      <c r="B1808">
        <f>+'Net Hash Rate'!G1807</f>
        <v>698.45001220703125</v>
      </c>
      <c r="C1808">
        <v>215.59683227385321</v>
      </c>
      <c r="D1808" s="25">
        <f t="shared" si="84"/>
        <v>482.85317993317801</v>
      </c>
      <c r="E1808">
        <v>271.22560933619803</v>
      </c>
      <c r="F1808" s="25">
        <f t="shared" si="85"/>
        <v>427.22440287083322</v>
      </c>
      <c r="G1808">
        <v>487.31559383487661</v>
      </c>
      <c r="H1808" s="25">
        <f t="shared" si="86"/>
        <v>211.13441837215464</v>
      </c>
      <c r="K1808">
        <v>20.831801327231609</v>
      </c>
      <c r="L1808">
        <v>1806</v>
      </c>
      <c r="M1808" s="25"/>
      <c r="O1808" s="25"/>
      <c r="Q1808" s="25"/>
    </row>
    <row r="1809" spans="1:17" x14ac:dyDescent="0.25">
      <c r="A1809" s="5">
        <f>+'Net Hash Rate'!B1808</f>
        <v>41628</v>
      </c>
      <c r="B1809">
        <f>+'Net Hash Rate'!G1808</f>
        <v>622.84197998046875</v>
      </c>
      <c r="C1809">
        <v>240.16073500924145</v>
      </c>
      <c r="D1809" s="25">
        <f t="shared" si="84"/>
        <v>382.68124497122733</v>
      </c>
      <c r="E1809">
        <v>308.05047711758806</v>
      </c>
      <c r="F1809" s="25">
        <f t="shared" si="85"/>
        <v>314.79150286288069</v>
      </c>
      <c r="G1809">
        <v>571.76818033746099</v>
      </c>
      <c r="H1809" s="25">
        <f t="shared" si="86"/>
        <v>51.07379964300776</v>
      </c>
      <c r="K1809">
        <v>13.528332254749104</v>
      </c>
      <c r="L1809">
        <v>1807</v>
      </c>
      <c r="M1809" s="25"/>
      <c r="O1809" s="25"/>
      <c r="Q1809" s="25"/>
    </row>
    <row r="1810" spans="1:17" x14ac:dyDescent="0.25">
      <c r="A1810" s="5">
        <f>+'Net Hash Rate'!B1809</f>
        <v>41629</v>
      </c>
      <c r="B1810">
        <f>+'Net Hash Rate'!G1809</f>
        <v>608.9639892578125</v>
      </c>
      <c r="C1810">
        <v>257.32291754247296</v>
      </c>
      <c r="D1810" s="25">
        <f t="shared" si="84"/>
        <v>351.64107171533954</v>
      </c>
      <c r="E1810">
        <v>332.29258985674971</v>
      </c>
      <c r="F1810" s="25">
        <f t="shared" si="85"/>
        <v>276.67139940106279</v>
      </c>
      <c r="G1810">
        <v>623.51228196155716</v>
      </c>
      <c r="H1810" s="25">
        <f t="shared" si="86"/>
        <v>-14.548292703744664</v>
      </c>
      <c r="K1810">
        <v>11.257066305145109</v>
      </c>
      <c r="L1810">
        <v>1808</v>
      </c>
      <c r="M1810" s="25"/>
      <c r="O1810" s="25"/>
      <c r="Q1810" s="25"/>
    </row>
    <row r="1811" spans="1:17" x14ac:dyDescent="0.25">
      <c r="A1811" s="5">
        <f>+'Net Hash Rate'!B1810</f>
        <v>41630</v>
      </c>
      <c r="B1811">
        <f>+'Net Hash Rate'!G1810</f>
        <v>617.81597900390625</v>
      </c>
      <c r="C1811">
        <v>261.78037751837093</v>
      </c>
      <c r="D1811" s="25">
        <f t="shared" si="84"/>
        <v>356.03560148553532</v>
      </c>
      <c r="E1811">
        <v>338.1134667407805</v>
      </c>
      <c r="F1811" s="25">
        <f t="shared" si="85"/>
        <v>279.70251226312575</v>
      </c>
      <c r="G1811">
        <v>634.62935182523029</v>
      </c>
      <c r="H1811" s="25">
        <f t="shared" si="86"/>
        <v>-16.813372821324037</v>
      </c>
      <c r="K1811">
        <v>11.19416824695244</v>
      </c>
      <c r="L1811">
        <v>1809</v>
      </c>
      <c r="M1811" s="25"/>
      <c r="O1811" s="25"/>
      <c r="Q1811" s="25"/>
    </row>
    <row r="1812" spans="1:17" x14ac:dyDescent="0.25">
      <c r="A1812" s="5">
        <f>+'Net Hash Rate'!B1811</f>
        <v>41631</v>
      </c>
      <c r="B1812">
        <f>+'Net Hash Rate'!G1811</f>
        <v>673.16802978515625</v>
      </c>
      <c r="C1812">
        <v>264.95256486504337</v>
      </c>
      <c r="D1812" s="25">
        <f t="shared" si="84"/>
        <v>408.21546492011288</v>
      </c>
      <c r="E1812">
        <v>340.38376636756959</v>
      </c>
      <c r="F1812" s="25">
        <f t="shared" si="85"/>
        <v>332.78426341758666</v>
      </c>
      <c r="G1812">
        <v>633.39626860413239</v>
      </c>
      <c r="H1812" s="25">
        <f t="shared" si="86"/>
        <v>39.771761181023862</v>
      </c>
      <c r="K1812">
        <v>12.988221005275371</v>
      </c>
      <c r="L1812">
        <v>1810</v>
      </c>
      <c r="M1812" s="25"/>
      <c r="O1812" s="25"/>
      <c r="Q1812" s="25"/>
    </row>
    <row r="1813" spans="1:17" x14ac:dyDescent="0.25">
      <c r="A1813" s="5">
        <f>+'Net Hash Rate'!B1812</f>
        <v>41632</v>
      </c>
      <c r="B1813">
        <f>+'Net Hash Rate'!G1812</f>
        <v>667.6199951171875</v>
      </c>
      <c r="C1813">
        <v>266.38531229782694</v>
      </c>
      <c r="D1813" s="25">
        <f t="shared" si="84"/>
        <v>401.23468281936056</v>
      </c>
      <c r="E1813">
        <v>342.57509792992414</v>
      </c>
      <c r="F1813" s="25">
        <f t="shared" si="85"/>
        <v>325.04489718726336</v>
      </c>
      <c r="G1813">
        <v>638.53432021780577</v>
      </c>
      <c r="H1813" s="25">
        <f t="shared" si="86"/>
        <v>29.085674899381729</v>
      </c>
      <c r="K1813">
        <v>12.639007063445364</v>
      </c>
      <c r="L1813">
        <v>1811</v>
      </c>
      <c r="M1813" s="25"/>
      <c r="O1813" s="25"/>
      <c r="Q1813" s="25"/>
    </row>
    <row r="1814" spans="1:17" x14ac:dyDescent="0.25">
      <c r="A1814" s="5">
        <f>+'Net Hash Rate'!B1813</f>
        <v>41633</v>
      </c>
      <c r="B1814">
        <f>+'Net Hash Rate'!G1813</f>
        <v>687.35601806640625</v>
      </c>
      <c r="C1814">
        <v>276.94609887822924</v>
      </c>
      <c r="D1814" s="25">
        <f t="shared" si="84"/>
        <v>410.40991918817701</v>
      </c>
      <c r="E1814">
        <v>356.41333603020507</v>
      </c>
      <c r="F1814" s="25">
        <f t="shared" si="85"/>
        <v>330.94268203620118</v>
      </c>
      <c r="G1814">
        <v>665.10381874705581</v>
      </c>
      <c r="H1814" s="25">
        <f t="shared" si="86"/>
        <v>22.252199319350439</v>
      </c>
      <c r="K1814">
        <v>12.394841463632453</v>
      </c>
      <c r="L1814">
        <v>1812</v>
      </c>
      <c r="M1814" s="25"/>
      <c r="O1814" s="25"/>
      <c r="Q1814" s="25"/>
    </row>
    <row r="1815" spans="1:17" x14ac:dyDescent="0.25">
      <c r="A1815" s="5">
        <f>+'Net Hash Rate'!B1814</f>
        <v>41634</v>
      </c>
      <c r="B1815">
        <f>+'Net Hash Rate'!G1814</f>
        <v>765.20697021484375</v>
      </c>
      <c r="C1815">
        <v>278.59992421153112</v>
      </c>
      <c r="D1815" s="25">
        <f t="shared" si="84"/>
        <v>486.60704600331263</v>
      </c>
      <c r="E1815">
        <v>355.72705322980556</v>
      </c>
      <c r="F1815" s="25">
        <f t="shared" si="85"/>
        <v>409.47991698503819</v>
      </c>
      <c r="G1815">
        <v>655.32738590129259</v>
      </c>
      <c r="H1815" s="25">
        <f t="shared" si="86"/>
        <v>109.87958431355116</v>
      </c>
      <c r="K1815">
        <v>15.141973068013947</v>
      </c>
      <c r="L1815">
        <v>1813</v>
      </c>
      <c r="M1815" s="25"/>
      <c r="O1815" s="25"/>
      <c r="Q1815" s="25"/>
    </row>
    <row r="1816" spans="1:17" x14ac:dyDescent="0.25">
      <c r="A1816" s="5">
        <f>+'Net Hash Rate'!B1815</f>
        <v>41635</v>
      </c>
      <c r="B1816">
        <f>+'Net Hash Rate'!G1815</f>
        <v>746.7230224609375</v>
      </c>
      <c r="C1816">
        <v>272.07514727012506</v>
      </c>
      <c r="D1816" s="25">
        <f t="shared" si="84"/>
        <v>474.64787519081244</v>
      </c>
      <c r="E1816">
        <v>347.41745191197907</v>
      </c>
      <c r="F1816" s="25">
        <f t="shared" si="85"/>
        <v>399.30557054895843</v>
      </c>
      <c r="G1816">
        <v>640.08463429326048</v>
      </c>
      <c r="H1816" s="25">
        <f t="shared" si="86"/>
        <v>106.63838816767702</v>
      </c>
      <c r="K1816">
        <v>15.119724647036215</v>
      </c>
      <c r="L1816">
        <v>1814</v>
      </c>
      <c r="M1816" s="25"/>
      <c r="O1816" s="25"/>
      <c r="Q1816" s="25"/>
    </row>
    <row r="1817" spans="1:17" x14ac:dyDescent="0.25">
      <c r="A1817" s="5">
        <f>+'Net Hash Rate'!B1816</f>
        <v>41636</v>
      </c>
      <c r="B1817">
        <f>+'Net Hash Rate'!G1816</f>
        <v>730.47100830078125</v>
      </c>
      <c r="C1817">
        <v>294.80657109354127</v>
      </c>
      <c r="D1817" s="25">
        <f t="shared" si="84"/>
        <v>435.66443720723998</v>
      </c>
      <c r="E1817">
        <v>379.44501469739117</v>
      </c>
      <c r="F1817" s="25">
        <f t="shared" si="85"/>
        <v>351.02599360339008</v>
      </c>
      <c r="G1817">
        <v>708.22304887654582</v>
      </c>
      <c r="H1817" s="25">
        <f t="shared" si="86"/>
        <v>22.247959424235432</v>
      </c>
      <c r="K1817">
        <v>12.353661111625346</v>
      </c>
      <c r="L1817">
        <v>1815</v>
      </c>
      <c r="M1817" s="25"/>
      <c r="O1817" s="25"/>
      <c r="Q1817" s="25"/>
    </row>
    <row r="1818" spans="1:17" x14ac:dyDescent="0.25">
      <c r="A1818" s="5">
        <f>+'Net Hash Rate'!B1817</f>
        <v>41637</v>
      </c>
      <c r="B1818">
        <f>+'Net Hash Rate'!G1817</f>
        <v>745.07098388671875</v>
      </c>
      <c r="C1818">
        <v>272.43654343799568</v>
      </c>
      <c r="D1818" s="25">
        <f t="shared" si="84"/>
        <v>472.63444044872307</v>
      </c>
      <c r="E1818">
        <v>347.97983433982557</v>
      </c>
      <c r="F1818" s="25">
        <f t="shared" si="85"/>
        <v>397.09114954689318</v>
      </c>
      <c r="G1818">
        <v>641.42774784798371</v>
      </c>
      <c r="H1818" s="25">
        <f t="shared" si="86"/>
        <v>103.64323603873504</v>
      </c>
      <c r="K1818">
        <v>15.015531406369506</v>
      </c>
      <c r="L1818">
        <v>1816</v>
      </c>
      <c r="M1818" s="25"/>
      <c r="O1818" s="25"/>
      <c r="Q1818" s="25"/>
    </row>
    <row r="1819" spans="1:17" x14ac:dyDescent="0.25">
      <c r="A1819" s="5">
        <f>+'Net Hash Rate'!B1818</f>
        <v>41638</v>
      </c>
      <c r="B1819">
        <f>+'Net Hash Rate'!G1818</f>
        <v>754.7650146484375</v>
      </c>
      <c r="C1819">
        <v>302.62302743061429</v>
      </c>
      <c r="D1819" s="25">
        <f t="shared" si="84"/>
        <v>452.14198721782321</v>
      </c>
      <c r="E1819">
        <v>389.31753659824295</v>
      </c>
      <c r="F1819" s="25">
        <f t="shared" si="85"/>
        <v>365.44747805019455</v>
      </c>
      <c r="G1819">
        <v>726.08235745989577</v>
      </c>
      <c r="H1819" s="25">
        <f t="shared" si="86"/>
        <v>28.682657188541725</v>
      </c>
      <c r="K1819">
        <v>12.516833877271235</v>
      </c>
      <c r="L1819">
        <v>1817</v>
      </c>
      <c r="M1819" s="25"/>
      <c r="O1819" s="25"/>
      <c r="Q1819" s="25"/>
    </row>
    <row r="1820" spans="1:17" x14ac:dyDescent="0.25">
      <c r="A1820" s="5">
        <f>+'Net Hash Rate'!B1819</f>
        <v>41639</v>
      </c>
      <c r="B1820">
        <f>+'Net Hash Rate'!G1819</f>
        <v>757.4949951171875</v>
      </c>
      <c r="C1820">
        <v>289.38587527336915</v>
      </c>
      <c r="D1820" s="25">
        <f t="shared" si="84"/>
        <v>468.10911984381835</v>
      </c>
      <c r="E1820">
        <v>370.92399547247953</v>
      </c>
      <c r="F1820" s="25">
        <f t="shared" si="85"/>
        <v>386.57099964470797</v>
      </c>
      <c r="G1820">
        <v>687.65882338592405</v>
      </c>
      <c r="H1820" s="25">
        <f t="shared" si="86"/>
        <v>69.836171731263448</v>
      </c>
      <c r="K1820">
        <v>13.778363848488867</v>
      </c>
      <c r="L1820">
        <v>1818</v>
      </c>
      <c r="M1820" s="25"/>
      <c r="O1820" s="25"/>
      <c r="Q1820" s="25"/>
    </row>
    <row r="1821" spans="1:17" x14ac:dyDescent="0.25">
      <c r="A1821" s="5">
        <f>+'Net Hash Rate'!B1820</f>
        <v>41640</v>
      </c>
      <c r="B1821">
        <f>+'Net Hash Rate'!G1820</f>
        <v>770.43597412109375</v>
      </c>
      <c r="C1821">
        <v>274.83546175962965</v>
      </c>
      <c r="D1821" s="25">
        <f t="shared" si="84"/>
        <v>495.6005123614641</v>
      </c>
      <c r="E1821">
        <v>350.32624254111715</v>
      </c>
      <c r="F1821" s="25">
        <f t="shared" si="85"/>
        <v>420.1097315799766</v>
      </c>
      <c r="G1821">
        <v>643.57018048680527</v>
      </c>
      <c r="H1821" s="25">
        <f t="shared" si="86"/>
        <v>126.86579363428848</v>
      </c>
      <c r="K1821">
        <v>15.75611243325752</v>
      </c>
      <c r="L1821">
        <v>1819</v>
      </c>
      <c r="M1821" s="25"/>
      <c r="O1821" s="25"/>
      <c r="Q1821" s="25"/>
    </row>
    <row r="1822" spans="1:17" x14ac:dyDescent="0.25">
      <c r="A1822" s="5">
        <f>+'Net Hash Rate'!B1821</f>
        <v>41641</v>
      </c>
      <c r="B1822">
        <f>+'Net Hash Rate'!G1821</f>
        <v>808.04901123046875</v>
      </c>
      <c r="C1822">
        <v>382.18474003759491</v>
      </c>
      <c r="D1822" s="25">
        <f t="shared" si="84"/>
        <v>425.86427119287384</v>
      </c>
      <c r="E1822">
        <v>497.21171259033827</v>
      </c>
      <c r="F1822" s="25">
        <f t="shared" si="85"/>
        <v>310.83729864013048</v>
      </c>
      <c r="G1822">
        <v>944.03398747147003</v>
      </c>
      <c r="H1822" s="25">
        <f t="shared" si="86"/>
        <v>-135.98497624100128</v>
      </c>
      <c r="K1822">
        <v>8.8855181370112444</v>
      </c>
      <c r="L1822">
        <v>1820</v>
      </c>
      <c r="M1822" s="25"/>
      <c r="O1822" s="25"/>
      <c r="Q1822" s="25"/>
    </row>
    <row r="1823" spans="1:17" x14ac:dyDescent="0.25">
      <c r="A1823" s="5">
        <f>+'Net Hash Rate'!B1822</f>
        <v>41642</v>
      </c>
      <c r="B1823">
        <f>+'Net Hash Rate'!G1822</f>
        <v>830.02398681640625</v>
      </c>
      <c r="C1823">
        <v>328.72878766077019</v>
      </c>
      <c r="D1823" s="25">
        <f t="shared" si="84"/>
        <v>501.29519915563606</v>
      </c>
      <c r="E1823">
        <v>422.51463180478186</v>
      </c>
      <c r="F1823" s="25">
        <f t="shared" si="85"/>
        <v>407.50935501162439</v>
      </c>
      <c r="G1823">
        <v>786.82574338219445</v>
      </c>
      <c r="H1823" s="25">
        <f t="shared" si="86"/>
        <v>43.198243434211804</v>
      </c>
      <c r="K1823">
        <v>12.828252375978083</v>
      </c>
      <c r="L1823">
        <v>1821</v>
      </c>
      <c r="M1823" s="25"/>
      <c r="O1823" s="25"/>
      <c r="Q1823" s="25"/>
    </row>
    <row r="1824" spans="1:17" x14ac:dyDescent="0.25">
      <c r="A1824" s="5">
        <f>+'Net Hash Rate'!B1823</f>
        <v>41643</v>
      </c>
      <c r="B1824">
        <f>+'Net Hash Rate'!G1823</f>
        <v>858.98297119140625</v>
      </c>
      <c r="C1824">
        <v>366.46375787786297</v>
      </c>
      <c r="D1824" s="25">
        <f t="shared" si="84"/>
        <v>492.51921331354328</v>
      </c>
      <c r="E1824">
        <v>473.54655303156204</v>
      </c>
      <c r="F1824" s="25">
        <f t="shared" si="85"/>
        <v>385.43641815984421</v>
      </c>
      <c r="G1824">
        <v>889.50967080610644</v>
      </c>
      <c r="H1824" s="25">
        <f t="shared" si="86"/>
        <v>-30.526699614700192</v>
      </c>
      <c r="K1824">
        <v>11.03861839108586</v>
      </c>
      <c r="L1824">
        <v>1822</v>
      </c>
      <c r="M1824" s="25"/>
      <c r="O1824" s="25"/>
      <c r="Q1824" s="25"/>
    </row>
    <row r="1825" spans="1:17" x14ac:dyDescent="0.25">
      <c r="A1825" s="5">
        <f>+'Net Hash Rate'!B1824</f>
        <v>41644</v>
      </c>
      <c r="B1825">
        <f>+'Net Hash Rate'!G1824</f>
        <v>940.09698486328125</v>
      </c>
      <c r="C1825">
        <v>320.10615521918498</v>
      </c>
      <c r="D1825" s="25">
        <f t="shared" si="84"/>
        <v>619.99082964409627</v>
      </c>
      <c r="E1825">
        <v>406.39988679907628</v>
      </c>
      <c r="F1825" s="25">
        <f t="shared" si="85"/>
        <v>533.69709806420497</v>
      </c>
      <c r="G1825">
        <v>741.60788712116425</v>
      </c>
      <c r="H1825" s="25">
        <f t="shared" si="86"/>
        <v>198.489097742117</v>
      </c>
      <c r="K1825">
        <v>17.243175881996134</v>
      </c>
      <c r="L1825">
        <v>1823</v>
      </c>
      <c r="M1825" s="25"/>
      <c r="O1825" s="25"/>
      <c r="Q1825" s="25"/>
    </row>
    <row r="1826" spans="1:17" x14ac:dyDescent="0.25">
      <c r="A1826" s="5">
        <f>+'Net Hash Rate'!B1825</f>
        <v>41645</v>
      </c>
      <c r="B1826">
        <f>+'Net Hash Rate'!G1825</f>
        <v>951.385986328125</v>
      </c>
      <c r="C1826">
        <v>328.9381194836613</v>
      </c>
      <c r="D1826" s="25">
        <f t="shared" si="84"/>
        <v>622.44786684446376</v>
      </c>
      <c r="E1826">
        <v>418.17186240626057</v>
      </c>
      <c r="F1826" s="25">
        <f t="shared" si="85"/>
        <v>533.21412392186448</v>
      </c>
      <c r="G1826">
        <v>764.80033678909751</v>
      </c>
      <c r="H1826" s="25">
        <f t="shared" si="86"/>
        <v>186.58564953902749</v>
      </c>
      <c r="K1826">
        <v>16.741143333217444</v>
      </c>
      <c r="L1826">
        <v>1824</v>
      </c>
      <c r="M1826" s="25"/>
      <c r="O1826" s="25"/>
      <c r="Q1826" s="25"/>
    </row>
    <row r="1827" spans="1:17" x14ac:dyDescent="0.25">
      <c r="A1827" s="5">
        <f>+'Net Hash Rate'!B1826</f>
        <v>41646</v>
      </c>
      <c r="B1827">
        <f>+'Net Hash Rate'!G1826</f>
        <v>810.5830078125</v>
      </c>
      <c r="C1827">
        <v>337.02015468273379</v>
      </c>
      <c r="D1827" s="25">
        <f t="shared" si="84"/>
        <v>473.56285312976621</v>
      </c>
      <c r="E1827">
        <v>434.71254594989904</v>
      </c>
      <c r="F1827" s="25">
        <f t="shared" si="85"/>
        <v>375.87046186260096</v>
      </c>
      <c r="G1827">
        <v>814.19863982720324</v>
      </c>
      <c r="H1827" s="25">
        <f t="shared" si="86"/>
        <v>-3.6156320147032375</v>
      </c>
      <c r="K1827">
        <v>11.633975100509542</v>
      </c>
      <c r="L1827">
        <v>1825</v>
      </c>
      <c r="M1827" s="25"/>
      <c r="O1827" s="25"/>
      <c r="Q1827" s="25"/>
    </row>
    <row r="1828" spans="1:17" x14ac:dyDescent="0.25">
      <c r="A1828" s="5">
        <f>+'Net Hash Rate'!B1827</f>
        <v>41647</v>
      </c>
      <c r="B1828">
        <f>+'Net Hash Rate'!G1827</f>
        <v>859.947998046875</v>
      </c>
      <c r="C1828">
        <v>320.47080563363778</v>
      </c>
      <c r="D1828" s="25">
        <f t="shared" si="84"/>
        <v>539.47719241323716</v>
      </c>
      <c r="E1828">
        <v>409.9627410726597</v>
      </c>
      <c r="F1828" s="25">
        <f t="shared" si="85"/>
        <v>449.9852569742153</v>
      </c>
      <c r="G1828">
        <v>757.59416428554061</v>
      </c>
      <c r="H1828" s="25">
        <f t="shared" si="86"/>
        <v>102.35383376133439</v>
      </c>
      <c r="K1828">
        <v>14.467731147394634</v>
      </c>
      <c r="L1828">
        <v>1826</v>
      </c>
      <c r="M1828" s="25"/>
      <c r="O1828" s="25"/>
      <c r="Q1828" s="25"/>
    </row>
    <row r="1829" spans="1:17" x14ac:dyDescent="0.25">
      <c r="A1829" s="5">
        <f>+'Net Hash Rate'!B1828</f>
        <v>41648</v>
      </c>
      <c r="B1829">
        <f>+'Net Hash Rate'!G1828</f>
        <v>860.89501953125</v>
      </c>
      <c r="C1829">
        <v>297.78882418048926</v>
      </c>
      <c r="D1829" s="25">
        <f t="shared" si="84"/>
        <v>563.1061953507608</v>
      </c>
      <c r="E1829">
        <v>378.58763346708491</v>
      </c>
      <c r="F1829" s="25">
        <f t="shared" si="85"/>
        <v>482.30738606416509</v>
      </c>
      <c r="G1829">
        <v>692.45060814086492</v>
      </c>
      <c r="H1829" s="25">
        <f t="shared" si="86"/>
        <v>168.44441139038508</v>
      </c>
      <c r="K1829">
        <v>16.726173080696988</v>
      </c>
      <c r="L1829">
        <v>1827</v>
      </c>
      <c r="M1829" s="25"/>
      <c r="O1829" s="25"/>
      <c r="Q1829" s="25"/>
    </row>
    <row r="1830" spans="1:17" x14ac:dyDescent="0.25">
      <c r="A1830" s="5">
        <f>+'Net Hash Rate'!B1829</f>
        <v>41649</v>
      </c>
      <c r="B1830">
        <f>+'Net Hash Rate'!G1829</f>
        <v>884.6669921875</v>
      </c>
      <c r="C1830">
        <v>322.75951201648479</v>
      </c>
      <c r="D1830" s="25">
        <f t="shared" si="84"/>
        <v>561.90748017101521</v>
      </c>
      <c r="E1830">
        <v>412.18152857888458</v>
      </c>
      <c r="F1830" s="25">
        <f t="shared" si="85"/>
        <v>472.48546360861542</v>
      </c>
      <c r="G1830">
        <v>759.54135191552689</v>
      </c>
      <c r="H1830" s="25">
        <f t="shared" si="86"/>
        <v>125.12564027197311</v>
      </c>
      <c r="K1830">
        <v>15.081050553913434</v>
      </c>
      <c r="L1830">
        <v>1828</v>
      </c>
      <c r="M1830" s="25"/>
      <c r="O1830" s="25"/>
      <c r="Q1830" s="25"/>
    </row>
    <row r="1831" spans="1:17" x14ac:dyDescent="0.25">
      <c r="A1831" s="5">
        <f>+'Net Hash Rate'!B1830</f>
        <v>41650</v>
      </c>
      <c r="B1831">
        <f>+'Net Hash Rate'!G1830</f>
        <v>930.905029296875</v>
      </c>
      <c r="C1831">
        <v>331.36502999383703</v>
      </c>
      <c r="D1831" s="25">
        <f t="shared" si="84"/>
        <v>599.53999930303803</v>
      </c>
      <c r="E1831">
        <v>422.30673858104291</v>
      </c>
      <c r="F1831" s="25">
        <f t="shared" si="85"/>
        <v>508.59829071583209</v>
      </c>
      <c r="G1831">
        <v>775.56980558804355</v>
      </c>
      <c r="H1831" s="25">
        <f t="shared" si="86"/>
        <v>155.33522370883145</v>
      </c>
      <c r="K1831">
        <v>15.822179071415889</v>
      </c>
      <c r="L1831">
        <v>1829</v>
      </c>
      <c r="M1831" s="25"/>
      <c r="O1831" s="25"/>
      <c r="Q1831" s="25"/>
    </row>
    <row r="1832" spans="1:17" x14ac:dyDescent="0.25">
      <c r="A1832" s="5">
        <f>+'Net Hash Rate'!B1831</f>
        <v>41651</v>
      </c>
      <c r="B1832">
        <f>+'Net Hash Rate'!G1831</f>
        <v>873.26300048828125</v>
      </c>
      <c r="C1832">
        <v>329.06619967419795</v>
      </c>
      <c r="D1832" s="25">
        <f t="shared" si="84"/>
        <v>544.1968008140833</v>
      </c>
      <c r="E1832">
        <v>421.33052929644089</v>
      </c>
      <c r="F1832" s="25">
        <f t="shared" si="85"/>
        <v>451.93247119184036</v>
      </c>
      <c r="G1832">
        <v>779.73131771404371</v>
      </c>
      <c r="H1832" s="25">
        <f t="shared" si="86"/>
        <v>93.531682774237538</v>
      </c>
      <c r="K1832">
        <v>14.155766668453987</v>
      </c>
      <c r="L1832">
        <v>1830</v>
      </c>
      <c r="M1832" s="25"/>
      <c r="O1832" s="25"/>
      <c r="Q1832" s="25"/>
    </row>
    <row r="1833" spans="1:17" x14ac:dyDescent="0.25">
      <c r="A1833" s="5">
        <f>+'Net Hash Rate'!B1832</f>
        <v>41652</v>
      </c>
      <c r="B1833">
        <f>+'Net Hash Rate'!G1832</f>
        <v>857.95599365234375</v>
      </c>
      <c r="C1833">
        <v>451.92586694190499</v>
      </c>
      <c r="D1833" s="25">
        <f t="shared" si="84"/>
        <v>406.03012671043876</v>
      </c>
      <c r="E1833">
        <v>591.66599153335585</v>
      </c>
      <c r="F1833" s="25">
        <f t="shared" si="85"/>
        <v>266.2900021189879</v>
      </c>
      <c r="G1833">
        <v>1134.4865055088462</v>
      </c>
      <c r="H1833" s="25">
        <f t="shared" si="86"/>
        <v>-276.53051185650247</v>
      </c>
      <c r="K1833">
        <v>6.9734609651598252</v>
      </c>
      <c r="L1833">
        <v>1831</v>
      </c>
      <c r="M1833" s="25"/>
      <c r="O1833" s="25"/>
      <c r="Q1833" s="25"/>
    </row>
    <row r="1834" spans="1:17" x14ac:dyDescent="0.25">
      <c r="A1834" s="5">
        <f>+'Net Hash Rate'!B1833</f>
        <v>41653</v>
      </c>
      <c r="B1834">
        <f>+'Net Hash Rate'!G1833</f>
        <v>851.8280029296875</v>
      </c>
      <c r="C1834">
        <v>466.04804246628453</v>
      </c>
      <c r="D1834" s="25">
        <f t="shared" si="84"/>
        <v>385.77996046340297</v>
      </c>
      <c r="E1834">
        <v>611.41203202693202</v>
      </c>
      <c r="F1834" s="25">
        <f t="shared" si="85"/>
        <v>240.41597090275548</v>
      </c>
      <c r="G1834">
        <v>1176.0784494752675</v>
      </c>
      <c r="H1834" s="25">
        <f t="shared" si="86"/>
        <v>-324.25044654557996</v>
      </c>
      <c r="K1834">
        <v>6.3693347156372688</v>
      </c>
      <c r="L1834">
        <v>1832</v>
      </c>
      <c r="M1834" s="25"/>
      <c r="O1834" s="25"/>
      <c r="Q1834" s="25"/>
    </row>
    <row r="1835" spans="1:17" x14ac:dyDescent="0.25">
      <c r="A1835" s="5">
        <f>+'Net Hash Rate'!B1834</f>
        <v>41654</v>
      </c>
      <c r="B1835">
        <f>+'Net Hash Rate'!G1834</f>
        <v>874.7130126953125</v>
      </c>
      <c r="C1835">
        <v>370.02808165990746</v>
      </c>
      <c r="D1835" s="25">
        <f t="shared" si="84"/>
        <v>504.68493103540504</v>
      </c>
      <c r="E1835">
        <v>477.8708993467626</v>
      </c>
      <c r="F1835" s="25">
        <f t="shared" si="85"/>
        <v>396.8421133485499</v>
      </c>
      <c r="G1835">
        <v>896.78632465135138</v>
      </c>
      <c r="H1835" s="25">
        <f t="shared" si="86"/>
        <v>-22.073311956038879</v>
      </c>
      <c r="K1835">
        <v>11.231567020087317</v>
      </c>
      <c r="L1835">
        <v>1833</v>
      </c>
      <c r="M1835" s="25"/>
      <c r="O1835" s="25"/>
      <c r="Q1835" s="25"/>
    </row>
    <row r="1836" spans="1:17" x14ac:dyDescent="0.25">
      <c r="A1836" s="5">
        <f>+'Net Hash Rate'!B1835</f>
        <v>41655</v>
      </c>
      <c r="B1836">
        <f>+'Net Hash Rate'!G1835</f>
        <v>847.37298583984375</v>
      </c>
      <c r="C1836">
        <v>365.98971556982406</v>
      </c>
      <c r="D1836" s="25">
        <f t="shared" si="84"/>
        <v>481.38327027001969</v>
      </c>
      <c r="E1836">
        <v>473.33469977825928</v>
      </c>
      <c r="F1836" s="25">
        <f t="shared" si="85"/>
        <v>374.03828606158447</v>
      </c>
      <c r="G1836">
        <v>890.3162909359263</v>
      </c>
      <c r="H1836" s="25">
        <f t="shared" si="86"/>
        <v>-42.943305096082554</v>
      </c>
      <c r="K1836">
        <v>10.762681248382549</v>
      </c>
      <c r="L1836">
        <v>1834</v>
      </c>
      <c r="M1836" s="25"/>
      <c r="O1836" s="25"/>
      <c r="Q1836" s="25"/>
    </row>
    <row r="1837" spans="1:17" x14ac:dyDescent="0.25">
      <c r="A1837" s="5">
        <f>+'Net Hash Rate'!B1836</f>
        <v>41656</v>
      </c>
      <c r="B1837">
        <f>+'Net Hash Rate'!G1836</f>
        <v>828.22198486328125</v>
      </c>
      <c r="C1837">
        <v>388.27539770731698</v>
      </c>
      <c r="D1837" s="25">
        <f t="shared" si="84"/>
        <v>439.94658715596427</v>
      </c>
      <c r="E1837">
        <v>504.85704062505198</v>
      </c>
      <c r="F1837" s="25">
        <f t="shared" si="85"/>
        <v>323.36494423822927</v>
      </c>
      <c r="G1837">
        <v>957.71843253899408</v>
      </c>
      <c r="H1837" s="25">
        <f t="shared" si="86"/>
        <v>-129.49644767571283</v>
      </c>
      <c r="K1837">
        <v>9.0569302571879273</v>
      </c>
      <c r="L1837">
        <v>1835</v>
      </c>
      <c r="M1837" s="25"/>
      <c r="O1837" s="25"/>
      <c r="Q1837" s="25"/>
    </row>
    <row r="1838" spans="1:17" x14ac:dyDescent="0.25">
      <c r="A1838" s="5">
        <f>+'Net Hash Rate'!B1837</f>
        <v>41657</v>
      </c>
      <c r="B1838">
        <f>+'Net Hash Rate'!G1837</f>
        <v>843.75799560546875</v>
      </c>
      <c r="C1838">
        <v>351.45717036827256</v>
      </c>
      <c r="D1838" s="25">
        <f t="shared" si="84"/>
        <v>492.30082523719619</v>
      </c>
      <c r="E1838">
        <v>453.39352291227942</v>
      </c>
      <c r="F1838" s="25">
        <f t="shared" si="85"/>
        <v>390.36447269318933</v>
      </c>
      <c r="G1838">
        <v>849.36528436947413</v>
      </c>
      <c r="H1838" s="25">
        <f t="shared" si="86"/>
        <v>-5.607288764005375</v>
      </c>
      <c r="K1838">
        <v>11.590781414895105</v>
      </c>
      <c r="L1838">
        <v>1836</v>
      </c>
      <c r="M1838" s="25"/>
      <c r="O1838" s="25"/>
      <c r="Q1838" s="25"/>
    </row>
    <row r="1839" spans="1:17" x14ac:dyDescent="0.25">
      <c r="A1839" s="5">
        <f>+'Net Hash Rate'!B1838</f>
        <v>41658</v>
      </c>
      <c r="B1839">
        <f>+'Net Hash Rate'!G1838</f>
        <v>878.6810302734375</v>
      </c>
      <c r="C1839">
        <v>418.63989657897167</v>
      </c>
      <c r="D1839" s="25">
        <f t="shared" si="84"/>
        <v>460.04113369446583</v>
      </c>
      <c r="E1839">
        <v>544.88483106137664</v>
      </c>
      <c r="F1839" s="25">
        <f t="shared" si="85"/>
        <v>333.79619921206086</v>
      </c>
      <c r="G1839">
        <v>1035.2832790582779</v>
      </c>
      <c r="H1839" s="25">
        <f t="shared" si="86"/>
        <v>-156.60224878484041</v>
      </c>
      <c r="K1839">
        <v>8.7456873053437061</v>
      </c>
      <c r="L1839">
        <v>1837</v>
      </c>
      <c r="M1839" s="25"/>
      <c r="O1839" s="25"/>
      <c r="Q1839" s="25"/>
    </row>
    <row r="1840" spans="1:17" x14ac:dyDescent="0.25">
      <c r="A1840" s="5">
        <f>+'Net Hash Rate'!B1839</f>
        <v>41659</v>
      </c>
      <c r="B1840">
        <f>+'Net Hash Rate'!G1839</f>
        <v>871.0479736328125</v>
      </c>
      <c r="C1840">
        <v>373.16218816965045</v>
      </c>
      <c r="D1840" s="25">
        <f t="shared" si="84"/>
        <v>497.88578546316205</v>
      </c>
      <c r="E1840">
        <v>482.34107604517021</v>
      </c>
      <c r="F1840" s="25">
        <f t="shared" si="85"/>
        <v>388.70689758764229</v>
      </c>
      <c r="G1840">
        <v>906.44646599762621</v>
      </c>
      <c r="H1840" s="25">
        <f t="shared" si="86"/>
        <v>-35.398492364813706</v>
      </c>
      <c r="K1840">
        <v>10.944660715668604</v>
      </c>
      <c r="L1840">
        <v>1838</v>
      </c>
      <c r="M1840" s="25"/>
      <c r="O1840" s="25"/>
      <c r="Q1840" s="25"/>
    </row>
    <row r="1841" spans="1:17" x14ac:dyDescent="0.25">
      <c r="A1841" s="5">
        <f>+'Net Hash Rate'!B1840</f>
        <v>41660</v>
      </c>
      <c r="B1841">
        <f>+'Net Hash Rate'!G1840</f>
        <v>874.28900146484375</v>
      </c>
      <c r="C1841">
        <v>401.34860352529682</v>
      </c>
      <c r="D1841" s="25">
        <f t="shared" si="84"/>
        <v>472.94039793954693</v>
      </c>
      <c r="E1841">
        <v>521.16163824709952</v>
      </c>
      <c r="F1841" s="25">
        <f t="shared" si="85"/>
        <v>353.12736321774423</v>
      </c>
      <c r="G1841">
        <v>986.57537162394203</v>
      </c>
      <c r="H1841" s="25">
        <f t="shared" si="86"/>
        <v>-112.28637015909828</v>
      </c>
      <c r="K1841">
        <v>9.4735681947330175</v>
      </c>
      <c r="L1841">
        <v>1839</v>
      </c>
      <c r="M1841" s="25"/>
      <c r="O1841" s="25"/>
      <c r="Q1841" s="25"/>
    </row>
    <row r="1842" spans="1:17" x14ac:dyDescent="0.25">
      <c r="A1842" s="5">
        <f>+'Net Hash Rate'!B1841</f>
        <v>41661</v>
      </c>
      <c r="B1842">
        <f>+'Net Hash Rate'!G1841</f>
        <v>863.95001220703125</v>
      </c>
      <c r="C1842">
        <v>357.98957548169864</v>
      </c>
      <c r="D1842" s="25">
        <f t="shared" si="84"/>
        <v>505.96043672533261</v>
      </c>
      <c r="E1842">
        <v>461.64847234590297</v>
      </c>
      <c r="F1842" s="25">
        <f t="shared" si="85"/>
        <v>402.30153986112828</v>
      </c>
      <c r="G1842">
        <v>864.3114572149035</v>
      </c>
      <c r="H1842" s="25">
        <f t="shared" si="86"/>
        <v>-0.36144500787224842</v>
      </c>
      <c r="K1842">
        <v>11.714431514079966</v>
      </c>
      <c r="L1842">
        <v>1840</v>
      </c>
      <c r="M1842" s="25"/>
      <c r="O1842" s="25"/>
      <c r="Q1842" s="25"/>
    </row>
    <row r="1843" spans="1:17" x14ac:dyDescent="0.25">
      <c r="A1843" s="5">
        <f>+'Net Hash Rate'!B1842</f>
        <v>41662</v>
      </c>
      <c r="B1843">
        <f>+'Net Hash Rate'!G1842</f>
        <v>854.34698486328125</v>
      </c>
      <c r="C1843">
        <v>389.58566138233635</v>
      </c>
      <c r="D1843" s="25">
        <f t="shared" si="84"/>
        <v>464.7613234809449</v>
      </c>
      <c r="E1843">
        <v>505.67028265937313</v>
      </c>
      <c r="F1843" s="25">
        <f t="shared" si="85"/>
        <v>348.67670220390812</v>
      </c>
      <c r="G1843">
        <v>956.60099401002276</v>
      </c>
      <c r="H1843" s="25">
        <f t="shared" si="86"/>
        <v>-102.25400914674151</v>
      </c>
      <c r="K1843">
        <v>9.6087420028902226</v>
      </c>
      <c r="L1843">
        <v>1841</v>
      </c>
      <c r="M1843" s="25"/>
      <c r="O1843" s="25"/>
      <c r="Q1843" s="25"/>
    </row>
    <row r="1844" spans="1:17" x14ac:dyDescent="0.25">
      <c r="A1844" s="5">
        <f>+'Net Hash Rate'!B1843</f>
        <v>41663</v>
      </c>
      <c r="B1844">
        <f>+'Net Hash Rate'!G1843</f>
        <v>825.12200927734375</v>
      </c>
      <c r="C1844">
        <v>367.51146461579526</v>
      </c>
      <c r="D1844" s="25">
        <f t="shared" si="84"/>
        <v>457.61054466154849</v>
      </c>
      <c r="E1844">
        <v>476.28649946838755</v>
      </c>
      <c r="F1844" s="25">
        <f t="shared" si="85"/>
        <v>348.8355098089562</v>
      </c>
      <c r="G1844">
        <v>898.82312235328288</v>
      </c>
      <c r="H1844" s="25">
        <f t="shared" si="86"/>
        <v>-73.701113075939134</v>
      </c>
      <c r="K1844">
        <v>10.096667021766905</v>
      </c>
      <c r="L1844">
        <v>1842</v>
      </c>
      <c r="M1844" s="25"/>
      <c r="O1844" s="25"/>
      <c r="Q1844" s="25"/>
    </row>
    <row r="1845" spans="1:17" x14ac:dyDescent="0.25">
      <c r="A1845" s="5">
        <f>+'Net Hash Rate'!B1844</f>
        <v>41664</v>
      </c>
      <c r="B1845">
        <f>+'Net Hash Rate'!G1844</f>
        <v>861.85198974609375</v>
      </c>
      <c r="C1845">
        <v>434.80616575302281</v>
      </c>
      <c r="D1845" s="25">
        <f t="shared" si="84"/>
        <v>427.04582399307094</v>
      </c>
      <c r="E1845">
        <v>567.86355446674315</v>
      </c>
      <c r="F1845" s="25">
        <f t="shared" si="85"/>
        <v>293.9884352793506</v>
      </c>
      <c r="G1845">
        <v>1084.72498092519</v>
      </c>
      <c r="H1845" s="25">
        <f t="shared" si="86"/>
        <v>-222.87299117909629</v>
      </c>
      <c r="K1845">
        <v>7.7027663588717727</v>
      </c>
      <c r="L1845">
        <v>1843</v>
      </c>
      <c r="M1845" s="25"/>
      <c r="O1845" s="25"/>
      <c r="Q1845" s="25"/>
    </row>
    <row r="1846" spans="1:17" x14ac:dyDescent="0.25">
      <c r="A1846" s="5">
        <f>+'Net Hash Rate'!B1845</f>
        <v>41665</v>
      </c>
      <c r="B1846">
        <f>+'Net Hash Rate'!G1845</f>
        <v>880.1519775390625</v>
      </c>
      <c r="C1846">
        <v>465.7264747714276</v>
      </c>
      <c r="D1846" s="25">
        <f t="shared" si="84"/>
        <v>414.4255027676349</v>
      </c>
      <c r="E1846">
        <v>609.88669746858977</v>
      </c>
      <c r="F1846" s="25">
        <f t="shared" si="85"/>
        <v>270.26528007047273</v>
      </c>
      <c r="G1846">
        <v>1169.8770825357167</v>
      </c>
      <c r="H1846" s="25">
        <f t="shared" si="86"/>
        <v>-289.72510499665418</v>
      </c>
      <c r="K1846">
        <v>6.8994150260972198</v>
      </c>
      <c r="L1846">
        <v>1844</v>
      </c>
      <c r="M1846" s="25"/>
      <c r="O1846" s="25"/>
      <c r="Q1846" s="25"/>
    </row>
    <row r="1847" spans="1:17" x14ac:dyDescent="0.25">
      <c r="A1847" s="5">
        <f>+'Net Hash Rate'!B1846</f>
        <v>41666</v>
      </c>
      <c r="B1847">
        <f>+'Net Hash Rate'!G1846</f>
        <v>814.530029296875</v>
      </c>
      <c r="C1847">
        <v>424.17882059899927</v>
      </c>
      <c r="D1847" s="25">
        <f t="shared" si="84"/>
        <v>390.35120869787573</v>
      </c>
      <c r="E1847">
        <v>554.98622086887019</v>
      </c>
      <c r="F1847" s="25">
        <f t="shared" si="85"/>
        <v>259.54380842800481</v>
      </c>
      <c r="G1847">
        <v>1063.1075672171839</v>
      </c>
      <c r="H1847" s="25">
        <f t="shared" si="86"/>
        <v>-248.57753792030894</v>
      </c>
      <c r="K1847">
        <v>7.1620022945344495</v>
      </c>
      <c r="L1847">
        <v>1845</v>
      </c>
      <c r="M1847" s="25"/>
      <c r="O1847" s="25"/>
      <c r="Q1847" s="25"/>
    </row>
    <row r="1848" spans="1:17" x14ac:dyDescent="0.25">
      <c r="A1848" s="5">
        <f>+'Net Hash Rate'!B1847</f>
        <v>41667</v>
      </c>
      <c r="B1848">
        <f>+'Net Hash Rate'!G1847</f>
        <v>833.94000244140625</v>
      </c>
      <c r="C1848">
        <v>470.40462330856536</v>
      </c>
      <c r="D1848" s="25">
        <f t="shared" si="84"/>
        <v>363.53537913284089</v>
      </c>
      <c r="E1848">
        <v>618.11410672053898</v>
      </c>
      <c r="F1848" s="25">
        <f t="shared" si="85"/>
        <v>215.82589572086727</v>
      </c>
      <c r="G1848">
        <v>1191.8915950343505</v>
      </c>
      <c r="H1848" s="25">
        <f t="shared" si="86"/>
        <v>-357.95159259294428</v>
      </c>
      <c r="K1848">
        <v>5.9067629901960137</v>
      </c>
      <c r="L1848">
        <v>1846</v>
      </c>
      <c r="M1848" s="25"/>
      <c r="O1848" s="25"/>
      <c r="Q1848" s="25"/>
    </row>
    <row r="1849" spans="1:17" x14ac:dyDescent="0.25">
      <c r="A1849" s="5">
        <f>+'Net Hash Rate'!B1848</f>
        <v>41668</v>
      </c>
      <c r="B1849">
        <f>+'Net Hash Rate'!G1848</f>
        <v>837.5150146484375</v>
      </c>
      <c r="C1849">
        <v>467.96232129614521</v>
      </c>
      <c r="D1849" s="25">
        <f t="shared" si="84"/>
        <v>369.55269335229229</v>
      </c>
      <c r="E1849">
        <v>614.60321003765466</v>
      </c>
      <c r="F1849" s="25">
        <f t="shared" si="85"/>
        <v>222.91180461078284</v>
      </c>
      <c r="G1849">
        <v>1184.2297423540465</v>
      </c>
      <c r="H1849" s="25">
        <f t="shared" si="86"/>
        <v>-346.71472770560899</v>
      </c>
      <c r="K1849">
        <v>6.0482889298968106</v>
      </c>
      <c r="L1849">
        <v>1847</v>
      </c>
      <c r="M1849" s="25"/>
      <c r="O1849" s="25"/>
      <c r="Q1849" s="25"/>
    </row>
    <row r="1850" spans="1:17" x14ac:dyDescent="0.25">
      <c r="A1850" s="5">
        <f>+'Net Hash Rate'!B1849</f>
        <v>41669</v>
      </c>
      <c r="B1850">
        <f>+'Net Hash Rate'!G1849</f>
        <v>845.84698486328125</v>
      </c>
      <c r="C1850">
        <v>416.56242812464706</v>
      </c>
      <c r="D1850" s="25">
        <f t="shared" si="84"/>
        <v>429.28455673863419</v>
      </c>
      <c r="E1850">
        <v>543.26762955006882</v>
      </c>
      <c r="F1850" s="25">
        <f t="shared" si="85"/>
        <v>302.57935531321243</v>
      </c>
      <c r="G1850">
        <v>1035.4539844871204</v>
      </c>
      <c r="H1850" s="25">
        <f t="shared" si="86"/>
        <v>-189.6069996238391</v>
      </c>
      <c r="K1850">
        <v>8.1313389235969229</v>
      </c>
      <c r="L1850">
        <v>1848</v>
      </c>
      <c r="M1850" s="25"/>
      <c r="O1850" s="25"/>
      <c r="Q1850" s="25"/>
    </row>
    <row r="1851" spans="1:17" x14ac:dyDescent="0.25">
      <c r="A1851" s="5">
        <f>+'Net Hash Rate'!B1850</f>
        <v>41670</v>
      </c>
      <c r="B1851">
        <f>+'Net Hash Rate'!G1850</f>
        <v>848.2869873046875</v>
      </c>
      <c r="C1851">
        <v>454.58663744836764</v>
      </c>
      <c r="D1851" s="25">
        <f t="shared" si="84"/>
        <v>393.70034985631986</v>
      </c>
      <c r="E1851">
        <v>595.71132721277525</v>
      </c>
      <c r="F1851" s="25">
        <f t="shared" si="85"/>
        <v>252.57566009191225</v>
      </c>
      <c r="G1851">
        <v>1143.9101846026167</v>
      </c>
      <c r="H1851" s="25">
        <f t="shared" si="86"/>
        <v>-295.62319729792921</v>
      </c>
      <c r="K1851">
        <v>6.6953616779072691</v>
      </c>
      <c r="L1851">
        <v>1849</v>
      </c>
      <c r="M1851" s="25"/>
      <c r="O1851" s="25"/>
      <c r="Q1851" s="25"/>
    </row>
    <row r="1852" spans="1:17" x14ac:dyDescent="0.25">
      <c r="A1852" s="5">
        <f>+'Net Hash Rate'!B1851</f>
        <v>41671</v>
      </c>
      <c r="B1852">
        <f>+'Net Hash Rate'!G1851</f>
        <v>853.0159912109375</v>
      </c>
      <c r="C1852">
        <v>444.92228803076432</v>
      </c>
      <c r="D1852" s="25">
        <f t="shared" si="84"/>
        <v>408.09370318017318</v>
      </c>
      <c r="E1852">
        <v>582.17791621609933</v>
      </c>
      <c r="F1852" s="25">
        <f t="shared" si="85"/>
        <v>270.83807499483817</v>
      </c>
      <c r="G1852">
        <v>1115.3474039020336</v>
      </c>
      <c r="H1852" s="25">
        <f t="shared" si="86"/>
        <v>-262.33141269109615</v>
      </c>
      <c r="K1852">
        <v>7.1357721397763463</v>
      </c>
      <c r="L1852">
        <v>1850</v>
      </c>
      <c r="M1852" s="25"/>
      <c r="O1852" s="25"/>
      <c r="Q1852" s="25"/>
    </row>
    <row r="1853" spans="1:17" x14ac:dyDescent="0.25">
      <c r="A1853" s="5">
        <f>+'Net Hash Rate'!B1852</f>
        <v>41672</v>
      </c>
      <c r="B1853">
        <f>+'Net Hash Rate'!G1852</f>
        <v>854.375</v>
      </c>
      <c r="C1853">
        <v>438.97556241572005</v>
      </c>
      <c r="D1853" s="25">
        <f t="shared" si="84"/>
        <v>415.39943758427995</v>
      </c>
      <c r="E1853">
        <v>573.90964808086471</v>
      </c>
      <c r="F1853" s="25">
        <f t="shared" si="85"/>
        <v>280.46535191913529</v>
      </c>
      <c r="G1853">
        <v>1098.0611038471195</v>
      </c>
      <c r="H1853" s="25">
        <f t="shared" si="86"/>
        <v>-243.68610384711951</v>
      </c>
      <c r="K1853">
        <v>7.3884863508568479</v>
      </c>
      <c r="L1853">
        <v>1851</v>
      </c>
      <c r="M1853" s="25"/>
      <c r="O1853" s="25"/>
      <c r="Q1853" s="25"/>
    </row>
    <row r="1854" spans="1:17" x14ac:dyDescent="0.25">
      <c r="A1854" s="5">
        <f>+'Net Hash Rate'!B1853</f>
        <v>41673</v>
      </c>
      <c r="B1854">
        <f>+'Net Hash Rate'!G1853</f>
        <v>846.905029296875</v>
      </c>
      <c r="C1854">
        <v>447.86569894951521</v>
      </c>
      <c r="D1854" s="25">
        <f t="shared" si="84"/>
        <v>399.03933034735979</v>
      </c>
      <c r="E1854">
        <v>586.47796795485726</v>
      </c>
      <c r="F1854" s="25">
        <f t="shared" si="85"/>
        <v>260.42706134201774</v>
      </c>
      <c r="G1854">
        <v>1124.9173269061084</v>
      </c>
      <c r="H1854" s="25">
        <f t="shared" si="86"/>
        <v>-278.01229760923343</v>
      </c>
      <c r="K1854">
        <v>6.9091603485457256</v>
      </c>
      <c r="L1854">
        <v>1852</v>
      </c>
      <c r="M1854" s="25"/>
      <c r="O1854" s="25"/>
      <c r="Q1854" s="25"/>
    </row>
    <row r="1855" spans="1:17" x14ac:dyDescent="0.25">
      <c r="A1855" s="5">
        <f>+'Net Hash Rate'!B1854</f>
        <v>41674</v>
      </c>
      <c r="B1855">
        <f>+'Net Hash Rate'!G1854</f>
        <v>842.01202392578125</v>
      </c>
      <c r="C1855">
        <v>446.21603740579985</v>
      </c>
      <c r="D1855" s="25">
        <f t="shared" si="84"/>
        <v>395.7959865199814</v>
      </c>
      <c r="E1855">
        <v>584.38543400753713</v>
      </c>
      <c r="F1855" s="25">
        <f t="shared" si="85"/>
        <v>257.62658991824412</v>
      </c>
      <c r="G1855">
        <v>1121.1044551069847</v>
      </c>
      <c r="H1855" s="25">
        <f t="shared" si="86"/>
        <v>-279.09243118120344</v>
      </c>
      <c r="K1855">
        <v>6.8749693565355834</v>
      </c>
      <c r="L1855">
        <v>1853</v>
      </c>
      <c r="M1855" s="25"/>
      <c r="O1855" s="25"/>
      <c r="Q1855" s="25"/>
    </row>
    <row r="1856" spans="1:17" x14ac:dyDescent="0.25">
      <c r="A1856" s="5">
        <f>+'Net Hash Rate'!B1855</f>
        <v>41675</v>
      </c>
      <c r="B1856">
        <f>+'Net Hash Rate'!G1855</f>
        <v>820.86700439453125</v>
      </c>
      <c r="C1856">
        <v>452.72853057571876</v>
      </c>
      <c r="D1856" s="25">
        <f t="shared" si="84"/>
        <v>368.13847381881249</v>
      </c>
      <c r="E1856">
        <v>594.19057321112882</v>
      </c>
      <c r="F1856" s="25">
        <f t="shared" si="85"/>
        <v>226.67643118340243</v>
      </c>
      <c r="G1856">
        <v>1143.6998778283794</v>
      </c>
      <c r="H1856" s="25">
        <f t="shared" si="86"/>
        <v>-322.83287343384814</v>
      </c>
      <c r="K1856">
        <v>6.2457201996034799</v>
      </c>
      <c r="L1856">
        <v>1854</v>
      </c>
      <c r="M1856" s="25"/>
      <c r="O1856" s="25"/>
      <c r="Q1856" s="25"/>
    </row>
    <row r="1857" spans="1:17" x14ac:dyDescent="0.25">
      <c r="A1857" s="5">
        <f>+'Net Hash Rate'!B1856</f>
        <v>41676</v>
      </c>
      <c r="B1857">
        <f>+'Net Hash Rate'!G1856</f>
        <v>783.6209716796875</v>
      </c>
      <c r="C1857">
        <v>482.32657439643214</v>
      </c>
      <c r="D1857" s="25">
        <f t="shared" si="84"/>
        <v>301.29439728325536</v>
      </c>
      <c r="E1857">
        <v>636.50679760511491</v>
      </c>
      <c r="F1857" s="25">
        <f t="shared" si="85"/>
        <v>147.11417407457259</v>
      </c>
      <c r="G1857">
        <v>1235.4198746592431</v>
      </c>
      <c r="H1857" s="25">
        <f t="shared" si="86"/>
        <v>-451.79890297955558</v>
      </c>
      <c r="K1857">
        <v>4.6900084746996917</v>
      </c>
      <c r="L1857">
        <v>1855</v>
      </c>
      <c r="M1857" s="25"/>
      <c r="O1857" s="25"/>
      <c r="Q1857" s="25"/>
    </row>
    <row r="1858" spans="1:17" x14ac:dyDescent="0.25">
      <c r="A1858" s="5">
        <f>+'Net Hash Rate'!B1857</f>
        <v>41677</v>
      </c>
      <c r="B1858">
        <f>+'Net Hash Rate'!G1857</f>
        <v>703.5670166015625</v>
      </c>
      <c r="C1858">
        <v>543.58257197767682</v>
      </c>
      <c r="D1858" s="25">
        <f t="shared" si="84"/>
        <v>159.98444462388568</v>
      </c>
      <c r="E1858">
        <v>724.19763698106465</v>
      </c>
      <c r="F1858" s="25">
        <f t="shared" si="85"/>
        <v>-20.630620379502147</v>
      </c>
      <c r="G1858">
        <v>1425.7968569867239</v>
      </c>
      <c r="H1858" s="25">
        <f t="shared" si="86"/>
        <v>-722.22984038516142</v>
      </c>
      <c r="K1858">
        <v>2.1258617994579976</v>
      </c>
      <c r="L1858">
        <v>1856</v>
      </c>
      <c r="M1858" s="25"/>
      <c r="O1858" s="25"/>
      <c r="Q1858" s="25"/>
    </row>
    <row r="1859" spans="1:17" x14ac:dyDescent="0.25">
      <c r="A1859" s="5">
        <f>+'Net Hash Rate'!B1858</f>
        <v>41678</v>
      </c>
      <c r="B1859">
        <f>+'Net Hash Rate'!G1858</f>
        <v>676.90899658203125</v>
      </c>
      <c r="C1859">
        <v>490.54791747627092</v>
      </c>
      <c r="D1859" s="25">
        <f t="shared" si="84"/>
        <v>186.36107910576033</v>
      </c>
      <c r="E1859">
        <v>651.93881461615899</v>
      </c>
      <c r="F1859" s="25">
        <f t="shared" si="85"/>
        <v>24.970181965872257</v>
      </c>
      <c r="G1859">
        <v>1278.8617545560535</v>
      </c>
      <c r="H1859" s="25">
        <f t="shared" si="86"/>
        <v>-601.95275797402223</v>
      </c>
      <c r="K1859">
        <v>2.7713247635407128</v>
      </c>
      <c r="L1859">
        <v>1857</v>
      </c>
      <c r="M1859" s="25"/>
      <c r="O1859" s="25"/>
      <c r="Q1859" s="25"/>
    </row>
    <row r="1860" spans="1:17" x14ac:dyDescent="0.25">
      <c r="A1860" s="5">
        <f>+'Net Hash Rate'!B1859</f>
        <v>41679</v>
      </c>
      <c r="B1860">
        <f>+'Net Hash Rate'!G1859</f>
        <v>681.93701171875</v>
      </c>
      <c r="C1860">
        <v>625.66066700434283</v>
      </c>
      <c r="D1860" s="25">
        <f t="shared" ref="D1860:D1923" si="87">+B1860-C1860</f>
        <v>56.276344714407173</v>
      </c>
      <c r="E1860">
        <v>838.42784349770398</v>
      </c>
      <c r="F1860" s="25">
        <f t="shared" ref="F1860:F1923" si="88">+B1860-E1860</f>
        <v>-156.49083177895398</v>
      </c>
      <c r="G1860">
        <v>1664.9219405861661</v>
      </c>
      <c r="H1860" s="25">
        <f t="shared" ref="H1860:H1923" si="89">+B1860-G1860</f>
        <v>-982.9849288674161</v>
      </c>
      <c r="K1860">
        <v>0.63479353131704108</v>
      </c>
      <c r="L1860">
        <v>1858</v>
      </c>
      <c r="M1860" s="25"/>
      <c r="O1860" s="25"/>
      <c r="Q1860" s="25"/>
    </row>
    <row r="1861" spans="1:17" x14ac:dyDescent="0.25">
      <c r="A1861" s="5">
        <f>+'Net Hash Rate'!B1860</f>
        <v>41680</v>
      </c>
      <c r="B1861">
        <f>+'Net Hash Rate'!G1860</f>
        <v>679.7340087890625</v>
      </c>
      <c r="C1861">
        <v>498.27116733263375</v>
      </c>
      <c r="D1861" s="25">
        <f t="shared" si="87"/>
        <v>181.46284145642875</v>
      </c>
      <c r="E1861">
        <v>662.5019584487361</v>
      </c>
      <c r="F1861" s="25">
        <f t="shared" si="88"/>
        <v>17.232050340326396</v>
      </c>
      <c r="G1861">
        <v>1300.4564665392359</v>
      </c>
      <c r="H1861" s="25">
        <f t="shared" si="89"/>
        <v>-620.72245775017336</v>
      </c>
      <c r="K1861">
        <v>2.651821966731839</v>
      </c>
      <c r="L1861">
        <v>1859</v>
      </c>
      <c r="M1861" s="25"/>
      <c r="O1861" s="25"/>
      <c r="Q1861" s="25"/>
    </row>
    <row r="1862" spans="1:17" x14ac:dyDescent="0.25">
      <c r="A1862" s="5">
        <f>+'Net Hash Rate'!B1861</f>
        <v>41681</v>
      </c>
      <c r="B1862">
        <f>+'Net Hash Rate'!G1861</f>
        <v>669.4420166015625</v>
      </c>
      <c r="C1862">
        <v>476.32079555923985</v>
      </c>
      <c r="D1862" s="25">
        <f t="shared" si="87"/>
        <v>193.12122104232265</v>
      </c>
      <c r="E1862">
        <v>632.56664929571662</v>
      </c>
      <c r="F1862" s="25">
        <f t="shared" si="88"/>
        <v>36.875367305845884</v>
      </c>
      <c r="G1862">
        <v>1239.5036681350618</v>
      </c>
      <c r="H1862" s="25">
        <f t="shared" si="89"/>
        <v>-570.06165153349934</v>
      </c>
      <c r="K1862">
        <v>2.9664206724057745</v>
      </c>
      <c r="L1862">
        <v>1860</v>
      </c>
      <c r="M1862" s="25"/>
      <c r="O1862" s="25"/>
      <c r="Q1862" s="25"/>
    </row>
    <row r="1863" spans="1:17" x14ac:dyDescent="0.25">
      <c r="A1863" s="5">
        <f>+'Net Hash Rate'!B1862</f>
        <v>41682</v>
      </c>
      <c r="B1863">
        <f>+'Net Hash Rate'!G1862</f>
        <v>648.38299560546875</v>
      </c>
      <c r="C1863">
        <v>471.56181595208704</v>
      </c>
      <c r="D1863" s="25">
        <f t="shared" si="87"/>
        <v>176.82117965338171</v>
      </c>
      <c r="E1863">
        <v>626.79507549931884</v>
      </c>
      <c r="F1863" s="25">
        <f t="shared" si="88"/>
        <v>21.587920106149909</v>
      </c>
      <c r="G1863">
        <v>1229.7986722105416</v>
      </c>
      <c r="H1863" s="25">
        <f t="shared" si="89"/>
        <v>-581.4156766050728</v>
      </c>
      <c r="K1863">
        <v>2.7337622904129999</v>
      </c>
      <c r="L1863">
        <v>1861</v>
      </c>
      <c r="M1863" s="25"/>
      <c r="O1863" s="25"/>
      <c r="Q1863" s="25"/>
    </row>
    <row r="1864" spans="1:17" x14ac:dyDescent="0.25">
      <c r="A1864" s="5">
        <f>+'Net Hash Rate'!B1863</f>
        <v>41683</v>
      </c>
      <c r="B1864">
        <f>+'Net Hash Rate'!G1863</f>
        <v>598.406982421875</v>
      </c>
      <c r="C1864">
        <v>408.61704910318457</v>
      </c>
      <c r="D1864" s="25">
        <f t="shared" si="87"/>
        <v>189.78993331869043</v>
      </c>
      <c r="E1864">
        <v>541.73374291397738</v>
      </c>
      <c r="F1864" s="25">
        <f t="shared" si="88"/>
        <v>56.67323950789762</v>
      </c>
      <c r="G1864">
        <v>1058.8255400220021</v>
      </c>
      <c r="H1864" s="25">
        <f t="shared" si="89"/>
        <v>-460.41855760012709</v>
      </c>
      <c r="K1864">
        <v>3.4217784931789343</v>
      </c>
      <c r="L1864">
        <v>1862</v>
      </c>
      <c r="M1864" s="25"/>
      <c r="O1864" s="25"/>
      <c r="Q1864" s="25"/>
    </row>
    <row r="1865" spans="1:17" x14ac:dyDescent="0.25">
      <c r="A1865" s="5">
        <f>+'Net Hash Rate'!B1864</f>
        <v>41684</v>
      </c>
      <c r="B1865">
        <f>+'Net Hash Rate'!G1864</f>
        <v>656.60699462890625</v>
      </c>
      <c r="C1865">
        <v>390.80398349247127</v>
      </c>
      <c r="D1865" s="25">
        <f t="shared" si="87"/>
        <v>265.80301113643498</v>
      </c>
      <c r="E1865">
        <v>514.90069726894831</v>
      </c>
      <c r="F1865" s="25">
        <f t="shared" si="88"/>
        <v>141.70629735995794</v>
      </c>
      <c r="G1865">
        <v>996.95438193367363</v>
      </c>
      <c r="H1865" s="25">
        <f t="shared" si="89"/>
        <v>-340.34738730476738</v>
      </c>
      <c r="K1865">
        <v>5.1405650263751319</v>
      </c>
      <c r="L1865">
        <v>1863</v>
      </c>
      <c r="M1865" s="25"/>
      <c r="O1865" s="25"/>
      <c r="Q1865" s="25"/>
    </row>
    <row r="1866" spans="1:17" x14ac:dyDescent="0.25">
      <c r="A1866" s="5">
        <f>+'Net Hash Rate'!B1865</f>
        <v>41685</v>
      </c>
      <c r="B1866">
        <f>+'Net Hash Rate'!G1865</f>
        <v>645.42999267578125</v>
      </c>
      <c r="C1866">
        <v>360.00381815018096</v>
      </c>
      <c r="D1866" s="25">
        <f t="shared" si="87"/>
        <v>285.42617452560029</v>
      </c>
      <c r="E1866">
        <v>472.77169149706583</v>
      </c>
      <c r="F1866" s="25">
        <f t="shared" si="88"/>
        <v>172.65830117871542</v>
      </c>
      <c r="G1866">
        <v>910.81849551303969</v>
      </c>
      <c r="H1866" s="25">
        <f t="shared" si="89"/>
        <v>-265.38850283725844</v>
      </c>
      <c r="K1866">
        <v>6.0746274495595447</v>
      </c>
      <c r="L1866">
        <v>1864</v>
      </c>
      <c r="M1866" s="25"/>
      <c r="O1866" s="25"/>
      <c r="Q1866" s="25"/>
    </row>
    <row r="1867" spans="1:17" x14ac:dyDescent="0.25">
      <c r="A1867" s="5">
        <f>+'Net Hash Rate'!B1866</f>
        <v>41686</v>
      </c>
      <c r="B1867">
        <f>+'Net Hash Rate'!G1866</f>
        <v>610.65301513671875</v>
      </c>
      <c r="C1867">
        <v>318.83599402995941</v>
      </c>
      <c r="D1867" s="25">
        <f t="shared" si="87"/>
        <v>291.81702110675934</v>
      </c>
      <c r="E1867">
        <v>417.21876070659715</v>
      </c>
      <c r="F1867" s="25">
        <f t="shared" si="88"/>
        <v>193.4342544301216</v>
      </c>
      <c r="G1867">
        <v>799.38661786199634</v>
      </c>
      <c r="H1867" s="25">
        <f t="shared" si="89"/>
        <v>-188.73360272527759</v>
      </c>
      <c r="K1867">
        <v>7.1187350621898204</v>
      </c>
      <c r="L1867">
        <v>1865</v>
      </c>
      <c r="M1867" s="25"/>
      <c r="O1867" s="25"/>
      <c r="Q1867" s="25"/>
    </row>
    <row r="1868" spans="1:17" x14ac:dyDescent="0.25">
      <c r="A1868" s="5">
        <f>+'Net Hash Rate'!B1867</f>
        <v>41687</v>
      </c>
      <c r="B1868">
        <f>+'Net Hash Rate'!G1867</f>
        <v>621.4940185546875</v>
      </c>
      <c r="C1868">
        <v>355.85838330738568</v>
      </c>
      <c r="D1868" s="25">
        <f t="shared" si="87"/>
        <v>265.63563524730182</v>
      </c>
      <c r="E1868">
        <v>467.95763675991316</v>
      </c>
      <c r="F1868" s="25">
        <f t="shared" si="88"/>
        <v>153.53638179477434</v>
      </c>
      <c r="G1868">
        <v>903.40718679625729</v>
      </c>
      <c r="H1868" s="25">
        <f t="shared" si="89"/>
        <v>-281.91316824156979</v>
      </c>
      <c r="K1868">
        <v>5.6871522776332002</v>
      </c>
      <c r="L1868">
        <v>1866</v>
      </c>
      <c r="M1868" s="25"/>
      <c r="O1868" s="25"/>
      <c r="Q1868" s="25"/>
    </row>
    <row r="1869" spans="1:17" x14ac:dyDescent="0.25">
      <c r="A1869" s="5">
        <f>+'Net Hash Rate'!B1868</f>
        <v>41688</v>
      </c>
      <c r="B1869">
        <f>+'Net Hash Rate'!G1868</f>
        <v>621.2239990234375</v>
      </c>
      <c r="C1869">
        <v>327.33538698918881</v>
      </c>
      <c r="D1869" s="25">
        <f t="shared" si="87"/>
        <v>293.88861203424869</v>
      </c>
      <c r="E1869">
        <v>428.55863767557389</v>
      </c>
      <c r="F1869" s="25">
        <f t="shared" si="88"/>
        <v>192.66536134786361</v>
      </c>
      <c r="G1869">
        <v>821.76035496683642</v>
      </c>
      <c r="H1869" s="25">
        <f t="shared" si="89"/>
        <v>-200.53635594339892</v>
      </c>
      <c r="K1869">
        <v>6.9680894863522358</v>
      </c>
      <c r="L1869">
        <v>1867</v>
      </c>
      <c r="M1869" s="25"/>
      <c r="O1869" s="25"/>
      <c r="Q1869" s="25"/>
    </row>
    <row r="1870" spans="1:17" x14ac:dyDescent="0.25">
      <c r="A1870" s="5">
        <f>+'Net Hash Rate'!B1869</f>
        <v>41689</v>
      </c>
      <c r="B1870">
        <f>+'Net Hash Rate'!G1869</f>
        <v>617.71002197265625</v>
      </c>
      <c r="C1870">
        <v>261.36964119062981</v>
      </c>
      <c r="D1870" s="25">
        <f t="shared" si="87"/>
        <v>356.34038078202644</v>
      </c>
      <c r="E1870">
        <v>337.55000963114929</v>
      </c>
      <c r="F1870" s="25">
        <f t="shared" si="88"/>
        <v>280.16001234150696</v>
      </c>
      <c r="G1870">
        <v>633.47265083834668</v>
      </c>
      <c r="H1870" s="25">
        <f t="shared" si="89"/>
        <v>-15.762628865690431</v>
      </c>
      <c r="K1870">
        <v>11.226211311180576</v>
      </c>
      <c r="L1870">
        <v>1868</v>
      </c>
      <c r="M1870" s="25"/>
      <c r="O1870" s="25"/>
      <c r="Q1870" s="25"/>
    </row>
    <row r="1871" spans="1:17" x14ac:dyDescent="0.25">
      <c r="A1871" s="5">
        <f>+'Net Hash Rate'!B1870</f>
        <v>41690</v>
      </c>
      <c r="B1871">
        <f>+'Net Hash Rate'!G1870</f>
        <v>552.2139892578125</v>
      </c>
      <c r="C1871">
        <v>269.5654798646604</v>
      </c>
      <c r="D1871" s="25">
        <f t="shared" si="87"/>
        <v>282.6485093931521</v>
      </c>
      <c r="E1871">
        <v>351.37370832413001</v>
      </c>
      <c r="F1871" s="25">
        <f t="shared" si="88"/>
        <v>200.84028093368249</v>
      </c>
      <c r="G1871">
        <v>669.15777177493931</v>
      </c>
      <c r="H1871" s="25">
        <f t="shared" si="89"/>
        <v>-116.94378251712681</v>
      </c>
      <c r="K1871">
        <v>8.2920316857813976</v>
      </c>
      <c r="L1871">
        <v>1869</v>
      </c>
      <c r="M1871" s="25"/>
      <c r="O1871" s="25"/>
      <c r="Q1871" s="25"/>
    </row>
    <row r="1872" spans="1:17" x14ac:dyDescent="0.25">
      <c r="A1872" s="5">
        <f>+'Net Hash Rate'!B1871</f>
        <v>41691</v>
      </c>
      <c r="B1872">
        <f>+'Net Hash Rate'!G1871</f>
        <v>569.0419921875</v>
      </c>
      <c r="C1872">
        <v>289.79156287088165</v>
      </c>
      <c r="D1872" s="25">
        <f t="shared" si="87"/>
        <v>279.25042931661835</v>
      </c>
      <c r="E1872">
        <v>378.67716478498318</v>
      </c>
      <c r="F1872" s="25">
        <f t="shared" si="88"/>
        <v>190.36482740251682</v>
      </c>
      <c r="G1872">
        <v>723.95328542031018</v>
      </c>
      <c r="H1872" s="25">
        <f t="shared" si="89"/>
        <v>-154.91129323281018</v>
      </c>
      <c r="K1872">
        <v>7.5400404106793557</v>
      </c>
      <c r="L1872">
        <v>1870</v>
      </c>
      <c r="M1872" s="25"/>
      <c r="O1872" s="25"/>
      <c r="Q1872" s="25"/>
    </row>
    <row r="1873" spans="1:17" x14ac:dyDescent="0.25">
      <c r="A1873" s="5">
        <f>+'Net Hash Rate'!B1872</f>
        <v>41692</v>
      </c>
      <c r="B1873">
        <f>+'Net Hash Rate'!G1872</f>
        <v>604.74700927734375</v>
      </c>
      <c r="C1873">
        <v>237.45862039929176</v>
      </c>
      <c r="D1873" s="25">
        <f t="shared" si="87"/>
        <v>367.28838887805199</v>
      </c>
      <c r="E1873">
        <v>305.00767915734627</v>
      </c>
      <c r="F1873" s="25">
        <f t="shared" si="88"/>
        <v>299.73933011999748</v>
      </c>
      <c r="G1873">
        <v>567.40199790300903</v>
      </c>
      <c r="H1873" s="25">
        <f t="shared" si="89"/>
        <v>37.345011374334717</v>
      </c>
      <c r="K1873">
        <v>13.04965827080775</v>
      </c>
      <c r="L1873">
        <v>1871</v>
      </c>
      <c r="M1873" s="25"/>
      <c r="O1873" s="25"/>
      <c r="Q1873" s="25"/>
    </row>
    <row r="1874" spans="1:17" x14ac:dyDescent="0.25">
      <c r="A1874" s="5">
        <f>+'Net Hash Rate'!B1873</f>
        <v>41693</v>
      </c>
      <c r="B1874">
        <f>+'Net Hash Rate'!G1873</f>
        <v>604.58197021484375</v>
      </c>
      <c r="C1874">
        <v>238.90578679531089</v>
      </c>
      <c r="D1874" s="25">
        <f t="shared" si="87"/>
        <v>365.67618341953289</v>
      </c>
      <c r="E1874">
        <v>307.01348134098737</v>
      </c>
      <c r="F1874" s="25">
        <f t="shared" si="88"/>
        <v>297.56848887385638</v>
      </c>
      <c r="G1874">
        <v>571.57782080366701</v>
      </c>
      <c r="H1874" s="25">
        <f t="shared" si="89"/>
        <v>33.004149411176741</v>
      </c>
      <c r="K1874">
        <v>12.885810422173385</v>
      </c>
      <c r="L1874">
        <v>1872</v>
      </c>
      <c r="M1874" s="25"/>
      <c r="O1874" s="25"/>
      <c r="Q1874" s="25"/>
    </row>
    <row r="1875" spans="1:17" x14ac:dyDescent="0.25">
      <c r="A1875" s="5">
        <f>+'Net Hash Rate'!B1874</f>
        <v>41694</v>
      </c>
      <c r="B1875">
        <f>+'Net Hash Rate'!G1874</f>
        <v>545.322998046875</v>
      </c>
      <c r="C1875">
        <v>218.98896384139852</v>
      </c>
      <c r="D1875" s="25">
        <f t="shared" si="87"/>
        <v>326.33403420547648</v>
      </c>
      <c r="E1875">
        <v>281.75677289059695</v>
      </c>
      <c r="F1875" s="25">
        <f t="shared" si="88"/>
        <v>263.56622515627805</v>
      </c>
      <c r="G1875">
        <v>525.57832714220785</v>
      </c>
      <c r="H1875" s="25">
        <f t="shared" si="89"/>
        <v>19.744670904667146</v>
      </c>
      <c r="K1875">
        <v>12.477760399112512</v>
      </c>
      <c r="L1875">
        <v>1873</v>
      </c>
      <c r="M1875" s="25"/>
      <c r="O1875" s="25"/>
      <c r="Q1875" s="25"/>
    </row>
    <row r="1876" spans="1:17" x14ac:dyDescent="0.25">
      <c r="A1876" s="5">
        <f>+'Net Hash Rate'!B1875</f>
        <v>41695</v>
      </c>
      <c r="B1876">
        <f>+'Net Hash Rate'!G1875</f>
        <v>534.71099853515625</v>
      </c>
      <c r="C1876">
        <v>238.08019790538211</v>
      </c>
      <c r="D1876" s="25">
        <f t="shared" si="87"/>
        <v>296.63080062977417</v>
      </c>
      <c r="E1876">
        <v>308.53954160627148</v>
      </c>
      <c r="F1876" s="25">
        <f t="shared" si="88"/>
        <v>226.17145692888477</v>
      </c>
      <c r="G1876">
        <v>582.23886221237558</v>
      </c>
      <c r="H1876" s="25">
        <f t="shared" si="89"/>
        <v>-47.527863677219329</v>
      </c>
      <c r="K1876">
        <v>10.103896575217069</v>
      </c>
      <c r="L1876">
        <v>1874</v>
      </c>
      <c r="M1876" s="25"/>
      <c r="O1876" s="25"/>
      <c r="Q1876" s="25"/>
    </row>
    <row r="1877" spans="1:17" x14ac:dyDescent="0.25">
      <c r="A1877" s="5">
        <f>+'Net Hash Rate'!B1876</f>
        <v>41696</v>
      </c>
      <c r="B1877">
        <f>+'Net Hash Rate'!G1876</f>
        <v>577.08599853515625</v>
      </c>
      <c r="C1877">
        <v>213.88383954836473</v>
      </c>
      <c r="D1877" s="25">
        <f t="shared" si="87"/>
        <v>363.20215898679152</v>
      </c>
      <c r="E1877">
        <v>273.49089579505363</v>
      </c>
      <c r="F1877" s="25">
        <f t="shared" si="88"/>
        <v>303.59510274010262</v>
      </c>
      <c r="G1877">
        <v>505.03450578531704</v>
      </c>
      <c r="H1877" s="25">
        <f t="shared" si="89"/>
        <v>72.051492749839213</v>
      </c>
      <c r="K1877">
        <v>14.623858926378681</v>
      </c>
      <c r="L1877">
        <v>1875</v>
      </c>
      <c r="M1877" s="25"/>
      <c r="O1877" s="25"/>
      <c r="Q1877" s="25"/>
    </row>
    <row r="1878" spans="1:17" x14ac:dyDescent="0.25">
      <c r="A1878" s="5">
        <f>+'Net Hash Rate'!B1877</f>
        <v>41697</v>
      </c>
      <c r="B1878">
        <f>+'Net Hash Rate'!G1877</f>
        <v>576.697998046875</v>
      </c>
      <c r="C1878">
        <v>199.81110137427822</v>
      </c>
      <c r="D1878" s="25">
        <f t="shared" si="87"/>
        <v>376.88689667259678</v>
      </c>
      <c r="E1878">
        <v>254.06185568200868</v>
      </c>
      <c r="F1878" s="25">
        <f t="shared" si="88"/>
        <v>322.63614236486632</v>
      </c>
      <c r="G1878">
        <v>464.79891079038788</v>
      </c>
      <c r="H1878" s="25">
        <f t="shared" si="89"/>
        <v>111.89908725648712</v>
      </c>
      <c r="K1878">
        <v>16.673105536623677</v>
      </c>
      <c r="L1878">
        <v>1876</v>
      </c>
      <c r="M1878" s="25"/>
      <c r="O1878" s="25"/>
      <c r="Q1878" s="25"/>
    </row>
    <row r="1879" spans="1:17" x14ac:dyDescent="0.25">
      <c r="A1879" s="5">
        <f>+'Net Hash Rate'!B1878</f>
        <v>41698</v>
      </c>
      <c r="B1879">
        <f>+'Net Hash Rate'!G1878</f>
        <v>543.927001953125</v>
      </c>
      <c r="C1879">
        <v>233.1421891898064</v>
      </c>
      <c r="D1879" s="25">
        <f t="shared" si="87"/>
        <v>310.7848127633186</v>
      </c>
      <c r="E1879">
        <v>301.36510893931347</v>
      </c>
      <c r="F1879" s="25">
        <f t="shared" si="88"/>
        <v>242.56189301381153</v>
      </c>
      <c r="G1879">
        <v>566.37704070627342</v>
      </c>
      <c r="H1879" s="25">
        <f t="shared" si="89"/>
        <v>-22.450038753148419</v>
      </c>
      <c r="K1879">
        <v>10.933034724556094</v>
      </c>
      <c r="L1879">
        <v>1877</v>
      </c>
      <c r="M1879" s="25"/>
      <c r="O1879" s="25"/>
      <c r="Q1879" s="25"/>
    </row>
    <row r="1880" spans="1:17" x14ac:dyDescent="0.25">
      <c r="A1880" s="5">
        <f>+'Net Hash Rate'!B1879</f>
        <v>41699</v>
      </c>
      <c r="B1880">
        <f>+'Net Hash Rate'!G1879</f>
        <v>563.73602294921875</v>
      </c>
      <c r="C1880">
        <v>271.31011279112982</v>
      </c>
      <c r="D1880" s="25">
        <f t="shared" si="87"/>
        <v>292.42591015808893</v>
      </c>
      <c r="E1880">
        <v>353.34445252159804</v>
      </c>
      <c r="F1880" s="25">
        <f t="shared" si="88"/>
        <v>210.39157042762071</v>
      </c>
      <c r="G1880">
        <v>672.00684520460084</v>
      </c>
      <c r="H1880" s="25">
        <f t="shared" si="89"/>
        <v>-108.27082225538209</v>
      </c>
      <c r="K1880">
        <v>8.5552243936541661</v>
      </c>
      <c r="L1880">
        <v>1878</v>
      </c>
      <c r="M1880" s="25"/>
      <c r="O1880" s="25"/>
      <c r="Q1880" s="25"/>
    </row>
    <row r="1881" spans="1:17" x14ac:dyDescent="0.25">
      <c r="A1881" s="5">
        <f>+'Net Hash Rate'!B1880</f>
        <v>41700</v>
      </c>
      <c r="B1881">
        <f>+'Net Hash Rate'!G1880</f>
        <v>560.30499267578125</v>
      </c>
      <c r="C1881">
        <v>224.01367411580239</v>
      </c>
      <c r="D1881" s="25">
        <f t="shared" si="87"/>
        <v>336.29131855997889</v>
      </c>
      <c r="E1881">
        <v>288.12743869999554</v>
      </c>
      <c r="F1881" s="25">
        <f t="shared" si="88"/>
        <v>272.17755397578571</v>
      </c>
      <c r="G1881">
        <v>537.17735722729401</v>
      </c>
      <c r="H1881" s="25">
        <f t="shared" si="89"/>
        <v>23.12763544848724</v>
      </c>
      <c r="K1881">
        <v>12.588547401300689</v>
      </c>
      <c r="L1881">
        <v>1879</v>
      </c>
      <c r="M1881" s="25"/>
      <c r="O1881" s="25"/>
      <c r="Q1881" s="25"/>
    </row>
    <row r="1882" spans="1:17" x14ac:dyDescent="0.25">
      <c r="A1882" s="5">
        <f>+'Net Hash Rate'!B1881</f>
        <v>41701</v>
      </c>
      <c r="B1882">
        <f>+'Net Hash Rate'!G1881</f>
        <v>661.12200927734375</v>
      </c>
      <c r="C1882">
        <v>218.42124281451757</v>
      </c>
      <c r="D1882" s="25">
        <f t="shared" si="87"/>
        <v>442.70076646282621</v>
      </c>
      <c r="E1882">
        <v>276.55269594603618</v>
      </c>
      <c r="F1882" s="25">
        <f t="shared" si="88"/>
        <v>384.56931333130757</v>
      </c>
      <c r="G1882">
        <v>502.36432563542013</v>
      </c>
      <c r="H1882" s="25">
        <f t="shared" si="89"/>
        <v>158.75768364192362</v>
      </c>
      <c r="K1882">
        <v>18.277228286500719</v>
      </c>
      <c r="L1882">
        <v>1880</v>
      </c>
      <c r="M1882" s="25"/>
      <c r="O1882" s="25"/>
      <c r="Q1882" s="25"/>
    </row>
    <row r="1883" spans="1:17" x14ac:dyDescent="0.25">
      <c r="A1883" s="5">
        <f>+'Net Hash Rate'!B1882</f>
        <v>41702</v>
      </c>
      <c r="B1883">
        <f>+'Net Hash Rate'!G1882</f>
        <v>663.5980224609375</v>
      </c>
      <c r="C1883">
        <v>202.06398612584533</v>
      </c>
      <c r="D1883" s="25">
        <f t="shared" si="87"/>
        <v>461.5340363350922</v>
      </c>
      <c r="E1883">
        <v>253.8579000473884</v>
      </c>
      <c r="F1883" s="25">
        <f t="shared" si="88"/>
        <v>409.7401224135491</v>
      </c>
      <c r="G1883">
        <v>455.05135867562279</v>
      </c>
      <c r="H1883" s="25">
        <f t="shared" si="89"/>
        <v>208.54666378531471</v>
      </c>
      <c r="K1883">
        <v>21.386329074920358</v>
      </c>
      <c r="L1883">
        <v>1881</v>
      </c>
      <c r="M1883" s="25"/>
      <c r="O1883" s="25"/>
      <c r="Q1883" s="25"/>
    </row>
    <row r="1884" spans="1:17" x14ac:dyDescent="0.25">
      <c r="A1884" s="5">
        <f>+'Net Hash Rate'!B1883</f>
        <v>41703</v>
      </c>
      <c r="B1884">
        <f>+'Net Hash Rate'!G1883</f>
        <v>661.7860107421875</v>
      </c>
      <c r="C1884">
        <v>191.11653444017253</v>
      </c>
      <c r="D1884" s="25">
        <f t="shared" si="87"/>
        <v>470.66947630201497</v>
      </c>
      <c r="E1884">
        <v>238.80131748286576</v>
      </c>
      <c r="F1884" s="25">
        <f t="shared" si="88"/>
        <v>422.98469325932172</v>
      </c>
      <c r="G1884">
        <v>424.0328572122076</v>
      </c>
      <c r="H1884" s="25">
        <f t="shared" si="89"/>
        <v>237.7531535299799</v>
      </c>
      <c r="K1884">
        <v>23.689040214641913</v>
      </c>
      <c r="L1884">
        <v>1882</v>
      </c>
      <c r="M1884" s="25"/>
      <c r="O1884" s="25"/>
      <c r="Q1884" s="25"/>
    </row>
    <row r="1885" spans="1:17" x14ac:dyDescent="0.25">
      <c r="A1885" s="5">
        <f>+'Net Hash Rate'!B1884</f>
        <v>41704</v>
      </c>
      <c r="B1885">
        <f>+'Net Hash Rate'!G1884</f>
        <v>658.7239990234375</v>
      </c>
      <c r="C1885">
        <v>192.52152610099924</v>
      </c>
      <c r="D1885" s="25">
        <f t="shared" si="87"/>
        <v>466.20247292243823</v>
      </c>
      <c r="E1885">
        <v>240.85941630477043</v>
      </c>
      <c r="F1885" s="25">
        <f t="shared" si="88"/>
        <v>417.86458271866707</v>
      </c>
      <c r="G1885">
        <v>428.6279508013198</v>
      </c>
      <c r="H1885" s="25">
        <f t="shared" si="89"/>
        <v>230.0960482221177</v>
      </c>
      <c r="K1885">
        <v>23.14718185458905</v>
      </c>
      <c r="L1885">
        <v>1883</v>
      </c>
      <c r="M1885" s="25"/>
      <c r="O1885" s="25"/>
      <c r="Q1885" s="25"/>
    </row>
    <row r="1886" spans="1:17" x14ac:dyDescent="0.25">
      <c r="A1886" s="5">
        <f>+'Net Hash Rate'!B1885</f>
        <v>41705</v>
      </c>
      <c r="B1886">
        <f>+'Net Hash Rate'!G1885</f>
        <v>625.8280029296875</v>
      </c>
      <c r="C1886">
        <v>190.0273264205567</v>
      </c>
      <c r="D1886" s="25">
        <f t="shared" si="87"/>
        <v>435.80067650913077</v>
      </c>
      <c r="E1886">
        <v>238.66879514545025</v>
      </c>
      <c r="F1886" s="25">
        <f t="shared" si="88"/>
        <v>387.15920778423725</v>
      </c>
      <c r="G1886">
        <v>427.61658040729941</v>
      </c>
      <c r="H1886" s="25">
        <f t="shared" si="89"/>
        <v>198.21142252238809</v>
      </c>
      <c r="K1886">
        <v>21.502673563116222</v>
      </c>
      <c r="L1886">
        <v>1884</v>
      </c>
      <c r="M1886" s="25"/>
      <c r="O1886" s="25"/>
      <c r="Q1886" s="25"/>
    </row>
    <row r="1887" spans="1:17" x14ac:dyDescent="0.25">
      <c r="A1887" s="5">
        <f>+'Net Hash Rate'!B1886</f>
        <v>41706</v>
      </c>
      <c r="B1887">
        <f>+'Net Hash Rate'!G1886</f>
        <v>615.239990234375</v>
      </c>
      <c r="C1887">
        <v>193.09719285489777</v>
      </c>
      <c r="D1887" s="25">
        <f t="shared" si="87"/>
        <v>422.1427973794772</v>
      </c>
      <c r="E1887">
        <v>243.31444099610249</v>
      </c>
      <c r="F1887" s="25">
        <f t="shared" si="88"/>
        <v>371.92554923827254</v>
      </c>
      <c r="G1887">
        <v>438.38334140061232</v>
      </c>
      <c r="H1887" s="25">
        <f t="shared" si="89"/>
        <v>176.85664883376268</v>
      </c>
      <c r="K1887">
        <v>20.175193807153899</v>
      </c>
      <c r="L1887">
        <v>1885</v>
      </c>
      <c r="M1887" s="25"/>
      <c r="O1887" s="25"/>
      <c r="Q1887" s="25"/>
    </row>
    <row r="1888" spans="1:17" x14ac:dyDescent="0.25">
      <c r="A1888" s="5">
        <f>+'Net Hash Rate'!B1887</f>
        <v>41707</v>
      </c>
      <c r="B1888">
        <f>+'Net Hash Rate'!G1887</f>
        <v>633.1820068359375</v>
      </c>
      <c r="C1888">
        <v>182.82533349680361</v>
      </c>
      <c r="D1888" s="25">
        <f t="shared" si="87"/>
        <v>450.35667333913386</v>
      </c>
      <c r="E1888">
        <v>228.43735497598357</v>
      </c>
      <c r="F1888" s="25">
        <f t="shared" si="88"/>
        <v>404.74465185995393</v>
      </c>
      <c r="G1888">
        <v>405.61725241185826</v>
      </c>
      <c r="H1888" s="25">
        <f t="shared" si="89"/>
        <v>227.56475442407924</v>
      </c>
      <c r="K1888">
        <v>23.696735662270239</v>
      </c>
      <c r="L1888">
        <v>1886</v>
      </c>
      <c r="M1888" s="25"/>
      <c r="O1888" s="25"/>
      <c r="Q1888" s="25"/>
    </row>
    <row r="1889" spans="1:17" x14ac:dyDescent="0.25">
      <c r="A1889" s="5">
        <f>+'Net Hash Rate'!B1888</f>
        <v>41708</v>
      </c>
      <c r="B1889">
        <f>+'Net Hash Rate'!G1888</f>
        <v>625.8280029296875</v>
      </c>
      <c r="C1889">
        <v>193.50557154154288</v>
      </c>
      <c r="D1889" s="25">
        <f t="shared" si="87"/>
        <v>432.32243138814465</v>
      </c>
      <c r="E1889">
        <v>243.4745743427184</v>
      </c>
      <c r="F1889" s="25">
        <f t="shared" si="88"/>
        <v>382.35342858696913</v>
      </c>
      <c r="G1889">
        <v>437.57916572388427</v>
      </c>
      <c r="H1889" s="25">
        <f t="shared" si="89"/>
        <v>188.24883720580323</v>
      </c>
      <c r="K1889">
        <v>20.764349439992007</v>
      </c>
      <c r="L1889">
        <v>1887</v>
      </c>
      <c r="M1889" s="25"/>
      <c r="O1889" s="25"/>
      <c r="Q1889" s="25"/>
    </row>
    <row r="1890" spans="1:17" x14ac:dyDescent="0.25">
      <c r="A1890" s="5">
        <f>+'Net Hash Rate'!B1889</f>
        <v>41709</v>
      </c>
      <c r="B1890">
        <f>+'Net Hash Rate'!G1889</f>
        <v>628.9539794921875</v>
      </c>
      <c r="C1890">
        <v>175.57431071483953</v>
      </c>
      <c r="D1890" s="25">
        <f t="shared" si="87"/>
        <v>453.379668777348</v>
      </c>
      <c r="E1890">
        <v>218.58022064114675</v>
      </c>
      <c r="F1890" s="25">
        <f t="shared" si="88"/>
        <v>410.37375885104075</v>
      </c>
      <c r="G1890">
        <v>385.63667774988727</v>
      </c>
      <c r="H1890" s="25">
        <f t="shared" si="89"/>
        <v>243.31730174230023</v>
      </c>
      <c r="K1890">
        <v>25.301434312869254</v>
      </c>
      <c r="L1890">
        <v>1888</v>
      </c>
      <c r="M1890" s="25"/>
      <c r="O1890" s="25"/>
      <c r="Q1890" s="25"/>
    </row>
    <row r="1891" spans="1:17" x14ac:dyDescent="0.25">
      <c r="A1891" s="5">
        <f>+'Net Hash Rate'!B1890</f>
        <v>41710</v>
      </c>
      <c r="B1891">
        <f>+'Net Hash Rate'!G1890</f>
        <v>631.3909912109375</v>
      </c>
      <c r="C1891">
        <v>165.92793432559907</v>
      </c>
      <c r="D1891" s="25">
        <f t="shared" si="87"/>
        <v>465.46305688533846</v>
      </c>
      <c r="E1891">
        <v>205.15912035443455</v>
      </c>
      <c r="F1891" s="25">
        <f t="shared" si="88"/>
        <v>426.23187085650295</v>
      </c>
      <c r="G1891">
        <v>357.55266248344611</v>
      </c>
      <c r="H1891" s="25">
        <f t="shared" si="89"/>
        <v>273.83832872749139</v>
      </c>
      <c r="K1891">
        <v>28.475084482628649</v>
      </c>
      <c r="L1891">
        <v>1889</v>
      </c>
      <c r="M1891" s="25"/>
      <c r="O1891" s="25"/>
      <c r="Q1891" s="25"/>
    </row>
    <row r="1892" spans="1:17" x14ac:dyDescent="0.25">
      <c r="A1892" s="5">
        <f>+'Net Hash Rate'!B1891</f>
        <v>41711</v>
      </c>
      <c r="B1892">
        <f>+'Net Hash Rate'!G1891</f>
        <v>638.16497802734375</v>
      </c>
      <c r="C1892">
        <v>175.99743398528574</v>
      </c>
      <c r="D1892" s="25">
        <f t="shared" si="87"/>
        <v>462.16754404205801</v>
      </c>
      <c r="E1892">
        <v>218.81328229712358</v>
      </c>
      <c r="F1892" s="25">
        <f t="shared" si="88"/>
        <v>419.35169573022017</v>
      </c>
      <c r="G1892">
        <v>385.13144506445764</v>
      </c>
      <c r="H1892" s="25">
        <f t="shared" si="89"/>
        <v>253.03353296288611</v>
      </c>
      <c r="K1892">
        <v>25.906344249502201</v>
      </c>
      <c r="L1892">
        <v>1890</v>
      </c>
      <c r="M1892" s="25"/>
      <c r="O1892" s="25"/>
      <c r="Q1892" s="25"/>
    </row>
    <row r="1893" spans="1:17" x14ac:dyDescent="0.25">
      <c r="A1893" s="5">
        <f>+'Net Hash Rate'!B1892</f>
        <v>41712</v>
      </c>
      <c r="B1893">
        <f>+'Net Hash Rate'!G1892</f>
        <v>626.70697021484375</v>
      </c>
      <c r="C1893">
        <v>185.04035175475369</v>
      </c>
      <c r="D1893" s="25">
        <f t="shared" si="87"/>
        <v>441.66661846009004</v>
      </c>
      <c r="E1893">
        <v>231.74490560609297</v>
      </c>
      <c r="F1893" s="25">
        <f t="shared" si="88"/>
        <v>394.96206460875078</v>
      </c>
      <c r="G1893">
        <v>413.1687450416203</v>
      </c>
      <c r="H1893" s="25">
        <f t="shared" si="89"/>
        <v>213.53822517322345</v>
      </c>
      <c r="K1893">
        <v>22.695857189390974</v>
      </c>
      <c r="L1893">
        <v>1891</v>
      </c>
      <c r="M1893" s="25"/>
      <c r="O1893" s="25"/>
      <c r="Q1893" s="25"/>
    </row>
    <row r="1894" spans="1:17" x14ac:dyDescent="0.25">
      <c r="A1894" s="5">
        <f>+'Net Hash Rate'!B1893</f>
        <v>41713</v>
      </c>
      <c r="B1894">
        <f>+'Net Hash Rate'!G1893</f>
        <v>633.66497802734375</v>
      </c>
      <c r="C1894">
        <v>159.47819050983014</v>
      </c>
      <c r="D1894" s="25">
        <f t="shared" si="87"/>
        <v>474.18678751751361</v>
      </c>
      <c r="E1894">
        <v>196.16092641822456</v>
      </c>
      <c r="F1894" s="25">
        <f t="shared" si="88"/>
        <v>437.50405160911919</v>
      </c>
      <c r="G1894">
        <v>338.65501405438266</v>
      </c>
      <c r="H1894" s="25">
        <f t="shared" si="89"/>
        <v>295.00996397296109</v>
      </c>
      <c r="K1894">
        <v>31.024084269069</v>
      </c>
      <c r="L1894">
        <v>1892</v>
      </c>
      <c r="M1894" s="25"/>
      <c r="O1894" s="25"/>
      <c r="Q1894" s="25"/>
    </row>
    <row r="1895" spans="1:17" x14ac:dyDescent="0.25">
      <c r="A1895" s="5">
        <f>+'Net Hash Rate'!B1894</f>
        <v>41714</v>
      </c>
      <c r="B1895">
        <f>+'Net Hash Rate'!G1894</f>
        <v>630.71697998046875</v>
      </c>
      <c r="C1895">
        <v>165.68804008151722</v>
      </c>
      <c r="D1895" s="25">
        <f t="shared" si="87"/>
        <v>465.02893989895153</v>
      </c>
      <c r="E1895">
        <v>204.85339104464197</v>
      </c>
      <c r="F1895" s="25">
        <f t="shared" si="88"/>
        <v>425.86358893582678</v>
      </c>
      <c r="G1895">
        <v>356.99119686090006</v>
      </c>
      <c r="H1895" s="25">
        <f t="shared" si="89"/>
        <v>273.72578311956869</v>
      </c>
      <c r="K1895">
        <v>28.496347621352694</v>
      </c>
      <c r="L1895">
        <v>1893</v>
      </c>
      <c r="M1895" s="25"/>
      <c r="O1895" s="25"/>
      <c r="Q1895" s="25"/>
    </row>
    <row r="1896" spans="1:17" x14ac:dyDescent="0.25">
      <c r="A1896" s="5">
        <f>+'Net Hash Rate'!B1895</f>
        <v>41715</v>
      </c>
      <c r="B1896">
        <f>+'Net Hash Rate'!G1895</f>
        <v>621.22198486328125</v>
      </c>
      <c r="C1896">
        <v>168.28014364601103</v>
      </c>
      <c r="D1896" s="25">
        <f t="shared" si="87"/>
        <v>452.94184121727022</v>
      </c>
      <c r="E1896">
        <v>208.79721037521838</v>
      </c>
      <c r="F1896" s="25">
        <f t="shared" si="88"/>
        <v>412.42477448806289</v>
      </c>
      <c r="G1896">
        <v>366.18575608482428</v>
      </c>
      <c r="H1896" s="25">
        <f t="shared" si="89"/>
        <v>255.03622877845697</v>
      </c>
      <c r="K1896">
        <v>26.829691946525468</v>
      </c>
      <c r="L1896">
        <v>1894</v>
      </c>
      <c r="M1896" s="25"/>
      <c r="O1896" s="25"/>
      <c r="Q1896" s="25"/>
    </row>
    <row r="1897" spans="1:17" x14ac:dyDescent="0.25">
      <c r="A1897" s="5">
        <f>+'Net Hash Rate'!B1896</f>
        <v>41716</v>
      </c>
      <c r="B1897">
        <f>+'Net Hash Rate'!G1896</f>
        <v>613.6309814453125</v>
      </c>
      <c r="C1897">
        <v>166.17052753224513</v>
      </c>
      <c r="D1897" s="25">
        <f t="shared" si="87"/>
        <v>447.46045391306734</v>
      </c>
      <c r="E1897">
        <v>206.17214591164301</v>
      </c>
      <c r="F1897" s="25">
        <f t="shared" si="88"/>
        <v>407.45883553366946</v>
      </c>
      <c r="G1897">
        <v>361.55843250641396</v>
      </c>
      <c r="H1897" s="25">
        <f t="shared" si="89"/>
        <v>252.07254893889854</v>
      </c>
      <c r="K1897">
        <v>26.84654103756106</v>
      </c>
      <c r="L1897">
        <v>1895</v>
      </c>
      <c r="M1897" s="25"/>
      <c r="O1897" s="25"/>
      <c r="Q1897" s="25"/>
    </row>
    <row r="1898" spans="1:17" x14ac:dyDescent="0.25">
      <c r="A1898" s="5">
        <f>+'Net Hash Rate'!B1897</f>
        <v>41717</v>
      </c>
      <c r="B1898">
        <f>+'Net Hash Rate'!G1897</f>
        <v>608.81597900390625</v>
      </c>
      <c r="C1898">
        <v>154.12048521572893</v>
      </c>
      <c r="D1898" s="25">
        <f t="shared" si="87"/>
        <v>454.69549378817732</v>
      </c>
      <c r="E1898">
        <v>189.70676388220159</v>
      </c>
      <c r="F1898" s="25">
        <f t="shared" si="88"/>
        <v>419.10921512170466</v>
      </c>
      <c r="G1898">
        <v>327.94166336211481</v>
      </c>
      <c r="H1898" s="25">
        <f t="shared" si="89"/>
        <v>280.87431564179144</v>
      </c>
      <c r="K1898">
        <v>30.665448200397385</v>
      </c>
      <c r="L1898">
        <v>1896</v>
      </c>
      <c r="M1898" s="25"/>
      <c r="O1898" s="25"/>
      <c r="Q1898" s="25"/>
    </row>
    <row r="1899" spans="1:17" x14ac:dyDescent="0.25">
      <c r="A1899" s="5">
        <f>+'Net Hash Rate'!B1898</f>
        <v>41718</v>
      </c>
      <c r="B1899">
        <f>+'Net Hash Rate'!G1898</f>
        <v>586.59002685546875</v>
      </c>
      <c r="C1899">
        <v>153.44479465168459</v>
      </c>
      <c r="D1899" s="25">
        <f t="shared" si="87"/>
        <v>433.14523220378419</v>
      </c>
      <c r="E1899">
        <v>189.62147697438749</v>
      </c>
      <c r="F1899" s="25">
        <f t="shared" si="88"/>
        <v>396.96854988108123</v>
      </c>
      <c r="G1899">
        <v>330.14979945692704</v>
      </c>
      <c r="H1899" s="25">
        <f t="shared" si="89"/>
        <v>256.44022739854171</v>
      </c>
      <c r="K1899">
        <v>28.735320392735577</v>
      </c>
      <c r="L1899">
        <v>1897</v>
      </c>
      <c r="M1899" s="25"/>
      <c r="O1899" s="25"/>
      <c r="Q1899" s="25"/>
    </row>
    <row r="1900" spans="1:17" x14ac:dyDescent="0.25">
      <c r="A1900" s="5">
        <f>+'Net Hash Rate'!B1899</f>
        <v>41719</v>
      </c>
      <c r="B1900">
        <f>+'Net Hash Rate'!G1899</f>
        <v>570.77099609375</v>
      </c>
      <c r="C1900">
        <v>145.17414051975007</v>
      </c>
      <c r="D1900" s="25">
        <f t="shared" si="87"/>
        <v>425.59685557399996</v>
      </c>
      <c r="E1900">
        <v>178.79794210937411</v>
      </c>
      <c r="F1900" s="25">
        <f t="shared" si="88"/>
        <v>391.97305398437589</v>
      </c>
      <c r="G1900">
        <v>309.40959938426892</v>
      </c>
      <c r="H1900" s="25">
        <f t="shared" si="89"/>
        <v>261.36139670948108</v>
      </c>
      <c r="K1900">
        <v>30.378256029585945</v>
      </c>
      <c r="L1900">
        <v>1898</v>
      </c>
      <c r="M1900" s="25"/>
      <c r="O1900" s="25"/>
      <c r="Q1900" s="25"/>
    </row>
    <row r="1901" spans="1:17" x14ac:dyDescent="0.25">
      <c r="A1901" s="5">
        <f>+'Net Hash Rate'!B1900</f>
        <v>41720</v>
      </c>
      <c r="B1901">
        <f>+'Net Hash Rate'!G1900</f>
        <v>564.4219970703125</v>
      </c>
      <c r="C1901">
        <v>155.61975819603779</v>
      </c>
      <c r="D1901" s="25">
        <f t="shared" si="87"/>
        <v>408.80223887427474</v>
      </c>
      <c r="E1901">
        <v>193.47263627590723</v>
      </c>
      <c r="F1901" s="25">
        <f t="shared" si="88"/>
        <v>370.94936079440527</v>
      </c>
      <c r="G1901">
        <v>340.51214117716012</v>
      </c>
      <c r="H1901" s="25">
        <f t="shared" si="89"/>
        <v>223.90985589315238</v>
      </c>
      <c r="K1901">
        <v>25.919439235983276</v>
      </c>
      <c r="L1901">
        <v>1899</v>
      </c>
      <c r="M1901" s="25"/>
      <c r="O1901" s="25"/>
      <c r="Q1901" s="25"/>
    </row>
    <row r="1902" spans="1:17" x14ac:dyDescent="0.25">
      <c r="A1902" s="5">
        <f>+'Net Hash Rate'!B1901</f>
        <v>41721</v>
      </c>
      <c r="B1902">
        <f>+'Net Hash Rate'!G1901</f>
        <v>561.35302734375</v>
      </c>
      <c r="C1902">
        <v>133.32840115333391</v>
      </c>
      <c r="D1902" s="25">
        <f t="shared" si="87"/>
        <v>428.02462619041609</v>
      </c>
      <c r="E1902">
        <v>162.79051927337312</v>
      </c>
      <c r="F1902" s="25">
        <f t="shared" si="88"/>
        <v>398.56250807037691</v>
      </c>
      <c r="G1902">
        <v>277.23611711066548</v>
      </c>
      <c r="H1902" s="25">
        <f t="shared" si="89"/>
        <v>284.11691023308452</v>
      </c>
      <c r="K1902">
        <v>34.867116433094729</v>
      </c>
      <c r="L1902">
        <v>1900</v>
      </c>
      <c r="M1902" s="25"/>
      <c r="O1902" s="25"/>
      <c r="Q1902" s="25"/>
    </row>
    <row r="1903" spans="1:17" x14ac:dyDescent="0.25">
      <c r="A1903" s="5">
        <f>+'Net Hash Rate'!B1902</f>
        <v>41722</v>
      </c>
      <c r="B1903">
        <f>+'Net Hash Rate'!G1902</f>
        <v>586.27197265625</v>
      </c>
      <c r="C1903">
        <v>155.75249772009755</v>
      </c>
      <c r="D1903" s="25">
        <f t="shared" si="87"/>
        <v>430.51947493615245</v>
      </c>
      <c r="E1903">
        <v>192.82209504217059</v>
      </c>
      <c r="F1903" s="25">
        <f t="shared" si="88"/>
        <v>393.44987761407941</v>
      </c>
      <c r="G1903">
        <v>336.81894583976367</v>
      </c>
      <c r="H1903" s="25">
        <f t="shared" si="89"/>
        <v>249.45302681648633</v>
      </c>
      <c r="K1903">
        <v>27.873157910769013</v>
      </c>
      <c r="L1903">
        <v>1901</v>
      </c>
      <c r="M1903" s="25"/>
      <c r="O1903" s="25"/>
      <c r="Q1903" s="25"/>
    </row>
    <row r="1904" spans="1:17" x14ac:dyDescent="0.25">
      <c r="A1904" s="5">
        <f>+'Net Hash Rate'!B1903</f>
        <v>41723</v>
      </c>
      <c r="B1904">
        <f>+'Net Hash Rate'!G1903</f>
        <v>582.280029296875</v>
      </c>
      <c r="C1904">
        <v>171.94955471247042</v>
      </c>
      <c r="D1904" s="25">
        <f t="shared" si="87"/>
        <v>410.33047458440456</v>
      </c>
      <c r="E1904">
        <v>215.35340635260121</v>
      </c>
      <c r="F1904" s="25">
        <f t="shared" si="88"/>
        <v>366.92662294427379</v>
      </c>
      <c r="G1904">
        <v>383.95566804868935</v>
      </c>
      <c r="H1904" s="25">
        <f t="shared" si="89"/>
        <v>198.32436124818565</v>
      </c>
      <c r="K1904">
        <v>22.689072554382243</v>
      </c>
      <c r="L1904">
        <v>1902</v>
      </c>
      <c r="M1904" s="25"/>
      <c r="O1904" s="25"/>
      <c r="Q1904" s="25"/>
    </row>
    <row r="1905" spans="1:17" x14ac:dyDescent="0.25">
      <c r="A1905" s="5">
        <f>+'Net Hash Rate'!B1904</f>
        <v>41724</v>
      </c>
      <c r="B1905">
        <f>+'Net Hash Rate'!G1904</f>
        <v>579.072021484375</v>
      </c>
      <c r="C1905">
        <v>160.7361345748327</v>
      </c>
      <c r="D1905" s="25">
        <f t="shared" si="87"/>
        <v>418.3358869095423</v>
      </c>
      <c r="E1905">
        <v>199.98262442113108</v>
      </c>
      <c r="F1905" s="25">
        <f t="shared" si="88"/>
        <v>379.08939706324395</v>
      </c>
      <c r="G1905">
        <v>352.43561422907743</v>
      </c>
      <c r="H1905" s="25">
        <f t="shared" si="89"/>
        <v>226.63640725529757</v>
      </c>
      <c r="K1905">
        <v>25.582061797498429</v>
      </c>
      <c r="L1905">
        <v>1903</v>
      </c>
      <c r="M1905" s="25"/>
      <c r="O1905" s="25"/>
      <c r="Q1905" s="25"/>
    </row>
    <row r="1906" spans="1:17" x14ac:dyDescent="0.25">
      <c r="A1906" s="5">
        <f>+'Net Hash Rate'!B1905</f>
        <v>41725</v>
      </c>
      <c r="B1906">
        <f>+'Net Hash Rate'!G1905</f>
        <v>478.15899658203125</v>
      </c>
      <c r="C1906">
        <v>140.45287950604714</v>
      </c>
      <c r="D1906" s="25">
        <f t="shared" si="87"/>
        <v>337.70611707598414</v>
      </c>
      <c r="E1906">
        <v>175.80942948863665</v>
      </c>
      <c r="F1906" s="25">
        <f t="shared" si="88"/>
        <v>302.34956709339463</v>
      </c>
      <c r="G1906">
        <v>313.15194789600594</v>
      </c>
      <c r="H1906" s="25">
        <f t="shared" si="89"/>
        <v>165.00704868602531</v>
      </c>
      <c r="K1906">
        <v>22.923466270930525</v>
      </c>
      <c r="L1906">
        <v>1904</v>
      </c>
      <c r="M1906" s="25"/>
      <c r="O1906" s="25"/>
      <c r="Q1906" s="25"/>
    </row>
    <row r="1907" spans="1:17" x14ac:dyDescent="0.25">
      <c r="A1907" s="5">
        <f>+'Net Hash Rate'!B1906</f>
        <v>41726</v>
      </c>
      <c r="B1907">
        <f>+'Net Hash Rate'!G1906</f>
        <v>502.44000244140625</v>
      </c>
      <c r="C1907">
        <v>154.82490968121201</v>
      </c>
      <c r="D1907" s="25">
        <f t="shared" si="87"/>
        <v>347.61509276019422</v>
      </c>
      <c r="E1907">
        <v>194.74007269505174</v>
      </c>
      <c r="F1907" s="25">
        <f t="shared" si="88"/>
        <v>307.69992974635454</v>
      </c>
      <c r="G1907">
        <v>349.79052342231245</v>
      </c>
      <c r="H1907" s="25">
        <f t="shared" si="89"/>
        <v>152.6494790190938</v>
      </c>
      <c r="K1907">
        <v>20.901235511306751</v>
      </c>
      <c r="L1907">
        <v>1905</v>
      </c>
      <c r="M1907" s="25"/>
      <c r="O1907" s="25"/>
      <c r="Q1907" s="25"/>
    </row>
    <row r="1908" spans="1:17" x14ac:dyDescent="0.25">
      <c r="A1908" s="5">
        <f>+'Net Hash Rate'!B1907</f>
        <v>41727</v>
      </c>
      <c r="B1908">
        <f>+'Net Hash Rate'!G1907</f>
        <v>493.17999267578125</v>
      </c>
      <c r="C1908">
        <v>151.32278997256273</v>
      </c>
      <c r="D1908" s="25">
        <f t="shared" si="87"/>
        <v>341.85720270321849</v>
      </c>
      <c r="E1908">
        <v>190.25473148175382</v>
      </c>
      <c r="F1908" s="25">
        <f t="shared" si="88"/>
        <v>302.92526119402743</v>
      </c>
      <c r="G1908">
        <v>341.48585827420663</v>
      </c>
      <c r="H1908" s="25">
        <f t="shared" si="89"/>
        <v>151.69413440157462</v>
      </c>
      <c r="K1908">
        <v>21.074142585312117</v>
      </c>
      <c r="L1908">
        <v>1906</v>
      </c>
      <c r="M1908" s="25"/>
      <c r="O1908" s="25"/>
      <c r="Q1908" s="25"/>
    </row>
    <row r="1909" spans="1:17" x14ac:dyDescent="0.25">
      <c r="A1909" s="5">
        <f>+'Net Hash Rate'!B1908</f>
        <v>41728</v>
      </c>
      <c r="B1909">
        <f>+'Net Hash Rate'!G1908</f>
        <v>461.8699951171875</v>
      </c>
      <c r="C1909">
        <v>147.91869285334815</v>
      </c>
      <c r="D1909" s="25">
        <f t="shared" si="87"/>
        <v>313.95130226383935</v>
      </c>
      <c r="E1909">
        <v>186.74640189950512</v>
      </c>
      <c r="F1909" s="25">
        <f t="shared" si="88"/>
        <v>275.12359321768236</v>
      </c>
      <c r="G1909">
        <v>337.57263768930181</v>
      </c>
      <c r="H1909" s="25">
        <f t="shared" si="89"/>
        <v>124.29735742788569</v>
      </c>
      <c r="K1909">
        <v>19.405809509324921</v>
      </c>
      <c r="L1909">
        <v>1907</v>
      </c>
      <c r="M1909" s="25"/>
      <c r="O1909" s="25"/>
      <c r="Q1909" s="25"/>
    </row>
    <row r="1910" spans="1:17" x14ac:dyDescent="0.25">
      <c r="A1910" s="5">
        <f>+'Net Hash Rate'!B1909</f>
        <v>41729</v>
      </c>
      <c r="B1910">
        <f>+'Net Hash Rate'!G1909</f>
        <v>458.49700927734375</v>
      </c>
      <c r="C1910">
        <v>123.50458335793383</v>
      </c>
      <c r="D1910" s="25">
        <f t="shared" si="87"/>
        <v>334.99242591940992</v>
      </c>
      <c r="E1910">
        <v>153.14294955408047</v>
      </c>
      <c r="F1910" s="25">
        <f t="shared" si="88"/>
        <v>305.35405972326328</v>
      </c>
      <c r="G1910">
        <v>268.27318304301224</v>
      </c>
      <c r="H1910" s="25">
        <f t="shared" si="89"/>
        <v>190.22382623433151</v>
      </c>
      <c r="K1910">
        <v>27.126388036568276</v>
      </c>
      <c r="L1910">
        <v>1908</v>
      </c>
      <c r="M1910" s="25"/>
      <c r="O1910" s="25"/>
      <c r="Q1910" s="25"/>
    </row>
    <row r="1911" spans="1:17" x14ac:dyDescent="0.25">
      <c r="A1911" s="5">
        <f>+'Net Hash Rate'!B1910</f>
        <v>41730</v>
      </c>
      <c r="B1911">
        <f>+'Net Hash Rate'!G1910</f>
        <v>478.71600341796875</v>
      </c>
      <c r="C1911">
        <v>144.24610642254643</v>
      </c>
      <c r="D1911" s="25">
        <f t="shared" si="87"/>
        <v>334.46989699542235</v>
      </c>
      <c r="E1911">
        <v>181.0291497265074</v>
      </c>
      <c r="F1911" s="25">
        <f t="shared" si="88"/>
        <v>297.68685369146135</v>
      </c>
      <c r="G1911">
        <v>323.9128814407436</v>
      </c>
      <c r="H1911" s="25">
        <f t="shared" si="89"/>
        <v>154.80312197722515</v>
      </c>
      <c r="K1911">
        <v>21.823309891886318</v>
      </c>
      <c r="L1911">
        <v>1909</v>
      </c>
      <c r="M1911" s="25"/>
      <c r="O1911" s="25"/>
      <c r="Q1911" s="25"/>
    </row>
    <row r="1912" spans="1:17" x14ac:dyDescent="0.25">
      <c r="A1912" s="5">
        <f>+'Net Hash Rate'!B1911</f>
        <v>41731</v>
      </c>
      <c r="B1912">
        <f>+'Net Hash Rate'!G1911</f>
        <v>437.5150146484375</v>
      </c>
      <c r="C1912">
        <v>125.9005242427402</v>
      </c>
      <c r="D1912" s="25">
        <f t="shared" si="87"/>
        <v>311.61449040569732</v>
      </c>
      <c r="E1912">
        <v>157.25415898599525</v>
      </c>
      <c r="F1912" s="25">
        <f t="shared" si="88"/>
        <v>280.26085566244228</v>
      </c>
      <c r="G1912">
        <v>279.04735314616966</v>
      </c>
      <c r="H1912" s="25">
        <f t="shared" si="89"/>
        <v>158.46766150226784</v>
      </c>
      <c r="K1912">
        <v>23.852889245466464</v>
      </c>
      <c r="L1912">
        <v>1910</v>
      </c>
      <c r="M1912" s="25"/>
      <c r="O1912" s="25"/>
      <c r="Q1912" s="25"/>
    </row>
    <row r="1913" spans="1:17" x14ac:dyDescent="0.25">
      <c r="A1913" s="5">
        <f>+'Net Hash Rate'!B1912</f>
        <v>41732</v>
      </c>
      <c r="B1913">
        <f>+'Net Hash Rate'!G1912</f>
        <v>447.08200073242188</v>
      </c>
      <c r="C1913">
        <v>137.05615079069574</v>
      </c>
      <c r="D1913" s="25">
        <f t="shared" si="87"/>
        <v>310.02584994172616</v>
      </c>
      <c r="E1913">
        <v>172.30238766817479</v>
      </c>
      <c r="F1913" s="25">
        <f t="shared" si="88"/>
        <v>274.77961306424709</v>
      </c>
      <c r="G1913">
        <v>309.21639481874206</v>
      </c>
      <c r="H1913" s="25">
        <f t="shared" si="89"/>
        <v>137.86560591367981</v>
      </c>
      <c r="K1913">
        <v>21.110396620399744</v>
      </c>
      <c r="L1913">
        <v>1911</v>
      </c>
      <c r="M1913" s="25"/>
      <c r="O1913" s="25"/>
      <c r="Q1913" s="25"/>
    </row>
    <row r="1914" spans="1:17" x14ac:dyDescent="0.25">
      <c r="A1914" s="5">
        <f>+'Net Hash Rate'!B1913</f>
        <v>41733</v>
      </c>
      <c r="B1914">
        <f>+'Net Hash Rate'!G1913</f>
        <v>448.87899780273438</v>
      </c>
      <c r="C1914">
        <v>137.93432487125315</v>
      </c>
      <c r="D1914" s="25">
        <f t="shared" si="87"/>
        <v>310.94467293148125</v>
      </c>
      <c r="E1914">
        <v>173.44714690878061</v>
      </c>
      <c r="F1914" s="25">
        <f t="shared" si="88"/>
        <v>275.43185089395377</v>
      </c>
      <c r="G1914">
        <v>311.39670411355576</v>
      </c>
      <c r="H1914" s="25">
        <f t="shared" si="89"/>
        <v>137.48229368917862</v>
      </c>
      <c r="K1914">
        <v>21.014021759435277</v>
      </c>
      <c r="L1914">
        <v>1912</v>
      </c>
      <c r="M1914" s="25"/>
      <c r="O1914" s="25"/>
      <c r="Q1914" s="25"/>
    </row>
    <row r="1915" spans="1:17" x14ac:dyDescent="0.25">
      <c r="A1915" s="5">
        <f>+'Net Hash Rate'!B1914</f>
        <v>41734</v>
      </c>
      <c r="B1915">
        <f>+'Net Hash Rate'!G1914</f>
        <v>464.82598876953125</v>
      </c>
      <c r="C1915">
        <v>156.18366031027068</v>
      </c>
      <c r="D1915" s="25">
        <f t="shared" si="87"/>
        <v>308.64232845926057</v>
      </c>
      <c r="E1915">
        <v>198.05302034425381</v>
      </c>
      <c r="F1915" s="25">
        <f t="shared" si="88"/>
        <v>266.77296842527744</v>
      </c>
      <c r="G1915">
        <v>360.69454939626127</v>
      </c>
      <c r="H1915" s="25">
        <f t="shared" si="89"/>
        <v>104.13143937326998</v>
      </c>
      <c r="K1915">
        <v>17.691734187028512</v>
      </c>
      <c r="L1915">
        <v>1913</v>
      </c>
      <c r="M1915" s="25"/>
      <c r="O1915" s="25"/>
      <c r="Q1915" s="25"/>
    </row>
    <row r="1916" spans="1:17" x14ac:dyDescent="0.25">
      <c r="A1916" s="5">
        <f>+'Net Hash Rate'!B1915</f>
        <v>41735</v>
      </c>
      <c r="B1916">
        <f>+'Net Hash Rate'!G1915</f>
        <v>460.7030029296875</v>
      </c>
      <c r="C1916">
        <v>168.18007668347565</v>
      </c>
      <c r="D1916" s="25">
        <f t="shared" si="87"/>
        <v>292.52292624621185</v>
      </c>
      <c r="E1916">
        <v>214.78544334595833</v>
      </c>
      <c r="F1916" s="25">
        <f t="shared" si="88"/>
        <v>245.91755958372917</v>
      </c>
      <c r="G1916">
        <v>395.82399014637224</v>
      </c>
      <c r="H1916" s="25">
        <f t="shared" si="89"/>
        <v>64.879012783315261</v>
      </c>
      <c r="K1916">
        <v>15.063823616606408</v>
      </c>
      <c r="L1916">
        <v>1914</v>
      </c>
      <c r="M1916" s="25"/>
      <c r="O1916" s="25"/>
      <c r="Q1916" s="25"/>
    </row>
    <row r="1917" spans="1:17" x14ac:dyDescent="0.25">
      <c r="A1917" s="5">
        <f>+'Net Hash Rate'!B1916</f>
        <v>41736</v>
      </c>
      <c r="B1917">
        <f>+'Net Hash Rate'!G1916</f>
        <v>446.22000122070313</v>
      </c>
      <c r="C1917">
        <v>142.46054416997472</v>
      </c>
      <c r="D1917" s="25">
        <f t="shared" si="87"/>
        <v>303.75945705072843</v>
      </c>
      <c r="E1917">
        <v>179.80236358739629</v>
      </c>
      <c r="F1917" s="25">
        <f t="shared" si="88"/>
        <v>266.41763763330687</v>
      </c>
      <c r="G1917">
        <v>324.85666111437064</v>
      </c>
      <c r="H1917" s="25">
        <f t="shared" si="89"/>
        <v>121.36334010633249</v>
      </c>
      <c r="K1917">
        <v>19.522955985953534</v>
      </c>
      <c r="L1917">
        <v>1915</v>
      </c>
      <c r="M1917" s="25"/>
      <c r="O1917" s="25"/>
      <c r="Q1917" s="25"/>
    </row>
    <row r="1918" spans="1:17" x14ac:dyDescent="0.25">
      <c r="A1918" s="5">
        <f>+'Net Hash Rate'!B1917</f>
        <v>41737</v>
      </c>
      <c r="B1918">
        <f>+'Net Hash Rate'!G1917</f>
        <v>450.4639892578125</v>
      </c>
      <c r="C1918">
        <v>153.4202200762702</v>
      </c>
      <c r="D1918" s="25">
        <f t="shared" si="87"/>
        <v>297.0437691815423</v>
      </c>
      <c r="E1918">
        <v>194.78301526459654</v>
      </c>
      <c r="F1918" s="25">
        <f t="shared" si="88"/>
        <v>255.68097399321596</v>
      </c>
      <c r="G1918">
        <v>355.45679317364994</v>
      </c>
      <c r="H1918" s="25">
        <f t="shared" si="89"/>
        <v>95.007196084162558</v>
      </c>
      <c r="K1918">
        <v>17.235417548301996</v>
      </c>
      <c r="L1918">
        <v>1916</v>
      </c>
      <c r="M1918" s="25"/>
      <c r="O1918" s="25"/>
      <c r="Q1918" s="25"/>
    </row>
    <row r="1919" spans="1:17" x14ac:dyDescent="0.25">
      <c r="A1919" s="5">
        <f>+'Net Hash Rate'!B1918</f>
        <v>41738</v>
      </c>
      <c r="B1919">
        <f>+'Net Hash Rate'!G1918</f>
        <v>440.197998046875</v>
      </c>
      <c r="C1919">
        <v>132.10134856799561</v>
      </c>
      <c r="D1919" s="25">
        <f t="shared" si="87"/>
        <v>308.09664947887939</v>
      </c>
      <c r="E1919">
        <v>165.71923730431837</v>
      </c>
      <c r="F1919" s="25">
        <f t="shared" si="88"/>
        <v>274.47876074255663</v>
      </c>
      <c r="G1919">
        <v>296.30792610056443</v>
      </c>
      <c r="H1919" s="25">
        <f t="shared" si="89"/>
        <v>143.89007194631057</v>
      </c>
      <c r="K1919">
        <v>21.995193230275124</v>
      </c>
      <c r="L1919">
        <v>1917</v>
      </c>
      <c r="M1919" s="25"/>
      <c r="O1919" s="25"/>
      <c r="Q1919" s="25"/>
    </row>
    <row r="1920" spans="1:17" x14ac:dyDescent="0.25">
      <c r="A1920" s="5">
        <f>+'Net Hash Rate'!B1919</f>
        <v>41739</v>
      </c>
      <c r="B1920">
        <f>+'Net Hash Rate'!G1919</f>
        <v>360.84100341796875</v>
      </c>
      <c r="C1920">
        <v>126.24175741789942</v>
      </c>
      <c r="D1920" s="25">
        <f t="shared" si="87"/>
        <v>234.59924600006934</v>
      </c>
      <c r="E1920">
        <v>160.65202979465562</v>
      </c>
      <c r="F1920" s="25">
        <f t="shared" si="88"/>
        <v>200.18897362331313</v>
      </c>
      <c r="G1920">
        <v>294.31873284216499</v>
      </c>
      <c r="H1920" s="25">
        <f t="shared" si="89"/>
        <v>66.522270575803759</v>
      </c>
      <c r="K1920">
        <v>16.36250315706576</v>
      </c>
      <c r="L1920">
        <v>1918</v>
      </c>
      <c r="M1920" s="25"/>
      <c r="O1920" s="25"/>
      <c r="Q1920" s="25"/>
    </row>
    <row r="1921" spans="1:17" x14ac:dyDescent="0.25">
      <c r="A1921" s="5">
        <f>+'Net Hash Rate'!B1920</f>
        <v>41740</v>
      </c>
      <c r="B1921">
        <f>+'Net Hash Rate'!G1920</f>
        <v>420.05599975585938</v>
      </c>
      <c r="C1921">
        <v>125.68227744649036</v>
      </c>
      <c r="D1921" s="25">
        <f t="shared" si="87"/>
        <v>294.37372230936899</v>
      </c>
      <c r="E1921">
        <v>157.61896875741621</v>
      </c>
      <c r="F1921" s="25">
        <f t="shared" si="88"/>
        <v>262.43703099844316</v>
      </c>
      <c r="G1921">
        <v>281.67704615470785</v>
      </c>
      <c r="H1921" s="25">
        <f t="shared" si="89"/>
        <v>138.37895360115152</v>
      </c>
      <c r="K1921">
        <v>22.121794855460958</v>
      </c>
      <c r="L1921">
        <v>1919</v>
      </c>
      <c r="M1921" s="25"/>
      <c r="O1921" s="25"/>
      <c r="Q1921" s="25"/>
    </row>
    <row r="1922" spans="1:17" x14ac:dyDescent="0.25">
      <c r="A1922" s="5">
        <f>+'Net Hash Rate'!B1921</f>
        <v>41741</v>
      </c>
      <c r="B1922">
        <f>+'Net Hash Rate'!G1921</f>
        <v>420.66000366210938</v>
      </c>
      <c r="C1922">
        <v>128.63954438426362</v>
      </c>
      <c r="D1922" s="25">
        <f t="shared" si="87"/>
        <v>292.02045927784576</v>
      </c>
      <c r="E1922">
        <v>161.68187630475347</v>
      </c>
      <c r="F1922" s="25">
        <f t="shared" si="88"/>
        <v>258.9781273573559</v>
      </c>
      <c r="G1922">
        <v>290.03481464989665</v>
      </c>
      <c r="H1922" s="25">
        <f t="shared" si="89"/>
        <v>130.62518901221273</v>
      </c>
      <c r="K1922">
        <v>21.21064287936122</v>
      </c>
      <c r="L1922">
        <v>1920</v>
      </c>
      <c r="M1922" s="25"/>
      <c r="O1922" s="25"/>
      <c r="Q1922" s="25"/>
    </row>
    <row r="1923" spans="1:17" x14ac:dyDescent="0.25">
      <c r="A1923" s="5">
        <f>+'Net Hash Rate'!B1922</f>
        <v>41742</v>
      </c>
      <c r="B1923">
        <f>+'Net Hash Rate'!G1922</f>
        <v>414.94900512695313</v>
      </c>
      <c r="C1923">
        <v>139.54030777467767</v>
      </c>
      <c r="D1923" s="25">
        <f t="shared" si="87"/>
        <v>275.40869735227545</v>
      </c>
      <c r="E1923">
        <v>176.96108021474885</v>
      </c>
      <c r="F1923" s="25">
        <f t="shared" si="88"/>
        <v>237.98792491220428</v>
      </c>
      <c r="G1923">
        <v>322.32207075820526</v>
      </c>
      <c r="H1923" s="25">
        <f t="shared" si="89"/>
        <v>92.626934368747868</v>
      </c>
      <c r="K1923">
        <v>17.663474870915927</v>
      </c>
      <c r="L1923">
        <v>1921</v>
      </c>
      <c r="M1923" s="25"/>
      <c r="O1923" s="25"/>
      <c r="Q1923" s="25"/>
    </row>
    <row r="1924" spans="1:17" x14ac:dyDescent="0.25">
      <c r="A1924" s="5">
        <f>+'Net Hash Rate'!B1923</f>
        <v>41743</v>
      </c>
      <c r="B1924">
        <f>+'Net Hash Rate'!G1923</f>
        <v>457.63400268554688</v>
      </c>
      <c r="C1924">
        <v>139.25169777579316</v>
      </c>
      <c r="D1924" s="25">
        <f t="shared" ref="D1924:D1987" si="90">+B1924-C1924</f>
        <v>318.38230490975371</v>
      </c>
      <c r="E1924">
        <v>174.93316827527428</v>
      </c>
      <c r="F1924" s="25">
        <f t="shared" ref="F1924:F1987" si="91">+B1924-E1924</f>
        <v>282.70083441027259</v>
      </c>
      <c r="G1924">
        <v>313.53784043050899</v>
      </c>
      <c r="H1924" s="25">
        <f t="shared" ref="H1924:H1987" si="92">+B1924-G1924</f>
        <v>144.09616225503788</v>
      </c>
      <c r="K1924">
        <v>21.414967519192306</v>
      </c>
      <c r="L1924">
        <v>1922</v>
      </c>
      <c r="M1924" s="25"/>
      <c r="O1924" s="25"/>
      <c r="Q1924" s="25"/>
    </row>
    <row r="1925" spans="1:17" x14ac:dyDescent="0.25">
      <c r="A1925" s="5">
        <f>+'Net Hash Rate'!B1924</f>
        <v>41744</v>
      </c>
      <c r="B1925">
        <f>+'Net Hash Rate'!G1924</f>
        <v>520.12298583984375</v>
      </c>
      <c r="C1925">
        <v>147.68718114762896</v>
      </c>
      <c r="D1925" s="25">
        <f t="shared" si="90"/>
        <v>372.43580469221479</v>
      </c>
      <c r="E1925">
        <v>184.20320070046861</v>
      </c>
      <c r="F1925" s="25">
        <f t="shared" si="91"/>
        <v>335.91978513937511</v>
      </c>
      <c r="G1925">
        <v>326.0496786534743</v>
      </c>
      <c r="H1925" s="25">
        <f t="shared" si="92"/>
        <v>194.07330718636945</v>
      </c>
      <c r="K1925">
        <v>24.478186346896219</v>
      </c>
      <c r="L1925">
        <v>1923</v>
      </c>
      <c r="M1925" s="25"/>
      <c r="O1925" s="25"/>
      <c r="Q1925" s="25"/>
    </row>
    <row r="1926" spans="1:17" x14ac:dyDescent="0.25">
      <c r="A1926" s="5">
        <f>+'Net Hash Rate'!B1925</f>
        <v>41745</v>
      </c>
      <c r="B1926">
        <f>+'Net Hash Rate'!G1925</f>
        <v>529.1619873046875</v>
      </c>
      <c r="C1926">
        <v>160.84766646063051</v>
      </c>
      <c r="D1926" s="25">
        <f t="shared" si="90"/>
        <v>368.31432084405697</v>
      </c>
      <c r="E1926">
        <v>202.04162960325041</v>
      </c>
      <c r="F1926" s="25">
        <f t="shared" si="91"/>
        <v>327.12035770143711</v>
      </c>
      <c r="G1926">
        <v>362.05957943075765</v>
      </c>
      <c r="H1926" s="25">
        <f t="shared" si="92"/>
        <v>167.10240787392985</v>
      </c>
      <c r="K1926">
        <v>21.458347354571039</v>
      </c>
      <c r="L1926">
        <v>1924</v>
      </c>
      <c r="M1926" s="25"/>
      <c r="O1926" s="25"/>
      <c r="Q1926" s="25"/>
    </row>
    <row r="1927" spans="1:17" x14ac:dyDescent="0.25">
      <c r="A1927" s="5">
        <f>+'Net Hash Rate'!B1926</f>
        <v>41746</v>
      </c>
      <c r="B1927">
        <f>+'Net Hash Rate'!G1926</f>
        <v>494.39999389648438</v>
      </c>
      <c r="C1927">
        <v>151.2972838459834</v>
      </c>
      <c r="D1927" s="25">
        <f t="shared" si="90"/>
        <v>343.10271005050095</v>
      </c>
      <c r="E1927">
        <v>190.17292697345169</v>
      </c>
      <c r="F1927" s="25">
        <f t="shared" si="91"/>
        <v>304.22706692303268</v>
      </c>
      <c r="G1927">
        <v>341.185362702102</v>
      </c>
      <c r="H1927" s="25">
        <f t="shared" si="92"/>
        <v>153.21463119438238</v>
      </c>
      <c r="K1927">
        <v>21.181553226559526</v>
      </c>
      <c r="L1927">
        <v>1925</v>
      </c>
      <c r="M1927" s="25"/>
      <c r="O1927" s="25"/>
      <c r="Q1927" s="25"/>
    </row>
    <row r="1928" spans="1:17" x14ac:dyDescent="0.25">
      <c r="A1928" s="5">
        <f>+'Net Hash Rate'!B1927</f>
        <v>41747</v>
      </c>
      <c r="B1928">
        <f>+'Net Hash Rate'!G1927</f>
        <v>478.23098754882813</v>
      </c>
      <c r="C1928">
        <v>142.00940157316882</v>
      </c>
      <c r="D1928" s="25">
        <f t="shared" si="90"/>
        <v>336.22158597565931</v>
      </c>
      <c r="E1928">
        <v>177.95727820666573</v>
      </c>
      <c r="F1928" s="25">
        <f t="shared" si="91"/>
        <v>300.27370934216242</v>
      </c>
      <c r="G1928">
        <v>317.59680498948478</v>
      </c>
      <c r="H1928" s="25">
        <f t="shared" si="92"/>
        <v>160.63418255934334</v>
      </c>
      <c r="K1928">
        <v>22.447273160764851</v>
      </c>
      <c r="L1928">
        <v>1926</v>
      </c>
      <c r="M1928" s="25"/>
      <c r="O1928" s="25"/>
      <c r="Q1928" s="25"/>
    </row>
    <row r="1929" spans="1:17" x14ac:dyDescent="0.25">
      <c r="A1929" s="5">
        <f>+'Net Hash Rate'!B1928</f>
        <v>41748</v>
      </c>
      <c r="B1929">
        <f>+'Net Hash Rate'!G1928</f>
        <v>501.552001953125</v>
      </c>
      <c r="C1929">
        <v>129.06657148677763</v>
      </c>
      <c r="D1929" s="25">
        <f t="shared" si="90"/>
        <v>372.48543046634734</v>
      </c>
      <c r="E1929">
        <v>159.18449899093412</v>
      </c>
      <c r="F1929" s="25">
        <f t="shared" si="91"/>
        <v>342.36750296219088</v>
      </c>
      <c r="G1929">
        <v>276.17758838082995</v>
      </c>
      <c r="H1929" s="25">
        <f t="shared" si="92"/>
        <v>225.37441357229505</v>
      </c>
      <c r="K1929">
        <v>29.682156350096125</v>
      </c>
      <c r="L1929">
        <v>1927</v>
      </c>
      <c r="M1929" s="25"/>
      <c r="O1929" s="25"/>
      <c r="Q1929" s="25"/>
    </row>
    <row r="1930" spans="1:17" x14ac:dyDescent="0.25">
      <c r="A1930" s="5">
        <f>+'Net Hash Rate'!B1929</f>
        <v>41749</v>
      </c>
      <c r="B1930">
        <f>+'Net Hash Rate'!G1929</f>
        <v>497.3179931640625</v>
      </c>
      <c r="C1930">
        <v>112.58878746024216</v>
      </c>
      <c r="D1930" s="25">
        <f t="shared" si="90"/>
        <v>384.72920570382036</v>
      </c>
      <c r="E1930">
        <v>136.5792742692127</v>
      </c>
      <c r="F1930" s="25">
        <f t="shared" si="91"/>
        <v>360.7387188948498</v>
      </c>
      <c r="G1930">
        <v>229.77032027865891</v>
      </c>
      <c r="H1930" s="25">
        <f t="shared" si="92"/>
        <v>267.54767288540359</v>
      </c>
      <c r="K1930">
        <v>38.488176627741758</v>
      </c>
      <c r="L1930">
        <v>1928</v>
      </c>
      <c r="M1930" s="25"/>
      <c r="O1930" s="25"/>
      <c r="Q1930" s="25"/>
    </row>
    <row r="1931" spans="1:17" x14ac:dyDescent="0.25">
      <c r="A1931" s="5">
        <f>+'Net Hash Rate'!B1930</f>
        <v>41750</v>
      </c>
      <c r="B1931">
        <f>+'Net Hash Rate'!G1930</f>
        <v>493.09201049804688</v>
      </c>
      <c r="C1931">
        <v>119.62902109437478</v>
      </c>
      <c r="D1931" s="25">
        <f t="shared" si="90"/>
        <v>373.46298940367211</v>
      </c>
      <c r="E1931">
        <v>146.46783035020567</v>
      </c>
      <c r="F1931" s="25">
        <f t="shared" si="91"/>
        <v>346.62418014784123</v>
      </c>
      <c r="G1931">
        <v>250.72318490448117</v>
      </c>
      <c r="H1931" s="25">
        <f t="shared" si="92"/>
        <v>242.3688255935657</v>
      </c>
      <c r="K1931">
        <v>33.396085721428967</v>
      </c>
      <c r="L1931">
        <v>1929</v>
      </c>
      <c r="M1931" s="25"/>
      <c r="O1931" s="25"/>
      <c r="Q1931" s="25"/>
    </row>
    <row r="1932" spans="1:17" x14ac:dyDescent="0.25">
      <c r="A1932" s="5">
        <f>+'Net Hash Rate'!B1931</f>
        <v>41751</v>
      </c>
      <c r="B1932">
        <f>+'Net Hash Rate'!G1931</f>
        <v>484.42898559570313</v>
      </c>
      <c r="C1932">
        <v>125.68623998303175</v>
      </c>
      <c r="D1932" s="25">
        <f t="shared" si="90"/>
        <v>358.74274561267134</v>
      </c>
      <c r="E1932">
        <v>155.16753423880948</v>
      </c>
      <c r="F1932" s="25">
        <f t="shared" si="91"/>
        <v>329.26145135689364</v>
      </c>
      <c r="G1932">
        <v>269.68762177537826</v>
      </c>
      <c r="H1932" s="25">
        <f t="shared" si="92"/>
        <v>214.74136382032486</v>
      </c>
      <c r="K1932">
        <v>29.20436877704833</v>
      </c>
      <c r="L1932">
        <v>1930</v>
      </c>
      <c r="M1932" s="25"/>
      <c r="O1932" s="25"/>
      <c r="Q1932" s="25"/>
    </row>
    <row r="1933" spans="1:17" x14ac:dyDescent="0.25">
      <c r="A1933" s="5">
        <f>+'Net Hash Rate'!B1932</f>
        <v>41752</v>
      </c>
      <c r="B1933">
        <f>+'Net Hash Rate'!G1932</f>
        <v>486.9320068359375</v>
      </c>
      <c r="C1933">
        <v>119.31795275010492</v>
      </c>
      <c r="D1933" s="25">
        <f t="shared" si="90"/>
        <v>367.61405408583255</v>
      </c>
      <c r="E1933">
        <v>146.2731447322808</v>
      </c>
      <c r="F1933" s="25">
        <f t="shared" si="91"/>
        <v>340.6588621036567</v>
      </c>
      <c r="G1933">
        <v>250.98058798704309</v>
      </c>
      <c r="H1933" s="25">
        <f t="shared" si="92"/>
        <v>235.95141884889441</v>
      </c>
      <c r="K1933">
        <v>32.731123947824258</v>
      </c>
      <c r="L1933">
        <v>1931</v>
      </c>
      <c r="M1933" s="25"/>
      <c r="O1933" s="25"/>
      <c r="Q1933" s="25"/>
    </row>
    <row r="1934" spans="1:17" x14ac:dyDescent="0.25">
      <c r="A1934" s="5">
        <f>+'Net Hash Rate'!B1933</f>
        <v>41753</v>
      </c>
      <c r="B1934">
        <f>+'Net Hash Rate'!G1933</f>
        <v>500.25698852539063</v>
      </c>
      <c r="C1934">
        <v>126.43070602073699</v>
      </c>
      <c r="D1934" s="25">
        <f t="shared" si="90"/>
        <v>373.82628250465365</v>
      </c>
      <c r="E1934">
        <v>155.59203510658978</v>
      </c>
      <c r="F1934" s="25">
        <f t="shared" si="91"/>
        <v>344.66495341880085</v>
      </c>
      <c r="G1934">
        <v>268.86921794058526</v>
      </c>
      <c r="H1934" s="25">
        <f t="shared" si="92"/>
        <v>231.38777058480537</v>
      </c>
      <c r="K1934">
        <v>30.766192973228421</v>
      </c>
      <c r="L1934">
        <v>1932</v>
      </c>
      <c r="M1934" s="25"/>
      <c r="O1934" s="25"/>
      <c r="Q1934" s="25"/>
    </row>
    <row r="1935" spans="1:17" x14ac:dyDescent="0.25">
      <c r="A1935" s="5">
        <f>+'Net Hash Rate'!B1934</f>
        <v>41754</v>
      </c>
      <c r="B1935">
        <f>+'Net Hash Rate'!G1934</f>
        <v>459.6099853515625</v>
      </c>
      <c r="C1935">
        <v>104.86342785307708</v>
      </c>
      <c r="D1935" s="25">
        <f t="shared" si="90"/>
        <v>354.7465574984854</v>
      </c>
      <c r="E1935">
        <v>127.34458699379667</v>
      </c>
      <c r="F1935" s="25">
        <f t="shared" si="91"/>
        <v>332.26539835776583</v>
      </c>
      <c r="G1935">
        <v>214.67264967592203</v>
      </c>
      <c r="H1935" s="25">
        <f t="shared" si="92"/>
        <v>244.93733567564047</v>
      </c>
      <c r="K1935">
        <v>37.871345185856484</v>
      </c>
      <c r="L1935">
        <v>1933</v>
      </c>
      <c r="M1935" s="25"/>
      <c r="O1935" s="25"/>
      <c r="Q1935" s="25"/>
    </row>
    <row r="1936" spans="1:17" x14ac:dyDescent="0.25">
      <c r="A1936" s="5">
        <f>+'Net Hash Rate'!B1935</f>
        <v>41755</v>
      </c>
      <c r="B1936">
        <f>+'Net Hash Rate'!G1935</f>
        <v>456.13900756835938</v>
      </c>
      <c r="C1936">
        <v>110.81670728404805</v>
      </c>
      <c r="D1936" s="25">
        <f t="shared" si="90"/>
        <v>345.32230028431132</v>
      </c>
      <c r="E1936">
        <v>135.70251737598991</v>
      </c>
      <c r="F1936" s="25">
        <f t="shared" si="91"/>
        <v>320.43649019236943</v>
      </c>
      <c r="G1936">
        <v>232.37144667813814</v>
      </c>
      <c r="H1936" s="25">
        <f t="shared" si="92"/>
        <v>223.76756089022123</v>
      </c>
      <c r="K1936">
        <v>33.303055742224238</v>
      </c>
      <c r="L1936">
        <v>1934</v>
      </c>
      <c r="M1936" s="25"/>
      <c r="O1936" s="25"/>
      <c r="Q1936" s="25"/>
    </row>
    <row r="1937" spans="1:17" x14ac:dyDescent="0.25">
      <c r="A1937" s="5">
        <f>+'Net Hash Rate'!B1936</f>
        <v>41756</v>
      </c>
      <c r="B1937">
        <f>+'Net Hash Rate'!G1936</f>
        <v>429.65399169921875</v>
      </c>
      <c r="C1937">
        <v>103.51830690946505</v>
      </c>
      <c r="D1937" s="25">
        <f t="shared" si="90"/>
        <v>326.13568478975367</v>
      </c>
      <c r="E1937">
        <v>126.62940047707468</v>
      </c>
      <c r="F1937" s="25">
        <f t="shared" si="91"/>
        <v>303.02459122214407</v>
      </c>
      <c r="G1937">
        <v>216.40444344045434</v>
      </c>
      <c r="H1937" s="25">
        <f t="shared" si="92"/>
        <v>213.24954825876441</v>
      </c>
      <c r="K1937">
        <v>33.867962206358101</v>
      </c>
      <c r="L1937">
        <v>1935</v>
      </c>
      <c r="M1937" s="25"/>
      <c r="O1937" s="25"/>
      <c r="Q1937" s="25"/>
    </row>
    <row r="1938" spans="1:17" x14ac:dyDescent="0.25">
      <c r="A1938" s="5">
        <f>+'Net Hash Rate'!B1937</f>
        <v>41757</v>
      </c>
      <c r="B1938">
        <f>+'Net Hash Rate'!G1937</f>
        <v>437.05899047851563</v>
      </c>
      <c r="C1938">
        <v>113.52175449286212</v>
      </c>
      <c r="D1938" s="25">
        <f t="shared" si="90"/>
        <v>323.53723598565352</v>
      </c>
      <c r="E1938">
        <v>140.16821670129318</v>
      </c>
      <c r="F1938" s="25">
        <f t="shared" si="91"/>
        <v>296.89077377722242</v>
      </c>
      <c r="G1938">
        <v>243.67639914994353</v>
      </c>
      <c r="H1938" s="25">
        <f t="shared" si="92"/>
        <v>193.38259132857209</v>
      </c>
      <c r="K1938">
        <v>29.140429986232235</v>
      </c>
      <c r="L1938">
        <v>1936</v>
      </c>
      <c r="M1938" s="25"/>
      <c r="O1938" s="25"/>
      <c r="Q1938" s="25"/>
    </row>
    <row r="1939" spans="1:17" x14ac:dyDescent="0.25">
      <c r="A1939" s="5">
        <f>+'Net Hash Rate'!B1938</f>
        <v>41758</v>
      </c>
      <c r="B1939">
        <f>+'Net Hash Rate'!G1938</f>
        <v>444.25299072265625</v>
      </c>
      <c r="C1939">
        <v>102.62974700382379</v>
      </c>
      <c r="D1939" s="25">
        <f t="shared" si="90"/>
        <v>341.62324371883244</v>
      </c>
      <c r="E1939">
        <v>124.84450914180884</v>
      </c>
      <c r="F1939" s="25">
        <f t="shared" si="91"/>
        <v>319.40848158084742</v>
      </c>
      <c r="G1939">
        <v>211.13775266681179</v>
      </c>
      <c r="H1939" s="25">
        <f t="shared" si="92"/>
        <v>233.11523805584446</v>
      </c>
      <c r="K1939">
        <v>36.907700376555312</v>
      </c>
      <c r="L1939">
        <v>1937</v>
      </c>
      <c r="M1939" s="25"/>
      <c r="O1939" s="25"/>
      <c r="Q1939" s="25"/>
    </row>
    <row r="1940" spans="1:17" x14ac:dyDescent="0.25">
      <c r="A1940" s="5">
        <f>+'Net Hash Rate'!B1939</f>
        <v>41759</v>
      </c>
      <c r="B1940">
        <f>+'Net Hash Rate'!G1939</f>
        <v>445.86599731445313</v>
      </c>
      <c r="C1940">
        <v>116.5217934808288</v>
      </c>
      <c r="D1940" s="25">
        <f t="shared" si="90"/>
        <v>329.34420383362431</v>
      </c>
      <c r="E1940">
        <v>143.97713882439294</v>
      </c>
      <c r="F1940" s="25">
        <f t="shared" si="91"/>
        <v>301.88885849006022</v>
      </c>
      <c r="G1940">
        <v>250.62742781146753</v>
      </c>
      <c r="H1940" s="25">
        <f t="shared" si="92"/>
        <v>195.2385695029856</v>
      </c>
      <c r="K1940">
        <v>28.789515458999137</v>
      </c>
      <c r="L1940">
        <v>1938</v>
      </c>
      <c r="M1940" s="25"/>
      <c r="O1940" s="25"/>
      <c r="Q1940" s="25"/>
    </row>
    <row r="1941" spans="1:17" x14ac:dyDescent="0.25">
      <c r="A1941" s="5">
        <f>+'Net Hash Rate'!B1940</f>
        <v>41760</v>
      </c>
      <c r="B1941">
        <f>+'Net Hash Rate'!G1940</f>
        <v>456.26699829101563</v>
      </c>
      <c r="C1941">
        <v>113.36426145688741</v>
      </c>
      <c r="D1941" s="25">
        <f t="shared" si="90"/>
        <v>342.90273683412823</v>
      </c>
      <c r="E1941">
        <v>139.21750588827189</v>
      </c>
      <c r="F1941" s="25">
        <f t="shared" si="91"/>
        <v>317.04949240274374</v>
      </c>
      <c r="G1941">
        <v>239.64443388198472</v>
      </c>
      <c r="H1941" s="25">
        <f t="shared" si="92"/>
        <v>216.6225644090309</v>
      </c>
      <c r="K1941">
        <v>31.832235624665703</v>
      </c>
      <c r="L1941">
        <v>1939</v>
      </c>
      <c r="M1941" s="25"/>
      <c r="O1941" s="25"/>
      <c r="Q1941" s="25"/>
    </row>
    <row r="1942" spans="1:17" x14ac:dyDescent="0.25">
      <c r="A1942" s="5">
        <f>+'Net Hash Rate'!B1941</f>
        <v>41761</v>
      </c>
      <c r="B1942">
        <f>+'Net Hash Rate'!G1941</f>
        <v>446.64401245117188</v>
      </c>
      <c r="C1942">
        <v>118.02217053208464</v>
      </c>
      <c r="D1942" s="25">
        <f t="shared" si="90"/>
        <v>328.62184191908722</v>
      </c>
      <c r="E1942">
        <v>146.0204671158684</v>
      </c>
      <c r="F1942" s="25">
        <f t="shared" si="91"/>
        <v>300.62354533530345</v>
      </c>
      <c r="G1942">
        <v>254.77985019557647</v>
      </c>
      <c r="H1942" s="25">
        <f t="shared" si="92"/>
        <v>191.8641622555954</v>
      </c>
      <c r="K1942">
        <v>28.169300166018253</v>
      </c>
      <c r="L1942">
        <v>1940</v>
      </c>
      <c r="M1942" s="25"/>
      <c r="O1942" s="25"/>
      <c r="Q1942" s="25"/>
    </row>
    <row r="1943" spans="1:17" x14ac:dyDescent="0.25">
      <c r="A1943" s="5">
        <f>+'Net Hash Rate'!B1942</f>
        <v>41762</v>
      </c>
      <c r="B1943">
        <f>+'Net Hash Rate'!G1942</f>
        <v>436.93798828125</v>
      </c>
      <c r="C1943">
        <v>114.36349509589614</v>
      </c>
      <c r="D1943" s="25">
        <f t="shared" si="90"/>
        <v>322.57449318535384</v>
      </c>
      <c r="E1943">
        <v>141.33584083136674</v>
      </c>
      <c r="F1943" s="25">
        <f t="shared" si="91"/>
        <v>295.60214744988326</v>
      </c>
      <c r="G1943">
        <v>246.10991784080244</v>
      </c>
      <c r="H1943" s="25">
        <f t="shared" si="92"/>
        <v>190.82807044044756</v>
      </c>
      <c r="K1943">
        <v>28.702686493698113</v>
      </c>
      <c r="L1943">
        <v>1941</v>
      </c>
      <c r="M1943" s="25"/>
      <c r="O1943" s="25"/>
      <c r="Q1943" s="25"/>
    </row>
    <row r="1944" spans="1:17" x14ac:dyDescent="0.25">
      <c r="A1944" s="5">
        <f>+'Net Hash Rate'!B1943</f>
        <v>41763</v>
      </c>
      <c r="B1944">
        <f>+'Net Hash Rate'!G1943</f>
        <v>434.06399536132813</v>
      </c>
      <c r="C1944">
        <v>109.30440420951369</v>
      </c>
      <c r="D1944" s="25">
        <f t="shared" si="90"/>
        <v>324.75959115181445</v>
      </c>
      <c r="E1944">
        <v>134.45554903109795</v>
      </c>
      <c r="F1944" s="25">
        <f t="shared" si="91"/>
        <v>299.60844633023021</v>
      </c>
      <c r="G1944">
        <v>232.15517109054221</v>
      </c>
      <c r="H1944" s="25">
        <f t="shared" si="92"/>
        <v>201.90882427078591</v>
      </c>
      <c r="K1944">
        <v>30.989564264107202</v>
      </c>
      <c r="L1944">
        <v>1942</v>
      </c>
      <c r="M1944" s="25"/>
      <c r="O1944" s="25"/>
      <c r="Q1944" s="25"/>
    </row>
    <row r="1945" spans="1:17" x14ac:dyDescent="0.25">
      <c r="A1945" s="5">
        <f>+'Net Hash Rate'!B1944</f>
        <v>41764</v>
      </c>
      <c r="B1945">
        <f>+'Net Hash Rate'!G1944</f>
        <v>429.7239990234375</v>
      </c>
      <c r="C1945">
        <v>111.36143771183738</v>
      </c>
      <c r="D1945" s="25">
        <f t="shared" si="90"/>
        <v>318.36256131160013</v>
      </c>
      <c r="E1945">
        <v>137.46332960796926</v>
      </c>
      <c r="F1945" s="25">
        <f t="shared" si="91"/>
        <v>292.26066941546821</v>
      </c>
      <c r="G1945">
        <v>238.85612867849338</v>
      </c>
      <c r="H1945" s="25">
        <f t="shared" si="92"/>
        <v>190.86787034494412</v>
      </c>
      <c r="K1945">
        <v>29.272596415169065</v>
      </c>
      <c r="L1945">
        <v>1943</v>
      </c>
      <c r="M1945" s="25"/>
      <c r="O1945" s="25"/>
      <c r="Q1945" s="25"/>
    </row>
    <row r="1946" spans="1:17" x14ac:dyDescent="0.25">
      <c r="A1946" s="5">
        <f>+'Net Hash Rate'!B1945</f>
        <v>41765</v>
      </c>
      <c r="B1946">
        <f>+'Net Hash Rate'!G1945</f>
        <v>426.99200439453125</v>
      </c>
      <c r="C1946">
        <v>86.441554007294343</v>
      </c>
      <c r="D1946" s="25">
        <f t="shared" si="90"/>
        <v>340.55045038723688</v>
      </c>
      <c r="E1946">
        <v>103.1366007674298</v>
      </c>
      <c r="F1946" s="25">
        <f t="shared" si="91"/>
        <v>323.85540362710145</v>
      </c>
      <c r="G1946">
        <v>167.988509907176</v>
      </c>
      <c r="H1946" s="25">
        <f t="shared" si="92"/>
        <v>259.00349448735528</v>
      </c>
      <c r="K1946">
        <v>48.955902470484382</v>
      </c>
      <c r="L1946">
        <v>1944</v>
      </c>
      <c r="M1946" s="25"/>
      <c r="O1946" s="25"/>
      <c r="Q1946" s="25"/>
    </row>
    <row r="1947" spans="1:17" x14ac:dyDescent="0.25">
      <c r="A1947" s="5">
        <f>+'Net Hash Rate'!B1946</f>
        <v>41766</v>
      </c>
      <c r="B1947">
        <f>+'Net Hash Rate'!G1946</f>
        <v>436.96099853515625</v>
      </c>
      <c r="C1947">
        <v>112.68077313380844</v>
      </c>
      <c r="D1947" s="25">
        <f t="shared" si="90"/>
        <v>324.28022540134782</v>
      </c>
      <c r="E1947">
        <v>139.0099998947999</v>
      </c>
      <c r="F1947" s="25">
        <f t="shared" si="91"/>
        <v>297.95099864035637</v>
      </c>
      <c r="G1947">
        <v>241.28588124787115</v>
      </c>
      <c r="H1947" s="25">
        <f t="shared" si="92"/>
        <v>195.6751172872851</v>
      </c>
      <c r="K1947">
        <v>29.559263096791685</v>
      </c>
      <c r="L1947">
        <v>1945</v>
      </c>
      <c r="M1947" s="25"/>
      <c r="O1947" s="25"/>
      <c r="Q1947" s="25"/>
    </row>
    <row r="1948" spans="1:17" x14ac:dyDescent="0.25">
      <c r="A1948" s="5">
        <f>+'Net Hash Rate'!B1947</f>
        <v>41767</v>
      </c>
      <c r="B1948">
        <f>+'Net Hash Rate'!G1947</f>
        <v>435.34298706054688</v>
      </c>
      <c r="C1948">
        <v>108.67240375577563</v>
      </c>
      <c r="D1948" s="25">
        <f t="shared" si="90"/>
        <v>326.67058330477124</v>
      </c>
      <c r="E1948">
        <v>133.53351937876317</v>
      </c>
      <c r="F1948" s="25">
        <f t="shared" si="91"/>
        <v>301.8094676817837</v>
      </c>
      <c r="G1948">
        <v>230.10652301625879</v>
      </c>
      <c r="H1948" s="25">
        <f t="shared" si="92"/>
        <v>205.23646404428808</v>
      </c>
      <c r="K1948">
        <v>31.535567905348618</v>
      </c>
      <c r="L1948">
        <v>1946</v>
      </c>
      <c r="M1948" s="25"/>
      <c r="O1948" s="25"/>
      <c r="Q1948" s="25"/>
    </row>
    <row r="1949" spans="1:17" x14ac:dyDescent="0.25">
      <c r="A1949" s="5">
        <f>+'Net Hash Rate'!B1948</f>
        <v>41768</v>
      </c>
      <c r="B1949">
        <f>+'Net Hash Rate'!G1948</f>
        <v>448.2349853515625</v>
      </c>
      <c r="C1949">
        <v>109.42019621213254</v>
      </c>
      <c r="D1949" s="25">
        <f t="shared" si="90"/>
        <v>338.81478913942999</v>
      </c>
      <c r="E1949">
        <v>134.07467408778822</v>
      </c>
      <c r="F1949" s="25">
        <f t="shared" si="91"/>
        <v>314.16031126377425</v>
      </c>
      <c r="G1949">
        <v>229.84499339577292</v>
      </c>
      <c r="H1949" s="25">
        <f t="shared" si="92"/>
        <v>218.38999195578958</v>
      </c>
      <c r="K1949">
        <v>32.982061029065875</v>
      </c>
      <c r="L1949">
        <v>1947</v>
      </c>
      <c r="M1949" s="25"/>
      <c r="O1949" s="25"/>
      <c r="Q1949" s="25"/>
    </row>
    <row r="1950" spans="1:17" x14ac:dyDescent="0.25">
      <c r="A1950" s="5">
        <f>+'Net Hash Rate'!B1949</f>
        <v>41769</v>
      </c>
      <c r="B1950">
        <f>+'Net Hash Rate'!G1949</f>
        <v>452.71099853515625</v>
      </c>
      <c r="C1950">
        <v>106.19830601873605</v>
      </c>
      <c r="D1950" s="25">
        <f t="shared" si="90"/>
        <v>346.5126925164202</v>
      </c>
      <c r="E1950">
        <v>129.45225723366528</v>
      </c>
      <c r="F1950" s="25">
        <f t="shared" si="91"/>
        <v>323.258741301491</v>
      </c>
      <c r="G1950">
        <v>219.78223072805821</v>
      </c>
      <c r="H1950" s="25">
        <f t="shared" si="92"/>
        <v>232.92876780709804</v>
      </c>
      <c r="K1950">
        <v>35.762974401764986</v>
      </c>
      <c r="L1950">
        <v>1948</v>
      </c>
      <c r="M1950" s="25"/>
      <c r="O1950" s="25"/>
      <c r="Q1950" s="25"/>
    </row>
    <row r="1951" spans="1:17" x14ac:dyDescent="0.25">
      <c r="A1951" s="5">
        <f>+'Net Hash Rate'!B1950</f>
        <v>41770</v>
      </c>
      <c r="B1951">
        <f>+'Net Hash Rate'!G1950</f>
        <v>436.5419921875</v>
      </c>
      <c r="C1951">
        <v>114.79490797292657</v>
      </c>
      <c r="D1951" s="25">
        <f t="shared" si="90"/>
        <v>321.74708421457342</v>
      </c>
      <c r="E1951">
        <v>141.94702399608764</v>
      </c>
      <c r="F1951" s="25">
        <f t="shared" si="91"/>
        <v>294.59496819141236</v>
      </c>
      <c r="G1951">
        <v>247.41941868805668</v>
      </c>
      <c r="H1951" s="25">
        <f t="shared" si="92"/>
        <v>189.12257349944332</v>
      </c>
      <c r="K1951">
        <v>28.439514675625542</v>
      </c>
      <c r="L1951">
        <v>1949</v>
      </c>
      <c r="M1951" s="25"/>
      <c r="O1951" s="25"/>
      <c r="Q1951" s="25"/>
    </row>
    <row r="1952" spans="1:17" x14ac:dyDescent="0.25">
      <c r="A1952" s="5">
        <f>+'Net Hash Rate'!B1951</f>
        <v>41771</v>
      </c>
      <c r="B1952">
        <f>+'Net Hash Rate'!G1951</f>
        <v>438.42800903320313</v>
      </c>
      <c r="C1952">
        <v>109.18691766276463</v>
      </c>
      <c r="D1952" s="25">
        <f t="shared" si="90"/>
        <v>329.24109137043848</v>
      </c>
      <c r="E1952">
        <v>134.12666131662931</v>
      </c>
      <c r="F1952" s="25">
        <f t="shared" si="91"/>
        <v>304.30134771657379</v>
      </c>
      <c r="G1952">
        <v>231.00509554006675</v>
      </c>
      <c r="H1952" s="25">
        <f t="shared" si="92"/>
        <v>207.42291349313638</v>
      </c>
      <c r="K1952">
        <v>31.68351007355302</v>
      </c>
      <c r="L1952">
        <v>1950</v>
      </c>
      <c r="M1952" s="25"/>
      <c r="O1952" s="25"/>
      <c r="Q1952" s="25"/>
    </row>
    <row r="1953" spans="1:17" x14ac:dyDescent="0.25">
      <c r="A1953" s="5">
        <f>+'Net Hash Rate'!B1952</f>
        <v>41772</v>
      </c>
      <c r="B1953">
        <f>+'Net Hash Rate'!G1952</f>
        <v>437.41299438476563</v>
      </c>
      <c r="C1953">
        <v>118.12575787937462</v>
      </c>
      <c r="D1953" s="25">
        <f t="shared" si="90"/>
        <v>319.28723650539098</v>
      </c>
      <c r="E1953">
        <v>146.51590862817056</v>
      </c>
      <c r="F1953" s="25">
        <f t="shared" si="91"/>
        <v>290.89708575659506</v>
      </c>
      <c r="G1953">
        <v>256.79744921186852</v>
      </c>
      <c r="H1953" s="25">
        <f t="shared" si="92"/>
        <v>180.6155451728971</v>
      </c>
      <c r="K1953">
        <v>26.991380721901802</v>
      </c>
      <c r="L1953">
        <v>1951</v>
      </c>
      <c r="M1953" s="25"/>
      <c r="O1953" s="25"/>
      <c r="Q1953" s="25"/>
    </row>
    <row r="1954" spans="1:17" x14ac:dyDescent="0.25">
      <c r="A1954" s="5">
        <f>+'Net Hash Rate'!B1953</f>
        <v>41773</v>
      </c>
      <c r="B1954">
        <f>+'Net Hash Rate'!G1953</f>
        <v>441.75</v>
      </c>
      <c r="C1954">
        <v>123.85421325546116</v>
      </c>
      <c r="D1954" s="25">
        <f t="shared" si="90"/>
        <v>317.89578674453884</v>
      </c>
      <c r="E1954">
        <v>154.26520129357877</v>
      </c>
      <c r="F1954" s="25">
        <f t="shared" si="91"/>
        <v>287.4847987064212</v>
      </c>
      <c r="G1954">
        <v>272.39668432764665</v>
      </c>
      <c r="H1954" s="25">
        <f t="shared" si="92"/>
        <v>169.35331567235335</v>
      </c>
      <c r="K1954">
        <v>25.087967784229804</v>
      </c>
      <c r="L1954">
        <v>1952</v>
      </c>
      <c r="M1954" s="25"/>
      <c r="O1954" s="25"/>
      <c r="Q1954" s="25"/>
    </row>
    <row r="1955" spans="1:17" x14ac:dyDescent="0.25">
      <c r="A1955" s="5">
        <f>+'Net Hash Rate'!B1954</f>
        <v>41774</v>
      </c>
      <c r="B1955">
        <f>+'Net Hash Rate'!G1954</f>
        <v>444.31600952148438</v>
      </c>
      <c r="C1955">
        <v>112.15468753891969</v>
      </c>
      <c r="D1955" s="25">
        <f t="shared" si="90"/>
        <v>332.16132198256469</v>
      </c>
      <c r="E1955">
        <v>138.00240731360694</v>
      </c>
      <c r="F1955" s="25">
        <f t="shared" si="91"/>
        <v>306.31360220787747</v>
      </c>
      <c r="G1955">
        <v>238.40787477837949</v>
      </c>
      <c r="H1955" s="25">
        <f t="shared" si="92"/>
        <v>205.90813474310488</v>
      </c>
      <c r="K1955">
        <v>30.841682736704811</v>
      </c>
      <c r="L1955">
        <v>1953</v>
      </c>
      <c r="M1955" s="25"/>
      <c r="O1955" s="25"/>
      <c r="Q1955" s="25"/>
    </row>
    <row r="1956" spans="1:17" x14ac:dyDescent="0.25">
      <c r="A1956" s="5">
        <f>+'Net Hash Rate'!B1955</f>
        <v>41775</v>
      </c>
      <c r="B1956">
        <f>+'Net Hash Rate'!G1955</f>
        <v>445.01300048828125</v>
      </c>
      <c r="C1956">
        <v>108.005723639316</v>
      </c>
      <c r="D1956" s="25">
        <f t="shared" si="90"/>
        <v>337.00727684896526</v>
      </c>
      <c r="E1956">
        <v>132.24331569467566</v>
      </c>
      <c r="F1956" s="25">
        <f t="shared" si="91"/>
        <v>312.76968479360562</v>
      </c>
      <c r="G1956">
        <v>226.39424203372067</v>
      </c>
      <c r="H1956" s="25">
        <f t="shared" si="92"/>
        <v>218.61875845456058</v>
      </c>
      <c r="K1956">
        <v>33.370372048103675</v>
      </c>
      <c r="L1956">
        <v>1954</v>
      </c>
      <c r="M1956" s="25"/>
      <c r="O1956" s="25"/>
      <c r="Q1956" s="25"/>
    </row>
    <row r="1957" spans="1:17" x14ac:dyDescent="0.25">
      <c r="A1957" s="5">
        <f>+'Net Hash Rate'!B1956</f>
        <v>41776</v>
      </c>
      <c r="B1957">
        <f>+'Net Hash Rate'!G1956</f>
        <v>446.35800170898438</v>
      </c>
      <c r="C1957">
        <v>117.33926712852742</v>
      </c>
      <c r="D1957" s="25">
        <f t="shared" si="90"/>
        <v>329.01873458045696</v>
      </c>
      <c r="E1957">
        <v>145.08783759808577</v>
      </c>
      <c r="F1957" s="25">
        <f t="shared" si="91"/>
        <v>301.27016411089858</v>
      </c>
      <c r="G1957">
        <v>252.87715958708523</v>
      </c>
      <c r="H1957" s="25">
        <f t="shared" si="92"/>
        <v>193.48084212189914</v>
      </c>
      <c r="K1957">
        <v>28.457140300592368</v>
      </c>
      <c r="L1957">
        <v>1955</v>
      </c>
      <c r="M1957" s="25"/>
      <c r="O1957" s="25"/>
      <c r="Q1957" s="25"/>
    </row>
    <row r="1958" spans="1:17" x14ac:dyDescent="0.25">
      <c r="A1958" s="5">
        <f>+'Net Hash Rate'!B1957</f>
        <v>41777</v>
      </c>
      <c r="B1958">
        <f>+'Net Hash Rate'!G1957</f>
        <v>444.80899047851563</v>
      </c>
      <c r="C1958">
        <v>117.04941756400603</v>
      </c>
      <c r="D1958" s="25">
        <f t="shared" si="90"/>
        <v>327.75957291450959</v>
      </c>
      <c r="E1958">
        <v>144.7464825621652</v>
      </c>
      <c r="F1958" s="25">
        <f t="shared" si="91"/>
        <v>300.06250791635046</v>
      </c>
      <c r="G1958">
        <v>252.33573154751411</v>
      </c>
      <c r="H1958" s="25">
        <f t="shared" si="92"/>
        <v>192.47325893100151</v>
      </c>
      <c r="K1958">
        <v>28.400950607838983</v>
      </c>
      <c r="L1958">
        <v>1956</v>
      </c>
      <c r="M1958" s="25"/>
      <c r="O1958" s="25"/>
      <c r="Q1958" s="25"/>
    </row>
    <row r="1959" spans="1:17" x14ac:dyDescent="0.25">
      <c r="A1959" s="5">
        <f>+'Net Hash Rate'!B1958</f>
        <v>41778</v>
      </c>
      <c r="B1959">
        <f>+'Net Hash Rate'!G1958</f>
        <v>444.31298828125</v>
      </c>
      <c r="C1959">
        <v>115.68983119246067</v>
      </c>
      <c r="D1959" s="25">
        <f t="shared" si="90"/>
        <v>328.6231570887893</v>
      </c>
      <c r="E1959">
        <v>142.88691669075527</v>
      </c>
      <c r="F1959" s="25">
        <f t="shared" si="91"/>
        <v>301.42607159049476</v>
      </c>
      <c r="G1959">
        <v>248.5339953088808</v>
      </c>
      <c r="H1959" s="25">
        <f t="shared" si="92"/>
        <v>195.7789929723692</v>
      </c>
      <c r="K1959">
        <v>28.999268214329391</v>
      </c>
      <c r="L1959">
        <v>1957</v>
      </c>
      <c r="M1959" s="25"/>
      <c r="O1959" s="25"/>
      <c r="Q1959" s="25"/>
    </row>
    <row r="1960" spans="1:17" x14ac:dyDescent="0.25">
      <c r="A1960" s="5">
        <f>+'Net Hash Rate'!B1959</f>
        <v>41779</v>
      </c>
      <c r="B1960">
        <f>+'Net Hash Rate'!G1959</f>
        <v>485.83099365234375</v>
      </c>
      <c r="C1960">
        <v>115.68130551224756</v>
      </c>
      <c r="D1960" s="25">
        <f t="shared" si="90"/>
        <v>370.1496881400962</v>
      </c>
      <c r="E1960">
        <v>141.29052855984219</v>
      </c>
      <c r="F1960" s="25">
        <f t="shared" si="91"/>
        <v>344.54046509250156</v>
      </c>
      <c r="G1960">
        <v>240.76955548822383</v>
      </c>
      <c r="H1960" s="25">
        <f t="shared" si="92"/>
        <v>245.06143816411992</v>
      </c>
      <c r="K1960">
        <v>34.689035660520311</v>
      </c>
      <c r="L1960">
        <v>1958</v>
      </c>
      <c r="M1960" s="25"/>
      <c r="O1960" s="25"/>
      <c r="Q1960" s="25"/>
    </row>
    <row r="1961" spans="1:17" x14ac:dyDescent="0.25">
      <c r="A1961" s="5">
        <f>+'Net Hash Rate'!B1960</f>
        <v>41780</v>
      </c>
      <c r="B1961">
        <f>+'Net Hash Rate'!G1960</f>
        <v>489.16299438476563</v>
      </c>
      <c r="C1961">
        <v>116.65450272471192</v>
      </c>
      <c r="D1961" s="25">
        <f t="shared" si="90"/>
        <v>372.50849166005372</v>
      </c>
      <c r="E1961">
        <v>142.5079920564491</v>
      </c>
      <c r="F1961" s="25">
        <f t="shared" si="91"/>
        <v>346.65500232831653</v>
      </c>
      <c r="G1961">
        <v>242.93587136558236</v>
      </c>
      <c r="H1961" s="25">
        <f t="shared" si="92"/>
        <v>246.22712301918327</v>
      </c>
      <c r="K1961">
        <v>34.580259883397872</v>
      </c>
      <c r="L1961">
        <v>1959</v>
      </c>
      <c r="M1961" s="25"/>
      <c r="O1961" s="25"/>
      <c r="Q1961" s="25"/>
    </row>
    <row r="1962" spans="1:17" x14ac:dyDescent="0.25">
      <c r="A1962" s="5">
        <f>+'Net Hash Rate'!B1961</f>
        <v>41781</v>
      </c>
      <c r="B1962">
        <f>+'Net Hash Rate'!G1961</f>
        <v>526.0579833984375</v>
      </c>
      <c r="C1962">
        <v>121.00436300886496</v>
      </c>
      <c r="D1962" s="25">
        <f t="shared" si="90"/>
        <v>405.05362038957253</v>
      </c>
      <c r="E1962">
        <v>147.10989100027552</v>
      </c>
      <c r="F1962" s="25">
        <f t="shared" si="91"/>
        <v>378.94809239816198</v>
      </c>
      <c r="G1962">
        <v>248.51681448291009</v>
      </c>
      <c r="H1962" s="25">
        <f t="shared" si="92"/>
        <v>277.54116891552741</v>
      </c>
      <c r="K1962">
        <v>37.238422806649567</v>
      </c>
      <c r="L1962">
        <v>1960</v>
      </c>
      <c r="M1962" s="25"/>
      <c r="O1962" s="25"/>
      <c r="Q1962" s="25"/>
    </row>
    <row r="1963" spans="1:17" x14ac:dyDescent="0.25">
      <c r="A1963" s="5">
        <f>+'Net Hash Rate'!B1962</f>
        <v>41782</v>
      </c>
      <c r="B1963">
        <f>+'Net Hash Rate'!G1962</f>
        <v>519.03900146484375</v>
      </c>
      <c r="C1963">
        <v>114.71327836581563</v>
      </c>
      <c r="D1963" s="25">
        <f t="shared" si="90"/>
        <v>404.3257230990281</v>
      </c>
      <c r="E1963">
        <v>138.68559400083188</v>
      </c>
      <c r="F1963" s="25">
        <f t="shared" si="91"/>
        <v>380.35340746401187</v>
      </c>
      <c r="G1963">
        <v>231.80605408505261</v>
      </c>
      <c r="H1963" s="25">
        <f t="shared" si="92"/>
        <v>287.23294737979114</v>
      </c>
      <c r="K1963">
        <v>40.479265758550042</v>
      </c>
      <c r="L1963">
        <v>1961</v>
      </c>
      <c r="M1963" s="25"/>
      <c r="O1963" s="25"/>
      <c r="Q1963" s="25"/>
    </row>
    <row r="1964" spans="1:17" x14ac:dyDescent="0.25">
      <c r="A1964" s="5">
        <f>+'Net Hash Rate'!B1963</f>
        <v>41783</v>
      </c>
      <c r="B1964">
        <f>+'Net Hash Rate'!G1963</f>
        <v>525.63299560546875</v>
      </c>
      <c r="C1964">
        <v>119.3716750149444</v>
      </c>
      <c r="D1964" s="25">
        <f t="shared" si="90"/>
        <v>406.26132059052435</v>
      </c>
      <c r="E1964">
        <v>144.87027902695746</v>
      </c>
      <c r="F1964" s="25">
        <f t="shared" si="91"/>
        <v>380.76271657851129</v>
      </c>
      <c r="G1964">
        <v>243.91960631162252</v>
      </c>
      <c r="H1964" s="25">
        <f t="shared" si="92"/>
        <v>281.71338929384626</v>
      </c>
      <c r="K1964">
        <v>38.238452934831045</v>
      </c>
      <c r="L1964">
        <v>1962</v>
      </c>
      <c r="M1964" s="25"/>
      <c r="O1964" s="25"/>
      <c r="Q1964" s="25"/>
    </row>
    <row r="1965" spans="1:17" x14ac:dyDescent="0.25">
      <c r="A1965" s="5">
        <f>+'Net Hash Rate'!B1964</f>
        <v>41784</v>
      </c>
      <c r="B1965">
        <f>+'Net Hash Rate'!G1964</f>
        <v>570.094970703125</v>
      </c>
      <c r="C1965">
        <v>128.63327767910096</v>
      </c>
      <c r="D1965" s="25">
        <f t="shared" si="90"/>
        <v>441.46169302402404</v>
      </c>
      <c r="E1965">
        <v>155.96976666218379</v>
      </c>
      <c r="F1965" s="25">
        <f t="shared" si="91"/>
        <v>414.12520404094118</v>
      </c>
      <c r="G1965">
        <v>262.15835811696917</v>
      </c>
      <c r="H1965" s="25">
        <f t="shared" si="92"/>
        <v>307.93661258615583</v>
      </c>
      <c r="K1965">
        <v>38.758015483017275</v>
      </c>
      <c r="L1965">
        <v>1963</v>
      </c>
      <c r="M1965" s="25"/>
      <c r="O1965" s="25"/>
      <c r="Q1965" s="25"/>
    </row>
    <row r="1966" spans="1:17" x14ac:dyDescent="0.25">
      <c r="A1966" s="5">
        <f>+'Net Hash Rate'!B1965</f>
        <v>41785</v>
      </c>
      <c r="B1966">
        <f>+'Net Hash Rate'!G1965</f>
        <v>581.8270263671875</v>
      </c>
      <c r="C1966">
        <v>130.58556435625533</v>
      </c>
      <c r="D1966" s="25">
        <f t="shared" si="90"/>
        <v>451.2414620109322</v>
      </c>
      <c r="E1966">
        <v>158.21940349343322</v>
      </c>
      <c r="F1966" s="25">
        <f t="shared" si="91"/>
        <v>423.60762287375428</v>
      </c>
      <c r="G1966">
        <v>265.56305162180098</v>
      </c>
      <c r="H1966" s="25">
        <f t="shared" si="92"/>
        <v>316.26397474538652</v>
      </c>
      <c r="K1966">
        <v>39.190338463294459</v>
      </c>
      <c r="L1966">
        <v>1964</v>
      </c>
      <c r="M1966" s="25"/>
      <c r="O1966" s="25"/>
      <c r="Q1966" s="25"/>
    </row>
    <row r="1967" spans="1:17" x14ac:dyDescent="0.25">
      <c r="A1967" s="5">
        <f>+'Net Hash Rate'!B1966</f>
        <v>41786</v>
      </c>
      <c r="B1967">
        <f>+'Net Hash Rate'!G1966</f>
        <v>569.63299560546875</v>
      </c>
      <c r="C1967">
        <v>128.27500002174074</v>
      </c>
      <c r="D1967" s="25">
        <f t="shared" si="90"/>
        <v>441.35799558372798</v>
      </c>
      <c r="E1967">
        <v>155.49237806926496</v>
      </c>
      <c r="F1967" s="25">
        <f t="shared" si="91"/>
        <v>414.14061753620376</v>
      </c>
      <c r="G1967">
        <v>261.21828309487279</v>
      </c>
      <c r="H1967" s="25">
        <f t="shared" si="92"/>
        <v>308.41471251059596</v>
      </c>
      <c r="K1967">
        <v>38.918487576260112</v>
      </c>
      <c r="L1967">
        <v>1965</v>
      </c>
      <c r="M1967" s="25"/>
      <c r="O1967" s="25"/>
      <c r="Q1967" s="25"/>
    </row>
    <row r="1968" spans="1:17" x14ac:dyDescent="0.25">
      <c r="A1968" s="5">
        <f>+'Net Hash Rate'!B1967</f>
        <v>41787</v>
      </c>
      <c r="B1968">
        <f>+'Net Hash Rate'!G1967</f>
        <v>574.45501708984375</v>
      </c>
      <c r="C1968">
        <v>114.43471793318338</v>
      </c>
      <c r="D1968" s="25">
        <f t="shared" si="90"/>
        <v>460.02029915666037</v>
      </c>
      <c r="E1968">
        <v>136.18566528929352</v>
      </c>
      <c r="F1968" s="25">
        <f t="shared" si="91"/>
        <v>438.26935180055023</v>
      </c>
      <c r="G1968">
        <v>220.67722029410365</v>
      </c>
      <c r="H1968" s="25">
        <f t="shared" si="92"/>
        <v>353.77779679574007</v>
      </c>
      <c r="K1968">
        <v>50.758649722254013</v>
      </c>
      <c r="L1968">
        <v>1966</v>
      </c>
      <c r="M1968" s="25"/>
      <c r="O1968" s="25"/>
      <c r="Q1968" s="25"/>
    </row>
    <row r="1969" spans="1:17" x14ac:dyDescent="0.25">
      <c r="A1969" s="5">
        <f>+'Net Hash Rate'!B1968</f>
        <v>41788</v>
      </c>
      <c r="B1969">
        <f>+'Net Hash Rate'!G1968</f>
        <v>565.5059814453125</v>
      </c>
      <c r="C1969">
        <v>125.41451851950241</v>
      </c>
      <c r="D1969" s="25">
        <f t="shared" si="90"/>
        <v>440.09146292581011</v>
      </c>
      <c r="E1969">
        <v>151.69765778779316</v>
      </c>
      <c r="F1969" s="25">
        <f t="shared" si="91"/>
        <v>413.80832365751934</v>
      </c>
      <c r="G1969">
        <v>253.79451227546875</v>
      </c>
      <c r="H1969" s="25">
        <f t="shared" si="92"/>
        <v>311.71146916984378</v>
      </c>
      <c r="K1969">
        <v>40.186200751757831</v>
      </c>
      <c r="L1969">
        <v>1967</v>
      </c>
      <c r="M1969" s="25"/>
      <c r="O1969" s="25"/>
      <c r="Q1969" s="25"/>
    </row>
    <row r="1970" spans="1:17" x14ac:dyDescent="0.25">
      <c r="A1970" s="5">
        <f>+'Net Hash Rate'!B1969</f>
        <v>41789</v>
      </c>
      <c r="B1970">
        <f>+'Net Hash Rate'!G1969</f>
        <v>616.469970703125</v>
      </c>
      <c r="C1970">
        <v>119.4123864982744</v>
      </c>
      <c r="D1970" s="25">
        <f t="shared" si="90"/>
        <v>497.05758420485063</v>
      </c>
      <c r="E1970">
        <v>141.4595741540906</v>
      </c>
      <c r="F1970" s="25">
        <f t="shared" si="91"/>
        <v>475.0103965490344</v>
      </c>
      <c r="G1970">
        <v>227.10187460310868</v>
      </c>
      <c r="H1970" s="25">
        <f t="shared" si="92"/>
        <v>389.36809610001632</v>
      </c>
      <c r="K1970">
        <v>54.108406963957357</v>
      </c>
      <c r="L1970">
        <v>1968</v>
      </c>
      <c r="M1970" s="25"/>
      <c r="O1970" s="25"/>
      <c r="Q1970" s="25"/>
    </row>
    <row r="1971" spans="1:17" x14ac:dyDescent="0.25">
      <c r="A1971" s="5">
        <f>+'Net Hash Rate'!B1970</f>
        <v>41790</v>
      </c>
      <c r="B1971">
        <f>+'Net Hash Rate'!G1970</f>
        <v>623.25701904296875</v>
      </c>
      <c r="C1971">
        <v>137.94563940181931</v>
      </c>
      <c r="D1971" s="25">
        <f t="shared" si="90"/>
        <v>485.31137964114941</v>
      </c>
      <c r="E1971">
        <v>166.80733269323414</v>
      </c>
      <c r="F1971" s="25">
        <f t="shared" si="91"/>
        <v>456.44968634973463</v>
      </c>
      <c r="G1971">
        <v>278.92058028373503</v>
      </c>
      <c r="H1971" s="25">
        <f t="shared" si="92"/>
        <v>344.33643875923372</v>
      </c>
      <c r="K1971">
        <v>40.356166888005212</v>
      </c>
      <c r="L1971">
        <v>1969</v>
      </c>
      <c r="M1971" s="25"/>
      <c r="O1971" s="25"/>
      <c r="Q1971" s="25"/>
    </row>
    <row r="1972" spans="1:17" x14ac:dyDescent="0.25">
      <c r="A1972" s="5">
        <f>+'Net Hash Rate'!B1971</f>
        <v>41791</v>
      </c>
      <c r="B1972">
        <f>+'Net Hash Rate'!G1971</f>
        <v>629.02398681640625</v>
      </c>
      <c r="C1972">
        <v>125.98956348507582</v>
      </c>
      <c r="D1972" s="25">
        <f t="shared" si="90"/>
        <v>503.03442333133046</v>
      </c>
      <c r="E1972">
        <v>150.06790130757585</v>
      </c>
      <c r="F1972" s="25">
        <f t="shared" si="91"/>
        <v>478.95608550883037</v>
      </c>
      <c r="G1972">
        <v>243.60020457907746</v>
      </c>
      <c r="H1972" s="25">
        <f t="shared" si="92"/>
        <v>385.42378223732879</v>
      </c>
      <c r="K1972">
        <v>50.139782276293282</v>
      </c>
      <c r="L1972">
        <v>1970</v>
      </c>
      <c r="M1972" s="25"/>
      <c r="O1972" s="25"/>
      <c r="Q1972" s="25"/>
    </row>
    <row r="1973" spans="1:17" x14ac:dyDescent="0.25">
      <c r="A1973" s="5">
        <f>+'Net Hash Rate'!B1972</f>
        <v>41792</v>
      </c>
      <c r="B1973">
        <f>+'Net Hash Rate'!G1972</f>
        <v>658.7860107421875</v>
      </c>
      <c r="C1973">
        <v>132.77747070839533</v>
      </c>
      <c r="D1973" s="25">
        <f t="shared" si="90"/>
        <v>526.0085400337922</v>
      </c>
      <c r="E1973">
        <v>158.31061343265657</v>
      </c>
      <c r="F1973" s="25">
        <f t="shared" si="91"/>
        <v>500.47539730953093</v>
      </c>
      <c r="G1973">
        <v>257.49410634504903</v>
      </c>
      <c r="H1973" s="25">
        <f t="shared" si="92"/>
        <v>401.29190439713847</v>
      </c>
      <c r="K1973">
        <v>49.442425075295077</v>
      </c>
      <c r="L1973">
        <v>1971</v>
      </c>
      <c r="M1973" s="25"/>
      <c r="O1973" s="25"/>
      <c r="Q1973" s="25"/>
    </row>
    <row r="1974" spans="1:17" x14ac:dyDescent="0.25">
      <c r="A1974" s="5">
        <f>+'Net Hash Rate'!B1973</f>
        <v>41793</v>
      </c>
      <c r="B1974">
        <f>+'Net Hash Rate'!G1973</f>
        <v>665.72998046875</v>
      </c>
      <c r="C1974">
        <v>138.56640733742722</v>
      </c>
      <c r="D1974" s="25">
        <f t="shared" si="90"/>
        <v>527.16357313132278</v>
      </c>
      <c r="E1974">
        <v>166.04397167706031</v>
      </c>
      <c r="F1974" s="25">
        <f t="shared" si="91"/>
        <v>499.68600879168969</v>
      </c>
      <c r="G1974">
        <v>272.78057035436535</v>
      </c>
      <c r="H1974" s="25">
        <f t="shared" si="92"/>
        <v>392.94941011438465</v>
      </c>
      <c r="K1974">
        <v>46.044567847314006</v>
      </c>
      <c r="L1974">
        <v>1972</v>
      </c>
      <c r="M1974" s="25"/>
      <c r="O1974" s="25"/>
      <c r="Q1974" s="25"/>
    </row>
    <row r="1975" spans="1:17" x14ac:dyDescent="0.25">
      <c r="A1975" s="5">
        <f>+'Net Hash Rate'!B1974</f>
        <v>41794</v>
      </c>
      <c r="B1975">
        <f>+'Net Hash Rate'!G1974</f>
        <v>636.78399658203125</v>
      </c>
      <c r="C1975">
        <v>135.59117520522071</v>
      </c>
      <c r="D1975" s="25">
        <f t="shared" si="90"/>
        <v>501.19282137681057</v>
      </c>
      <c r="E1975">
        <v>163.03796424336787</v>
      </c>
      <c r="F1975" s="25">
        <f t="shared" si="91"/>
        <v>473.74603233866338</v>
      </c>
      <c r="G1975">
        <v>269.65501626205071</v>
      </c>
      <c r="H1975" s="25">
        <f t="shared" si="92"/>
        <v>367.12898031998054</v>
      </c>
      <c r="K1975">
        <v>43.825263845345745</v>
      </c>
      <c r="L1975">
        <v>1973</v>
      </c>
      <c r="M1975" s="25"/>
      <c r="O1975" s="25"/>
      <c r="Q1975" s="25"/>
    </row>
    <row r="1976" spans="1:17" x14ac:dyDescent="0.25">
      <c r="A1976" s="5">
        <f>+'Net Hash Rate'!B1975</f>
        <v>41795</v>
      </c>
      <c r="B1976">
        <f>+'Net Hash Rate'!G1975</f>
        <v>656.05999755859375</v>
      </c>
      <c r="C1976">
        <v>150.60586329705382</v>
      </c>
      <c r="D1976" s="25">
        <f t="shared" si="90"/>
        <v>505.45413426153993</v>
      </c>
      <c r="E1976">
        <v>183.04757209135747</v>
      </c>
      <c r="F1976" s="25">
        <f t="shared" si="91"/>
        <v>473.01242546723631</v>
      </c>
      <c r="G1976">
        <v>309.06738990283003</v>
      </c>
      <c r="H1976" s="25">
        <f t="shared" si="92"/>
        <v>346.99260765576372</v>
      </c>
      <c r="K1976">
        <v>37.392910771725383</v>
      </c>
      <c r="L1976">
        <v>1974</v>
      </c>
      <c r="M1976" s="25"/>
      <c r="O1976" s="25"/>
      <c r="Q1976" s="25"/>
    </row>
    <row r="1977" spans="1:17" x14ac:dyDescent="0.25">
      <c r="A1977" s="5">
        <f>+'Net Hash Rate'!B1976</f>
        <v>41796</v>
      </c>
      <c r="B1977">
        <f>+'Net Hash Rate'!G1976</f>
        <v>645.56500244140625</v>
      </c>
      <c r="C1977">
        <v>148.52203654779828</v>
      </c>
      <c r="D1977" s="25">
        <f t="shared" si="90"/>
        <v>497.04296589360797</v>
      </c>
      <c r="E1977">
        <v>180.56897596671442</v>
      </c>
      <c r="F1977" s="25">
        <f t="shared" si="91"/>
        <v>464.9960264746918</v>
      </c>
      <c r="G1977">
        <v>305.05531213949405</v>
      </c>
      <c r="H1977" s="25">
        <f t="shared" si="92"/>
        <v>340.5096903019122</v>
      </c>
      <c r="K1977">
        <v>37.223620719316862</v>
      </c>
      <c r="L1977">
        <v>1975</v>
      </c>
      <c r="M1977" s="25"/>
      <c r="O1977" s="25"/>
      <c r="Q1977" s="25"/>
    </row>
    <row r="1978" spans="1:17" x14ac:dyDescent="0.25">
      <c r="A1978" s="5">
        <f>+'Net Hash Rate'!B1977</f>
        <v>41797</v>
      </c>
      <c r="B1978">
        <f>+'Net Hash Rate'!G1977</f>
        <v>652.7080078125</v>
      </c>
      <c r="C1978">
        <v>140.12644748300565</v>
      </c>
      <c r="D1978" s="25">
        <f t="shared" si="90"/>
        <v>512.58156032949432</v>
      </c>
      <c r="E1978">
        <v>168.69643560693609</v>
      </c>
      <c r="F1978" s="25">
        <f t="shared" si="91"/>
        <v>484.01157220556388</v>
      </c>
      <c r="G1978">
        <v>279.6765544743439</v>
      </c>
      <c r="H1978" s="25">
        <f t="shared" si="92"/>
        <v>373.0314533381561</v>
      </c>
      <c r="K1978">
        <v>43.059021916791195</v>
      </c>
      <c r="L1978">
        <v>1976</v>
      </c>
      <c r="M1978" s="25"/>
      <c r="O1978" s="25"/>
      <c r="Q1978" s="25"/>
    </row>
    <row r="1979" spans="1:17" x14ac:dyDescent="0.25">
      <c r="A1979" s="5">
        <f>+'Net Hash Rate'!B1978</f>
        <v>41798</v>
      </c>
      <c r="B1979">
        <f>+'Net Hash Rate'!G1978</f>
        <v>653.6400146484375</v>
      </c>
      <c r="C1979">
        <v>151.22496188322347</v>
      </c>
      <c r="D1979" s="25">
        <f t="shared" si="90"/>
        <v>502.415052765214</v>
      </c>
      <c r="E1979">
        <v>183.99532360671427</v>
      </c>
      <c r="F1979" s="25">
        <f t="shared" si="91"/>
        <v>469.64469104172326</v>
      </c>
      <c r="G1979">
        <v>311.29179372161462</v>
      </c>
      <c r="H1979" s="25">
        <f t="shared" si="92"/>
        <v>342.34822092682288</v>
      </c>
      <c r="K1979">
        <v>36.795325508175829</v>
      </c>
      <c r="L1979">
        <v>1977</v>
      </c>
      <c r="M1979" s="25"/>
      <c r="O1979" s="25"/>
      <c r="Q1979" s="25"/>
    </row>
    <row r="1980" spans="1:17" x14ac:dyDescent="0.25">
      <c r="A1980" s="5">
        <f>+'Net Hash Rate'!B1979</f>
        <v>41799</v>
      </c>
      <c r="B1980">
        <f>+'Net Hash Rate'!G1979</f>
        <v>645.34100341796875</v>
      </c>
      <c r="C1980">
        <v>138.87340368825917</v>
      </c>
      <c r="D1980" s="25">
        <f t="shared" si="90"/>
        <v>506.4675997297096</v>
      </c>
      <c r="E1980">
        <v>167.24632019263126</v>
      </c>
      <c r="F1980" s="25">
        <f t="shared" si="91"/>
        <v>478.09468322533746</v>
      </c>
      <c r="G1980">
        <v>277.46091435386461</v>
      </c>
      <c r="H1980" s="25">
        <f t="shared" si="92"/>
        <v>367.88008906410414</v>
      </c>
      <c r="K1980">
        <v>42.840933859020033</v>
      </c>
      <c r="L1980">
        <v>1978</v>
      </c>
      <c r="M1980" s="25"/>
      <c r="O1980" s="25"/>
      <c r="Q1980" s="25"/>
    </row>
    <row r="1981" spans="1:17" x14ac:dyDescent="0.25">
      <c r="A1981" s="5">
        <f>+'Net Hash Rate'!B1980</f>
        <v>41800</v>
      </c>
      <c r="B1981">
        <f>+'Net Hash Rate'!G1980</f>
        <v>649.8070068359375</v>
      </c>
      <c r="C1981">
        <v>146.38887461655389</v>
      </c>
      <c r="D1981" s="25">
        <f t="shared" si="90"/>
        <v>503.41813221938361</v>
      </c>
      <c r="E1981">
        <v>177.45975122954016</v>
      </c>
      <c r="F1981" s="25">
        <f t="shared" si="91"/>
        <v>472.34725560639731</v>
      </c>
      <c r="G1981">
        <v>298.15457143268486</v>
      </c>
      <c r="H1981" s="25">
        <f t="shared" si="92"/>
        <v>351.65243540325264</v>
      </c>
      <c r="K1981">
        <v>38.885401669727862</v>
      </c>
      <c r="L1981">
        <v>1979</v>
      </c>
      <c r="M1981" s="25"/>
      <c r="O1981" s="25"/>
      <c r="Q1981" s="25"/>
    </row>
    <row r="1982" spans="1:17" x14ac:dyDescent="0.25">
      <c r="A1982" s="5">
        <f>+'Net Hash Rate'!B1981</f>
        <v>41801</v>
      </c>
      <c r="B1982">
        <f>+'Net Hash Rate'!G1981</f>
        <v>627.90997314453125</v>
      </c>
      <c r="C1982">
        <v>155.27264921280528</v>
      </c>
      <c r="D1982" s="25">
        <f t="shared" si="90"/>
        <v>472.63732393172597</v>
      </c>
      <c r="E1982">
        <v>190.56991552251458</v>
      </c>
      <c r="F1982" s="25">
        <f t="shared" si="91"/>
        <v>437.34005762201667</v>
      </c>
      <c r="G1982">
        <v>327.68214650258079</v>
      </c>
      <c r="H1982" s="25">
        <f t="shared" si="92"/>
        <v>300.22782664195046</v>
      </c>
      <c r="K1982">
        <v>32.136471065016053</v>
      </c>
      <c r="L1982">
        <v>1980</v>
      </c>
      <c r="M1982" s="25"/>
      <c r="O1982" s="25"/>
      <c r="Q1982" s="25"/>
    </row>
    <row r="1983" spans="1:17" x14ac:dyDescent="0.25">
      <c r="A1983" s="5">
        <f>+'Net Hash Rate'!B1982</f>
        <v>41802</v>
      </c>
      <c r="B1983">
        <f>+'Net Hash Rate'!G1982</f>
        <v>581.802978515625</v>
      </c>
      <c r="C1983">
        <v>126.48342863688845</v>
      </c>
      <c r="D1983" s="25">
        <f t="shared" si="90"/>
        <v>455.31954987873655</v>
      </c>
      <c r="E1983">
        <v>152.55253259024806</v>
      </c>
      <c r="F1983" s="25">
        <f t="shared" si="91"/>
        <v>429.25044592537694</v>
      </c>
      <c r="G1983">
        <v>253.81796689707346</v>
      </c>
      <c r="H1983" s="25">
        <f t="shared" si="92"/>
        <v>327.98501161855154</v>
      </c>
      <c r="K1983">
        <v>41.918085165644477</v>
      </c>
      <c r="L1983">
        <v>1981</v>
      </c>
      <c r="M1983" s="25"/>
      <c r="O1983" s="25"/>
      <c r="Q1983" s="25"/>
    </row>
    <row r="1984" spans="1:17" x14ac:dyDescent="0.25">
      <c r="A1984" s="5">
        <f>+'Net Hash Rate'!B1983</f>
        <v>41803</v>
      </c>
      <c r="B1984">
        <f>+'Net Hash Rate'!G1983</f>
        <v>597.427001953125</v>
      </c>
      <c r="C1984">
        <v>131.36474079463713</v>
      </c>
      <c r="D1984" s="25">
        <f t="shared" si="90"/>
        <v>466.0622611584879</v>
      </c>
      <c r="E1984">
        <v>158.70056567217949</v>
      </c>
      <c r="F1984" s="25">
        <f t="shared" si="91"/>
        <v>438.72643628094551</v>
      </c>
      <c r="G1984">
        <v>264.88657740899248</v>
      </c>
      <c r="H1984" s="25">
        <f t="shared" si="92"/>
        <v>332.54042454413252</v>
      </c>
      <c r="K1984">
        <v>40.918810088636157</v>
      </c>
      <c r="L1984">
        <v>1982</v>
      </c>
      <c r="M1984" s="25"/>
      <c r="O1984" s="25"/>
      <c r="Q1984" s="25"/>
    </row>
    <row r="1985" spans="1:17" x14ac:dyDescent="0.25">
      <c r="A1985" s="5">
        <f>+'Net Hash Rate'!B1984</f>
        <v>41804</v>
      </c>
      <c r="B1985">
        <f>+'Net Hash Rate'!G1984</f>
        <v>571.69000244140625</v>
      </c>
      <c r="C1985">
        <v>131.22228148155486</v>
      </c>
      <c r="D1985" s="25">
        <f t="shared" si="90"/>
        <v>440.46772095985136</v>
      </c>
      <c r="E1985">
        <v>159.48603256396163</v>
      </c>
      <c r="F1985" s="25">
        <f t="shared" si="91"/>
        <v>412.20396987744459</v>
      </c>
      <c r="G1985">
        <v>269.27657364357083</v>
      </c>
      <c r="H1985" s="25">
        <f t="shared" si="92"/>
        <v>302.41342879783542</v>
      </c>
      <c r="K1985">
        <v>37.402060583588472</v>
      </c>
      <c r="L1985">
        <v>1983</v>
      </c>
      <c r="M1985" s="25"/>
      <c r="O1985" s="25"/>
      <c r="Q1985" s="25"/>
    </row>
    <row r="1986" spans="1:17" x14ac:dyDescent="0.25">
      <c r="A1986" s="5">
        <f>+'Net Hash Rate'!B1985</f>
        <v>41805</v>
      </c>
      <c r="B1986">
        <f>+'Net Hash Rate'!G1985</f>
        <v>591.97198486328125</v>
      </c>
      <c r="C1986">
        <v>128.13391856323145</v>
      </c>
      <c r="D1986" s="25">
        <f t="shared" si="90"/>
        <v>463.83806630004983</v>
      </c>
      <c r="E1986">
        <v>154.44484313178049</v>
      </c>
      <c r="F1986" s="25">
        <f t="shared" si="91"/>
        <v>437.52714173150076</v>
      </c>
      <c r="G1986">
        <v>256.64962961830901</v>
      </c>
      <c r="H1986" s="25">
        <f t="shared" si="92"/>
        <v>335.32235524497224</v>
      </c>
      <c r="K1986">
        <v>42.309853316626004</v>
      </c>
      <c r="L1986">
        <v>1984</v>
      </c>
      <c r="M1986" s="25"/>
      <c r="O1986" s="25"/>
      <c r="Q1986" s="25"/>
    </row>
    <row r="1987" spans="1:17" x14ac:dyDescent="0.25">
      <c r="A1987" s="5">
        <f>+'Net Hash Rate'!B1986</f>
        <v>41806</v>
      </c>
      <c r="B1987">
        <f>+'Net Hash Rate'!G1986</f>
        <v>588.05999755859375</v>
      </c>
      <c r="C1987">
        <v>138.61269775454937</v>
      </c>
      <c r="D1987" s="25">
        <f t="shared" si="90"/>
        <v>449.44729980404441</v>
      </c>
      <c r="E1987">
        <v>169.07234261096337</v>
      </c>
      <c r="F1987" s="25">
        <f t="shared" si="91"/>
        <v>418.9876549476304</v>
      </c>
      <c r="G1987">
        <v>287.39283305570376</v>
      </c>
      <c r="H1987" s="25">
        <f t="shared" si="92"/>
        <v>300.66716450288999</v>
      </c>
      <c r="K1987">
        <v>35.413200797794744</v>
      </c>
      <c r="L1987">
        <v>1985</v>
      </c>
      <c r="M1987" s="25"/>
      <c r="O1987" s="25"/>
      <c r="Q1987" s="25"/>
    </row>
    <row r="1988" spans="1:17" x14ac:dyDescent="0.25">
      <c r="A1988" s="5">
        <f>+'Net Hash Rate'!B1987</f>
        <v>41807</v>
      </c>
      <c r="B1988">
        <f>+'Net Hash Rate'!G1987</f>
        <v>607.343017578125</v>
      </c>
      <c r="C1988">
        <v>141.75816155444019</v>
      </c>
      <c r="D1988" s="25">
        <f t="shared" ref="D1988:D2051" si="93">+B1988-C1988</f>
        <v>465.58485602368478</v>
      </c>
      <c r="E1988">
        <v>172.68235784610576</v>
      </c>
      <c r="F1988" s="25">
        <f t="shared" ref="F1988:F2051" si="94">+B1988-E1988</f>
        <v>434.66065973201921</v>
      </c>
      <c r="G1988">
        <v>292.80739834108067</v>
      </c>
      <c r="H1988" s="25">
        <f t="shared" ref="H1988:H2051" si="95">+B1988-G1988</f>
        <v>314.53561923704433</v>
      </c>
      <c r="K1988">
        <v>36.133636066654908</v>
      </c>
      <c r="L1988">
        <v>1986</v>
      </c>
      <c r="M1988" s="25"/>
      <c r="O1988" s="25"/>
      <c r="Q1988" s="25"/>
    </row>
    <row r="1989" spans="1:17" x14ac:dyDescent="0.25">
      <c r="A1989" s="5">
        <f>+'Net Hash Rate'!B1988</f>
        <v>41808</v>
      </c>
      <c r="B1989">
        <f>+'Net Hash Rate'!G1988</f>
        <v>604.875</v>
      </c>
      <c r="C1989">
        <v>150.34766144879734</v>
      </c>
      <c r="D1989" s="25">
        <f t="shared" si="93"/>
        <v>454.52733855120266</v>
      </c>
      <c r="E1989">
        <v>184.64438933140346</v>
      </c>
      <c r="F1989" s="25">
        <f t="shared" si="94"/>
        <v>420.23061066859657</v>
      </c>
      <c r="G1989">
        <v>317.87002879138669</v>
      </c>
      <c r="H1989" s="25">
        <f t="shared" si="95"/>
        <v>287.00497120861331</v>
      </c>
      <c r="K1989">
        <v>31.806696436371389</v>
      </c>
      <c r="L1989">
        <v>1987</v>
      </c>
      <c r="M1989" s="25"/>
      <c r="O1989" s="25"/>
      <c r="Q1989" s="25"/>
    </row>
    <row r="1990" spans="1:17" x14ac:dyDescent="0.25">
      <c r="A1990" s="5">
        <f>+'Net Hash Rate'!B1989</f>
        <v>41809</v>
      </c>
      <c r="B1990">
        <f>+'Net Hash Rate'!G1989</f>
        <v>592.2650146484375</v>
      </c>
      <c r="C1990">
        <v>143.75465910254357</v>
      </c>
      <c r="D1990" s="25">
        <f t="shared" si="93"/>
        <v>448.51035554589396</v>
      </c>
      <c r="E1990">
        <v>176.01633295419924</v>
      </c>
      <c r="F1990" s="25">
        <f t="shared" si="94"/>
        <v>416.24868169423826</v>
      </c>
      <c r="G1990">
        <v>301.33680503095565</v>
      </c>
      <c r="H1990" s="25">
        <f t="shared" si="95"/>
        <v>290.92820961748185</v>
      </c>
      <c r="K1990">
        <v>33.365437213819675</v>
      </c>
      <c r="L1990">
        <v>1988</v>
      </c>
      <c r="M1990" s="25"/>
      <c r="O1990" s="25"/>
      <c r="Q1990" s="25"/>
    </row>
    <row r="1991" spans="1:17" x14ac:dyDescent="0.25">
      <c r="A1991" s="5">
        <f>+'Net Hash Rate'!B1990</f>
        <v>41810</v>
      </c>
      <c r="B1991">
        <f>+'Net Hash Rate'!G1990</f>
        <v>588.52099609375</v>
      </c>
      <c r="C1991">
        <v>140.97310632266792</v>
      </c>
      <c r="D1991" s="25">
        <f t="shared" si="93"/>
        <v>447.54788977108205</v>
      </c>
      <c r="E1991">
        <v>172.31604823688127</v>
      </c>
      <c r="F1991" s="25">
        <f t="shared" si="94"/>
        <v>416.20494785686873</v>
      </c>
      <c r="G1991">
        <v>294.06770610264255</v>
      </c>
      <c r="H1991" s="25">
        <f t="shared" si="95"/>
        <v>294.45328999110745</v>
      </c>
      <c r="K1991">
        <v>34.269754842748569</v>
      </c>
      <c r="L1991">
        <v>1989</v>
      </c>
      <c r="M1991" s="25"/>
      <c r="O1991" s="25"/>
      <c r="Q1991" s="25"/>
    </row>
    <row r="1992" spans="1:17" x14ac:dyDescent="0.25">
      <c r="A1992" s="5">
        <f>+'Net Hash Rate'!B1991</f>
        <v>41811</v>
      </c>
      <c r="B1992">
        <f>+'Net Hash Rate'!G1991</f>
        <v>591.030029296875</v>
      </c>
      <c r="C1992">
        <v>140.74700881060249</v>
      </c>
      <c r="D1992" s="25">
        <f t="shared" si="93"/>
        <v>450.28302048627251</v>
      </c>
      <c r="E1992">
        <v>171.90789487844194</v>
      </c>
      <c r="F1992" s="25">
        <f t="shared" si="94"/>
        <v>419.12213441843306</v>
      </c>
      <c r="G1992">
        <v>292.95235680896423</v>
      </c>
      <c r="H1992" s="25">
        <f t="shared" si="95"/>
        <v>298.07767248791077</v>
      </c>
      <c r="K1992">
        <v>34.680632855379621</v>
      </c>
      <c r="L1992">
        <v>1990</v>
      </c>
      <c r="M1992" s="25"/>
      <c r="O1992" s="25"/>
      <c r="Q1992" s="25"/>
    </row>
    <row r="1993" spans="1:17" x14ac:dyDescent="0.25">
      <c r="A1993" s="5">
        <f>+'Net Hash Rate'!B1992</f>
        <v>41812</v>
      </c>
      <c r="B1993">
        <f>+'Net Hash Rate'!G1992</f>
        <v>598.87701416015625</v>
      </c>
      <c r="C1993">
        <v>147.36247525887904</v>
      </c>
      <c r="D1993" s="25">
        <f t="shared" si="93"/>
        <v>451.51453890127721</v>
      </c>
      <c r="E1993">
        <v>180.74877756138127</v>
      </c>
      <c r="F1993" s="25">
        <f t="shared" si="94"/>
        <v>418.12823659877495</v>
      </c>
      <c r="G1993">
        <v>310.43786885545074</v>
      </c>
      <c r="H1993" s="25">
        <f t="shared" si="95"/>
        <v>288.43914530470551</v>
      </c>
      <c r="K1993">
        <v>32.457469639632777</v>
      </c>
      <c r="L1993">
        <v>1991</v>
      </c>
      <c r="M1993" s="25"/>
      <c r="O1993" s="25"/>
      <c r="Q1993" s="25"/>
    </row>
    <row r="1994" spans="1:17" x14ac:dyDescent="0.25">
      <c r="A1994" s="5">
        <f>+'Net Hash Rate'!B1993</f>
        <v>41813</v>
      </c>
      <c r="B1994">
        <f>+'Net Hash Rate'!G1993</f>
        <v>587.46002197265625</v>
      </c>
      <c r="C1994">
        <v>147.61656408993048</v>
      </c>
      <c r="D1994" s="25">
        <f t="shared" si="93"/>
        <v>439.84345788272577</v>
      </c>
      <c r="E1994">
        <v>181.53559371179207</v>
      </c>
      <c r="F1994" s="25">
        <f t="shared" si="94"/>
        <v>405.92442826086415</v>
      </c>
      <c r="G1994">
        <v>313.29406427791361</v>
      </c>
      <c r="H1994" s="25">
        <f t="shared" si="95"/>
        <v>274.16595769474264</v>
      </c>
      <c r="K1994">
        <v>31.121889708724591</v>
      </c>
      <c r="L1994">
        <v>1992</v>
      </c>
      <c r="M1994" s="25"/>
      <c r="O1994" s="25"/>
      <c r="Q1994" s="25"/>
    </row>
    <row r="1995" spans="1:17" x14ac:dyDescent="0.25">
      <c r="A1995" s="5">
        <f>+'Net Hash Rate'!B1994</f>
        <v>41814</v>
      </c>
      <c r="B1995">
        <f>+'Net Hash Rate'!G1994</f>
        <v>575.0670166015625</v>
      </c>
      <c r="C1995">
        <v>142.36398361096309</v>
      </c>
      <c r="D1995" s="25">
        <f t="shared" si="93"/>
        <v>432.70303299059941</v>
      </c>
      <c r="E1995">
        <v>174.75127360690536</v>
      </c>
      <c r="F1995" s="25">
        <f t="shared" si="94"/>
        <v>400.31574299465717</v>
      </c>
      <c r="G1995">
        <v>300.55970159614361</v>
      </c>
      <c r="H1995" s="25">
        <f t="shared" si="95"/>
        <v>274.50731500541889</v>
      </c>
      <c r="K1995">
        <v>32.064654971365137</v>
      </c>
      <c r="L1995">
        <v>1993</v>
      </c>
      <c r="M1995" s="25"/>
      <c r="O1995" s="25"/>
      <c r="Q1995" s="25"/>
    </row>
    <row r="1996" spans="1:17" x14ac:dyDescent="0.25">
      <c r="A1996" s="5">
        <f>+'Net Hash Rate'!B1995</f>
        <v>41815</v>
      </c>
      <c r="B1996">
        <f>+'Net Hash Rate'!G1995</f>
        <v>562.1259765625</v>
      </c>
      <c r="C1996">
        <v>140.98829134064306</v>
      </c>
      <c r="D1996" s="25">
        <f t="shared" si="93"/>
        <v>421.13768522185694</v>
      </c>
      <c r="E1996">
        <v>173.34444172447601</v>
      </c>
      <c r="F1996" s="25">
        <f t="shared" si="94"/>
        <v>388.78153483802396</v>
      </c>
      <c r="G1996">
        <v>299.03190789047511</v>
      </c>
      <c r="H1996" s="25">
        <f t="shared" si="95"/>
        <v>263.09406867202489</v>
      </c>
      <c r="K1996">
        <v>31.237660616062563</v>
      </c>
      <c r="L1996">
        <v>1994</v>
      </c>
      <c r="M1996" s="25"/>
      <c r="O1996" s="25"/>
      <c r="Q1996" s="25"/>
    </row>
    <row r="1997" spans="1:17" x14ac:dyDescent="0.25">
      <c r="A1997" s="5">
        <f>+'Net Hash Rate'!B1996</f>
        <v>41816</v>
      </c>
      <c r="B1997">
        <f>+'Net Hash Rate'!G1996</f>
        <v>579.38397216796875</v>
      </c>
      <c r="C1997">
        <v>137.54959831235024</v>
      </c>
      <c r="D1997" s="25">
        <f t="shared" si="93"/>
        <v>441.83437385561854</v>
      </c>
      <c r="E1997">
        <v>167.93462830072187</v>
      </c>
      <c r="F1997" s="25">
        <f t="shared" si="94"/>
        <v>411.44934386724685</v>
      </c>
      <c r="G1997">
        <v>285.96527729055163</v>
      </c>
      <c r="H1997" s="25">
        <f t="shared" si="95"/>
        <v>293.41869487741712</v>
      </c>
      <c r="K1997">
        <v>34.898846493134926</v>
      </c>
      <c r="L1997">
        <v>1995</v>
      </c>
      <c r="M1997" s="25"/>
      <c r="O1997" s="25"/>
      <c r="Q1997" s="25"/>
    </row>
    <row r="1998" spans="1:17" x14ac:dyDescent="0.25">
      <c r="A1998" s="5">
        <f>+'Net Hash Rate'!B1997</f>
        <v>41817</v>
      </c>
      <c r="B1998">
        <f>+'Net Hash Rate'!G1997</f>
        <v>600.864990234375</v>
      </c>
      <c r="C1998">
        <v>128.79529179908485</v>
      </c>
      <c r="D1998" s="25">
        <f t="shared" si="93"/>
        <v>472.06969843529015</v>
      </c>
      <c r="E1998">
        <v>155.01922386169832</v>
      </c>
      <c r="F1998" s="25">
        <f t="shared" si="94"/>
        <v>445.84576637267668</v>
      </c>
      <c r="G1998">
        <v>256.88608795892065</v>
      </c>
      <c r="H1998" s="25">
        <f t="shared" si="95"/>
        <v>343.97890227545435</v>
      </c>
      <c r="K1998">
        <v>43.203562056962603</v>
      </c>
      <c r="L1998">
        <v>1996</v>
      </c>
      <c r="M1998" s="25"/>
      <c r="O1998" s="25"/>
      <c r="Q1998" s="25"/>
    </row>
    <row r="1999" spans="1:17" x14ac:dyDescent="0.25">
      <c r="A1999" s="5">
        <f>+'Net Hash Rate'!B1998</f>
        <v>41818</v>
      </c>
      <c r="B1999">
        <f>+'Net Hash Rate'!G1998</f>
        <v>591.9940185546875</v>
      </c>
      <c r="C1999">
        <v>140.06260946798486</v>
      </c>
      <c r="D1999" s="25">
        <f t="shared" si="93"/>
        <v>451.93140908670262</v>
      </c>
      <c r="E1999">
        <v>170.92548999798927</v>
      </c>
      <c r="F1999" s="25">
        <f t="shared" si="94"/>
        <v>421.0685285566982</v>
      </c>
      <c r="G1999">
        <v>290.81234941679162</v>
      </c>
      <c r="H1999" s="25">
        <f t="shared" si="95"/>
        <v>301.18166913789588</v>
      </c>
      <c r="K1999">
        <v>35.143685980756658</v>
      </c>
      <c r="L1999">
        <v>1997</v>
      </c>
      <c r="M1999" s="25"/>
      <c r="O1999" s="25"/>
      <c r="Q1999" s="25"/>
    </row>
    <row r="2000" spans="1:17" x14ac:dyDescent="0.25">
      <c r="A2000" s="5">
        <f>+'Net Hash Rate'!B1999</f>
        <v>41819</v>
      </c>
      <c r="B2000">
        <f>+'Net Hash Rate'!G1999</f>
        <v>598.60302734375</v>
      </c>
      <c r="C2000">
        <v>153.03431041333661</v>
      </c>
      <c r="D2000" s="25">
        <f t="shared" si="93"/>
        <v>445.56871693041342</v>
      </c>
      <c r="E2000">
        <v>188.59582661334977</v>
      </c>
      <c r="F2000" s="25">
        <f t="shared" si="94"/>
        <v>410.0072007304002</v>
      </c>
      <c r="G2000">
        <v>326.73453629230028</v>
      </c>
      <c r="H2000" s="25">
        <f t="shared" si="95"/>
        <v>271.86849105144972</v>
      </c>
      <c r="K2000">
        <v>30.070847221992135</v>
      </c>
      <c r="L2000">
        <v>1998</v>
      </c>
      <c r="M2000" s="25"/>
      <c r="O2000" s="25"/>
      <c r="Q2000" s="25"/>
    </row>
    <row r="2001" spans="1:17" x14ac:dyDescent="0.25">
      <c r="A2001" s="5">
        <f>+'Net Hash Rate'!B2000</f>
        <v>41820</v>
      </c>
      <c r="B2001">
        <f>+'Net Hash Rate'!G2000</f>
        <v>639.36199951171875</v>
      </c>
      <c r="C2001">
        <v>155.81469169369493</v>
      </c>
      <c r="D2001" s="25">
        <f t="shared" si="93"/>
        <v>483.5473078180238</v>
      </c>
      <c r="E2001">
        <v>190.88175120875158</v>
      </c>
      <c r="F2001" s="25">
        <f t="shared" si="94"/>
        <v>448.4802483029672</v>
      </c>
      <c r="G2001">
        <v>327.09974389498939</v>
      </c>
      <c r="H2001" s="25">
        <f t="shared" si="95"/>
        <v>312.26225561672936</v>
      </c>
      <c r="K2001">
        <v>33.094121800117463</v>
      </c>
      <c r="L2001">
        <v>1999</v>
      </c>
      <c r="M2001" s="25"/>
      <c r="O2001" s="25"/>
      <c r="Q2001" s="25"/>
    </row>
    <row r="2002" spans="1:17" x14ac:dyDescent="0.25">
      <c r="A2002" s="5">
        <f>+'Net Hash Rate'!B2001</f>
        <v>41821</v>
      </c>
      <c r="B2002">
        <f>+'Net Hash Rate'!G2001</f>
        <v>635.59100341796875</v>
      </c>
      <c r="C2002">
        <v>154.18875741016137</v>
      </c>
      <c r="D2002" s="25">
        <f t="shared" si="93"/>
        <v>481.40224600780738</v>
      </c>
      <c r="E2002">
        <v>188.77917697377106</v>
      </c>
      <c r="F2002" s="25">
        <f t="shared" si="94"/>
        <v>446.81182644419766</v>
      </c>
      <c r="G2002">
        <v>323.14566176861268</v>
      </c>
      <c r="H2002" s="25">
        <f t="shared" si="95"/>
        <v>312.44534164935607</v>
      </c>
      <c r="K2002">
        <v>33.401311837056234</v>
      </c>
      <c r="L2002">
        <v>2000</v>
      </c>
      <c r="M2002" s="25"/>
      <c r="O2002" s="25"/>
      <c r="Q2002" s="25"/>
    </row>
    <row r="2003" spans="1:17" x14ac:dyDescent="0.25">
      <c r="A2003" s="5">
        <f>+'Net Hash Rate'!B2002</f>
        <v>41822</v>
      </c>
      <c r="B2003">
        <f>+'Net Hash Rate'!G2002</f>
        <v>647.34002685546875</v>
      </c>
      <c r="C2003">
        <v>162.03138914004245</v>
      </c>
      <c r="D2003" s="25">
        <f t="shared" si="93"/>
        <v>485.3086377154263</v>
      </c>
      <c r="E2003">
        <v>199.16666614285566</v>
      </c>
      <c r="F2003" s="25">
        <f t="shared" si="94"/>
        <v>448.17336071261309</v>
      </c>
      <c r="G2003">
        <v>343.41864966028322</v>
      </c>
      <c r="H2003" s="25">
        <f t="shared" si="95"/>
        <v>303.92137719518553</v>
      </c>
      <c r="K2003">
        <v>31.364805234354076</v>
      </c>
      <c r="L2003">
        <v>2001</v>
      </c>
      <c r="M2003" s="25"/>
      <c r="O2003" s="25"/>
      <c r="Q2003" s="25"/>
    </row>
    <row r="2004" spans="1:17" x14ac:dyDescent="0.25">
      <c r="A2004" s="5">
        <f>+'Net Hash Rate'!B2003</f>
        <v>41823</v>
      </c>
      <c r="B2004">
        <f>+'Net Hash Rate'!G2003</f>
        <v>640.68798828125</v>
      </c>
      <c r="C2004">
        <v>159.47175212169603</v>
      </c>
      <c r="D2004" s="25">
        <f t="shared" si="93"/>
        <v>481.216236159554</v>
      </c>
      <c r="E2004">
        <v>195.88398503506536</v>
      </c>
      <c r="F2004" s="25">
        <f t="shared" si="94"/>
        <v>444.80400324618461</v>
      </c>
      <c r="G2004">
        <v>337.32730378704849</v>
      </c>
      <c r="H2004" s="25">
        <f t="shared" si="95"/>
        <v>303.36068449420151</v>
      </c>
      <c r="K2004">
        <v>31.717883644506763</v>
      </c>
      <c r="L2004">
        <v>2002</v>
      </c>
      <c r="M2004" s="25"/>
      <c r="O2004" s="25"/>
      <c r="Q2004" s="25"/>
    </row>
    <row r="2005" spans="1:17" x14ac:dyDescent="0.25">
      <c r="A2005" s="5">
        <f>+'Net Hash Rate'!B2004</f>
        <v>41824</v>
      </c>
      <c r="B2005">
        <f>+'Net Hash Rate'!G2004</f>
        <v>626.9580078125</v>
      </c>
      <c r="C2005">
        <v>154.19391715692103</v>
      </c>
      <c r="D2005" s="25">
        <f t="shared" si="93"/>
        <v>472.76409065557897</v>
      </c>
      <c r="E2005">
        <v>189.11579965204098</v>
      </c>
      <c r="F2005" s="25">
        <f t="shared" si="94"/>
        <v>437.84220816045899</v>
      </c>
      <c r="G2005">
        <v>324.76985220433454</v>
      </c>
      <c r="H2005" s="25">
        <f t="shared" si="95"/>
        <v>302.18815560816546</v>
      </c>
      <c r="K2005">
        <v>32.490625834158365</v>
      </c>
      <c r="L2005">
        <v>2003</v>
      </c>
      <c r="M2005" s="25"/>
      <c r="O2005" s="25"/>
      <c r="Q2005" s="25"/>
    </row>
    <row r="2006" spans="1:17" x14ac:dyDescent="0.25">
      <c r="A2006" s="5">
        <f>+'Net Hash Rate'!B2005</f>
        <v>41825</v>
      </c>
      <c r="B2006">
        <f>+'Net Hash Rate'!G2005</f>
        <v>628.33099365234375</v>
      </c>
      <c r="C2006">
        <v>162.21928983582856</v>
      </c>
      <c r="D2006" s="25">
        <f t="shared" si="93"/>
        <v>466.11170381651516</v>
      </c>
      <c r="E2006">
        <v>200.15179601990735</v>
      </c>
      <c r="F2006" s="25">
        <f t="shared" si="94"/>
        <v>428.1791976324364</v>
      </c>
      <c r="G2006">
        <v>347.50061629196153</v>
      </c>
      <c r="H2006" s="25">
        <f t="shared" si="95"/>
        <v>280.83037736038222</v>
      </c>
      <c r="K2006">
        <v>29.491014480587321</v>
      </c>
      <c r="L2006">
        <v>2004</v>
      </c>
      <c r="M2006" s="25"/>
      <c r="O2006" s="25"/>
      <c r="Q2006" s="25"/>
    </row>
    <row r="2007" spans="1:17" x14ac:dyDescent="0.25">
      <c r="A2007" s="5">
        <f>+'Net Hash Rate'!B2006</f>
        <v>41826</v>
      </c>
      <c r="B2007">
        <f>+'Net Hash Rate'!G2006</f>
        <v>631.70599365234375</v>
      </c>
      <c r="C2007">
        <v>161.64379260936073</v>
      </c>
      <c r="D2007" s="25">
        <f t="shared" si="93"/>
        <v>470.06220104298302</v>
      </c>
      <c r="E2007">
        <v>199.22783717341909</v>
      </c>
      <c r="F2007" s="25">
        <f t="shared" si="94"/>
        <v>432.47815647892469</v>
      </c>
      <c r="G2007">
        <v>345.22305828250404</v>
      </c>
      <c r="H2007" s="25">
        <f t="shared" si="95"/>
        <v>286.48293536983971</v>
      </c>
      <c r="K2007">
        <v>30.016707770243713</v>
      </c>
      <c r="L2007">
        <v>2005</v>
      </c>
      <c r="M2007" s="25"/>
      <c r="O2007" s="25"/>
      <c r="Q2007" s="25"/>
    </row>
    <row r="2008" spans="1:17" x14ac:dyDescent="0.25">
      <c r="A2008" s="5">
        <f>+'Net Hash Rate'!B2007</f>
        <v>41827</v>
      </c>
      <c r="B2008">
        <f>+'Net Hash Rate'!G2007</f>
        <v>617.99200439453125</v>
      </c>
      <c r="C2008">
        <v>154.46343262526156</v>
      </c>
      <c r="D2008" s="25">
        <f t="shared" si="93"/>
        <v>463.52857176926966</v>
      </c>
      <c r="E2008">
        <v>189.83038394704587</v>
      </c>
      <c r="F2008" s="25">
        <f t="shared" si="94"/>
        <v>428.16162044748535</v>
      </c>
      <c r="G2008">
        <v>327.21330635651731</v>
      </c>
      <c r="H2008" s="25">
        <f t="shared" si="95"/>
        <v>290.77869803801394</v>
      </c>
      <c r="K2008">
        <v>31.455031623294563</v>
      </c>
      <c r="L2008">
        <v>2006</v>
      </c>
      <c r="M2008" s="25"/>
      <c r="O2008" s="25"/>
      <c r="Q2008" s="25"/>
    </row>
    <row r="2009" spans="1:17" x14ac:dyDescent="0.25">
      <c r="A2009" s="5">
        <f>+'Net Hash Rate'!B2008</f>
        <v>41828</v>
      </c>
      <c r="B2009">
        <f>+'Net Hash Rate'!G2008</f>
        <v>620.218994140625</v>
      </c>
      <c r="C2009">
        <v>162.18328361111324</v>
      </c>
      <c r="D2009" s="25">
        <f t="shared" si="93"/>
        <v>458.03571052951179</v>
      </c>
      <c r="E2009">
        <v>200.411656259974</v>
      </c>
      <c r="F2009" s="25">
        <f t="shared" si="94"/>
        <v>419.807337880651</v>
      </c>
      <c r="G2009">
        <v>348.90976981447335</v>
      </c>
      <c r="H2009" s="25">
        <f t="shared" si="95"/>
        <v>271.30922432615165</v>
      </c>
      <c r="K2009">
        <v>28.755754668609711</v>
      </c>
      <c r="L2009">
        <v>2007</v>
      </c>
      <c r="M2009" s="25"/>
      <c r="O2009" s="25"/>
      <c r="Q2009" s="25"/>
    </row>
    <row r="2010" spans="1:17" x14ac:dyDescent="0.25">
      <c r="A2010" s="5">
        <f>+'Net Hash Rate'!B2009</f>
        <v>41829</v>
      </c>
      <c r="B2010">
        <f>+'Net Hash Rate'!G2009</f>
        <v>620.54998779296875</v>
      </c>
      <c r="C2010">
        <v>152.1033931348623</v>
      </c>
      <c r="D2010" s="25">
        <f t="shared" si="93"/>
        <v>468.44659465810645</v>
      </c>
      <c r="E2010">
        <v>186.4719634521791</v>
      </c>
      <c r="F2010" s="25">
        <f t="shared" si="94"/>
        <v>434.07802434078963</v>
      </c>
      <c r="G2010">
        <v>319.97667484979604</v>
      </c>
      <c r="H2010" s="25">
        <f t="shared" si="95"/>
        <v>300.57331294317271</v>
      </c>
      <c r="K2010">
        <v>32.712208183212802</v>
      </c>
      <c r="L2010">
        <v>2008</v>
      </c>
      <c r="M2010" s="25"/>
      <c r="O2010" s="25"/>
      <c r="Q2010" s="25"/>
    </row>
    <row r="2011" spans="1:17" x14ac:dyDescent="0.25">
      <c r="A2011" s="5">
        <f>+'Net Hash Rate'!B2010</f>
        <v>41830</v>
      </c>
      <c r="B2011">
        <f>+'Net Hash Rate'!G2010</f>
        <v>615.11297607421875</v>
      </c>
      <c r="C2011">
        <v>156.33800698786536</v>
      </c>
      <c r="D2011" s="25">
        <f t="shared" si="93"/>
        <v>458.77496908635339</v>
      </c>
      <c r="E2011">
        <v>192.53030616904573</v>
      </c>
      <c r="F2011" s="25">
        <f t="shared" si="94"/>
        <v>422.58266990517302</v>
      </c>
      <c r="G2011">
        <v>333.1192923383407</v>
      </c>
      <c r="H2011" s="25">
        <f t="shared" si="95"/>
        <v>281.99368373587805</v>
      </c>
      <c r="K2011">
        <v>30.422491820574574</v>
      </c>
      <c r="L2011">
        <v>2009</v>
      </c>
      <c r="M2011" s="25"/>
      <c r="O2011" s="25"/>
      <c r="Q2011" s="25"/>
    </row>
    <row r="2012" spans="1:17" x14ac:dyDescent="0.25">
      <c r="A2012" s="5">
        <f>+'Net Hash Rate'!B2011</f>
        <v>41831</v>
      </c>
      <c r="B2012">
        <f>+'Net Hash Rate'!G2011</f>
        <v>631.17999267578125</v>
      </c>
      <c r="C2012">
        <v>153.21434648750005</v>
      </c>
      <c r="D2012" s="25">
        <f t="shared" si="93"/>
        <v>477.9656461882812</v>
      </c>
      <c r="E2012">
        <v>187.60121886786135</v>
      </c>
      <c r="F2012" s="25">
        <f t="shared" si="94"/>
        <v>443.5787738079199</v>
      </c>
      <c r="G2012">
        <v>321.17702462937484</v>
      </c>
      <c r="H2012" s="25">
        <f t="shared" si="95"/>
        <v>310.00296804640641</v>
      </c>
      <c r="K2012">
        <v>33.359170853438954</v>
      </c>
      <c r="L2012">
        <v>2010</v>
      </c>
      <c r="M2012" s="25"/>
      <c r="O2012" s="25"/>
      <c r="Q2012" s="25"/>
    </row>
    <row r="2013" spans="1:17" x14ac:dyDescent="0.25">
      <c r="A2013" s="5">
        <f>+'Net Hash Rate'!B2012</f>
        <v>41832</v>
      </c>
      <c r="B2013">
        <f>+'Net Hash Rate'!G2012</f>
        <v>634.47698974609375</v>
      </c>
      <c r="C2013">
        <v>158.89701734020829</v>
      </c>
      <c r="D2013" s="25">
        <f t="shared" si="93"/>
        <v>475.57997240588543</v>
      </c>
      <c r="E2013">
        <v>195.32694630745692</v>
      </c>
      <c r="F2013" s="25">
        <f t="shared" si="94"/>
        <v>439.15004343863683</v>
      </c>
      <c r="G2013">
        <v>336.83900538073431</v>
      </c>
      <c r="H2013" s="25">
        <f t="shared" si="95"/>
        <v>297.63798436535944</v>
      </c>
      <c r="K2013">
        <v>31.331160014071465</v>
      </c>
      <c r="L2013">
        <v>2011</v>
      </c>
      <c r="M2013" s="25"/>
      <c r="O2013" s="25"/>
      <c r="Q2013" s="25"/>
    </row>
    <row r="2014" spans="1:17" x14ac:dyDescent="0.25">
      <c r="A2014" s="5">
        <f>+'Net Hash Rate'!B2013</f>
        <v>41833</v>
      </c>
      <c r="B2014">
        <f>+'Net Hash Rate'!G2013</f>
        <v>627.57598876953125</v>
      </c>
      <c r="C2014">
        <v>155.89833587444002</v>
      </c>
      <c r="D2014" s="25">
        <f t="shared" si="93"/>
        <v>471.67765289509123</v>
      </c>
      <c r="E2014">
        <v>191.44715372748152</v>
      </c>
      <c r="F2014" s="25">
        <f t="shared" si="94"/>
        <v>436.12883504204973</v>
      </c>
      <c r="G2014">
        <v>329.53653667762075</v>
      </c>
      <c r="H2014" s="25">
        <f t="shared" si="95"/>
        <v>298.0394520919105</v>
      </c>
      <c r="K2014">
        <v>31.844275993311744</v>
      </c>
      <c r="L2014">
        <v>2012</v>
      </c>
      <c r="M2014" s="25"/>
      <c r="O2014" s="25"/>
      <c r="Q2014" s="25"/>
    </row>
    <row r="2015" spans="1:17" x14ac:dyDescent="0.25">
      <c r="A2015" s="5">
        <f>+'Net Hash Rate'!B2014</f>
        <v>41834</v>
      </c>
      <c r="B2015">
        <f>+'Net Hash Rate'!G2014</f>
        <v>618.3800048828125</v>
      </c>
      <c r="C2015">
        <v>161.18416364180499</v>
      </c>
      <c r="D2015" s="25">
        <f t="shared" si="93"/>
        <v>457.19584124100754</v>
      </c>
      <c r="E2015">
        <v>199.10139268883779</v>
      </c>
      <c r="F2015" s="25">
        <f t="shared" si="94"/>
        <v>419.27861219397471</v>
      </c>
      <c r="G2015">
        <v>346.39086892203659</v>
      </c>
      <c r="H2015" s="25">
        <f t="shared" si="95"/>
        <v>271.98913596077591</v>
      </c>
      <c r="K2015">
        <v>28.938560294512982</v>
      </c>
      <c r="L2015">
        <v>2013</v>
      </c>
      <c r="M2015" s="25"/>
      <c r="O2015" s="25"/>
      <c r="Q2015" s="25"/>
    </row>
    <row r="2016" spans="1:17" x14ac:dyDescent="0.25">
      <c r="A2016" s="5">
        <f>+'Net Hash Rate'!B2015</f>
        <v>41835</v>
      </c>
      <c r="B2016">
        <f>+'Net Hash Rate'!G2015</f>
        <v>619.35601806640625</v>
      </c>
      <c r="C2016">
        <v>145.86300338016466</v>
      </c>
      <c r="D2016" s="25">
        <f t="shared" si="93"/>
        <v>473.49301468624162</v>
      </c>
      <c r="E2016">
        <v>177.89538800147994</v>
      </c>
      <c r="F2016" s="25">
        <f t="shared" si="94"/>
        <v>441.46063006492631</v>
      </c>
      <c r="G2016">
        <v>302.32518606297907</v>
      </c>
      <c r="H2016" s="25">
        <f t="shared" si="95"/>
        <v>317.03083200342718</v>
      </c>
      <c r="K2016">
        <v>35.476073626151376</v>
      </c>
      <c r="L2016">
        <v>2014</v>
      </c>
      <c r="M2016" s="25"/>
      <c r="O2016" s="25"/>
      <c r="Q2016" s="25"/>
    </row>
    <row r="2017" spans="1:17" x14ac:dyDescent="0.25">
      <c r="A2017" s="5">
        <f>+'Net Hash Rate'!B2016</f>
        <v>41836</v>
      </c>
      <c r="B2017">
        <f>+'Net Hash Rate'!G2016</f>
        <v>615.2039794921875</v>
      </c>
      <c r="C2017">
        <v>166.37456088721837</v>
      </c>
      <c r="D2017" s="25">
        <f t="shared" si="93"/>
        <v>448.82941860496913</v>
      </c>
      <c r="E2017">
        <v>206.39401595677219</v>
      </c>
      <c r="F2017" s="25">
        <f t="shared" si="94"/>
        <v>408.80996353541531</v>
      </c>
      <c r="G2017">
        <v>361.84958917445499</v>
      </c>
      <c r="H2017" s="25">
        <f t="shared" si="95"/>
        <v>253.35439031773251</v>
      </c>
      <c r="K2017">
        <v>26.91667347243391</v>
      </c>
      <c r="L2017">
        <v>2015</v>
      </c>
      <c r="M2017" s="25"/>
      <c r="O2017" s="25"/>
      <c r="Q2017" s="25"/>
    </row>
    <row r="2018" spans="1:17" x14ac:dyDescent="0.25">
      <c r="A2018" s="5">
        <f>+'Net Hash Rate'!B2017</f>
        <v>41837</v>
      </c>
      <c r="B2018">
        <f>+'Net Hash Rate'!G2017</f>
        <v>622.62298583984375</v>
      </c>
      <c r="C2018">
        <v>149.64961460893849</v>
      </c>
      <c r="D2018" s="25">
        <f t="shared" si="93"/>
        <v>472.97337123090529</v>
      </c>
      <c r="E2018">
        <v>183.00253708067146</v>
      </c>
      <c r="F2018" s="25">
        <f t="shared" si="94"/>
        <v>439.62044875917229</v>
      </c>
      <c r="G2018">
        <v>312.56196442211854</v>
      </c>
      <c r="H2018" s="25">
        <f t="shared" si="95"/>
        <v>310.06102141772521</v>
      </c>
      <c r="K2018">
        <v>34.034081778477201</v>
      </c>
      <c r="L2018">
        <v>2016</v>
      </c>
      <c r="M2018" s="25"/>
      <c r="O2018" s="25"/>
      <c r="Q2018" s="25"/>
    </row>
    <row r="2019" spans="1:17" x14ac:dyDescent="0.25">
      <c r="A2019" s="5">
        <f>+'Net Hash Rate'!B2018</f>
        <v>41838</v>
      </c>
      <c r="B2019">
        <f>+'Net Hash Rate'!G2018</f>
        <v>628.21600341796875</v>
      </c>
      <c r="C2019">
        <v>146.5840674062691</v>
      </c>
      <c r="D2019" s="25">
        <f t="shared" si="93"/>
        <v>481.63193601169962</v>
      </c>
      <c r="E2019">
        <v>178.55350184049135</v>
      </c>
      <c r="F2019" s="25">
        <f t="shared" si="94"/>
        <v>449.66250157747743</v>
      </c>
      <c r="G2019">
        <v>302.73876990022779</v>
      </c>
      <c r="H2019" s="25">
        <f t="shared" si="95"/>
        <v>325.47723351774096</v>
      </c>
      <c r="K2019">
        <v>36.15693135912047</v>
      </c>
      <c r="L2019">
        <v>2017</v>
      </c>
      <c r="M2019" s="25"/>
      <c r="O2019" s="25"/>
      <c r="Q2019" s="25"/>
    </row>
    <row r="2020" spans="1:17" x14ac:dyDescent="0.25">
      <c r="A2020" s="5">
        <f>+'Net Hash Rate'!B2019</f>
        <v>41839</v>
      </c>
      <c r="B2020">
        <f>+'Net Hash Rate'!G2019</f>
        <v>625.801025390625</v>
      </c>
      <c r="C2020">
        <v>143.58587394462856</v>
      </c>
      <c r="D2020" s="25">
        <f t="shared" si="93"/>
        <v>482.21515144599641</v>
      </c>
      <c r="E2020">
        <v>174.50316648032401</v>
      </c>
      <c r="F2020" s="25">
        <f t="shared" si="94"/>
        <v>451.29785891030099</v>
      </c>
      <c r="G2020">
        <v>294.60138933523302</v>
      </c>
      <c r="H2020" s="25">
        <f t="shared" si="95"/>
        <v>331.19963605539198</v>
      </c>
      <c r="K2020">
        <v>37.432655596676668</v>
      </c>
      <c r="L2020">
        <v>2018</v>
      </c>
      <c r="M2020" s="25"/>
      <c r="O2020" s="25"/>
      <c r="Q2020" s="25"/>
    </row>
    <row r="2021" spans="1:17" x14ac:dyDescent="0.25">
      <c r="A2021" s="5">
        <f>+'Net Hash Rate'!B2020</f>
        <v>41840</v>
      </c>
      <c r="B2021">
        <f>+'Net Hash Rate'!G2020</f>
        <v>621.37200927734375</v>
      </c>
      <c r="C2021">
        <v>160.527398709799</v>
      </c>
      <c r="D2021" s="25">
        <f t="shared" si="93"/>
        <v>460.84461056754475</v>
      </c>
      <c r="E2021">
        <v>198.07976658051595</v>
      </c>
      <c r="F2021" s="25">
        <f t="shared" si="94"/>
        <v>423.29224269682777</v>
      </c>
      <c r="G2021">
        <v>343.95193957431627</v>
      </c>
      <c r="H2021" s="25">
        <f t="shared" si="95"/>
        <v>277.42006970302748</v>
      </c>
      <c r="K2021">
        <v>29.452924757497804</v>
      </c>
      <c r="L2021">
        <v>2019</v>
      </c>
      <c r="M2021" s="25"/>
      <c r="O2021" s="25"/>
      <c r="Q2021" s="25"/>
    </row>
    <row r="2022" spans="1:17" x14ac:dyDescent="0.25">
      <c r="A2022" s="5">
        <f>+'Net Hash Rate'!B2021</f>
        <v>41841</v>
      </c>
      <c r="B2022">
        <f>+'Net Hash Rate'!G2021</f>
        <v>620.010009765625</v>
      </c>
      <c r="C2022">
        <v>159.84069141809451</v>
      </c>
      <c r="D2022" s="25">
        <f t="shared" si="93"/>
        <v>460.16931834753052</v>
      </c>
      <c r="E2022">
        <v>197.1829483770214</v>
      </c>
      <c r="F2022" s="25">
        <f t="shared" si="94"/>
        <v>422.82706138860362</v>
      </c>
      <c r="G2022">
        <v>342.23894553397258</v>
      </c>
      <c r="H2022" s="25">
        <f t="shared" si="95"/>
        <v>277.77106423165242</v>
      </c>
      <c r="K2022">
        <v>29.575244079350156</v>
      </c>
      <c r="L2022">
        <v>2020</v>
      </c>
      <c r="M2022" s="25"/>
      <c r="O2022" s="25"/>
      <c r="Q2022" s="25"/>
    </row>
    <row r="2023" spans="1:17" x14ac:dyDescent="0.25">
      <c r="A2023" s="5">
        <f>+'Net Hash Rate'!B2022</f>
        <v>41842</v>
      </c>
      <c r="B2023">
        <f>+'Net Hash Rate'!G2022</f>
        <v>618.8079833984375</v>
      </c>
      <c r="C2023">
        <v>151.20198060713318</v>
      </c>
      <c r="D2023" s="25">
        <f t="shared" si="93"/>
        <v>467.60600279130432</v>
      </c>
      <c r="E2023">
        <v>185.29299750475411</v>
      </c>
      <c r="F2023" s="25">
        <f t="shared" si="94"/>
        <v>433.51498589368339</v>
      </c>
      <c r="G2023">
        <v>317.71955264356217</v>
      </c>
      <c r="H2023" s="25">
        <f t="shared" si="95"/>
        <v>301.08843075487533</v>
      </c>
      <c r="K2023">
        <v>32.919358494625911</v>
      </c>
      <c r="L2023">
        <v>2021</v>
      </c>
      <c r="M2023" s="25"/>
      <c r="O2023" s="25"/>
      <c r="Q2023" s="25"/>
    </row>
    <row r="2024" spans="1:17" x14ac:dyDescent="0.25">
      <c r="A2024" s="5">
        <f>+'Net Hash Rate'!B2023</f>
        <v>41843</v>
      </c>
      <c r="B2024">
        <f>+'Net Hash Rate'!G2023</f>
        <v>617.927001953125</v>
      </c>
      <c r="C2024">
        <v>148.2454888050213</v>
      </c>
      <c r="D2024" s="25">
        <f t="shared" si="93"/>
        <v>469.6815131481037</v>
      </c>
      <c r="E2024">
        <v>181.24173227748759</v>
      </c>
      <c r="F2024" s="25">
        <f t="shared" si="94"/>
        <v>436.68526967563741</v>
      </c>
      <c r="G2024">
        <v>309.41564004628282</v>
      </c>
      <c r="H2024" s="25">
        <f t="shared" si="95"/>
        <v>308.51136190684218</v>
      </c>
      <c r="K2024">
        <v>34.162544366484298</v>
      </c>
      <c r="L2024">
        <v>2022</v>
      </c>
      <c r="M2024" s="25"/>
      <c r="O2024" s="25"/>
      <c r="Q2024" s="25"/>
    </row>
    <row r="2025" spans="1:17" x14ac:dyDescent="0.25">
      <c r="A2025" s="5">
        <f>+'Net Hash Rate'!B2024</f>
        <v>41844</v>
      </c>
      <c r="B2025">
        <f>+'Net Hash Rate'!G2024</f>
        <v>600.0059814453125</v>
      </c>
      <c r="C2025">
        <v>151.50373408436118</v>
      </c>
      <c r="D2025" s="25">
        <f t="shared" si="93"/>
        <v>448.50224736095129</v>
      </c>
      <c r="E2025">
        <v>186.42753238536528</v>
      </c>
      <c r="F2025" s="25">
        <f t="shared" si="94"/>
        <v>413.57844905994722</v>
      </c>
      <c r="G2025">
        <v>322.08902688561545</v>
      </c>
      <c r="H2025" s="25">
        <f t="shared" si="95"/>
        <v>277.91695455969705</v>
      </c>
      <c r="K2025">
        <v>30.821544220043641</v>
      </c>
      <c r="L2025">
        <v>2023</v>
      </c>
      <c r="M2025" s="25"/>
      <c r="O2025" s="25"/>
      <c r="Q2025" s="25"/>
    </row>
    <row r="2026" spans="1:17" x14ac:dyDescent="0.25">
      <c r="A2026" s="5">
        <f>+'Net Hash Rate'!B2025</f>
        <v>41845</v>
      </c>
      <c r="B2026">
        <f>+'Net Hash Rate'!G2025</f>
        <v>599.927978515625</v>
      </c>
      <c r="C2026">
        <v>139.89830294945796</v>
      </c>
      <c r="D2026" s="25">
        <f t="shared" si="93"/>
        <v>460.02967556616704</v>
      </c>
      <c r="E2026">
        <v>170.3956592915813</v>
      </c>
      <c r="F2026" s="25">
        <f t="shared" si="94"/>
        <v>429.5323192240437</v>
      </c>
      <c r="G2026">
        <v>288.86264000255966</v>
      </c>
      <c r="H2026" s="25">
        <f t="shared" si="95"/>
        <v>311.06533851306534</v>
      </c>
      <c r="K2026">
        <v>36.20219434672245</v>
      </c>
      <c r="L2026">
        <v>2024</v>
      </c>
      <c r="M2026" s="25"/>
      <c r="O2026" s="25"/>
      <c r="Q2026" s="25"/>
    </row>
    <row r="2027" spans="1:17" x14ac:dyDescent="0.25">
      <c r="A2027" s="5">
        <f>+'Net Hash Rate'!B2026</f>
        <v>41846</v>
      </c>
      <c r="B2027">
        <f>+'Net Hash Rate'!G2026</f>
        <v>593.85302734375</v>
      </c>
      <c r="C2027">
        <v>157.58200488952929</v>
      </c>
      <c r="D2027" s="25">
        <f t="shared" si="93"/>
        <v>436.27102245422071</v>
      </c>
      <c r="E2027">
        <v>195.06052171484845</v>
      </c>
      <c r="F2027" s="25">
        <f t="shared" si="94"/>
        <v>398.79250562890155</v>
      </c>
      <c r="G2027">
        <v>340.64582032280066</v>
      </c>
      <c r="H2027" s="25">
        <f t="shared" si="95"/>
        <v>253.20720702094934</v>
      </c>
      <c r="K2027">
        <v>27.937350316455941</v>
      </c>
      <c r="L2027">
        <v>2025</v>
      </c>
      <c r="M2027" s="25"/>
      <c r="O2027" s="25"/>
      <c r="Q2027" s="25"/>
    </row>
    <row r="2028" spans="1:17" x14ac:dyDescent="0.25">
      <c r="A2028" s="5">
        <f>+'Net Hash Rate'!B2027</f>
        <v>41847</v>
      </c>
      <c r="B2028">
        <f>+'Net Hash Rate'!G2027</f>
        <v>590.94500732421875</v>
      </c>
      <c r="C2028">
        <v>144.2604466892908</v>
      </c>
      <c r="D2028" s="25">
        <f t="shared" si="93"/>
        <v>446.68456063492795</v>
      </c>
      <c r="E2028">
        <v>176.765543789654</v>
      </c>
      <c r="F2028" s="25">
        <f t="shared" si="94"/>
        <v>414.17946353456477</v>
      </c>
      <c r="G2028">
        <v>303.03159347601468</v>
      </c>
      <c r="H2028" s="25">
        <f t="shared" si="95"/>
        <v>287.91341384820407</v>
      </c>
      <c r="K2028">
        <v>32.980764284868094</v>
      </c>
      <c r="L2028">
        <v>2026</v>
      </c>
      <c r="M2028" s="25"/>
      <c r="O2028" s="25"/>
      <c r="Q2028" s="25"/>
    </row>
    <row r="2029" spans="1:17" x14ac:dyDescent="0.25">
      <c r="A2029" s="5">
        <f>+'Net Hash Rate'!B2028</f>
        <v>41848</v>
      </c>
      <c r="B2029">
        <f>+'Net Hash Rate'!G2028</f>
        <v>584.6929931640625</v>
      </c>
      <c r="C2029">
        <v>138.8040619349197</v>
      </c>
      <c r="D2029" s="25">
        <f t="shared" si="93"/>
        <v>445.88893122914283</v>
      </c>
      <c r="E2029">
        <v>169.46525203984564</v>
      </c>
      <c r="F2029" s="25">
        <f t="shared" si="94"/>
        <v>415.22774112421689</v>
      </c>
      <c r="G2029">
        <v>288.5686450024304</v>
      </c>
      <c r="H2029" s="25">
        <f t="shared" si="95"/>
        <v>296.1243481616321</v>
      </c>
      <c r="K2029">
        <v>34.901888390105846</v>
      </c>
      <c r="L2029">
        <v>2027</v>
      </c>
      <c r="M2029" s="25"/>
      <c r="O2029" s="25"/>
      <c r="Q2029" s="25"/>
    </row>
    <row r="2030" spans="1:17" x14ac:dyDescent="0.25">
      <c r="A2030" s="5">
        <f>+'Net Hash Rate'!B2029</f>
        <v>41849</v>
      </c>
      <c r="B2030">
        <f>+'Net Hash Rate'!G2029</f>
        <v>582.2030029296875</v>
      </c>
      <c r="C2030">
        <v>135.41565930648028</v>
      </c>
      <c r="D2030" s="25">
        <f t="shared" si="93"/>
        <v>446.78734362320722</v>
      </c>
      <c r="E2030">
        <v>164.87864022261269</v>
      </c>
      <c r="F2030" s="25">
        <f t="shared" si="94"/>
        <v>417.32436270707478</v>
      </c>
      <c r="G2030">
        <v>279.32758959132877</v>
      </c>
      <c r="H2030" s="25">
        <f t="shared" si="95"/>
        <v>302.87541333835873</v>
      </c>
      <c r="K2030">
        <v>36.394471684586676</v>
      </c>
      <c r="L2030">
        <v>2028</v>
      </c>
      <c r="M2030" s="25"/>
      <c r="O2030" s="25"/>
      <c r="Q2030" s="25"/>
    </row>
    <row r="2031" spans="1:17" x14ac:dyDescent="0.25">
      <c r="A2031" s="5">
        <f>+'Net Hash Rate'!B2030</f>
        <v>41850</v>
      </c>
      <c r="B2031">
        <f>+'Net Hash Rate'!G2030</f>
        <v>564.3699951171875</v>
      </c>
      <c r="C2031">
        <v>138.76359974196282</v>
      </c>
      <c r="D2031" s="25">
        <f t="shared" si="93"/>
        <v>425.60639537522468</v>
      </c>
      <c r="E2031">
        <v>170.18501007634811</v>
      </c>
      <c r="F2031" s="25">
        <f t="shared" si="94"/>
        <v>394.18498504083936</v>
      </c>
      <c r="G2031">
        <v>292.24147852026795</v>
      </c>
      <c r="H2031" s="25">
        <f t="shared" si="95"/>
        <v>272.12851659691955</v>
      </c>
      <c r="K2031">
        <v>32.508259114732731</v>
      </c>
      <c r="L2031">
        <v>2029</v>
      </c>
      <c r="M2031" s="25"/>
      <c r="O2031" s="25"/>
      <c r="Q2031" s="25"/>
    </row>
    <row r="2032" spans="1:17" x14ac:dyDescent="0.25">
      <c r="A2032" s="5">
        <f>+'Net Hash Rate'!B2031</f>
        <v>41851</v>
      </c>
      <c r="B2032">
        <f>+'Net Hash Rate'!G2031</f>
        <v>581.3499755859375</v>
      </c>
      <c r="C2032">
        <v>146.2213480738576</v>
      </c>
      <c r="D2032" s="25">
        <f t="shared" si="93"/>
        <v>435.1286275120799</v>
      </c>
      <c r="E2032">
        <v>179.84106948416547</v>
      </c>
      <c r="F2032" s="25">
        <f t="shared" si="94"/>
        <v>401.50890610177203</v>
      </c>
      <c r="G2032">
        <v>310.43687730250696</v>
      </c>
      <c r="H2032" s="25">
        <f t="shared" si="95"/>
        <v>270.91309828343054</v>
      </c>
      <c r="K2032">
        <v>31.062384285813895</v>
      </c>
      <c r="L2032">
        <v>2030</v>
      </c>
      <c r="M2032" s="25"/>
      <c r="O2032" s="25"/>
      <c r="Q2032" s="25"/>
    </row>
    <row r="2033" spans="1:17" x14ac:dyDescent="0.25">
      <c r="A2033" s="5">
        <f>+'Net Hash Rate'!B2032</f>
        <v>41852</v>
      </c>
      <c r="B2033">
        <f>+'Net Hash Rate'!G2032</f>
        <v>595.083984375</v>
      </c>
      <c r="C2033">
        <v>132.04233644235921</v>
      </c>
      <c r="D2033" s="25">
        <f t="shared" si="93"/>
        <v>463.04164793264079</v>
      </c>
      <c r="E2033">
        <v>159.72620317371334</v>
      </c>
      <c r="F2033" s="25">
        <f t="shared" si="94"/>
        <v>435.35778120128668</v>
      </c>
      <c r="G2033">
        <v>267.26418349165851</v>
      </c>
      <c r="H2033" s="25">
        <f t="shared" si="95"/>
        <v>327.81980088334149</v>
      </c>
      <c r="K2033">
        <v>40.142512092781573</v>
      </c>
      <c r="L2033">
        <v>2031</v>
      </c>
      <c r="M2033" s="25"/>
      <c r="O2033" s="25"/>
      <c r="Q2033" s="25"/>
    </row>
    <row r="2034" spans="1:17" x14ac:dyDescent="0.25">
      <c r="A2034" s="5">
        <f>+'Net Hash Rate'!B2033</f>
        <v>41853</v>
      </c>
      <c r="B2034">
        <f>+'Net Hash Rate'!G2033</f>
        <v>587.28802490234375</v>
      </c>
      <c r="C2034">
        <v>125.94885554747185</v>
      </c>
      <c r="D2034" s="25">
        <f t="shared" si="93"/>
        <v>461.3391693548719</v>
      </c>
      <c r="E2034">
        <v>151.60458363418422</v>
      </c>
      <c r="F2034" s="25">
        <f t="shared" si="94"/>
        <v>435.68344126815953</v>
      </c>
      <c r="G2034">
        <v>251.26425938701834</v>
      </c>
      <c r="H2034" s="25">
        <f t="shared" si="95"/>
        <v>336.02376551532541</v>
      </c>
      <c r="K2034">
        <v>43.156600456220978</v>
      </c>
      <c r="L2034">
        <v>2032</v>
      </c>
      <c r="M2034" s="25"/>
      <c r="O2034" s="25"/>
      <c r="Q2034" s="25"/>
    </row>
    <row r="2035" spans="1:17" x14ac:dyDescent="0.25">
      <c r="A2035" s="5">
        <f>+'Net Hash Rate'!B2034</f>
        <v>41854</v>
      </c>
      <c r="B2035">
        <f>+'Net Hash Rate'!G2034</f>
        <v>585.50799560546875</v>
      </c>
      <c r="C2035">
        <v>126.60684838744061</v>
      </c>
      <c r="D2035" s="25">
        <f t="shared" si="93"/>
        <v>458.90114721802814</v>
      </c>
      <c r="E2035">
        <v>152.58164911947918</v>
      </c>
      <c r="F2035" s="25">
        <f t="shared" si="94"/>
        <v>432.9263464859896</v>
      </c>
      <c r="G2035">
        <v>253.48076256308306</v>
      </c>
      <c r="H2035" s="25">
        <f t="shared" si="95"/>
        <v>332.02723304238566</v>
      </c>
      <c r="K2035">
        <v>42.401201252134804</v>
      </c>
      <c r="L2035">
        <v>2033</v>
      </c>
      <c r="M2035" s="25"/>
      <c r="O2035" s="25"/>
      <c r="Q2035" s="25"/>
    </row>
    <row r="2036" spans="1:17" x14ac:dyDescent="0.25">
      <c r="A2036" s="5">
        <f>+'Net Hash Rate'!B2035</f>
        <v>41855</v>
      </c>
      <c r="B2036">
        <f>+'Net Hash Rate'!G2035</f>
        <v>586.76397705078125</v>
      </c>
      <c r="C2036">
        <v>137.53384388400565</v>
      </c>
      <c r="D2036" s="25">
        <f t="shared" si="93"/>
        <v>449.2301331667756</v>
      </c>
      <c r="E2036">
        <v>167.63118991044254</v>
      </c>
      <c r="F2036" s="25">
        <f t="shared" si="94"/>
        <v>419.13278714033868</v>
      </c>
      <c r="G2036">
        <v>284.54433055013646</v>
      </c>
      <c r="H2036" s="25">
        <f t="shared" si="95"/>
        <v>302.21964650064479</v>
      </c>
      <c r="K2036">
        <v>35.822172448468891</v>
      </c>
      <c r="L2036">
        <v>2034</v>
      </c>
      <c r="M2036" s="25"/>
      <c r="O2036" s="25"/>
      <c r="Q2036" s="25"/>
    </row>
    <row r="2037" spans="1:17" x14ac:dyDescent="0.25">
      <c r="A2037" s="5">
        <f>+'Net Hash Rate'!B2036</f>
        <v>41856</v>
      </c>
      <c r="B2037">
        <f>+'Net Hash Rate'!G2036</f>
        <v>583.11199951171875</v>
      </c>
      <c r="C2037">
        <v>120.99549592931275</v>
      </c>
      <c r="D2037" s="25">
        <f t="shared" si="93"/>
        <v>462.11650358240598</v>
      </c>
      <c r="E2037">
        <v>144.92007170364005</v>
      </c>
      <c r="F2037" s="25">
        <f t="shared" si="94"/>
        <v>438.19192780807873</v>
      </c>
      <c r="G2037">
        <v>237.85508629901443</v>
      </c>
      <c r="H2037" s="25">
        <f t="shared" si="95"/>
        <v>345.25691321270432</v>
      </c>
      <c r="K2037">
        <v>46.357336450157305</v>
      </c>
      <c r="L2037">
        <v>2035</v>
      </c>
      <c r="M2037" s="25"/>
      <c r="O2037" s="25"/>
      <c r="Q2037" s="25"/>
    </row>
    <row r="2038" spans="1:17" x14ac:dyDescent="0.25">
      <c r="A2038" s="5">
        <f>+'Net Hash Rate'!B2037</f>
        <v>41857</v>
      </c>
      <c r="B2038">
        <f>+'Net Hash Rate'!G2037</f>
        <v>583.0360107421875</v>
      </c>
      <c r="C2038">
        <v>108.20196804984987</v>
      </c>
      <c r="D2038" s="25">
        <f t="shared" si="93"/>
        <v>474.83404269233762</v>
      </c>
      <c r="E2038">
        <v>127.24656675029588</v>
      </c>
      <c r="F2038" s="25">
        <f t="shared" si="94"/>
        <v>455.78944399189163</v>
      </c>
      <c r="G2038">
        <v>201.22531040217856</v>
      </c>
      <c r="H2038" s="25">
        <f t="shared" si="95"/>
        <v>381.81070034000891</v>
      </c>
      <c r="K2038">
        <v>59.838577876409609</v>
      </c>
      <c r="L2038">
        <v>2036</v>
      </c>
      <c r="M2038" s="25"/>
      <c r="O2038" s="25"/>
      <c r="Q2038" s="25"/>
    </row>
    <row r="2039" spans="1:17" x14ac:dyDescent="0.25">
      <c r="A2039" s="5">
        <f>+'Net Hash Rate'!B2038</f>
        <v>41858</v>
      </c>
      <c r="B2039">
        <f>+'Net Hash Rate'!G2038</f>
        <v>587.39697265625</v>
      </c>
      <c r="C2039">
        <v>119.39851036113282</v>
      </c>
      <c r="D2039" s="25">
        <f t="shared" si="93"/>
        <v>467.99846229511718</v>
      </c>
      <c r="E2039">
        <v>142.55002459031556</v>
      </c>
      <c r="F2039" s="25">
        <f t="shared" si="94"/>
        <v>444.84694806593444</v>
      </c>
      <c r="G2039">
        <v>232.48208161357618</v>
      </c>
      <c r="H2039" s="25">
        <f t="shared" si="95"/>
        <v>354.91489104267384</v>
      </c>
      <c r="K2039">
        <v>48.515025772805693</v>
      </c>
      <c r="L2039">
        <v>2037</v>
      </c>
      <c r="M2039" s="25"/>
      <c r="O2039" s="25"/>
      <c r="Q2039" s="25"/>
    </row>
    <row r="2040" spans="1:17" x14ac:dyDescent="0.25">
      <c r="A2040" s="5">
        <f>+'Net Hash Rate'!B2039</f>
        <v>41859</v>
      </c>
      <c r="B2040">
        <f>+'Net Hash Rate'!G2039</f>
        <v>590.531982421875</v>
      </c>
      <c r="C2040">
        <v>120.27138159007008</v>
      </c>
      <c r="D2040" s="25">
        <f t="shared" si="93"/>
        <v>470.26060083180494</v>
      </c>
      <c r="E2040">
        <v>143.63638941888601</v>
      </c>
      <c r="F2040" s="25">
        <f t="shared" si="94"/>
        <v>446.89559300298902</v>
      </c>
      <c r="G2040">
        <v>234.39776232992159</v>
      </c>
      <c r="H2040" s="25">
        <f t="shared" si="95"/>
        <v>356.13422009195341</v>
      </c>
      <c r="K2040">
        <v>48.304090042050063</v>
      </c>
      <c r="L2040">
        <v>2038</v>
      </c>
      <c r="M2040" s="25"/>
      <c r="O2040" s="25"/>
      <c r="Q2040" s="25"/>
    </row>
    <row r="2041" spans="1:17" x14ac:dyDescent="0.25">
      <c r="A2041" s="5">
        <f>+'Net Hash Rate'!B2040</f>
        <v>41860</v>
      </c>
      <c r="B2041">
        <f>+'Net Hash Rate'!G2040</f>
        <v>588.094970703125</v>
      </c>
      <c r="C2041">
        <v>120.31986290623226</v>
      </c>
      <c r="D2041" s="25">
        <f t="shared" si="93"/>
        <v>467.77510779689271</v>
      </c>
      <c r="E2041">
        <v>143.79638737515555</v>
      </c>
      <c r="F2041" s="25">
        <f t="shared" si="94"/>
        <v>444.29858332796948</v>
      </c>
      <c r="G2041">
        <v>234.99094667468813</v>
      </c>
      <c r="H2041" s="25">
        <f t="shared" si="95"/>
        <v>353.10402402843687</v>
      </c>
      <c r="K2041">
        <v>47.820547721986976</v>
      </c>
      <c r="L2041">
        <v>2039</v>
      </c>
      <c r="M2041" s="25"/>
      <c r="O2041" s="25"/>
      <c r="Q2041" s="25"/>
    </row>
    <row r="2042" spans="1:17" x14ac:dyDescent="0.25">
      <c r="A2042" s="5">
        <f>+'Net Hash Rate'!B2041</f>
        <v>41861</v>
      </c>
      <c r="B2042">
        <f>+'Net Hash Rate'!G2041</f>
        <v>589.45001220703125</v>
      </c>
      <c r="C2042">
        <v>121.97389215875565</v>
      </c>
      <c r="D2042" s="25">
        <f t="shared" si="93"/>
        <v>467.47612004827562</v>
      </c>
      <c r="E2042">
        <v>146.02998872471358</v>
      </c>
      <c r="F2042" s="25">
        <f t="shared" si="94"/>
        <v>443.42002348231767</v>
      </c>
      <c r="G2042">
        <v>239.47589583517737</v>
      </c>
      <c r="H2042" s="25">
        <f t="shared" si="95"/>
        <v>349.97411637185388</v>
      </c>
      <c r="K2042">
        <v>46.638600948398768</v>
      </c>
      <c r="L2042">
        <v>2040</v>
      </c>
      <c r="M2042" s="25"/>
      <c r="O2042" s="25"/>
      <c r="Q2042" s="25"/>
    </row>
    <row r="2043" spans="1:17" x14ac:dyDescent="0.25">
      <c r="A2043" s="5">
        <f>+'Net Hash Rate'!B2042</f>
        <v>41862</v>
      </c>
      <c r="B2043">
        <f>+'Net Hash Rate'!G2042</f>
        <v>573.3070068359375</v>
      </c>
      <c r="C2043">
        <v>121.57488929788269</v>
      </c>
      <c r="D2043" s="25">
        <f t="shared" si="93"/>
        <v>451.73211753805481</v>
      </c>
      <c r="E2043">
        <v>146.0948258239101</v>
      </c>
      <c r="F2043" s="25">
        <f t="shared" si="94"/>
        <v>427.21218101202737</v>
      </c>
      <c r="G2043">
        <v>241.3425192592637</v>
      </c>
      <c r="H2043" s="25">
        <f t="shared" si="95"/>
        <v>331.96448757667383</v>
      </c>
      <c r="K2043">
        <v>44.215329878220487</v>
      </c>
      <c r="L2043">
        <v>2041</v>
      </c>
      <c r="M2043" s="25"/>
      <c r="O2043" s="25"/>
      <c r="Q2043" s="25"/>
    </row>
    <row r="2044" spans="1:17" x14ac:dyDescent="0.25">
      <c r="A2044" s="5">
        <f>+'Net Hash Rate'!B2043</f>
        <v>41863</v>
      </c>
      <c r="B2044">
        <f>+'Net Hash Rate'!G2043</f>
        <v>568.21002197265625</v>
      </c>
      <c r="C2044">
        <v>123.78695948758032</v>
      </c>
      <c r="D2044" s="25">
        <f t="shared" si="93"/>
        <v>444.42306248507595</v>
      </c>
      <c r="E2044">
        <v>149.34570740829062</v>
      </c>
      <c r="F2044" s="25">
        <f t="shared" si="94"/>
        <v>418.8643145643656</v>
      </c>
      <c r="G2044">
        <v>248.6286637062899</v>
      </c>
      <c r="H2044" s="25">
        <f t="shared" si="95"/>
        <v>319.58135826636635</v>
      </c>
      <c r="K2044">
        <v>41.731909296695221</v>
      </c>
      <c r="L2044">
        <v>2042</v>
      </c>
      <c r="M2044" s="25"/>
      <c r="O2044" s="25"/>
      <c r="Q2044" s="25"/>
    </row>
    <row r="2045" spans="1:17" x14ac:dyDescent="0.25">
      <c r="A2045" s="5">
        <f>+'Net Hash Rate'!B2044</f>
        <v>41864</v>
      </c>
      <c r="B2045">
        <f>+'Net Hash Rate'!G2044</f>
        <v>544.5679931640625</v>
      </c>
      <c r="C2045">
        <v>123.51415194652066</v>
      </c>
      <c r="D2045" s="25">
        <f t="shared" si="93"/>
        <v>421.05384121754184</v>
      </c>
      <c r="E2045">
        <v>149.87111807324808</v>
      </c>
      <c r="F2045" s="25">
        <f t="shared" si="94"/>
        <v>394.69687509081439</v>
      </c>
      <c r="G2045">
        <v>252.25475299252048</v>
      </c>
      <c r="H2045" s="25">
        <f t="shared" si="95"/>
        <v>292.31324017154202</v>
      </c>
      <c r="K2045">
        <v>38.340119043419378</v>
      </c>
      <c r="L2045">
        <v>2043</v>
      </c>
      <c r="M2045" s="25"/>
      <c r="O2045" s="25"/>
      <c r="Q2045" s="25"/>
    </row>
    <row r="2046" spans="1:17" x14ac:dyDescent="0.25">
      <c r="A2046" s="5">
        <f>+'Net Hash Rate'!B2045</f>
        <v>41865</v>
      </c>
      <c r="B2046">
        <f>+'Net Hash Rate'!G2045</f>
        <v>508.55398559570313</v>
      </c>
      <c r="C2046">
        <v>106.34385529532437</v>
      </c>
      <c r="D2046" s="25">
        <f t="shared" si="93"/>
        <v>402.21013030037875</v>
      </c>
      <c r="E2046">
        <v>127.52201111664789</v>
      </c>
      <c r="F2046" s="25">
        <f t="shared" si="94"/>
        <v>381.03197447905524</v>
      </c>
      <c r="G2046">
        <v>209.78855740457902</v>
      </c>
      <c r="H2046" s="25">
        <f t="shared" si="95"/>
        <v>298.7654281911241</v>
      </c>
      <c r="K2046">
        <v>45.580187475482553</v>
      </c>
      <c r="L2046">
        <v>2044</v>
      </c>
      <c r="M2046" s="25"/>
      <c r="O2046" s="25"/>
      <c r="Q2046" s="25"/>
    </row>
    <row r="2047" spans="1:17" x14ac:dyDescent="0.25">
      <c r="A2047" s="5">
        <f>+'Net Hash Rate'!B2046</f>
        <v>41866</v>
      </c>
      <c r="B2047">
        <f>+'Net Hash Rate'!G2046</f>
        <v>496.61599731445313</v>
      </c>
      <c r="C2047">
        <v>112.29157274619502</v>
      </c>
      <c r="D2047" s="25">
        <f t="shared" si="93"/>
        <v>384.32442456825811</v>
      </c>
      <c r="E2047">
        <v>136.19541519595259</v>
      </c>
      <c r="F2047" s="25">
        <f t="shared" si="94"/>
        <v>360.42058211850053</v>
      </c>
      <c r="G2047">
        <v>229.04989119203594</v>
      </c>
      <c r="H2047" s="25">
        <f t="shared" si="95"/>
        <v>267.56610612241718</v>
      </c>
      <c r="K2047">
        <v>38.587043940844445</v>
      </c>
      <c r="L2047">
        <v>2045</v>
      </c>
      <c r="M2047" s="25"/>
      <c r="O2047" s="25"/>
      <c r="Q2047" s="25"/>
    </row>
    <row r="2048" spans="1:17" x14ac:dyDescent="0.25">
      <c r="A2048" s="5">
        <f>+'Net Hash Rate'!B2047</f>
        <v>41867</v>
      </c>
      <c r="B2048">
        <f>+'Net Hash Rate'!G2047</f>
        <v>519.83099365234375</v>
      </c>
      <c r="C2048">
        <v>117.1518836892313</v>
      </c>
      <c r="D2048" s="25">
        <f t="shared" si="93"/>
        <v>402.67910996311247</v>
      </c>
      <c r="E2048">
        <v>142.02470860257094</v>
      </c>
      <c r="F2048" s="25">
        <f t="shared" si="94"/>
        <v>377.80628504977278</v>
      </c>
      <c r="G2048">
        <v>238.64319697843882</v>
      </c>
      <c r="H2048" s="25">
        <f t="shared" si="95"/>
        <v>281.18779667390493</v>
      </c>
      <c r="K2048">
        <v>38.854849309583599</v>
      </c>
      <c r="L2048">
        <v>2046</v>
      </c>
      <c r="M2048" s="25"/>
      <c r="O2048" s="25"/>
      <c r="Q2048" s="25"/>
    </row>
    <row r="2049" spans="1:17" x14ac:dyDescent="0.25">
      <c r="A2049" s="5">
        <f>+'Net Hash Rate'!B2048</f>
        <v>41868</v>
      </c>
      <c r="B2049">
        <f>+'Net Hash Rate'!G2048</f>
        <v>492.95098876953125</v>
      </c>
      <c r="C2049">
        <v>110.07766715112372</v>
      </c>
      <c r="D2049" s="25">
        <f t="shared" si="93"/>
        <v>382.87332161840754</v>
      </c>
      <c r="E2049">
        <v>133.27641474399326</v>
      </c>
      <c r="F2049" s="25">
        <f t="shared" si="94"/>
        <v>359.67457402553799</v>
      </c>
      <c r="G2049">
        <v>223.39194976849484</v>
      </c>
      <c r="H2049" s="25">
        <f t="shared" si="95"/>
        <v>269.55903900103641</v>
      </c>
      <c r="K2049">
        <v>39.609723249310846</v>
      </c>
      <c r="L2049">
        <v>2047</v>
      </c>
      <c r="M2049" s="25"/>
      <c r="O2049" s="25"/>
      <c r="Q2049" s="25"/>
    </row>
    <row r="2050" spans="1:17" x14ac:dyDescent="0.25">
      <c r="A2050" s="5">
        <f>+'Net Hash Rate'!B2049</f>
        <v>41869</v>
      </c>
      <c r="B2050">
        <f>+'Net Hash Rate'!G2049</f>
        <v>460.6719970703125</v>
      </c>
      <c r="C2050">
        <v>98.419419276984343</v>
      </c>
      <c r="D2050" s="25">
        <f t="shared" si="93"/>
        <v>362.25257779332816</v>
      </c>
      <c r="E2050">
        <v>118.40057443731881</v>
      </c>
      <c r="F2050" s="25">
        <f t="shared" si="94"/>
        <v>342.27142263299368</v>
      </c>
      <c r="G2050">
        <v>196.01737165763811</v>
      </c>
      <c r="H2050" s="25">
        <f t="shared" si="95"/>
        <v>264.65462541267436</v>
      </c>
      <c r="K2050">
        <v>43.51130751588807</v>
      </c>
      <c r="L2050">
        <v>2048</v>
      </c>
      <c r="M2050" s="25"/>
      <c r="O2050" s="25"/>
      <c r="Q2050" s="25"/>
    </row>
    <row r="2051" spans="1:17" x14ac:dyDescent="0.25">
      <c r="A2051" s="5">
        <f>+'Net Hash Rate'!B2050</f>
        <v>41870</v>
      </c>
      <c r="B2051">
        <f>+'Net Hash Rate'!G2050</f>
        <v>486.73599243164063</v>
      </c>
      <c r="C2051">
        <v>118.00330809597006</v>
      </c>
      <c r="D2051" s="25">
        <f t="shared" si="93"/>
        <v>368.73268433567057</v>
      </c>
      <c r="E2051">
        <v>144.46422381622349</v>
      </c>
      <c r="F2051" s="25">
        <f t="shared" si="94"/>
        <v>342.27176861541716</v>
      </c>
      <c r="G2051">
        <v>247.25165093154794</v>
      </c>
      <c r="H2051" s="25">
        <f t="shared" si="95"/>
        <v>239.48434150009268</v>
      </c>
      <c r="K2051">
        <v>33.443984016329914</v>
      </c>
      <c r="L2051">
        <v>2049</v>
      </c>
      <c r="M2051" s="25"/>
      <c r="O2051" s="25"/>
      <c r="Q2051" s="25"/>
    </row>
    <row r="2052" spans="1:17" x14ac:dyDescent="0.25">
      <c r="A2052" s="5">
        <f>+'Net Hash Rate'!B2051</f>
        <v>41871</v>
      </c>
      <c r="B2052">
        <f>+'Net Hash Rate'!G2051</f>
        <v>511.92599487304688</v>
      </c>
      <c r="C2052">
        <v>127.24719417012173</v>
      </c>
      <c r="D2052" s="25">
        <f t="shared" ref="D2052:D2115" si="96">+B2052-C2052</f>
        <v>384.67880070292517</v>
      </c>
      <c r="E2052">
        <v>156.27478210234204</v>
      </c>
      <c r="F2052" s="25">
        <f t="shared" ref="F2052:F2115" si="97">+B2052-E2052</f>
        <v>355.65121277070483</v>
      </c>
      <c r="G2052">
        <v>269.03244742505171</v>
      </c>
      <c r="H2052" s="25">
        <f t="shared" ref="H2052:H2115" si="98">+B2052-G2052</f>
        <v>242.89354744799516</v>
      </c>
      <c r="K2052">
        <v>31.805230384376713</v>
      </c>
      <c r="L2052">
        <v>2050</v>
      </c>
      <c r="M2052" s="25"/>
      <c r="O2052" s="25"/>
      <c r="Q2052" s="25"/>
    </row>
    <row r="2053" spans="1:17" x14ac:dyDescent="0.25">
      <c r="A2053" s="5">
        <f>+'Net Hash Rate'!B2052</f>
        <v>41872</v>
      </c>
      <c r="B2053">
        <f>+'Net Hash Rate'!G2052</f>
        <v>516.1610107421875</v>
      </c>
      <c r="C2053">
        <v>128.15608992178278</v>
      </c>
      <c r="D2053" s="25">
        <f t="shared" si="96"/>
        <v>388.00492082040472</v>
      </c>
      <c r="E2053">
        <v>157.36893716486702</v>
      </c>
      <c r="F2053" s="25">
        <f t="shared" si="97"/>
        <v>358.79207357732048</v>
      </c>
      <c r="G2053">
        <v>270.84624228062791</v>
      </c>
      <c r="H2053" s="25">
        <f t="shared" si="98"/>
        <v>245.31476846155959</v>
      </c>
      <c r="K2053">
        <v>31.87679044840187</v>
      </c>
      <c r="L2053">
        <v>2051</v>
      </c>
      <c r="M2053" s="25"/>
      <c r="O2053" s="25"/>
      <c r="Q2053" s="25"/>
    </row>
    <row r="2054" spans="1:17" x14ac:dyDescent="0.25">
      <c r="A2054" s="5">
        <f>+'Net Hash Rate'!B2053</f>
        <v>41873</v>
      </c>
      <c r="B2054">
        <f>+'Net Hash Rate'!G2053</f>
        <v>513.9420166015625</v>
      </c>
      <c r="C2054">
        <v>131.58233116630552</v>
      </c>
      <c r="D2054" s="25">
        <f t="shared" si="96"/>
        <v>382.35968543525701</v>
      </c>
      <c r="E2054">
        <v>162.18755613749187</v>
      </c>
      <c r="F2054" s="25">
        <f t="shared" si="97"/>
        <v>351.75446046407063</v>
      </c>
      <c r="G2054">
        <v>281.07355253806548</v>
      </c>
      <c r="H2054" s="25">
        <f t="shared" si="98"/>
        <v>232.86846406349702</v>
      </c>
      <c r="K2054">
        <v>29.983875168653686</v>
      </c>
      <c r="L2054">
        <v>2052</v>
      </c>
      <c r="M2054" s="25"/>
      <c r="O2054" s="25"/>
      <c r="Q2054" s="25"/>
    </row>
    <row r="2055" spans="1:17" x14ac:dyDescent="0.25">
      <c r="A2055" s="5">
        <f>+'Net Hash Rate'!B2054</f>
        <v>41874</v>
      </c>
      <c r="B2055">
        <f>+'Net Hash Rate'!G2054</f>
        <v>497.218994140625</v>
      </c>
      <c r="C2055">
        <v>122.16162893137214</v>
      </c>
      <c r="D2055" s="25">
        <f t="shared" si="96"/>
        <v>375.05736520925285</v>
      </c>
      <c r="E2055">
        <v>149.80953931889584</v>
      </c>
      <c r="F2055" s="25">
        <f t="shared" si="97"/>
        <v>347.40945482172913</v>
      </c>
      <c r="G2055">
        <v>257.2078472192315</v>
      </c>
      <c r="H2055" s="25">
        <f t="shared" si="98"/>
        <v>240.0111469213935</v>
      </c>
      <c r="K2055">
        <v>32.557168476225954</v>
      </c>
      <c r="L2055">
        <v>2053</v>
      </c>
      <c r="M2055" s="25"/>
      <c r="O2055" s="25"/>
      <c r="Q2055" s="25"/>
    </row>
    <row r="2056" spans="1:17" x14ac:dyDescent="0.25">
      <c r="A2056" s="5">
        <f>+'Net Hash Rate'!B2055</f>
        <v>41875</v>
      </c>
      <c r="B2056">
        <f>+'Net Hash Rate'!G2055</f>
        <v>508.572998046875</v>
      </c>
      <c r="C2056">
        <v>130.9550077824228</v>
      </c>
      <c r="D2056" s="25">
        <f t="shared" si="96"/>
        <v>377.6179902644522</v>
      </c>
      <c r="E2056">
        <v>161.52572177004612</v>
      </c>
      <c r="F2056" s="25">
        <f t="shared" si="97"/>
        <v>347.04727627682888</v>
      </c>
      <c r="G2056">
        <v>280.27766025496879</v>
      </c>
      <c r="H2056" s="25">
        <f t="shared" si="98"/>
        <v>228.29533779190621</v>
      </c>
      <c r="K2056">
        <v>29.645469746032038</v>
      </c>
      <c r="L2056">
        <v>2054</v>
      </c>
      <c r="M2056" s="25"/>
      <c r="O2056" s="25"/>
      <c r="Q2056" s="25"/>
    </row>
    <row r="2057" spans="1:17" x14ac:dyDescent="0.25">
      <c r="A2057" s="5">
        <f>+'Net Hash Rate'!B2056</f>
        <v>41876</v>
      </c>
      <c r="B2057">
        <f>+'Net Hash Rate'!G2056</f>
        <v>501.6300048828125</v>
      </c>
      <c r="C2057">
        <v>122.62138497101358</v>
      </c>
      <c r="D2057" s="25">
        <f t="shared" si="96"/>
        <v>379.00861991179892</v>
      </c>
      <c r="E2057">
        <v>150.27641535768311</v>
      </c>
      <c r="F2057" s="25">
        <f t="shared" si="97"/>
        <v>351.35358952512939</v>
      </c>
      <c r="G2057">
        <v>257.70238089470081</v>
      </c>
      <c r="H2057" s="25">
        <f t="shared" si="98"/>
        <v>243.92762398811169</v>
      </c>
      <c r="K2057">
        <v>32.891690049517337</v>
      </c>
      <c r="L2057">
        <v>2055</v>
      </c>
      <c r="M2057" s="25"/>
      <c r="O2057" s="25"/>
      <c r="Q2057" s="25"/>
    </row>
    <row r="2058" spans="1:17" x14ac:dyDescent="0.25">
      <c r="A2058" s="5">
        <f>+'Net Hash Rate'!B2057</f>
        <v>41877</v>
      </c>
      <c r="B2058">
        <f>+'Net Hash Rate'!G2057</f>
        <v>513.469970703125</v>
      </c>
      <c r="C2058">
        <v>108.66953227791105</v>
      </c>
      <c r="D2058" s="25">
        <f t="shared" si="96"/>
        <v>404.80043842521394</v>
      </c>
      <c r="E2058">
        <v>130.54769674878546</v>
      </c>
      <c r="F2058" s="25">
        <f t="shared" si="97"/>
        <v>382.92227395433952</v>
      </c>
      <c r="G2058">
        <v>215.53342663589709</v>
      </c>
      <c r="H2058" s="25">
        <f t="shared" si="98"/>
        <v>297.93654406722794</v>
      </c>
      <c r="K2058">
        <v>44.405967123698325</v>
      </c>
      <c r="L2058">
        <v>2056</v>
      </c>
      <c r="M2058" s="25"/>
      <c r="O2058" s="25"/>
      <c r="Q2058" s="25"/>
    </row>
    <row r="2059" spans="1:17" x14ac:dyDescent="0.25">
      <c r="A2059" s="5">
        <f>+'Net Hash Rate'!B2058</f>
        <v>41878</v>
      </c>
      <c r="B2059">
        <f>+'Net Hash Rate'!G2058</f>
        <v>510.42999267578125</v>
      </c>
      <c r="C2059">
        <v>121.32166935153437</v>
      </c>
      <c r="D2059" s="25">
        <f t="shared" si="96"/>
        <v>389.1083233242469</v>
      </c>
      <c r="E2059">
        <v>148.14477299345594</v>
      </c>
      <c r="F2059" s="25">
        <f t="shared" si="97"/>
        <v>362.28521968232531</v>
      </c>
      <c r="G2059">
        <v>252.33911909050028</v>
      </c>
      <c r="H2059" s="25">
        <f t="shared" si="98"/>
        <v>258.09087358528097</v>
      </c>
      <c r="K2059">
        <v>34.815507871306536</v>
      </c>
      <c r="L2059">
        <v>2057</v>
      </c>
      <c r="M2059" s="25"/>
      <c r="O2059" s="25"/>
      <c r="Q2059" s="25"/>
    </row>
    <row r="2060" spans="1:17" x14ac:dyDescent="0.25">
      <c r="A2060" s="5">
        <f>+'Net Hash Rate'!B2059</f>
        <v>41879</v>
      </c>
      <c r="B2060">
        <f>+'Net Hash Rate'!G2059</f>
        <v>507.0150146484375</v>
      </c>
      <c r="C2060">
        <v>119.16429723557221</v>
      </c>
      <c r="D2060" s="25">
        <f t="shared" si="96"/>
        <v>387.85071741286527</v>
      </c>
      <c r="E2060">
        <v>145.29434016865818</v>
      </c>
      <c r="F2060" s="25">
        <f t="shared" si="97"/>
        <v>361.72067447977929</v>
      </c>
      <c r="G2060">
        <v>246.7964919422304</v>
      </c>
      <c r="H2060" s="25">
        <f t="shared" si="98"/>
        <v>260.21852270620707</v>
      </c>
      <c r="K2060">
        <v>35.623428716691535</v>
      </c>
      <c r="L2060">
        <v>2058</v>
      </c>
      <c r="M2060" s="25"/>
      <c r="O2060" s="25"/>
      <c r="Q2060" s="25"/>
    </row>
    <row r="2061" spans="1:17" x14ac:dyDescent="0.25">
      <c r="A2061" s="5">
        <f>+'Net Hash Rate'!B2060</f>
        <v>41880</v>
      </c>
      <c r="B2061">
        <f>+'Net Hash Rate'!G2060</f>
        <v>508.4219970703125</v>
      </c>
      <c r="C2061">
        <v>122.45113190049744</v>
      </c>
      <c r="D2061" s="25">
        <f t="shared" si="96"/>
        <v>385.97086516981506</v>
      </c>
      <c r="E2061">
        <v>149.78195372194173</v>
      </c>
      <c r="F2061" s="25">
        <f t="shared" si="97"/>
        <v>358.6400433483708</v>
      </c>
      <c r="G2061">
        <v>255.9485310873423</v>
      </c>
      <c r="H2061" s="25">
        <f t="shared" si="98"/>
        <v>252.4734659829702</v>
      </c>
      <c r="K2061">
        <v>33.893239012693655</v>
      </c>
      <c r="L2061">
        <v>2059</v>
      </c>
      <c r="M2061" s="25"/>
      <c r="O2061" s="25"/>
      <c r="Q2061" s="25"/>
    </row>
    <row r="2062" spans="1:17" x14ac:dyDescent="0.25">
      <c r="A2062" s="5">
        <f>+'Net Hash Rate'!B2061</f>
        <v>41881</v>
      </c>
      <c r="B2062">
        <f>+'Net Hash Rate'!G2061</f>
        <v>501.2030029296875</v>
      </c>
      <c r="C2062">
        <v>116.83096370606772</v>
      </c>
      <c r="D2062" s="25">
        <f t="shared" si="96"/>
        <v>384.37203922361977</v>
      </c>
      <c r="E2062">
        <v>142.29227418068623</v>
      </c>
      <c r="F2062" s="25">
        <f t="shared" si="97"/>
        <v>358.91072874900124</v>
      </c>
      <c r="G2062">
        <v>241.19673471934226</v>
      </c>
      <c r="H2062" s="25">
        <f t="shared" si="98"/>
        <v>260.00626821034524</v>
      </c>
      <c r="K2062">
        <v>36.231163162488627</v>
      </c>
      <c r="L2062">
        <v>2060</v>
      </c>
      <c r="M2062" s="25"/>
      <c r="O2062" s="25"/>
      <c r="Q2062" s="25"/>
    </row>
    <row r="2063" spans="1:17" x14ac:dyDescent="0.25">
      <c r="A2063" s="5">
        <f>+'Net Hash Rate'!B2062</f>
        <v>41882</v>
      </c>
      <c r="B2063">
        <f>+'Net Hash Rate'!G2062</f>
        <v>478.072998046875</v>
      </c>
      <c r="C2063">
        <v>123.44642585380859</v>
      </c>
      <c r="D2063" s="25">
        <f t="shared" si="96"/>
        <v>354.62657219306641</v>
      </c>
      <c r="E2063">
        <v>152.31544279701785</v>
      </c>
      <c r="F2063" s="25">
        <f t="shared" si="97"/>
        <v>325.75755524985715</v>
      </c>
      <c r="G2063">
        <v>264.45713911291409</v>
      </c>
      <c r="H2063" s="25">
        <f t="shared" si="98"/>
        <v>213.61585893396091</v>
      </c>
      <c r="K2063">
        <v>29.48156409127612</v>
      </c>
      <c r="L2063">
        <v>2061</v>
      </c>
      <c r="M2063" s="25"/>
      <c r="O2063" s="25"/>
      <c r="Q2063" s="25"/>
    </row>
    <row r="2064" spans="1:17" x14ac:dyDescent="0.25">
      <c r="A2064" s="5">
        <f>+'Net Hash Rate'!B2063</f>
        <v>41883</v>
      </c>
      <c r="B2064">
        <f>+'Net Hash Rate'!G2063</f>
        <v>474.135009765625</v>
      </c>
      <c r="C2064">
        <v>151.51593604567395</v>
      </c>
      <c r="D2064" s="25">
        <f t="shared" si="96"/>
        <v>322.61907371995107</v>
      </c>
      <c r="E2064">
        <v>191.24848081209288</v>
      </c>
      <c r="F2064" s="25">
        <f t="shared" si="97"/>
        <v>282.88652895353209</v>
      </c>
      <c r="G2064">
        <v>345.58955095724752</v>
      </c>
      <c r="H2064" s="25">
        <f t="shared" si="98"/>
        <v>128.54545880837748</v>
      </c>
      <c r="K2064">
        <v>19.487444901397044</v>
      </c>
      <c r="L2064">
        <v>2062</v>
      </c>
      <c r="M2064" s="25"/>
      <c r="O2064" s="25"/>
      <c r="Q2064" s="25"/>
    </row>
    <row r="2065" spans="1:17" x14ac:dyDescent="0.25">
      <c r="A2065" s="5">
        <f>+'Net Hash Rate'!B2064</f>
        <v>41884</v>
      </c>
      <c r="B2065">
        <f>+'Net Hash Rate'!G2064</f>
        <v>475.3179931640625</v>
      </c>
      <c r="C2065">
        <v>128.53259233970871</v>
      </c>
      <c r="D2065" s="25">
        <f t="shared" si="96"/>
        <v>346.78540082435381</v>
      </c>
      <c r="E2065">
        <v>159.44798478732255</v>
      </c>
      <c r="F2065" s="25">
        <f t="shared" si="97"/>
        <v>315.87000837673997</v>
      </c>
      <c r="G2065">
        <v>279.53882675007816</v>
      </c>
      <c r="H2065" s="25">
        <f t="shared" si="98"/>
        <v>195.77916641398434</v>
      </c>
      <c r="K2065">
        <v>26.921377866664901</v>
      </c>
      <c r="L2065">
        <v>2063</v>
      </c>
      <c r="M2065" s="25"/>
      <c r="O2065" s="25"/>
      <c r="Q2065" s="25"/>
    </row>
    <row r="2066" spans="1:17" x14ac:dyDescent="0.25">
      <c r="A2066" s="5">
        <f>+'Net Hash Rate'!B2065</f>
        <v>41885</v>
      </c>
      <c r="B2066">
        <f>+'Net Hash Rate'!G2065</f>
        <v>474.5369873046875</v>
      </c>
      <c r="C2066">
        <v>117.73178099185752</v>
      </c>
      <c r="D2066" s="25">
        <f t="shared" si="96"/>
        <v>356.80520631282997</v>
      </c>
      <c r="E2066">
        <v>144.55466028084774</v>
      </c>
      <c r="F2066" s="25">
        <f t="shared" si="97"/>
        <v>329.98232702383973</v>
      </c>
      <c r="G2066">
        <v>248.7481348789299</v>
      </c>
      <c r="H2066" s="25">
        <f t="shared" si="98"/>
        <v>225.7888524257576</v>
      </c>
      <c r="K2066">
        <v>31.925450132502569</v>
      </c>
      <c r="L2066">
        <v>2064</v>
      </c>
      <c r="M2066" s="25"/>
      <c r="O2066" s="25"/>
      <c r="Q2066" s="25"/>
    </row>
    <row r="2067" spans="1:17" x14ac:dyDescent="0.25">
      <c r="A2067" s="5">
        <f>+'Net Hash Rate'!B2066</f>
        <v>41886</v>
      </c>
      <c r="B2067">
        <f>+'Net Hash Rate'!G2066</f>
        <v>489.08599853515625</v>
      </c>
      <c r="C2067">
        <v>136.41134068328665</v>
      </c>
      <c r="D2067" s="25">
        <f t="shared" si="96"/>
        <v>352.6746578518696</v>
      </c>
      <c r="E2067">
        <v>169.80831708345565</v>
      </c>
      <c r="F2067" s="25">
        <f t="shared" si="97"/>
        <v>319.27768145170057</v>
      </c>
      <c r="G2067">
        <v>299.53887190991213</v>
      </c>
      <c r="H2067" s="25">
        <f t="shared" si="98"/>
        <v>189.54712662524412</v>
      </c>
      <c r="K2067">
        <v>25.344185913794352</v>
      </c>
      <c r="L2067">
        <v>2065</v>
      </c>
      <c r="M2067" s="25"/>
      <c r="O2067" s="25"/>
      <c r="Q2067" s="25"/>
    </row>
    <row r="2068" spans="1:17" x14ac:dyDescent="0.25">
      <c r="A2068" s="5">
        <f>+'Net Hash Rate'!B2067</f>
        <v>41887</v>
      </c>
      <c r="B2068">
        <f>+'Net Hash Rate'!G2067</f>
        <v>480.50100708007813</v>
      </c>
      <c r="C2068">
        <v>143.08897560301483</v>
      </c>
      <c r="D2068" s="25">
        <f t="shared" si="96"/>
        <v>337.41203147706329</v>
      </c>
      <c r="E2068">
        <v>179.36225152407334</v>
      </c>
      <c r="F2068" s="25">
        <f t="shared" si="97"/>
        <v>301.13875555600475</v>
      </c>
      <c r="G2068">
        <v>320.26579183942545</v>
      </c>
      <c r="H2068" s="25">
        <f t="shared" si="98"/>
        <v>160.23521524065268</v>
      </c>
      <c r="K2068">
        <v>22.324668918994043</v>
      </c>
      <c r="L2068">
        <v>2066</v>
      </c>
      <c r="M2068" s="25"/>
      <c r="O2068" s="25"/>
      <c r="Q2068" s="25"/>
    </row>
    <row r="2069" spans="1:17" x14ac:dyDescent="0.25">
      <c r="A2069" s="5">
        <f>+'Net Hash Rate'!B2068</f>
        <v>41888</v>
      </c>
      <c r="B2069">
        <f>+'Net Hash Rate'!G2068</f>
        <v>482.23699951171875</v>
      </c>
      <c r="C2069">
        <v>125.50661470125792</v>
      </c>
      <c r="D2069" s="25">
        <f t="shared" si="96"/>
        <v>356.73038481046081</v>
      </c>
      <c r="E2069">
        <v>155.00301282055847</v>
      </c>
      <c r="F2069" s="25">
        <f t="shared" si="97"/>
        <v>327.23398669116028</v>
      </c>
      <c r="G2069">
        <v>269.58177131498115</v>
      </c>
      <c r="H2069" s="25">
        <f t="shared" si="98"/>
        <v>212.6552281967376</v>
      </c>
      <c r="K2069">
        <v>29.025676968500594</v>
      </c>
      <c r="L2069">
        <v>2067</v>
      </c>
      <c r="M2069" s="25"/>
      <c r="O2069" s="25"/>
      <c r="Q2069" s="25"/>
    </row>
    <row r="2070" spans="1:17" x14ac:dyDescent="0.25">
      <c r="A2070" s="5">
        <f>+'Net Hash Rate'!B2069</f>
        <v>41889</v>
      </c>
      <c r="B2070">
        <f>+'Net Hash Rate'!G2069</f>
        <v>479.48300170898438</v>
      </c>
      <c r="C2070">
        <v>136.66678135558931</v>
      </c>
      <c r="D2070" s="25">
        <f t="shared" si="96"/>
        <v>342.81622035339507</v>
      </c>
      <c r="E2070">
        <v>170.52776667201587</v>
      </c>
      <c r="F2070" s="25">
        <f t="shared" si="97"/>
        <v>308.95523503696847</v>
      </c>
      <c r="G2070">
        <v>302.06076413367498</v>
      </c>
      <c r="H2070" s="25">
        <f t="shared" si="98"/>
        <v>177.4222375753094</v>
      </c>
      <c r="K2070">
        <v>24.29813902813429</v>
      </c>
      <c r="L2070">
        <v>2068</v>
      </c>
      <c r="M2070" s="25"/>
      <c r="O2070" s="25"/>
      <c r="Q2070" s="25"/>
    </row>
    <row r="2071" spans="1:17" x14ac:dyDescent="0.25">
      <c r="A2071" s="5">
        <f>+'Net Hash Rate'!B2070</f>
        <v>41890</v>
      </c>
      <c r="B2071">
        <f>+'Net Hash Rate'!G2070</f>
        <v>472.14801025390625</v>
      </c>
      <c r="C2071">
        <v>134.07136770293329</v>
      </c>
      <c r="D2071" s="25">
        <f t="shared" si="96"/>
        <v>338.07664255097296</v>
      </c>
      <c r="E2071">
        <v>167.2217202521494</v>
      </c>
      <c r="F2071" s="25">
        <f t="shared" si="97"/>
        <v>304.92629000175685</v>
      </c>
      <c r="G2071">
        <v>295.99426472957941</v>
      </c>
      <c r="H2071" s="25">
        <f t="shared" si="98"/>
        <v>176.15374552432684</v>
      </c>
      <c r="K2071">
        <v>24.475876717079451</v>
      </c>
      <c r="L2071">
        <v>2069</v>
      </c>
      <c r="M2071" s="25"/>
      <c r="O2071" s="25"/>
      <c r="Q2071" s="25"/>
    </row>
    <row r="2072" spans="1:17" x14ac:dyDescent="0.25">
      <c r="A2072" s="5">
        <f>+'Net Hash Rate'!B2071</f>
        <v>41891</v>
      </c>
      <c r="B2072">
        <f>+'Net Hash Rate'!G2071</f>
        <v>471.55801391601563</v>
      </c>
      <c r="C2072">
        <v>132.52543072483647</v>
      </c>
      <c r="D2072" s="25">
        <f t="shared" si="96"/>
        <v>339.03258319117913</v>
      </c>
      <c r="E2072">
        <v>165.10826720626474</v>
      </c>
      <c r="F2072" s="25">
        <f t="shared" si="97"/>
        <v>306.44974670975091</v>
      </c>
      <c r="G2072">
        <v>291.67629551837263</v>
      </c>
      <c r="H2072" s="25">
        <f t="shared" si="98"/>
        <v>179.881718397643</v>
      </c>
      <c r="K2072">
        <v>24.972601759905547</v>
      </c>
      <c r="L2072">
        <v>2070</v>
      </c>
      <c r="M2072" s="25"/>
      <c r="O2072" s="25"/>
      <c r="Q2072" s="25"/>
    </row>
    <row r="2073" spans="1:17" x14ac:dyDescent="0.25">
      <c r="A2073" s="5">
        <f>+'Net Hash Rate'!B2072</f>
        <v>41892</v>
      </c>
      <c r="B2073">
        <f>+'Net Hash Rate'!G2072</f>
        <v>477.52700805664063</v>
      </c>
      <c r="C2073">
        <v>128.50599280198361</v>
      </c>
      <c r="D2073" s="25">
        <f t="shared" si="96"/>
        <v>349.02101525465702</v>
      </c>
      <c r="E2073">
        <v>159.32692208331503</v>
      </c>
      <c r="F2073" s="25">
        <f t="shared" si="97"/>
        <v>318.2000859733256</v>
      </c>
      <c r="G2073">
        <v>279.05082187664664</v>
      </c>
      <c r="H2073" s="25">
        <f t="shared" si="98"/>
        <v>198.47618617999399</v>
      </c>
      <c r="K2073">
        <v>27.177974712091231</v>
      </c>
      <c r="L2073">
        <v>2071</v>
      </c>
      <c r="M2073" s="25"/>
      <c r="O2073" s="25"/>
      <c r="Q2073" s="25"/>
    </row>
    <row r="2074" spans="1:17" x14ac:dyDescent="0.25">
      <c r="A2074" s="5">
        <f>+'Net Hash Rate'!B2073</f>
        <v>41893</v>
      </c>
      <c r="B2074">
        <f>+'Net Hash Rate'!G2073</f>
        <v>476.33499145507813</v>
      </c>
      <c r="C2074">
        <v>122.05332854871783</v>
      </c>
      <c r="D2074" s="25">
        <f t="shared" si="96"/>
        <v>354.28166290636028</v>
      </c>
      <c r="E2074">
        <v>150.45697925399952</v>
      </c>
      <c r="F2074" s="25">
        <f t="shared" si="97"/>
        <v>325.8780122010786</v>
      </c>
      <c r="G2074">
        <v>260.79096041866637</v>
      </c>
      <c r="H2074" s="25">
        <f t="shared" si="98"/>
        <v>215.54403103641175</v>
      </c>
      <c r="K2074">
        <v>29.935447376035825</v>
      </c>
      <c r="L2074">
        <v>2072</v>
      </c>
      <c r="M2074" s="25"/>
      <c r="O2074" s="25"/>
      <c r="Q2074" s="25"/>
    </row>
    <row r="2075" spans="1:17" x14ac:dyDescent="0.25">
      <c r="A2075" s="5">
        <f>+'Net Hash Rate'!B2074</f>
        <v>41894</v>
      </c>
      <c r="B2075">
        <f>+'Net Hash Rate'!G2074</f>
        <v>473.82501220703125</v>
      </c>
      <c r="C2075">
        <v>131.88270171317319</v>
      </c>
      <c r="D2075" s="25">
        <f t="shared" si="96"/>
        <v>341.94231049385803</v>
      </c>
      <c r="E2075">
        <v>164.13370522341333</v>
      </c>
      <c r="F2075" s="25">
        <f t="shared" si="97"/>
        <v>309.69130698361789</v>
      </c>
      <c r="G2075">
        <v>289.41272835894097</v>
      </c>
      <c r="H2075" s="25">
        <f t="shared" si="98"/>
        <v>184.41228384809028</v>
      </c>
      <c r="K2075">
        <v>25.446077822809109</v>
      </c>
      <c r="L2075">
        <v>2073</v>
      </c>
      <c r="M2075" s="25"/>
      <c r="O2075" s="25"/>
      <c r="Q2075" s="25"/>
    </row>
    <row r="2076" spans="1:17" x14ac:dyDescent="0.25">
      <c r="A2076" s="5">
        <f>+'Net Hash Rate'!B2075</f>
        <v>41895</v>
      </c>
      <c r="B2076">
        <f>+'Net Hash Rate'!G2075</f>
        <v>477.08599853515625</v>
      </c>
      <c r="C2076">
        <v>119.43886485885045</v>
      </c>
      <c r="D2076" s="25">
        <f t="shared" si="96"/>
        <v>357.64713367630577</v>
      </c>
      <c r="E2076">
        <v>146.8159955046369</v>
      </c>
      <c r="F2076" s="25">
        <f t="shared" si="97"/>
        <v>330.27000303051932</v>
      </c>
      <c r="G2076">
        <v>253.16245949819449</v>
      </c>
      <c r="H2076" s="25">
        <f t="shared" si="98"/>
        <v>223.92353903696176</v>
      </c>
      <c r="K2076">
        <v>31.352924889345172</v>
      </c>
      <c r="L2076">
        <v>2074</v>
      </c>
      <c r="M2076" s="25"/>
      <c r="O2076" s="25"/>
      <c r="Q2076" s="25"/>
    </row>
    <row r="2077" spans="1:17" x14ac:dyDescent="0.25">
      <c r="A2077" s="5">
        <f>+'Net Hash Rate'!B2076</f>
        <v>41896</v>
      </c>
      <c r="B2077">
        <f>+'Net Hash Rate'!G2076</f>
        <v>474.71499633789063</v>
      </c>
      <c r="C2077">
        <v>141.48559489626157</v>
      </c>
      <c r="D2077" s="25">
        <f t="shared" si="96"/>
        <v>333.22940144162908</v>
      </c>
      <c r="E2077">
        <v>177.36774545509047</v>
      </c>
      <c r="F2077" s="25">
        <f t="shared" si="97"/>
        <v>297.34725088280015</v>
      </c>
      <c r="G2077">
        <v>316.75195930086164</v>
      </c>
      <c r="H2077" s="25">
        <f t="shared" si="98"/>
        <v>157.96303703702898</v>
      </c>
      <c r="K2077">
        <v>22.288256166494641</v>
      </c>
      <c r="L2077">
        <v>2075</v>
      </c>
      <c r="M2077" s="25"/>
      <c r="O2077" s="25"/>
      <c r="Q2077" s="25"/>
    </row>
    <row r="2078" spans="1:17" x14ac:dyDescent="0.25">
      <c r="A2078" s="5">
        <f>+'Net Hash Rate'!B2077</f>
        <v>41897</v>
      </c>
      <c r="B2078">
        <f>+'Net Hash Rate'!G2077</f>
        <v>471.3590087890625</v>
      </c>
      <c r="C2078">
        <v>140.84986734009979</v>
      </c>
      <c r="D2078" s="25">
        <f t="shared" si="96"/>
        <v>330.50914144896274</v>
      </c>
      <c r="E2078">
        <v>176.61746840712689</v>
      </c>
      <c r="F2078" s="25">
        <f t="shared" si="97"/>
        <v>294.74154038193558</v>
      </c>
      <c r="G2078">
        <v>315.55671475199352</v>
      </c>
      <c r="H2078" s="25">
        <f t="shared" si="98"/>
        <v>155.80229403706898</v>
      </c>
      <c r="K2078">
        <v>22.177107656480604</v>
      </c>
      <c r="L2078">
        <v>2076</v>
      </c>
      <c r="M2078" s="25"/>
      <c r="O2078" s="25"/>
      <c r="Q2078" s="25"/>
    </row>
    <row r="2079" spans="1:17" x14ac:dyDescent="0.25">
      <c r="A2079" s="5">
        <f>+'Net Hash Rate'!B2078</f>
        <v>41898</v>
      </c>
      <c r="B2079">
        <f>+'Net Hash Rate'!G2078</f>
        <v>463.739013671875</v>
      </c>
      <c r="C2079">
        <v>132.17925463745985</v>
      </c>
      <c r="D2079" s="25">
        <f t="shared" si="96"/>
        <v>331.55975903441515</v>
      </c>
      <c r="E2079">
        <v>164.92839290445758</v>
      </c>
      <c r="F2079" s="25">
        <f t="shared" si="97"/>
        <v>298.81062076741739</v>
      </c>
      <c r="G2079">
        <v>292.14242050261095</v>
      </c>
      <c r="H2079" s="25">
        <f t="shared" si="98"/>
        <v>171.59659316926405</v>
      </c>
      <c r="K2079">
        <v>24.298148403021855</v>
      </c>
      <c r="L2079">
        <v>2077</v>
      </c>
      <c r="M2079" s="25"/>
      <c r="O2079" s="25"/>
      <c r="Q2079" s="25"/>
    </row>
    <row r="2080" spans="1:17" x14ac:dyDescent="0.25">
      <c r="A2080" s="5">
        <f>+'Net Hash Rate'!B2079</f>
        <v>41899</v>
      </c>
      <c r="B2080">
        <f>+'Net Hash Rate'!G2079</f>
        <v>454.91400146484375</v>
      </c>
      <c r="C2080">
        <v>124.20259749638205</v>
      </c>
      <c r="D2080" s="25">
        <f t="shared" si="96"/>
        <v>330.7114039684617</v>
      </c>
      <c r="E2080">
        <v>154.2441250576446</v>
      </c>
      <c r="F2080" s="25">
        <f t="shared" si="97"/>
        <v>300.66987640719913</v>
      </c>
      <c r="G2080">
        <v>270.9404388693689</v>
      </c>
      <c r="H2080" s="25">
        <f t="shared" si="98"/>
        <v>183.97356259547485</v>
      </c>
      <c r="K2080">
        <v>26.420339908006707</v>
      </c>
      <c r="L2080">
        <v>2078</v>
      </c>
      <c r="M2080" s="25"/>
      <c r="O2080" s="25"/>
      <c r="Q2080" s="25"/>
    </row>
    <row r="2081" spans="1:17" x14ac:dyDescent="0.25">
      <c r="A2081" s="5">
        <f>+'Net Hash Rate'!B2080</f>
        <v>41900</v>
      </c>
      <c r="B2081">
        <f>+'Net Hash Rate'!G2080</f>
        <v>421.45901489257813</v>
      </c>
      <c r="C2081">
        <v>131.40659178881648</v>
      </c>
      <c r="D2081" s="25">
        <f t="shared" si="96"/>
        <v>290.05242310376161</v>
      </c>
      <c r="E2081">
        <v>165.47452085170718</v>
      </c>
      <c r="F2081" s="25">
        <f t="shared" si="97"/>
        <v>255.98449404087094</v>
      </c>
      <c r="G2081">
        <v>297.81139129650632</v>
      </c>
      <c r="H2081" s="25">
        <f t="shared" si="98"/>
        <v>123.64762359607181</v>
      </c>
      <c r="K2081">
        <v>20.433464392976511</v>
      </c>
      <c r="L2081">
        <v>2079</v>
      </c>
      <c r="M2081" s="25"/>
      <c r="O2081" s="25"/>
      <c r="Q2081" s="25"/>
    </row>
    <row r="2082" spans="1:17" x14ac:dyDescent="0.25">
      <c r="A2082" s="5">
        <f>+'Net Hash Rate'!B2081</f>
        <v>41901</v>
      </c>
      <c r="B2082">
        <f>+'Net Hash Rate'!G2081</f>
        <v>391.94400024414063</v>
      </c>
      <c r="C2082">
        <v>132.38522637746354</v>
      </c>
      <c r="D2082" s="25">
        <f t="shared" si="96"/>
        <v>259.55877386667709</v>
      </c>
      <c r="E2082">
        <v>167.95316172339437</v>
      </c>
      <c r="F2082" s="25">
        <f t="shared" si="97"/>
        <v>223.99083852074625</v>
      </c>
      <c r="G2082">
        <v>306.11680657466286</v>
      </c>
      <c r="H2082" s="25">
        <f t="shared" si="98"/>
        <v>85.827193669477765</v>
      </c>
      <c r="K2082">
        <v>17.514119141899869</v>
      </c>
      <c r="L2082">
        <v>2080</v>
      </c>
      <c r="M2082" s="25"/>
      <c r="O2082" s="25"/>
      <c r="Q2082" s="25"/>
    </row>
    <row r="2083" spans="1:17" x14ac:dyDescent="0.25">
      <c r="A2083" s="5">
        <f>+'Net Hash Rate'!B2082</f>
        <v>41902</v>
      </c>
      <c r="B2083">
        <f>+'Net Hash Rate'!G2082</f>
        <v>406.82501220703125</v>
      </c>
      <c r="C2083">
        <v>125.11987365728639</v>
      </c>
      <c r="D2083" s="25">
        <f t="shared" si="96"/>
        <v>281.70513854974485</v>
      </c>
      <c r="E2083">
        <v>157.34689772322773</v>
      </c>
      <c r="F2083" s="25">
        <f t="shared" si="97"/>
        <v>249.47811448380352</v>
      </c>
      <c r="G2083">
        <v>282.53277270737658</v>
      </c>
      <c r="H2083" s="25">
        <f t="shared" si="98"/>
        <v>124.29223949965467</v>
      </c>
      <c r="K2083">
        <v>20.97904948145387</v>
      </c>
      <c r="L2083">
        <v>2081</v>
      </c>
      <c r="M2083" s="25"/>
      <c r="O2083" s="25"/>
      <c r="Q2083" s="25"/>
    </row>
    <row r="2084" spans="1:17" x14ac:dyDescent="0.25">
      <c r="A2084" s="5">
        <f>+'Net Hash Rate'!B2083</f>
        <v>41903</v>
      </c>
      <c r="B2084">
        <f>+'Net Hash Rate'!G2083</f>
        <v>396.56698608398438</v>
      </c>
      <c r="C2084">
        <v>130.01557039937526</v>
      </c>
      <c r="D2084" s="25">
        <f t="shared" si="96"/>
        <v>266.55141568460908</v>
      </c>
      <c r="E2084">
        <v>164.50263994865773</v>
      </c>
      <c r="F2084" s="25">
        <f t="shared" si="97"/>
        <v>232.06434613532664</v>
      </c>
      <c r="G2084">
        <v>298.46766161284546</v>
      </c>
      <c r="H2084" s="25">
        <f t="shared" si="98"/>
        <v>98.099324471138914</v>
      </c>
      <c r="K2084">
        <v>18.549659510179282</v>
      </c>
      <c r="L2084">
        <v>2082</v>
      </c>
      <c r="M2084" s="25"/>
      <c r="O2084" s="25"/>
      <c r="Q2084" s="25"/>
    </row>
    <row r="2085" spans="1:17" x14ac:dyDescent="0.25">
      <c r="A2085" s="5">
        <f>+'Net Hash Rate'!B2084</f>
        <v>41904</v>
      </c>
      <c r="B2085">
        <f>+'Net Hash Rate'!G2084</f>
        <v>398.885009765625</v>
      </c>
      <c r="C2085">
        <v>119.66697266242963</v>
      </c>
      <c r="D2085" s="25">
        <f t="shared" si="96"/>
        <v>279.21803710319534</v>
      </c>
      <c r="E2085">
        <v>150.11584444483165</v>
      </c>
      <c r="F2085" s="25">
        <f t="shared" si="97"/>
        <v>248.76916532079335</v>
      </c>
      <c r="G2085">
        <v>268.39448688357248</v>
      </c>
      <c r="H2085" s="25">
        <f t="shared" si="98"/>
        <v>130.49052288205252</v>
      </c>
      <c r="K2085">
        <v>22.00814840814451</v>
      </c>
      <c r="L2085">
        <v>2083</v>
      </c>
      <c r="M2085" s="25"/>
      <c r="O2085" s="25"/>
      <c r="Q2085" s="25"/>
    </row>
    <row r="2086" spans="1:17" x14ac:dyDescent="0.25">
      <c r="A2086" s="5">
        <f>+'Net Hash Rate'!B2085</f>
        <v>41905</v>
      </c>
      <c r="B2086">
        <f>+'Net Hash Rate'!G2085</f>
        <v>435.37799072265625</v>
      </c>
      <c r="C2086">
        <v>132.57869396299725</v>
      </c>
      <c r="D2086" s="25">
        <f t="shared" si="96"/>
        <v>302.799296759659</v>
      </c>
      <c r="E2086">
        <v>166.56273420124268</v>
      </c>
      <c r="F2086" s="25">
        <f t="shared" si="97"/>
        <v>268.81525652141357</v>
      </c>
      <c r="G2086">
        <v>298.57373850670666</v>
      </c>
      <c r="H2086" s="25">
        <f t="shared" si="98"/>
        <v>136.80425221594959</v>
      </c>
      <c r="K2086">
        <v>21.384105807564886</v>
      </c>
      <c r="L2086">
        <v>2084</v>
      </c>
      <c r="M2086" s="25"/>
      <c r="O2086" s="25"/>
      <c r="Q2086" s="25"/>
    </row>
    <row r="2087" spans="1:17" x14ac:dyDescent="0.25">
      <c r="A2087" s="5">
        <f>+'Net Hash Rate'!B2086</f>
        <v>41906</v>
      </c>
      <c r="B2087">
        <f>+'Net Hash Rate'!G2086</f>
        <v>422.29800415039063</v>
      </c>
      <c r="C2087">
        <v>130.88358073996758</v>
      </c>
      <c r="D2087" s="25">
        <f t="shared" si="96"/>
        <v>291.41442341042307</v>
      </c>
      <c r="E2087">
        <v>164.71987182320706</v>
      </c>
      <c r="F2087" s="25">
        <f t="shared" si="97"/>
        <v>257.57813232718354</v>
      </c>
      <c r="G2087">
        <v>296.15694453605113</v>
      </c>
      <c r="H2087" s="25">
        <f t="shared" si="98"/>
        <v>126.1410596143395</v>
      </c>
      <c r="K2087">
        <v>20.669955062877815</v>
      </c>
      <c r="L2087">
        <v>2085</v>
      </c>
      <c r="M2087" s="25"/>
      <c r="O2087" s="25"/>
      <c r="Q2087" s="25"/>
    </row>
    <row r="2088" spans="1:17" x14ac:dyDescent="0.25">
      <c r="A2088" s="5">
        <f>+'Net Hash Rate'!B2087</f>
        <v>41907</v>
      </c>
      <c r="B2088">
        <f>+'Net Hash Rate'!G2087</f>
        <v>408.79800415039063</v>
      </c>
      <c r="C2088">
        <v>121.06472063726311</v>
      </c>
      <c r="D2088" s="25">
        <f t="shared" si="96"/>
        <v>287.7332835131275</v>
      </c>
      <c r="E2088">
        <v>151.66872072819439</v>
      </c>
      <c r="F2088" s="25">
        <f t="shared" si="97"/>
        <v>257.12928342219624</v>
      </c>
      <c r="G2088">
        <v>270.54995908141689</v>
      </c>
      <c r="H2088" s="25">
        <f t="shared" si="98"/>
        <v>138.24804506897374</v>
      </c>
      <c r="K2088">
        <v>22.564366696500418</v>
      </c>
      <c r="L2088">
        <v>2086</v>
      </c>
      <c r="M2088" s="25"/>
      <c r="O2088" s="25"/>
      <c r="Q2088" s="25"/>
    </row>
    <row r="2089" spans="1:17" x14ac:dyDescent="0.25">
      <c r="A2089" s="5">
        <f>+'Net Hash Rate'!B2088</f>
        <v>41908</v>
      </c>
      <c r="B2089">
        <f>+'Net Hash Rate'!G2088</f>
        <v>401.92001342773438</v>
      </c>
      <c r="C2089">
        <v>149.44529981200117</v>
      </c>
      <c r="D2089" s="25">
        <f t="shared" si="96"/>
        <v>252.47471361573321</v>
      </c>
      <c r="E2089">
        <v>191.14376315174621</v>
      </c>
      <c r="F2089" s="25">
        <f t="shared" si="97"/>
        <v>210.77625027598816</v>
      </c>
      <c r="G2089">
        <v>353.12144399498573</v>
      </c>
      <c r="H2089" s="25">
        <f t="shared" si="98"/>
        <v>48.79856943274865</v>
      </c>
      <c r="K2089">
        <v>14.531454258656234</v>
      </c>
      <c r="L2089">
        <v>2087</v>
      </c>
      <c r="M2089" s="25"/>
      <c r="O2089" s="25"/>
      <c r="Q2089" s="25"/>
    </row>
    <row r="2090" spans="1:17" x14ac:dyDescent="0.25">
      <c r="A2090" s="5">
        <f>+'Net Hash Rate'!B2089</f>
        <v>41909</v>
      </c>
      <c r="B2090">
        <f>+'Net Hash Rate'!G2089</f>
        <v>398.35699462890625</v>
      </c>
      <c r="C2090">
        <v>149.99061904468468</v>
      </c>
      <c r="D2090" s="25">
        <f t="shared" si="96"/>
        <v>248.36637558422157</v>
      </c>
      <c r="E2090">
        <v>192.03320210836898</v>
      </c>
      <c r="F2090" s="25">
        <f t="shared" si="97"/>
        <v>206.32379252053727</v>
      </c>
      <c r="G2090">
        <v>355.34761601925078</v>
      </c>
      <c r="H2090" s="25">
        <f t="shared" si="98"/>
        <v>43.009378609655471</v>
      </c>
      <c r="K2090">
        <v>14.177989504099104</v>
      </c>
      <c r="L2090">
        <v>2088</v>
      </c>
      <c r="M2090" s="25"/>
      <c r="O2090" s="25"/>
      <c r="Q2090" s="25"/>
    </row>
    <row r="2091" spans="1:17" x14ac:dyDescent="0.25">
      <c r="A2091" s="5">
        <f>+'Net Hash Rate'!B2090</f>
        <v>41910</v>
      </c>
      <c r="B2091">
        <f>+'Net Hash Rate'!G2090</f>
        <v>376.197998046875</v>
      </c>
      <c r="C2091">
        <v>141.8251259920911</v>
      </c>
      <c r="D2091" s="25">
        <f t="shared" si="96"/>
        <v>234.3728720547839</v>
      </c>
      <c r="E2091">
        <v>181.59694098269753</v>
      </c>
      <c r="F2091" s="25">
        <f t="shared" si="97"/>
        <v>194.60105706417747</v>
      </c>
      <c r="G2091">
        <v>336.09055631370796</v>
      </c>
      <c r="H2091" s="25">
        <f t="shared" si="98"/>
        <v>40.107441733167036</v>
      </c>
      <c r="K2091">
        <v>14.14305314113364</v>
      </c>
      <c r="L2091">
        <v>2089</v>
      </c>
      <c r="M2091" s="25"/>
      <c r="O2091" s="25"/>
      <c r="Q2091" s="25"/>
    </row>
    <row r="2092" spans="1:17" x14ac:dyDescent="0.25">
      <c r="A2092" s="5">
        <f>+'Net Hash Rate'!B2091</f>
        <v>41911</v>
      </c>
      <c r="B2092">
        <f>+'Net Hash Rate'!G2091</f>
        <v>374.7340087890625</v>
      </c>
      <c r="C2092">
        <v>136.0508680623046</v>
      </c>
      <c r="D2092" s="25">
        <f t="shared" si="96"/>
        <v>238.6831407267579</v>
      </c>
      <c r="E2092">
        <v>173.67471062875694</v>
      </c>
      <c r="F2092" s="25">
        <f t="shared" si="97"/>
        <v>201.05929816030556</v>
      </c>
      <c r="G2092">
        <v>319.82452707814105</v>
      </c>
      <c r="H2092" s="25">
        <f t="shared" si="98"/>
        <v>54.909481710921455</v>
      </c>
      <c r="K2092">
        <v>15.225439473186512</v>
      </c>
      <c r="L2092">
        <v>2090</v>
      </c>
      <c r="M2092" s="25"/>
      <c r="O2092" s="25"/>
      <c r="Q2092" s="25"/>
    </row>
    <row r="2093" spans="1:17" x14ac:dyDescent="0.25">
      <c r="A2093" s="5">
        <f>+'Net Hash Rate'!B2092</f>
        <v>41912</v>
      </c>
      <c r="B2093">
        <f>+'Net Hash Rate'!G2092</f>
        <v>386.26901245117188</v>
      </c>
      <c r="C2093">
        <v>134.91617202079723</v>
      </c>
      <c r="D2093" s="25">
        <f t="shared" si="96"/>
        <v>251.35284043037464</v>
      </c>
      <c r="E2093">
        <v>171.66668375551953</v>
      </c>
      <c r="F2093" s="25">
        <f t="shared" si="97"/>
        <v>214.60232869565235</v>
      </c>
      <c r="G2093">
        <v>314.42404658904849</v>
      </c>
      <c r="H2093" s="25">
        <f t="shared" si="98"/>
        <v>71.844965862123388</v>
      </c>
      <c r="K2093">
        <v>16.414650805064682</v>
      </c>
      <c r="L2093">
        <v>2091</v>
      </c>
      <c r="M2093" s="25"/>
      <c r="O2093" s="25"/>
      <c r="Q2093" s="25"/>
    </row>
    <row r="2094" spans="1:17" x14ac:dyDescent="0.25">
      <c r="A2094" s="5">
        <f>+'Net Hash Rate'!B2093</f>
        <v>41913</v>
      </c>
      <c r="B2094">
        <f>+'Net Hash Rate'!G2093</f>
        <v>381.33200073242188</v>
      </c>
      <c r="C2094">
        <v>132.89782512755176</v>
      </c>
      <c r="D2094" s="25">
        <f t="shared" si="96"/>
        <v>248.43417560487012</v>
      </c>
      <c r="E2094">
        <v>169.0664287221133</v>
      </c>
      <c r="F2094" s="25">
        <f t="shared" si="97"/>
        <v>212.26557201030857</v>
      </c>
      <c r="G2094">
        <v>309.5633693851874</v>
      </c>
      <c r="H2094" s="25">
        <f t="shared" si="98"/>
        <v>71.768631347234475</v>
      </c>
      <c r="K2094">
        <v>16.485071642117305</v>
      </c>
      <c r="L2094">
        <v>2092</v>
      </c>
      <c r="M2094" s="25"/>
      <c r="O2094" s="25"/>
      <c r="Q2094" s="25"/>
    </row>
    <row r="2095" spans="1:17" x14ac:dyDescent="0.25">
      <c r="A2095" s="5">
        <f>+'Net Hash Rate'!B2094</f>
        <v>41914</v>
      </c>
      <c r="B2095">
        <f>+'Net Hash Rate'!G2094</f>
        <v>371.98599243164063</v>
      </c>
      <c r="C2095">
        <v>140.55318243256835</v>
      </c>
      <c r="D2095" s="25">
        <f t="shared" si="96"/>
        <v>231.43280999907228</v>
      </c>
      <c r="E2095">
        <v>180.00029623601912</v>
      </c>
      <c r="F2095" s="25">
        <f t="shared" si="97"/>
        <v>191.9856961956215</v>
      </c>
      <c r="G2095">
        <v>333.23260980552379</v>
      </c>
      <c r="H2095" s="25">
        <f t="shared" si="98"/>
        <v>38.753382626116831</v>
      </c>
      <c r="K2095">
        <v>14.080592733990672</v>
      </c>
      <c r="L2095">
        <v>2093</v>
      </c>
      <c r="M2095" s="25"/>
      <c r="O2095" s="25"/>
      <c r="Q2095" s="25"/>
    </row>
    <row r="2096" spans="1:17" x14ac:dyDescent="0.25">
      <c r="A2096" s="5">
        <f>+'Net Hash Rate'!B2095</f>
        <v>41915</v>
      </c>
      <c r="B2096">
        <f>+'Net Hash Rate'!G2095</f>
        <v>356.5570068359375</v>
      </c>
      <c r="C2096">
        <v>133.09639481490771</v>
      </c>
      <c r="D2096" s="25">
        <f t="shared" si="96"/>
        <v>223.46061202102979</v>
      </c>
      <c r="E2096">
        <v>170.28636773987455</v>
      </c>
      <c r="F2096" s="25">
        <f t="shared" si="97"/>
        <v>186.27063909606295</v>
      </c>
      <c r="G2096">
        <v>314.75081756690827</v>
      </c>
      <c r="H2096" s="25">
        <f t="shared" si="98"/>
        <v>41.806189269029232</v>
      </c>
      <c r="K2096">
        <v>14.42070070694866</v>
      </c>
      <c r="L2096">
        <v>2094</v>
      </c>
      <c r="M2096" s="25"/>
      <c r="O2096" s="25"/>
      <c r="Q2096" s="25"/>
    </row>
    <row r="2097" spans="1:17" x14ac:dyDescent="0.25">
      <c r="A2097" s="5">
        <f>+'Net Hash Rate'!B2096</f>
        <v>41916</v>
      </c>
      <c r="B2097">
        <f>+'Net Hash Rate'!G2096</f>
        <v>325.49200439453125</v>
      </c>
      <c r="C2097">
        <v>121.53788074643407</v>
      </c>
      <c r="D2097" s="25">
        <f t="shared" si="96"/>
        <v>203.95412364809718</v>
      </c>
      <c r="E2097">
        <v>155.50199236067598</v>
      </c>
      <c r="F2097" s="25">
        <f t="shared" si="97"/>
        <v>169.99001203385527</v>
      </c>
      <c r="G2097">
        <v>287.4355839261986</v>
      </c>
      <c r="H2097" s="25">
        <f t="shared" si="98"/>
        <v>38.056420468332647</v>
      </c>
      <c r="K2097">
        <v>14.411974095332409</v>
      </c>
      <c r="L2097">
        <v>2095</v>
      </c>
      <c r="M2097" s="25"/>
      <c r="O2097" s="25"/>
      <c r="Q2097" s="25"/>
    </row>
    <row r="2098" spans="1:17" x14ac:dyDescent="0.25">
      <c r="A2098" s="5">
        <f>+'Net Hash Rate'!B2097</f>
        <v>41917</v>
      </c>
      <c r="B2098">
        <f>+'Net Hash Rate'!G2097</f>
        <v>319.6409912109375</v>
      </c>
      <c r="C2098">
        <v>112.86544797485737</v>
      </c>
      <c r="D2098" s="25">
        <f t="shared" si="96"/>
        <v>206.77554323608013</v>
      </c>
      <c r="E2098">
        <v>143.74288578754502</v>
      </c>
      <c r="F2098" s="25">
        <f t="shared" si="97"/>
        <v>175.89810542339248</v>
      </c>
      <c r="G2098">
        <v>263.68629297093042</v>
      </c>
      <c r="H2098" s="25">
        <f t="shared" si="98"/>
        <v>55.954698240007076</v>
      </c>
      <c r="K2098">
        <v>16.071971605191798</v>
      </c>
      <c r="L2098">
        <v>2096</v>
      </c>
      <c r="M2098" s="25"/>
      <c r="O2098" s="25"/>
      <c r="Q2098" s="25"/>
    </row>
    <row r="2099" spans="1:17" x14ac:dyDescent="0.25">
      <c r="A2099" s="5">
        <f>+'Net Hash Rate'!B2098</f>
        <v>41918</v>
      </c>
      <c r="B2099">
        <f>+'Net Hash Rate'!G2098</f>
        <v>328.45901489257813</v>
      </c>
      <c r="C2099">
        <v>127.56966267854456</v>
      </c>
      <c r="D2099" s="25">
        <f t="shared" si="96"/>
        <v>200.88935221403358</v>
      </c>
      <c r="E2099">
        <v>163.72266985266435</v>
      </c>
      <c r="F2099" s="25">
        <f t="shared" si="97"/>
        <v>164.73634503991377</v>
      </c>
      <c r="G2099">
        <v>304.15902622053255</v>
      </c>
      <c r="H2099" s="25">
        <f t="shared" si="98"/>
        <v>24.299988672045572</v>
      </c>
      <c r="K2099">
        <v>13.335943065306555</v>
      </c>
      <c r="L2099">
        <v>2097</v>
      </c>
      <c r="M2099" s="25"/>
      <c r="O2099" s="25"/>
      <c r="Q2099" s="25"/>
    </row>
    <row r="2100" spans="1:17" x14ac:dyDescent="0.25">
      <c r="A2100" s="5">
        <f>+'Net Hash Rate'!B2099</f>
        <v>41919</v>
      </c>
      <c r="B2100">
        <f>+'Net Hash Rate'!G2099</f>
        <v>334.09100341796875</v>
      </c>
      <c r="C2100">
        <v>146.80801596850665</v>
      </c>
      <c r="D2100" s="25">
        <f t="shared" si="96"/>
        <v>187.2829874494621</v>
      </c>
      <c r="E2100">
        <v>190.08872778480978</v>
      </c>
      <c r="F2100" s="25">
        <f t="shared" si="97"/>
        <v>144.00227563315897</v>
      </c>
      <c r="G2100">
        <v>358.21265283523951</v>
      </c>
      <c r="H2100" s="25">
        <f t="shared" si="98"/>
        <v>-24.12164941727076</v>
      </c>
      <c r="K2100">
        <v>10.385207428806581</v>
      </c>
      <c r="L2100">
        <v>2098</v>
      </c>
      <c r="M2100" s="25"/>
      <c r="O2100" s="25"/>
      <c r="Q2100" s="25"/>
    </row>
    <row r="2101" spans="1:17" x14ac:dyDescent="0.25">
      <c r="A2101" s="5">
        <f>+'Net Hash Rate'!B2100</f>
        <v>41920</v>
      </c>
      <c r="B2101">
        <f>+'Net Hash Rate'!G2100</f>
        <v>352.78900146484375</v>
      </c>
      <c r="C2101">
        <v>121.48184327774401</v>
      </c>
      <c r="D2101" s="25">
        <f t="shared" si="96"/>
        <v>231.30715818709973</v>
      </c>
      <c r="E2101">
        <v>154.38272878235324</v>
      </c>
      <c r="F2101" s="25">
        <f t="shared" si="97"/>
        <v>198.40627268249051</v>
      </c>
      <c r="G2101">
        <v>282.18621852500763</v>
      </c>
      <c r="H2101" s="25">
        <f t="shared" si="98"/>
        <v>70.602782939836118</v>
      </c>
      <c r="K2101">
        <v>16.873016368245395</v>
      </c>
      <c r="L2101">
        <v>2099</v>
      </c>
      <c r="M2101" s="25"/>
      <c r="O2101" s="25"/>
      <c r="Q2101" s="25"/>
    </row>
    <row r="2102" spans="1:17" x14ac:dyDescent="0.25">
      <c r="A2102" s="5">
        <f>+'Net Hash Rate'!B2101</f>
        <v>41921</v>
      </c>
      <c r="B2102">
        <f>+'Net Hash Rate'!G2101</f>
        <v>363.77499389648438</v>
      </c>
      <c r="C2102">
        <v>119.99745064300726</v>
      </c>
      <c r="D2102" s="25">
        <f t="shared" si="96"/>
        <v>243.77754325347712</v>
      </c>
      <c r="E2102">
        <v>151.91249138469755</v>
      </c>
      <c r="F2102" s="25">
        <f t="shared" si="97"/>
        <v>211.86250251178683</v>
      </c>
      <c r="G2102">
        <v>275.8864671457934</v>
      </c>
      <c r="H2102" s="25">
        <f t="shared" si="98"/>
        <v>87.888526750690971</v>
      </c>
      <c r="K2102">
        <v>18.331986743920357</v>
      </c>
      <c r="L2102">
        <v>2100</v>
      </c>
      <c r="M2102" s="25"/>
      <c r="O2102" s="25"/>
      <c r="Q2102" s="25"/>
    </row>
    <row r="2103" spans="1:17" x14ac:dyDescent="0.25">
      <c r="A2103" s="5">
        <f>+'Net Hash Rate'!B2102</f>
        <v>41922</v>
      </c>
      <c r="B2103">
        <f>+'Net Hash Rate'!G2102</f>
        <v>358.68600463867188</v>
      </c>
      <c r="C2103">
        <v>133.50210249532773</v>
      </c>
      <c r="D2103" s="25">
        <f t="shared" si="96"/>
        <v>225.18390214334414</v>
      </c>
      <c r="E2103">
        <v>170.7656639825488</v>
      </c>
      <c r="F2103" s="25">
        <f t="shared" si="97"/>
        <v>187.92034065612307</v>
      </c>
      <c r="G2103">
        <v>315.51596857965893</v>
      </c>
      <c r="H2103" s="25">
        <f t="shared" si="98"/>
        <v>43.170036059012943</v>
      </c>
      <c r="K2103">
        <v>14.503212886115602</v>
      </c>
      <c r="L2103">
        <v>2101</v>
      </c>
      <c r="M2103" s="25"/>
      <c r="O2103" s="25"/>
      <c r="Q2103" s="25"/>
    </row>
    <row r="2104" spans="1:17" x14ac:dyDescent="0.25">
      <c r="A2104" s="5">
        <f>+'Net Hash Rate'!B2103</f>
        <v>41923</v>
      </c>
      <c r="B2104">
        <f>+'Net Hash Rate'!G2103</f>
        <v>359.2030029296875</v>
      </c>
      <c r="C2104">
        <v>140.77424242183113</v>
      </c>
      <c r="D2104" s="25">
        <f t="shared" si="96"/>
        <v>218.42876050785637</v>
      </c>
      <c r="E2104">
        <v>180.79361321565301</v>
      </c>
      <c r="F2104" s="25">
        <f t="shared" si="97"/>
        <v>178.40938971403449</v>
      </c>
      <c r="G2104">
        <v>336.24885906425419</v>
      </c>
      <c r="H2104" s="25">
        <f t="shared" si="98"/>
        <v>22.954143865433309</v>
      </c>
      <c r="K2104">
        <v>13.099381994776</v>
      </c>
      <c r="L2104">
        <v>2102</v>
      </c>
      <c r="M2104" s="25"/>
      <c r="O2104" s="25"/>
      <c r="Q2104" s="25"/>
    </row>
    <row r="2105" spans="1:17" x14ac:dyDescent="0.25">
      <c r="A2105" s="5">
        <f>+'Net Hash Rate'!B2104</f>
        <v>41924</v>
      </c>
      <c r="B2105">
        <f>+'Net Hash Rate'!G2104</f>
        <v>376.18899536132813</v>
      </c>
      <c r="C2105">
        <v>132.3131098142029</v>
      </c>
      <c r="D2105" s="25">
        <f t="shared" si="96"/>
        <v>243.87588554712522</v>
      </c>
      <c r="E2105">
        <v>168.45483835778901</v>
      </c>
      <c r="F2105" s="25">
        <f t="shared" si="97"/>
        <v>207.73415700353911</v>
      </c>
      <c r="G2105">
        <v>308.84738288534885</v>
      </c>
      <c r="H2105" s="25">
        <f t="shared" si="98"/>
        <v>67.341612475979275</v>
      </c>
      <c r="K2105">
        <v>16.194635644148565</v>
      </c>
      <c r="L2105">
        <v>2103</v>
      </c>
      <c r="M2105" s="25"/>
      <c r="O2105" s="25"/>
      <c r="Q2105" s="25"/>
    </row>
    <row r="2106" spans="1:17" x14ac:dyDescent="0.25">
      <c r="A2106" s="5">
        <f>+'Net Hash Rate'!B2105</f>
        <v>41925</v>
      </c>
      <c r="B2106">
        <f>+'Net Hash Rate'!G2105</f>
        <v>388.37701416015625</v>
      </c>
      <c r="C2106">
        <v>128.97361527726204</v>
      </c>
      <c r="D2106" s="25">
        <f t="shared" si="96"/>
        <v>259.40339888289418</v>
      </c>
      <c r="E2106">
        <v>163.37558896958242</v>
      </c>
      <c r="F2106" s="25">
        <f t="shared" si="97"/>
        <v>225.00142519057383</v>
      </c>
      <c r="G2106">
        <v>297.01005577740085</v>
      </c>
      <c r="H2106" s="25">
        <f t="shared" si="98"/>
        <v>91.366958382755399</v>
      </c>
      <c r="K2106">
        <v>18.096873245906899</v>
      </c>
      <c r="L2106">
        <v>2104</v>
      </c>
      <c r="M2106" s="25"/>
      <c r="O2106" s="25"/>
      <c r="Q2106" s="25"/>
    </row>
    <row r="2107" spans="1:17" x14ac:dyDescent="0.25">
      <c r="A2107" s="5">
        <f>+'Net Hash Rate'!B2106</f>
        <v>41926</v>
      </c>
      <c r="B2107">
        <f>+'Net Hash Rate'!G2106</f>
        <v>398.70700073242188</v>
      </c>
      <c r="C2107">
        <v>139.65630067044273</v>
      </c>
      <c r="D2107" s="25">
        <f t="shared" si="96"/>
        <v>259.05070006197911</v>
      </c>
      <c r="E2107">
        <v>177.74124882886167</v>
      </c>
      <c r="F2107" s="25">
        <f t="shared" si="97"/>
        <v>220.9657519035602</v>
      </c>
      <c r="G2107">
        <v>325.68222995024013</v>
      </c>
      <c r="H2107" s="25">
        <f t="shared" si="98"/>
        <v>73.024770782181747</v>
      </c>
      <c r="K2107">
        <v>16.32460355630846</v>
      </c>
      <c r="L2107">
        <v>2105</v>
      </c>
      <c r="M2107" s="25"/>
      <c r="O2107" s="25"/>
      <c r="Q2107" s="25"/>
    </row>
    <row r="2108" spans="1:17" x14ac:dyDescent="0.25">
      <c r="A2108" s="5">
        <f>+'Net Hash Rate'!B2107</f>
        <v>41927</v>
      </c>
      <c r="B2108">
        <f>+'Net Hash Rate'!G2107</f>
        <v>391.84298706054688</v>
      </c>
      <c r="C2108">
        <v>126.23879387012403</v>
      </c>
      <c r="D2108" s="25">
        <f t="shared" si="96"/>
        <v>265.60419319042285</v>
      </c>
      <c r="E2108">
        <v>159.4646893444048</v>
      </c>
      <c r="F2108" s="25">
        <f t="shared" si="97"/>
        <v>232.37829771614207</v>
      </c>
      <c r="G2108">
        <v>288.5306803142484</v>
      </c>
      <c r="H2108" s="25">
        <f t="shared" si="98"/>
        <v>103.31230674629847</v>
      </c>
      <c r="K2108">
        <v>19.185338861685349</v>
      </c>
      <c r="L2108">
        <v>2106</v>
      </c>
      <c r="M2108" s="25"/>
      <c r="O2108" s="25"/>
      <c r="Q2108" s="25"/>
    </row>
    <row r="2109" spans="1:17" x14ac:dyDescent="0.25">
      <c r="A2109" s="5">
        <f>+'Net Hash Rate'!B2108</f>
        <v>41928</v>
      </c>
      <c r="B2109">
        <f>+'Net Hash Rate'!G2108</f>
        <v>380.07998657226563</v>
      </c>
      <c r="C2109">
        <v>132.91809622544872</v>
      </c>
      <c r="D2109" s="25">
        <f t="shared" si="96"/>
        <v>247.1618903468169</v>
      </c>
      <c r="E2109">
        <v>169.14222199072094</v>
      </c>
      <c r="F2109" s="25">
        <f t="shared" si="97"/>
        <v>210.93776458154468</v>
      </c>
      <c r="G2109">
        <v>309.85483852592114</v>
      </c>
      <c r="H2109" s="25">
        <f t="shared" si="98"/>
        <v>70.225148046344486</v>
      </c>
      <c r="K2109">
        <v>16.375510086182523</v>
      </c>
      <c r="L2109">
        <v>2107</v>
      </c>
      <c r="M2109" s="25"/>
      <c r="O2109" s="25"/>
      <c r="Q2109" s="25"/>
    </row>
    <row r="2110" spans="1:17" x14ac:dyDescent="0.25">
      <c r="A2110" s="5">
        <f>+'Net Hash Rate'!B2109</f>
        <v>41929</v>
      </c>
      <c r="B2110">
        <f>+'Net Hash Rate'!G2109</f>
        <v>380.4219970703125</v>
      </c>
      <c r="C2110">
        <v>136.6957893748897</v>
      </c>
      <c r="D2110" s="25">
        <f t="shared" si="96"/>
        <v>243.7262076954228</v>
      </c>
      <c r="E2110">
        <v>174.34868544061447</v>
      </c>
      <c r="F2110" s="25">
        <f t="shared" si="97"/>
        <v>206.07331162969803</v>
      </c>
      <c r="G2110">
        <v>320.61136020792236</v>
      </c>
      <c r="H2110" s="25">
        <f t="shared" si="98"/>
        <v>59.81063686239014</v>
      </c>
      <c r="K2110">
        <v>15.535136990471353</v>
      </c>
      <c r="L2110">
        <v>2108</v>
      </c>
      <c r="M2110" s="25"/>
      <c r="O2110" s="25"/>
      <c r="Q2110" s="25"/>
    </row>
    <row r="2111" spans="1:17" x14ac:dyDescent="0.25">
      <c r="A2111" s="5">
        <f>+'Net Hash Rate'!B2110</f>
        <v>41930</v>
      </c>
      <c r="B2111">
        <f>+'Net Hash Rate'!G2110</f>
        <v>388.96200561523438</v>
      </c>
      <c r="C2111">
        <v>134.95148600558846</v>
      </c>
      <c r="D2111" s="25">
        <f t="shared" si="96"/>
        <v>254.01051960964591</v>
      </c>
      <c r="E2111">
        <v>171.61269307940728</v>
      </c>
      <c r="F2111" s="25">
        <f t="shared" si="97"/>
        <v>217.3493125358271</v>
      </c>
      <c r="G2111">
        <v>314.02315195765658</v>
      </c>
      <c r="H2111" s="25">
        <f t="shared" si="98"/>
        <v>74.938853657577795</v>
      </c>
      <c r="K2111">
        <v>16.6286190696243</v>
      </c>
      <c r="L2111">
        <v>2109</v>
      </c>
      <c r="M2111" s="25"/>
      <c r="O2111" s="25"/>
      <c r="Q2111" s="25"/>
    </row>
    <row r="2112" spans="1:17" x14ac:dyDescent="0.25">
      <c r="A2112" s="5">
        <f>+'Net Hash Rate'!B2111</f>
        <v>41931</v>
      </c>
      <c r="B2112">
        <f>+'Net Hash Rate'!G2111</f>
        <v>386.5889892578125</v>
      </c>
      <c r="C2112">
        <v>156.7099292083827</v>
      </c>
      <c r="D2112" s="25">
        <f t="shared" si="96"/>
        <v>229.8790600494298</v>
      </c>
      <c r="E2112">
        <v>201.76620327451232</v>
      </c>
      <c r="F2112" s="25">
        <f t="shared" si="97"/>
        <v>184.82278598330018</v>
      </c>
      <c r="G2112">
        <v>376.78729988439301</v>
      </c>
      <c r="H2112" s="25">
        <f t="shared" si="98"/>
        <v>9.8016893734194923</v>
      </c>
      <c r="K2112">
        <v>12.244903857537794</v>
      </c>
      <c r="L2112">
        <v>2110</v>
      </c>
      <c r="M2112" s="25"/>
      <c r="O2112" s="25"/>
      <c r="Q2112" s="25"/>
    </row>
    <row r="2113" spans="1:17" x14ac:dyDescent="0.25">
      <c r="A2113" s="5">
        <f>+'Net Hash Rate'!B2112</f>
        <v>41932</v>
      </c>
      <c r="B2113">
        <f>+'Net Hash Rate'!G2112</f>
        <v>379.37100219726563</v>
      </c>
      <c r="C2113">
        <v>131.21314657451151</v>
      </c>
      <c r="D2113" s="25">
        <f t="shared" si="96"/>
        <v>248.15785562275411</v>
      </c>
      <c r="E2113">
        <v>166.81360764889152</v>
      </c>
      <c r="F2113" s="25">
        <f t="shared" si="97"/>
        <v>212.55739454837411</v>
      </c>
      <c r="G2113">
        <v>305.10359869232053</v>
      </c>
      <c r="H2113" s="25">
        <f t="shared" si="98"/>
        <v>74.267403504945094</v>
      </c>
      <c r="K2113">
        <v>16.729526402769554</v>
      </c>
      <c r="L2113">
        <v>2111</v>
      </c>
      <c r="M2113" s="25"/>
      <c r="O2113" s="25"/>
      <c r="Q2113" s="25"/>
    </row>
    <row r="2114" spans="1:17" x14ac:dyDescent="0.25">
      <c r="A2114" s="5">
        <f>+'Net Hash Rate'!B2113</f>
        <v>41933</v>
      </c>
      <c r="B2114">
        <f>+'Net Hash Rate'!G2113</f>
        <v>382.37701416015625</v>
      </c>
      <c r="C2114">
        <v>121.56880720330282</v>
      </c>
      <c r="D2114" s="25">
        <f t="shared" si="96"/>
        <v>260.80820695685344</v>
      </c>
      <c r="E2114">
        <v>153.37360493863454</v>
      </c>
      <c r="F2114" s="25">
        <f t="shared" si="97"/>
        <v>229.00340922152171</v>
      </c>
      <c r="G2114">
        <v>276.91934174153056</v>
      </c>
      <c r="H2114" s="25">
        <f t="shared" si="98"/>
        <v>105.45767241862569</v>
      </c>
      <c r="K2114">
        <v>19.680668995454621</v>
      </c>
      <c r="L2114">
        <v>2112</v>
      </c>
      <c r="M2114" s="25"/>
      <c r="O2114" s="25"/>
      <c r="Q2114" s="25"/>
    </row>
    <row r="2115" spans="1:17" x14ac:dyDescent="0.25">
      <c r="A2115" s="5">
        <f>+'Net Hash Rate'!B2114</f>
        <v>41934</v>
      </c>
      <c r="B2115">
        <f>+'Net Hash Rate'!G2114</f>
        <v>379.09600830078125</v>
      </c>
      <c r="C2115">
        <v>137.0288656205129</v>
      </c>
      <c r="D2115" s="25">
        <f t="shared" si="96"/>
        <v>242.06714268026835</v>
      </c>
      <c r="E2115">
        <v>174.85949487415095</v>
      </c>
      <c r="F2115" s="25">
        <f t="shared" si="97"/>
        <v>204.2365134266303</v>
      </c>
      <c r="G2115">
        <v>321.81257420990823</v>
      </c>
      <c r="H2115" s="25">
        <f t="shared" si="98"/>
        <v>57.283434090873016</v>
      </c>
      <c r="K2115">
        <v>15.356898732441076</v>
      </c>
      <c r="L2115">
        <v>2113</v>
      </c>
      <c r="M2115" s="25"/>
      <c r="O2115" s="25"/>
      <c r="Q2115" s="25"/>
    </row>
    <row r="2116" spans="1:17" x14ac:dyDescent="0.25">
      <c r="A2116" s="5">
        <f>+'Net Hash Rate'!B2115</f>
        <v>41935</v>
      </c>
      <c r="B2116">
        <f>+'Net Hash Rate'!G2115</f>
        <v>355.86099243164063</v>
      </c>
      <c r="C2116">
        <v>139.65976345610875</v>
      </c>
      <c r="D2116" s="25">
        <f t="shared" ref="D2116:D2179" si="99">+B2116-C2116</f>
        <v>216.20122897553188</v>
      </c>
      <c r="E2116">
        <v>179.38132731386949</v>
      </c>
      <c r="F2116" s="25">
        <f t="shared" ref="F2116:F2179" si="100">+B2116-E2116</f>
        <v>176.47966511777113</v>
      </c>
      <c r="G2116">
        <v>333.67974211934069</v>
      </c>
      <c r="H2116" s="25">
        <f t="shared" ref="H2116:H2179" si="101">+B2116-G2116</f>
        <v>22.181250312299937</v>
      </c>
      <c r="K2116">
        <v>13.063004049874495</v>
      </c>
      <c r="L2116">
        <v>2114</v>
      </c>
      <c r="M2116" s="25"/>
      <c r="O2116" s="25"/>
      <c r="Q2116" s="25"/>
    </row>
    <row r="2117" spans="1:17" x14ac:dyDescent="0.25">
      <c r="A2117" s="5">
        <f>+'Net Hash Rate'!B2116</f>
        <v>41936</v>
      </c>
      <c r="B2117">
        <f>+'Net Hash Rate'!G2116</f>
        <v>355.16900634765625</v>
      </c>
      <c r="C2117">
        <v>132.14802044547503</v>
      </c>
      <c r="D2117" s="25">
        <f t="shared" si="99"/>
        <v>223.02098590218122</v>
      </c>
      <c r="E2117">
        <v>169.02900494078787</v>
      </c>
      <c r="F2117" s="25">
        <f t="shared" si="100"/>
        <v>186.14000140686838</v>
      </c>
      <c r="G2117">
        <v>312.29318921283078</v>
      </c>
      <c r="H2117" s="25">
        <f t="shared" si="101"/>
        <v>42.875817134825468</v>
      </c>
      <c r="K2117">
        <v>14.51290884692242</v>
      </c>
      <c r="L2117">
        <v>2115</v>
      </c>
      <c r="M2117" s="25"/>
      <c r="O2117" s="25"/>
      <c r="Q2117" s="25"/>
    </row>
    <row r="2118" spans="1:17" x14ac:dyDescent="0.25">
      <c r="A2118" s="5">
        <f>+'Net Hash Rate'!B2117</f>
        <v>41937</v>
      </c>
      <c r="B2118">
        <f>+'Net Hash Rate'!G2117</f>
        <v>346.11300659179688</v>
      </c>
      <c r="C2118">
        <v>133.4990344612346</v>
      </c>
      <c r="D2118" s="25">
        <f t="shared" si="99"/>
        <v>212.61397213056227</v>
      </c>
      <c r="E2118">
        <v>171.24129579769087</v>
      </c>
      <c r="F2118" s="25">
        <f t="shared" si="100"/>
        <v>174.87171079410601</v>
      </c>
      <c r="G2118">
        <v>317.85110995915528</v>
      </c>
      <c r="H2118" s="25">
        <f t="shared" si="101"/>
        <v>28.261896632641594</v>
      </c>
      <c r="K2118">
        <v>13.519951244163037</v>
      </c>
      <c r="L2118">
        <v>2116</v>
      </c>
      <c r="M2118" s="25"/>
      <c r="O2118" s="25"/>
      <c r="Q2118" s="25"/>
    </row>
    <row r="2119" spans="1:17" x14ac:dyDescent="0.25">
      <c r="A2119" s="5">
        <f>+'Net Hash Rate'!B2118</f>
        <v>41938</v>
      </c>
      <c r="B2119">
        <f>+'Net Hash Rate'!G2118</f>
        <v>351.54098510742188</v>
      </c>
      <c r="C2119">
        <v>132.62247876974814</v>
      </c>
      <c r="D2119" s="25">
        <f t="shared" si="99"/>
        <v>218.91850633767373</v>
      </c>
      <c r="E2119">
        <v>169.82301859746997</v>
      </c>
      <c r="F2119" s="25">
        <f t="shared" si="100"/>
        <v>181.71796650995191</v>
      </c>
      <c r="G2119">
        <v>314.3285155582555</v>
      </c>
      <c r="H2119" s="25">
        <f t="shared" si="101"/>
        <v>37.212469549166372</v>
      </c>
      <c r="K2119">
        <v>14.123569648279275</v>
      </c>
      <c r="L2119">
        <v>2117</v>
      </c>
      <c r="M2119" s="25"/>
      <c r="O2119" s="25"/>
      <c r="Q2119" s="25"/>
    </row>
    <row r="2120" spans="1:17" x14ac:dyDescent="0.25">
      <c r="A2120" s="5">
        <f>+'Net Hash Rate'!B2119</f>
        <v>41939</v>
      </c>
      <c r="B2120">
        <f>+'Net Hash Rate'!G2119</f>
        <v>348.96099853515625</v>
      </c>
      <c r="C2120">
        <v>111.33586175576026</v>
      </c>
      <c r="D2120" s="25">
        <f t="shared" si="99"/>
        <v>237.62513677939597</v>
      </c>
      <c r="E2120">
        <v>140.510455603628</v>
      </c>
      <c r="F2120" s="25">
        <f t="shared" si="100"/>
        <v>208.45054293152825</v>
      </c>
      <c r="G2120">
        <v>253.83916540567009</v>
      </c>
      <c r="H2120" s="25">
        <f t="shared" si="101"/>
        <v>95.121833129486163</v>
      </c>
      <c r="K2120">
        <v>19.547841222551629</v>
      </c>
      <c r="L2120">
        <v>2118</v>
      </c>
      <c r="M2120" s="25"/>
      <c r="O2120" s="25"/>
      <c r="Q2120" s="25"/>
    </row>
    <row r="2121" spans="1:17" x14ac:dyDescent="0.25">
      <c r="A2121" s="5">
        <f>+'Net Hash Rate'!B2120</f>
        <v>41940</v>
      </c>
      <c r="B2121">
        <f>+'Net Hash Rate'!G2120</f>
        <v>351.89700317382813</v>
      </c>
      <c r="C2121">
        <v>136.49808484927482</v>
      </c>
      <c r="D2121" s="25">
        <f t="shared" si="99"/>
        <v>215.39891832455331</v>
      </c>
      <c r="E2121">
        <v>175.16423056387535</v>
      </c>
      <c r="F2121" s="25">
        <f t="shared" si="100"/>
        <v>176.73277260995278</v>
      </c>
      <c r="G2121">
        <v>325.3628735922407</v>
      </c>
      <c r="H2121" s="25">
        <f t="shared" si="101"/>
        <v>26.534129581587422</v>
      </c>
      <c r="K2121">
        <v>13.369768163464066</v>
      </c>
      <c r="L2121">
        <v>2119</v>
      </c>
      <c r="M2121" s="25"/>
      <c r="O2121" s="25"/>
      <c r="Q2121" s="25"/>
    </row>
    <row r="2122" spans="1:17" x14ac:dyDescent="0.25">
      <c r="A2122" s="5">
        <f>+'Net Hash Rate'!B2121</f>
        <v>41941</v>
      </c>
      <c r="B2122">
        <f>+'Net Hash Rate'!G2121</f>
        <v>333.37899780273438</v>
      </c>
      <c r="C2122">
        <v>123.31753180297618</v>
      </c>
      <c r="D2122" s="25">
        <f t="shared" si="99"/>
        <v>210.06146599975818</v>
      </c>
      <c r="E2122">
        <v>157.65985775370444</v>
      </c>
      <c r="F2122" s="25">
        <f t="shared" si="100"/>
        <v>175.71914004902993</v>
      </c>
      <c r="G2122">
        <v>291.06262290930829</v>
      </c>
      <c r="H2122" s="25">
        <f t="shared" si="101"/>
        <v>42.316374893426087</v>
      </c>
      <c r="K2122">
        <v>14.680063287580797</v>
      </c>
      <c r="L2122">
        <v>2120</v>
      </c>
      <c r="M2122" s="25"/>
      <c r="O2122" s="25"/>
      <c r="Q2122" s="25"/>
    </row>
    <row r="2123" spans="1:17" x14ac:dyDescent="0.25">
      <c r="A2123" s="5">
        <f>+'Net Hash Rate'!B2122</f>
        <v>41942</v>
      </c>
      <c r="B2123">
        <f>+'Net Hash Rate'!G2122</f>
        <v>343.78298950195313</v>
      </c>
      <c r="C2123">
        <v>128.79205922008117</v>
      </c>
      <c r="D2123" s="25">
        <f t="shared" si="99"/>
        <v>214.99093028187195</v>
      </c>
      <c r="E2123">
        <v>164.82674903304064</v>
      </c>
      <c r="F2123" s="25">
        <f t="shared" si="100"/>
        <v>178.95624046891248</v>
      </c>
      <c r="G2123">
        <v>304.80350161148209</v>
      </c>
      <c r="H2123" s="25">
        <f t="shared" si="101"/>
        <v>38.979487890471034</v>
      </c>
      <c r="K2123">
        <v>14.3189308789589</v>
      </c>
      <c r="L2123">
        <v>2121</v>
      </c>
      <c r="M2123" s="25"/>
      <c r="O2123" s="25"/>
      <c r="Q2123" s="25"/>
    </row>
    <row r="2124" spans="1:17" x14ac:dyDescent="0.25">
      <c r="A2124" s="5">
        <f>+'Net Hash Rate'!B2123</f>
        <v>41943</v>
      </c>
      <c r="B2124">
        <f>+'Net Hash Rate'!G2123</f>
        <v>336.79901123046875</v>
      </c>
      <c r="C2124">
        <v>118.87700008457114</v>
      </c>
      <c r="D2124" s="25">
        <f t="shared" si="99"/>
        <v>217.92201114589761</v>
      </c>
      <c r="E2124">
        <v>151.39398728290615</v>
      </c>
      <c r="F2124" s="25">
        <f t="shared" si="100"/>
        <v>185.4050239475626</v>
      </c>
      <c r="G2124">
        <v>277.70622405483823</v>
      </c>
      <c r="H2124" s="25">
        <f t="shared" si="101"/>
        <v>59.092787175630519</v>
      </c>
      <c r="K2124">
        <v>16.084295373371337</v>
      </c>
      <c r="L2124">
        <v>2122</v>
      </c>
      <c r="M2124" s="25"/>
      <c r="O2124" s="25"/>
      <c r="Q2124" s="25"/>
    </row>
    <row r="2125" spans="1:17" x14ac:dyDescent="0.25">
      <c r="A2125" s="5">
        <f>+'Net Hash Rate'!B2124</f>
        <v>41944</v>
      </c>
      <c r="B2125">
        <f>+'Net Hash Rate'!G2124</f>
        <v>325.38699340820313</v>
      </c>
      <c r="C2125">
        <v>125.42514834066917</v>
      </c>
      <c r="D2125" s="25">
        <f t="shared" si="99"/>
        <v>199.96184506753394</v>
      </c>
      <c r="E2125">
        <v>160.87691265943914</v>
      </c>
      <c r="F2125" s="25">
        <f t="shared" si="100"/>
        <v>164.51008074876398</v>
      </c>
      <c r="G2125">
        <v>298.58929115570112</v>
      </c>
      <c r="H2125" s="25">
        <f t="shared" si="101"/>
        <v>26.797702252502006</v>
      </c>
      <c r="K2125">
        <v>13.536940611669161</v>
      </c>
      <c r="L2125">
        <v>2123</v>
      </c>
      <c r="M2125" s="25"/>
      <c r="O2125" s="25"/>
      <c r="Q2125" s="25"/>
    </row>
    <row r="2126" spans="1:17" x14ac:dyDescent="0.25">
      <c r="A2126" s="5">
        <f>+'Net Hash Rate'!B2125</f>
        <v>41945</v>
      </c>
      <c r="B2126">
        <f>+'Net Hash Rate'!G2125</f>
        <v>323.74301147460938</v>
      </c>
      <c r="C2126">
        <v>127.40271617406275</v>
      </c>
      <c r="D2126" s="25">
        <f t="shared" si="99"/>
        <v>196.34029530054664</v>
      </c>
      <c r="E2126">
        <v>163.67199990042019</v>
      </c>
      <c r="F2126" s="25">
        <f t="shared" si="100"/>
        <v>160.07101157418919</v>
      </c>
      <c r="G2126">
        <v>304.56003253545549</v>
      </c>
      <c r="H2126" s="25">
        <f t="shared" si="101"/>
        <v>19.182978939153884</v>
      </c>
      <c r="K2126">
        <v>12.992170241809092</v>
      </c>
      <c r="L2126">
        <v>2124</v>
      </c>
      <c r="M2126" s="25"/>
      <c r="O2126" s="25"/>
      <c r="Q2126" s="25"/>
    </row>
    <row r="2127" spans="1:17" x14ac:dyDescent="0.25">
      <c r="A2127" s="5">
        <f>+'Net Hash Rate'!B2126</f>
        <v>41946</v>
      </c>
      <c r="B2127">
        <f>+'Net Hash Rate'!G2126</f>
        <v>324.23001098632813</v>
      </c>
      <c r="C2127">
        <v>116.58311437069901</v>
      </c>
      <c r="D2127" s="25">
        <f t="shared" si="99"/>
        <v>207.64689661562912</v>
      </c>
      <c r="E2127">
        <v>148.70431754821666</v>
      </c>
      <c r="F2127" s="25">
        <f t="shared" si="100"/>
        <v>175.52569343811146</v>
      </c>
      <c r="G2127">
        <v>273.47913129128409</v>
      </c>
      <c r="H2127" s="25">
        <f t="shared" si="101"/>
        <v>50.750879695044034</v>
      </c>
      <c r="K2127">
        <v>15.514753576426351</v>
      </c>
      <c r="L2127">
        <v>2125</v>
      </c>
      <c r="M2127" s="25"/>
      <c r="O2127" s="25"/>
      <c r="Q2127" s="25"/>
    </row>
    <row r="2128" spans="1:17" x14ac:dyDescent="0.25">
      <c r="A2128" s="5">
        <f>+'Net Hash Rate'!B2127</f>
        <v>41947</v>
      </c>
      <c r="B2128">
        <f>+'Net Hash Rate'!G2127</f>
        <v>328.28298950195313</v>
      </c>
      <c r="C2128">
        <v>120.45122432069309</v>
      </c>
      <c r="D2128" s="25">
        <f t="shared" si="99"/>
        <v>207.83176518126004</v>
      </c>
      <c r="E2128">
        <v>153.89407128711238</v>
      </c>
      <c r="F2128" s="25">
        <f t="shared" si="100"/>
        <v>174.38891821484074</v>
      </c>
      <c r="G2128">
        <v>283.80281032816816</v>
      </c>
      <c r="H2128" s="25">
        <f t="shared" si="101"/>
        <v>44.480179173784961</v>
      </c>
      <c r="K2128">
        <v>14.914885593797559</v>
      </c>
      <c r="L2128">
        <v>2126</v>
      </c>
      <c r="M2128" s="25"/>
      <c r="O2128" s="25"/>
      <c r="Q2128" s="25"/>
    </row>
    <row r="2129" spans="1:17" x14ac:dyDescent="0.25">
      <c r="A2129" s="5">
        <f>+'Net Hash Rate'!B2128</f>
        <v>41948</v>
      </c>
      <c r="B2129">
        <f>+'Net Hash Rate'!G2128</f>
        <v>337.13900756835938</v>
      </c>
      <c r="C2129">
        <v>150.20660051498896</v>
      </c>
      <c r="D2129" s="25">
        <f t="shared" si="99"/>
        <v>186.93240705337041</v>
      </c>
      <c r="E2129">
        <v>194.66811003711518</v>
      </c>
      <c r="F2129" s="25">
        <f t="shared" si="100"/>
        <v>142.47089753124419</v>
      </c>
      <c r="G2129">
        <v>367.37884377581474</v>
      </c>
      <c r="H2129" s="25">
        <f t="shared" si="101"/>
        <v>-30.239836207455369</v>
      </c>
      <c r="K2129">
        <v>10.090475599008263</v>
      </c>
      <c r="L2129">
        <v>2127</v>
      </c>
      <c r="M2129" s="25"/>
      <c r="O2129" s="25"/>
      <c r="Q2129" s="25"/>
    </row>
    <row r="2130" spans="1:17" x14ac:dyDescent="0.25">
      <c r="A2130" s="5">
        <f>+'Net Hash Rate'!B2129</f>
        <v>41949</v>
      </c>
      <c r="B2130">
        <f>+'Net Hash Rate'!G2129</f>
        <v>348.2349853515625</v>
      </c>
      <c r="C2130">
        <v>138.96121370581673</v>
      </c>
      <c r="D2130" s="25">
        <f t="shared" si="99"/>
        <v>209.27377164574577</v>
      </c>
      <c r="E2130">
        <v>178.70722375009626</v>
      </c>
      <c r="F2130" s="25">
        <f t="shared" si="100"/>
        <v>169.52776160146624</v>
      </c>
      <c r="G2130">
        <v>333.10059976710028</v>
      </c>
      <c r="H2130" s="25">
        <f t="shared" si="101"/>
        <v>15.134385584462223</v>
      </c>
      <c r="K2130">
        <v>12.636665954400046</v>
      </c>
      <c r="L2130">
        <v>2128</v>
      </c>
      <c r="M2130" s="25"/>
      <c r="O2130" s="25"/>
      <c r="Q2130" s="25"/>
    </row>
    <row r="2131" spans="1:17" x14ac:dyDescent="0.25">
      <c r="A2131" s="5">
        <f>+'Net Hash Rate'!B2130</f>
        <v>41950</v>
      </c>
      <c r="B2131">
        <f>+'Net Hash Rate'!G2130</f>
        <v>341.07901000976563</v>
      </c>
      <c r="C2131">
        <v>130.10223892630685</v>
      </c>
      <c r="D2131" s="25">
        <f t="shared" si="99"/>
        <v>210.97677108345877</v>
      </c>
      <c r="E2131">
        <v>166.74018429625755</v>
      </c>
      <c r="F2131" s="25">
        <f t="shared" si="100"/>
        <v>174.33882571350807</v>
      </c>
      <c r="G2131">
        <v>309.06028308583103</v>
      </c>
      <c r="H2131" s="25">
        <f t="shared" si="101"/>
        <v>32.018726923934594</v>
      </c>
      <c r="K2131">
        <v>13.82021413830668</v>
      </c>
      <c r="L2131">
        <v>2129</v>
      </c>
      <c r="M2131" s="25"/>
      <c r="O2131" s="25"/>
      <c r="Q2131" s="25"/>
    </row>
    <row r="2132" spans="1:17" x14ac:dyDescent="0.25">
      <c r="A2132" s="5">
        <f>+'Net Hash Rate'!B2131</f>
        <v>41951</v>
      </c>
      <c r="B2132">
        <f>+'Net Hash Rate'!G2131</f>
        <v>344.03399658203125</v>
      </c>
      <c r="C2132">
        <v>128.34782961265421</v>
      </c>
      <c r="D2132" s="25">
        <f t="shared" si="99"/>
        <v>215.68616696937704</v>
      </c>
      <c r="E2132">
        <v>164.20339116837491</v>
      </c>
      <c r="F2132" s="25">
        <f t="shared" si="100"/>
        <v>179.83060541365634</v>
      </c>
      <c r="G2132">
        <v>303.48432003157217</v>
      </c>
      <c r="H2132" s="25">
        <f t="shared" si="101"/>
        <v>40.549676550459083</v>
      </c>
      <c r="K2132">
        <v>14.437001632844719</v>
      </c>
      <c r="L2132">
        <v>2130</v>
      </c>
      <c r="M2132" s="25"/>
      <c r="O2132" s="25"/>
      <c r="Q2132" s="25"/>
    </row>
    <row r="2133" spans="1:17" x14ac:dyDescent="0.25">
      <c r="A2133" s="5">
        <f>+'Net Hash Rate'!B2132</f>
        <v>41952</v>
      </c>
      <c r="B2133">
        <f>+'Net Hash Rate'!G2132</f>
        <v>363.30599975585938</v>
      </c>
      <c r="C2133">
        <v>128.48296688128821</v>
      </c>
      <c r="D2133" s="25">
        <f t="shared" si="99"/>
        <v>234.82303287457117</v>
      </c>
      <c r="E2133">
        <v>163.65455572050729</v>
      </c>
      <c r="F2133" s="25">
        <f t="shared" si="100"/>
        <v>199.65144403535209</v>
      </c>
      <c r="G2133">
        <v>300.27859256645388</v>
      </c>
      <c r="H2133" s="25">
        <f t="shared" si="101"/>
        <v>63.027407189405494</v>
      </c>
      <c r="K2133">
        <v>16.02359454033364</v>
      </c>
      <c r="L2133">
        <v>2131</v>
      </c>
      <c r="M2133" s="25"/>
      <c r="O2133" s="25"/>
      <c r="Q2133" s="25"/>
    </row>
    <row r="2134" spans="1:17" x14ac:dyDescent="0.25">
      <c r="A2134" s="5">
        <f>+'Net Hash Rate'!B2133</f>
        <v>41953</v>
      </c>
      <c r="B2134">
        <f>+'Net Hash Rate'!G2133</f>
        <v>365.29000854492188</v>
      </c>
      <c r="C2134">
        <v>130.35832604505086</v>
      </c>
      <c r="D2134" s="25">
        <f t="shared" si="99"/>
        <v>234.93168249987102</v>
      </c>
      <c r="E2134">
        <v>166.16995582164316</v>
      </c>
      <c r="F2134" s="25">
        <f t="shared" si="100"/>
        <v>199.12005272327872</v>
      </c>
      <c r="G2134">
        <v>305.28023168881617</v>
      </c>
      <c r="H2134" s="25">
        <f t="shared" si="101"/>
        <v>60.009776856105702</v>
      </c>
      <c r="K2134">
        <v>15.744495336211482</v>
      </c>
      <c r="L2134">
        <v>2132</v>
      </c>
      <c r="M2134" s="25"/>
      <c r="O2134" s="25"/>
      <c r="Q2134" s="25"/>
    </row>
    <row r="2135" spans="1:17" x14ac:dyDescent="0.25">
      <c r="A2135" s="5">
        <f>+'Net Hash Rate'!B2134</f>
        <v>41954</v>
      </c>
      <c r="B2135">
        <f>+'Net Hash Rate'!G2134</f>
        <v>366.99301147460938</v>
      </c>
      <c r="C2135">
        <v>144.83304661455315</v>
      </c>
      <c r="D2135" s="25">
        <f t="shared" si="99"/>
        <v>222.15996486005622</v>
      </c>
      <c r="E2135">
        <v>186.1042126509623</v>
      </c>
      <c r="F2135" s="25">
        <f t="shared" si="100"/>
        <v>180.88879882364708</v>
      </c>
      <c r="G2135">
        <v>346.42205711939374</v>
      </c>
      <c r="H2135" s="25">
        <f t="shared" si="101"/>
        <v>20.570954355215633</v>
      </c>
      <c r="K2135">
        <v>12.919041715316769</v>
      </c>
      <c r="L2135">
        <v>2133</v>
      </c>
      <c r="M2135" s="25"/>
      <c r="O2135" s="25"/>
      <c r="Q2135" s="25"/>
    </row>
    <row r="2136" spans="1:17" x14ac:dyDescent="0.25">
      <c r="A2136" s="5">
        <f>+'Net Hash Rate'!B2135</f>
        <v>41955</v>
      </c>
      <c r="B2136">
        <f>+'Net Hash Rate'!G2135</f>
        <v>427.239990234375</v>
      </c>
      <c r="C2136">
        <v>137.38133823615175</v>
      </c>
      <c r="D2136" s="25">
        <f t="shared" si="99"/>
        <v>289.85865199822325</v>
      </c>
      <c r="E2136">
        <v>173.50899428226109</v>
      </c>
      <c r="F2136" s="25">
        <f t="shared" si="100"/>
        <v>253.73099595211391</v>
      </c>
      <c r="G2136">
        <v>313.84687419337268</v>
      </c>
      <c r="H2136" s="25">
        <f t="shared" si="101"/>
        <v>113.39311604100232</v>
      </c>
      <c r="K2136">
        <v>19.255629645827881</v>
      </c>
      <c r="L2136">
        <v>2134</v>
      </c>
      <c r="M2136" s="25"/>
      <c r="O2136" s="25"/>
      <c r="Q2136" s="25"/>
    </row>
    <row r="2137" spans="1:17" x14ac:dyDescent="0.25">
      <c r="A2137" s="5">
        <f>+'Net Hash Rate'!B2136</f>
        <v>41956</v>
      </c>
      <c r="B2137">
        <f>+'Net Hash Rate'!G2136</f>
        <v>417.15301513671875</v>
      </c>
      <c r="C2137">
        <v>140.84653095634243</v>
      </c>
      <c r="D2137" s="25">
        <f t="shared" si="99"/>
        <v>276.30648418037629</v>
      </c>
      <c r="E2137">
        <v>178.68172673217819</v>
      </c>
      <c r="F2137" s="25">
        <f t="shared" si="100"/>
        <v>238.47128840454056</v>
      </c>
      <c r="G2137">
        <v>325.65254472341235</v>
      </c>
      <c r="H2137" s="25">
        <f t="shared" si="101"/>
        <v>91.500470413306402</v>
      </c>
      <c r="K2137">
        <v>17.526949403455376</v>
      </c>
      <c r="L2137">
        <v>2135</v>
      </c>
      <c r="M2137" s="25"/>
      <c r="O2137" s="25"/>
      <c r="Q2137" s="25"/>
    </row>
    <row r="2138" spans="1:17" x14ac:dyDescent="0.25">
      <c r="A2138" s="5">
        <f>+'Net Hash Rate'!B2137</f>
        <v>41957</v>
      </c>
      <c r="B2138">
        <f>+'Net Hash Rate'!G2137</f>
        <v>398.427001953125</v>
      </c>
      <c r="C2138">
        <v>132.99868169142144</v>
      </c>
      <c r="D2138" s="25">
        <f t="shared" si="99"/>
        <v>265.42832026170356</v>
      </c>
      <c r="E2138">
        <v>168.55331787833305</v>
      </c>
      <c r="F2138" s="25">
        <f t="shared" si="100"/>
        <v>229.87368407479195</v>
      </c>
      <c r="G2138">
        <v>306.66530214639141</v>
      </c>
      <c r="H2138" s="25">
        <f t="shared" si="101"/>
        <v>91.761699806733589</v>
      </c>
      <c r="K2138">
        <v>17.916874898654996</v>
      </c>
      <c r="L2138">
        <v>2136</v>
      </c>
      <c r="M2138" s="25"/>
      <c r="O2138" s="25"/>
      <c r="Q2138" s="25"/>
    </row>
    <row r="2139" spans="1:17" x14ac:dyDescent="0.25">
      <c r="A2139" s="5">
        <f>+'Net Hash Rate'!B2138</f>
        <v>41958</v>
      </c>
      <c r="B2139">
        <f>+'Net Hash Rate'!G2138</f>
        <v>375.12899780273438</v>
      </c>
      <c r="C2139">
        <v>140.24585549591046</v>
      </c>
      <c r="D2139" s="25">
        <f t="shared" si="99"/>
        <v>234.88314230682391</v>
      </c>
      <c r="E2139">
        <v>179.45571412456056</v>
      </c>
      <c r="F2139" s="25">
        <f t="shared" si="100"/>
        <v>195.67328367817382</v>
      </c>
      <c r="G2139">
        <v>331.76640996755219</v>
      </c>
      <c r="H2139" s="25">
        <f t="shared" si="101"/>
        <v>43.362587835182183</v>
      </c>
      <c r="K2139">
        <v>14.37698480056428</v>
      </c>
      <c r="L2139">
        <v>2137</v>
      </c>
      <c r="M2139" s="25"/>
      <c r="O2139" s="25"/>
      <c r="Q2139" s="25"/>
    </row>
    <row r="2140" spans="1:17" x14ac:dyDescent="0.25">
      <c r="A2140" s="5">
        <f>+'Net Hash Rate'!B2139</f>
        <v>41959</v>
      </c>
      <c r="B2140">
        <f>+'Net Hash Rate'!G2139</f>
        <v>388.55398559570313</v>
      </c>
      <c r="C2140">
        <v>132.46636650555561</v>
      </c>
      <c r="D2140" s="25">
        <f t="shared" si="99"/>
        <v>256.08761909014754</v>
      </c>
      <c r="E2140">
        <v>168.19465635845341</v>
      </c>
      <c r="F2140" s="25">
        <f t="shared" si="100"/>
        <v>220.35932923724971</v>
      </c>
      <c r="G2140">
        <v>306.98119829203461</v>
      </c>
      <c r="H2140" s="25">
        <f t="shared" si="101"/>
        <v>81.57278730366852</v>
      </c>
      <c r="K2140">
        <v>17.202342691095968</v>
      </c>
      <c r="L2140">
        <v>2138</v>
      </c>
      <c r="M2140" s="25"/>
      <c r="O2140" s="25"/>
      <c r="Q2140" s="25"/>
    </row>
    <row r="2141" spans="1:17" x14ac:dyDescent="0.25">
      <c r="A2141" s="5">
        <f>+'Net Hash Rate'!B2140</f>
        <v>41960</v>
      </c>
      <c r="B2141">
        <f>+'Net Hash Rate'!G2140</f>
        <v>385.8590087890625</v>
      </c>
      <c r="C2141">
        <v>134.99417553780617</v>
      </c>
      <c r="D2141" s="25">
        <f t="shared" si="99"/>
        <v>250.86483325125633</v>
      </c>
      <c r="E2141">
        <v>171.79010721985512</v>
      </c>
      <c r="F2141" s="25">
        <f t="shared" si="100"/>
        <v>214.06890156920738</v>
      </c>
      <c r="G2141">
        <v>314.72390383877416</v>
      </c>
      <c r="H2141" s="25">
        <f t="shared" si="101"/>
        <v>71.135104950288337</v>
      </c>
      <c r="K2141">
        <v>16.362558910194409</v>
      </c>
      <c r="L2141">
        <v>2139</v>
      </c>
      <c r="M2141" s="25"/>
      <c r="O2141" s="25"/>
      <c r="Q2141" s="25"/>
    </row>
    <row r="2142" spans="1:17" x14ac:dyDescent="0.25">
      <c r="A2142" s="5">
        <f>+'Net Hash Rate'!B2141</f>
        <v>41961</v>
      </c>
      <c r="B2142">
        <f>+'Net Hash Rate'!G2141</f>
        <v>372.37701416015625</v>
      </c>
      <c r="C2142">
        <v>125.40701668025831</v>
      </c>
      <c r="D2142" s="25">
        <f t="shared" si="99"/>
        <v>246.96999747989793</v>
      </c>
      <c r="E2142">
        <v>159.05840306171356</v>
      </c>
      <c r="F2142" s="25">
        <f t="shared" si="100"/>
        <v>213.31861109844269</v>
      </c>
      <c r="G2142">
        <v>289.7772134604769</v>
      </c>
      <c r="H2142" s="25">
        <f t="shared" si="101"/>
        <v>82.599800699679349</v>
      </c>
      <c r="K2142">
        <v>17.613776360738477</v>
      </c>
      <c r="L2142">
        <v>2140</v>
      </c>
      <c r="M2142" s="25"/>
      <c r="O2142" s="25"/>
      <c r="Q2142" s="25"/>
    </row>
    <row r="2143" spans="1:17" x14ac:dyDescent="0.25">
      <c r="A2143" s="5">
        <f>+'Net Hash Rate'!B2142</f>
        <v>41962</v>
      </c>
      <c r="B2143">
        <f>+'Net Hash Rate'!G2142</f>
        <v>377.23699951171875</v>
      </c>
      <c r="C2143">
        <v>124.05339183822318</v>
      </c>
      <c r="D2143" s="25">
        <f t="shared" si="99"/>
        <v>253.18360767349557</v>
      </c>
      <c r="E2143">
        <v>157.0026532584414</v>
      </c>
      <c r="F2143" s="25">
        <f t="shared" si="100"/>
        <v>220.23434625327735</v>
      </c>
      <c r="G2143">
        <v>284.99405924527838</v>
      </c>
      <c r="H2143" s="25">
        <f t="shared" si="101"/>
        <v>92.242940266440371</v>
      </c>
      <c r="K2143">
        <v>18.44170801484287</v>
      </c>
      <c r="L2143">
        <v>2141</v>
      </c>
      <c r="M2143" s="25"/>
      <c r="O2143" s="25"/>
      <c r="Q2143" s="25"/>
    </row>
    <row r="2144" spans="1:17" x14ac:dyDescent="0.25">
      <c r="A2144" s="5">
        <f>+'Net Hash Rate'!B2143</f>
        <v>41963</v>
      </c>
      <c r="B2144">
        <f>+'Net Hash Rate'!G2143</f>
        <v>356.13900756835938</v>
      </c>
      <c r="C2144">
        <v>121.89273105105902</v>
      </c>
      <c r="D2144" s="25">
        <f t="shared" si="99"/>
        <v>234.24627651730037</v>
      </c>
      <c r="E2144">
        <v>154.82258024030858</v>
      </c>
      <c r="F2144" s="25">
        <f t="shared" si="100"/>
        <v>201.31642732805079</v>
      </c>
      <c r="G2144">
        <v>282.73857941594866</v>
      </c>
      <c r="H2144" s="25">
        <f t="shared" si="101"/>
        <v>73.400428152410711</v>
      </c>
      <c r="K2144">
        <v>17.072385008828274</v>
      </c>
      <c r="L2144">
        <v>2142</v>
      </c>
      <c r="M2144" s="25"/>
      <c r="O2144" s="25"/>
      <c r="Q2144" s="25"/>
    </row>
    <row r="2145" spans="1:17" x14ac:dyDescent="0.25">
      <c r="A2145" s="5">
        <f>+'Net Hash Rate'!B2144</f>
        <v>41964</v>
      </c>
      <c r="B2145">
        <f>+'Net Hash Rate'!G2144</f>
        <v>348.86199951171875</v>
      </c>
      <c r="C2145">
        <v>117.92301133071183</v>
      </c>
      <c r="D2145" s="25">
        <f t="shared" si="99"/>
        <v>230.93898818100692</v>
      </c>
      <c r="E2145">
        <v>149.61548637423945</v>
      </c>
      <c r="F2145" s="25">
        <f t="shared" si="100"/>
        <v>199.2465131374793</v>
      </c>
      <c r="G2145">
        <v>272.72490568082242</v>
      </c>
      <c r="H2145" s="25">
        <f t="shared" si="101"/>
        <v>76.137093830896333</v>
      </c>
      <c r="K2145">
        <v>17.48849122301695</v>
      </c>
      <c r="L2145">
        <v>2143</v>
      </c>
      <c r="M2145" s="25"/>
      <c r="O2145" s="25"/>
      <c r="Q2145" s="25"/>
    </row>
    <row r="2146" spans="1:17" x14ac:dyDescent="0.25">
      <c r="A2146" s="5">
        <f>+'Net Hash Rate'!B2145</f>
        <v>41965</v>
      </c>
      <c r="B2146">
        <f>+'Net Hash Rate'!G2145</f>
        <v>352.0419921875</v>
      </c>
      <c r="C2146">
        <v>102.33280052237937</v>
      </c>
      <c r="D2146" s="25">
        <f t="shared" si="99"/>
        <v>249.70919166512061</v>
      </c>
      <c r="E2146">
        <v>127.95362442177097</v>
      </c>
      <c r="F2146" s="25">
        <f t="shared" si="100"/>
        <v>224.08836776572903</v>
      </c>
      <c r="G2146">
        <v>227.4777148589576</v>
      </c>
      <c r="H2146" s="25">
        <f t="shared" si="101"/>
        <v>124.5642773285424</v>
      </c>
      <c r="K2146">
        <v>23.391209523536087</v>
      </c>
      <c r="L2146">
        <v>2144</v>
      </c>
      <c r="M2146" s="25"/>
      <c r="O2146" s="25"/>
      <c r="Q2146" s="25"/>
    </row>
    <row r="2147" spans="1:17" x14ac:dyDescent="0.25">
      <c r="A2147" s="5">
        <f>+'Net Hash Rate'!B2146</f>
        <v>41966</v>
      </c>
      <c r="B2147">
        <f>+'Net Hash Rate'!G2146</f>
        <v>366.76901245117188</v>
      </c>
      <c r="C2147">
        <v>117.72987076524596</v>
      </c>
      <c r="D2147" s="25">
        <f t="shared" si="99"/>
        <v>249.03914168592593</v>
      </c>
      <c r="E2147">
        <v>148.66517730031143</v>
      </c>
      <c r="F2147" s="25">
        <f t="shared" si="100"/>
        <v>218.10383515086045</v>
      </c>
      <c r="G2147">
        <v>268.83337553577337</v>
      </c>
      <c r="H2147" s="25">
        <f t="shared" si="101"/>
        <v>97.935636915398504</v>
      </c>
      <c r="K2147">
        <v>19.320769922506823</v>
      </c>
      <c r="L2147">
        <v>2145</v>
      </c>
      <c r="M2147" s="25"/>
      <c r="O2147" s="25"/>
      <c r="Q2147" s="25"/>
    </row>
    <row r="2148" spans="1:17" x14ac:dyDescent="0.25">
      <c r="A2148" s="5">
        <f>+'Net Hash Rate'!B2147</f>
        <v>41967</v>
      </c>
      <c r="B2148">
        <f>+'Net Hash Rate'!G2147</f>
        <v>375.23599243164063</v>
      </c>
      <c r="C2148">
        <v>114.23816355344626</v>
      </c>
      <c r="D2148" s="25">
        <f t="shared" si="99"/>
        <v>260.99782887819435</v>
      </c>
      <c r="E2148">
        <v>143.51764062495823</v>
      </c>
      <c r="F2148" s="25">
        <f t="shared" si="100"/>
        <v>231.71835180668239</v>
      </c>
      <c r="G2148">
        <v>257.25376930924671</v>
      </c>
      <c r="H2148" s="25">
        <f t="shared" si="101"/>
        <v>117.98222312239392</v>
      </c>
      <c r="K2148">
        <v>21.393646743682034</v>
      </c>
      <c r="L2148">
        <v>2146</v>
      </c>
      <c r="M2148" s="25"/>
      <c r="O2148" s="25"/>
      <c r="Q2148" s="25"/>
    </row>
    <row r="2149" spans="1:17" x14ac:dyDescent="0.25">
      <c r="A2149" s="5">
        <f>+'Net Hash Rate'!B2148</f>
        <v>41968</v>
      </c>
      <c r="B2149">
        <f>+'Net Hash Rate'!G2148</f>
        <v>375.71701049804688</v>
      </c>
      <c r="C2149">
        <v>114.96198558431936</v>
      </c>
      <c r="D2149" s="25">
        <f t="shared" si="99"/>
        <v>260.75502491372754</v>
      </c>
      <c r="E2149">
        <v>144.49936329034654</v>
      </c>
      <c r="F2149" s="25">
        <f t="shared" si="100"/>
        <v>231.21764720770034</v>
      </c>
      <c r="G2149">
        <v>259.23730698940903</v>
      </c>
      <c r="H2149" s="25">
        <f t="shared" si="101"/>
        <v>116.47970350863784</v>
      </c>
      <c r="K2149">
        <v>21.187123177330911</v>
      </c>
      <c r="L2149">
        <v>2147</v>
      </c>
      <c r="M2149" s="25"/>
      <c r="O2149" s="25"/>
      <c r="Q2149" s="25"/>
    </row>
    <row r="2150" spans="1:17" x14ac:dyDescent="0.25">
      <c r="A2150" s="5">
        <f>+'Net Hash Rate'!B2149</f>
        <v>41969</v>
      </c>
      <c r="B2150">
        <f>+'Net Hash Rate'!G2149</f>
        <v>368.510009765625</v>
      </c>
      <c r="C2150">
        <v>111.27890576726723</v>
      </c>
      <c r="D2150" s="25">
        <f t="shared" si="99"/>
        <v>257.23110399835775</v>
      </c>
      <c r="E2150">
        <v>139.68563858772652</v>
      </c>
      <c r="F2150" s="25">
        <f t="shared" si="100"/>
        <v>228.82437117789848</v>
      </c>
      <c r="G2150">
        <v>250.03159222880029</v>
      </c>
      <c r="H2150" s="25">
        <f t="shared" si="101"/>
        <v>118.47841753682471</v>
      </c>
      <c r="K2150">
        <v>21.732687581425214</v>
      </c>
      <c r="L2150">
        <v>2148</v>
      </c>
      <c r="M2150" s="25"/>
      <c r="O2150" s="25"/>
      <c r="Q2150" s="25"/>
    </row>
    <row r="2151" spans="1:17" x14ac:dyDescent="0.25">
      <c r="A2151" s="5">
        <f>+'Net Hash Rate'!B2150</f>
        <v>41970</v>
      </c>
      <c r="B2151">
        <f>+'Net Hash Rate'!G2150</f>
        <v>369.14300537109375</v>
      </c>
      <c r="C2151">
        <v>110.78953104638732</v>
      </c>
      <c r="D2151" s="25">
        <f t="shared" si="99"/>
        <v>258.35347432470644</v>
      </c>
      <c r="E2151">
        <v>138.98532590354654</v>
      </c>
      <c r="F2151" s="25">
        <f t="shared" si="100"/>
        <v>230.15767946754721</v>
      </c>
      <c r="G2151">
        <v>248.51189102618176</v>
      </c>
      <c r="H2151" s="25">
        <f t="shared" si="101"/>
        <v>120.63111434491199</v>
      </c>
      <c r="K2151">
        <v>21.990808967098758</v>
      </c>
      <c r="L2151">
        <v>2149</v>
      </c>
      <c r="M2151" s="25"/>
      <c r="O2151" s="25"/>
      <c r="Q2151" s="25"/>
    </row>
    <row r="2152" spans="1:17" x14ac:dyDescent="0.25">
      <c r="A2152" s="5">
        <f>+'Net Hash Rate'!B2151</f>
        <v>41971</v>
      </c>
      <c r="B2152">
        <f>+'Net Hash Rate'!G2151</f>
        <v>375.8489990234375</v>
      </c>
      <c r="C2152">
        <v>107.84356015931006</v>
      </c>
      <c r="D2152" s="25">
        <f t="shared" si="99"/>
        <v>268.00543886412743</v>
      </c>
      <c r="E2152">
        <v>134.65902669508597</v>
      </c>
      <c r="F2152" s="25">
        <f t="shared" si="100"/>
        <v>241.18997232835153</v>
      </c>
      <c r="G2152">
        <v>238.82370645330755</v>
      </c>
      <c r="H2152" s="25">
        <f t="shared" si="101"/>
        <v>137.02529257012995</v>
      </c>
      <c r="K2152">
        <v>23.986644141199672</v>
      </c>
      <c r="L2152">
        <v>2150</v>
      </c>
      <c r="M2152" s="25"/>
      <c r="O2152" s="25"/>
      <c r="Q2152" s="25"/>
    </row>
    <row r="2153" spans="1:17" x14ac:dyDescent="0.25">
      <c r="A2153" s="5">
        <f>+'Net Hash Rate'!B2152</f>
        <v>41972</v>
      </c>
      <c r="B2153">
        <f>+'Net Hash Rate'!G2152</f>
        <v>375.22299194335938</v>
      </c>
      <c r="C2153">
        <v>113.73905209878393</v>
      </c>
      <c r="D2153" s="25">
        <f t="shared" si="99"/>
        <v>261.48393984457545</v>
      </c>
      <c r="E2153">
        <v>142.8285305986544</v>
      </c>
      <c r="F2153" s="25">
        <f t="shared" si="100"/>
        <v>232.39446134470498</v>
      </c>
      <c r="G2153">
        <v>255.82660983140124</v>
      </c>
      <c r="H2153" s="25">
        <f t="shared" si="101"/>
        <v>119.39638211195813</v>
      </c>
      <c r="K2153">
        <v>21.573485947153536</v>
      </c>
      <c r="L2153">
        <v>2151</v>
      </c>
      <c r="M2153" s="25"/>
      <c r="O2153" s="25"/>
      <c r="Q2153" s="25"/>
    </row>
    <row r="2154" spans="1:17" x14ac:dyDescent="0.25">
      <c r="A2154" s="5">
        <f>+'Net Hash Rate'!B2153</f>
        <v>41973</v>
      </c>
      <c r="B2154">
        <f>+'Net Hash Rate'!G2153</f>
        <v>377.08999633789063</v>
      </c>
      <c r="C2154">
        <v>112.32096989279465</v>
      </c>
      <c r="D2154" s="25">
        <f t="shared" si="99"/>
        <v>264.76902644509596</v>
      </c>
      <c r="E2154">
        <v>140.79795457099723</v>
      </c>
      <c r="F2154" s="25">
        <f t="shared" si="100"/>
        <v>236.29204176689339</v>
      </c>
      <c r="G2154">
        <v>251.41680155347518</v>
      </c>
      <c r="H2154" s="25">
        <f t="shared" si="101"/>
        <v>125.67319478441544</v>
      </c>
      <c r="K2154">
        <v>22.31435914472452</v>
      </c>
      <c r="L2154">
        <v>2152</v>
      </c>
      <c r="M2154" s="25"/>
      <c r="O2154" s="25"/>
      <c r="Q2154" s="25"/>
    </row>
    <row r="2155" spans="1:17" x14ac:dyDescent="0.25">
      <c r="A2155" s="5">
        <f>+'Net Hash Rate'!B2154</f>
        <v>41974</v>
      </c>
      <c r="B2155">
        <f>+'Net Hash Rate'!G2154</f>
        <v>378.64401245117188</v>
      </c>
      <c r="C2155">
        <v>124.56443385561565</v>
      </c>
      <c r="D2155" s="25">
        <f t="shared" si="99"/>
        <v>254.07957859555623</v>
      </c>
      <c r="E2155">
        <v>157.65504239574909</v>
      </c>
      <c r="F2155" s="25">
        <f t="shared" si="100"/>
        <v>220.98897005542278</v>
      </c>
      <c r="G2155">
        <v>286.19551126989734</v>
      </c>
      <c r="H2155" s="25">
        <f t="shared" si="101"/>
        <v>92.448501181274537</v>
      </c>
      <c r="K2155">
        <v>18.427917029381906</v>
      </c>
      <c r="L2155">
        <v>2153</v>
      </c>
      <c r="M2155" s="25"/>
      <c r="O2155" s="25"/>
      <c r="Q2155" s="25"/>
    </row>
    <row r="2156" spans="1:17" x14ac:dyDescent="0.25">
      <c r="A2156" s="5">
        <f>+'Net Hash Rate'!B2155</f>
        <v>41975</v>
      </c>
      <c r="B2156">
        <f>+'Net Hash Rate'!G2155</f>
        <v>381.5360107421875</v>
      </c>
      <c r="C2156">
        <v>113.18262209942435</v>
      </c>
      <c r="D2156" s="25">
        <f t="shared" si="99"/>
        <v>268.35338864276315</v>
      </c>
      <c r="E2156">
        <v>141.8187816156306</v>
      </c>
      <c r="F2156" s="25">
        <f t="shared" si="100"/>
        <v>239.7172291265569</v>
      </c>
      <c r="G2156">
        <v>253.05594325633371</v>
      </c>
      <c r="H2156" s="25">
        <f t="shared" si="101"/>
        <v>128.48006748585379</v>
      </c>
      <c r="K2156">
        <v>22.490730028869294</v>
      </c>
      <c r="L2156">
        <v>2154</v>
      </c>
      <c r="M2156" s="25"/>
      <c r="O2156" s="25"/>
      <c r="Q2156" s="25"/>
    </row>
    <row r="2157" spans="1:17" x14ac:dyDescent="0.25">
      <c r="A2157" s="5">
        <f>+'Net Hash Rate'!B2156</f>
        <v>41976</v>
      </c>
      <c r="B2157">
        <f>+'Net Hash Rate'!G2156</f>
        <v>374.97299194335938</v>
      </c>
      <c r="C2157">
        <v>119.35455117610798</v>
      </c>
      <c r="D2157" s="25">
        <f t="shared" si="99"/>
        <v>255.6184407672514</v>
      </c>
      <c r="E2157">
        <v>150.59682640879197</v>
      </c>
      <c r="F2157" s="25">
        <f t="shared" si="100"/>
        <v>224.37616553456741</v>
      </c>
      <c r="G2157">
        <v>271.95744455015324</v>
      </c>
      <c r="H2157" s="25">
        <f t="shared" si="101"/>
        <v>103.01554739320613</v>
      </c>
      <c r="K2157">
        <v>19.636350210486825</v>
      </c>
      <c r="L2157">
        <v>2155</v>
      </c>
      <c r="M2157" s="25"/>
      <c r="O2157" s="25"/>
      <c r="Q2157" s="25"/>
    </row>
    <row r="2158" spans="1:17" x14ac:dyDescent="0.25">
      <c r="A2158" s="5">
        <f>+'Net Hash Rate'!B2157</f>
        <v>41977</v>
      </c>
      <c r="B2158">
        <f>+'Net Hash Rate'!G2157</f>
        <v>369.15499877929688</v>
      </c>
      <c r="C2158">
        <v>101.86724072841407</v>
      </c>
      <c r="D2158" s="25">
        <f t="shared" si="99"/>
        <v>267.28775805088281</v>
      </c>
      <c r="E2158">
        <v>126.65722714213679</v>
      </c>
      <c r="F2158" s="25">
        <f t="shared" si="100"/>
        <v>242.4977716371601</v>
      </c>
      <c r="G2158">
        <v>222.95392936624259</v>
      </c>
      <c r="H2158" s="25">
        <f t="shared" si="101"/>
        <v>146.20106941305428</v>
      </c>
      <c r="K2158">
        <v>25.877005683513257</v>
      </c>
      <c r="L2158">
        <v>2156</v>
      </c>
      <c r="M2158" s="25"/>
      <c r="O2158" s="25"/>
      <c r="Q2158" s="25"/>
    </row>
    <row r="2159" spans="1:17" x14ac:dyDescent="0.25">
      <c r="A2159" s="5">
        <f>+'Net Hash Rate'!B2158</f>
        <v>41978</v>
      </c>
      <c r="B2159">
        <f>+'Net Hash Rate'!G2158</f>
        <v>376.0360107421875</v>
      </c>
      <c r="C2159">
        <v>112.33335993472392</v>
      </c>
      <c r="D2159" s="25">
        <f t="shared" si="99"/>
        <v>263.70265080746356</v>
      </c>
      <c r="E2159">
        <v>140.85530072638289</v>
      </c>
      <c r="F2159" s="25">
        <f t="shared" si="100"/>
        <v>235.18071001580461</v>
      </c>
      <c r="G2159">
        <v>251.64877973158221</v>
      </c>
      <c r="H2159" s="25">
        <f t="shared" si="101"/>
        <v>124.38723101060529</v>
      </c>
      <c r="K2159">
        <v>22.189456410448582</v>
      </c>
      <c r="L2159">
        <v>2157</v>
      </c>
      <c r="M2159" s="25"/>
      <c r="O2159" s="25"/>
      <c r="Q2159" s="25"/>
    </row>
    <row r="2160" spans="1:17" x14ac:dyDescent="0.25">
      <c r="A2160" s="5">
        <f>+'Net Hash Rate'!B2159</f>
        <v>41979</v>
      </c>
      <c r="B2160">
        <f>+'Net Hash Rate'!G2159</f>
        <v>374.01998901367188</v>
      </c>
      <c r="C2160">
        <v>122.32158228654728</v>
      </c>
      <c r="D2160" s="25">
        <f t="shared" si="99"/>
        <v>251.69840672712459</v>
      </c>
      <c r="E2160">
        <v>154.7326507323271</v>
      </c>
      <c r="F2160" s="25">
        <f t="shared" si="100"/>
        <v>219.28733828134477</v>
      </c>
      <c r="G2160">
        <v>280.63344610995887</v>
      </c>
      <c r="H2160" s="25">
        <f t="shared" si="101"/>
        <v>93.386542903713007</v>
      </c>
      <c r="K2160">
        <v>18.637959348845651</v>
      </c>
      <c r="L2160">
        <v>2158</v>
      </c>
      <c r="M2160" s="25"/>
      <c r="O2160" s="25"/>
      <c r="Q2160" s="25"/>
    </row>
    <row r="2161" spans="1:17" x14ac:dyDescent="0.25">
      <c r="A2161" s="5">
        <f>+'Net Hash Rate'!B2160</f>
        <v>41980</v>
      </c>
      <c r="B2161">
        <f>+'Net Hash Rate'!G2160</f>
        <v>374.25601196289063</v>
      </c>
      <c r="C2161">
        <v>112.36222874796934</v>
      </c>
      <c r="D2161" s="25">
        <f t="shared" si="99"/>
        <v>261.89378321492131</v>
      </c>
      <c r="E2161">
        <v>140.96312465270927</v>
      </c>
      <c r="F2161" s="25">
        <f t="shared" si="100"/>
        <v>233.29288731018136</v>
      </c>
      <c r="G2161">
        <v>252.06330479467161</v>
      </c>
      <c r="H2161" s="25">
        <f t="shared" si="101"/>
        <v>122.19270716821902</v>
      </c>
      <c r="K2161">
        <v>21.976412270765401</v>
      </c>
      <c r="L2161">
        <v>2159</v>
      </c>
      <c r="M2161" s="25"/>
      <c r="O2161" s="25"/>
      <c r="Q2161" s="25"/>
    </row>
    <row r="2162" spans="1:17" x14ac:dyDescent="0.25">
      <c r="A2162" s="5">
        <f>+'Net Hash Rate'!B2161</f>
        <v>41981</v>
      </c>
      <c r="B2162">
        <f>+'Net Hash Rate'!G2161</f>
        <v>360.94198608398438</v>
      </c>
      <c r="C2162">
        <v>93.8843848682383</v>
      </c>
      <c r="D2162" s="25">
        <f t="shared" si="99"/>
        <v>267.0576012157461</v>
      </c>
      <c r="E2162">
        <v>115.94103667570477</v>
      </c>
      <c r="F2162" s="25">
        <f t="shared" si="100"/>
        <v>245.00094940827961</v>
      </c>
      <c r="G2162">
        <v>201.62010062180838</v>
      </c>
      <c r="H2162" s="25">
        <f t="shared" si="101"/>
        <v>159.321885462176</v>
      </c>
      <c r="K2162">
        <v>29.058727884566025</v>
      </c>
      <c r="L2162">
        <v>2160</v>
      </c>
      <c r="M2162" s="25"/>
      <c r="O2162" s="25"/>
      <c r="Q2162" s="25"/>
    </row>
    <row r="2163" spans="1:17" x14ac:dyDescent="0.25">
      <c r="A2163" s="5">
        <f>+'Net Hash Rate'!B2162</f>
        <v>41982</v>
      </c>
      <c r="B2163">
        <f>+'Net Hash Rate'!G2162</f>
        <v>351.26901245117188</v>
      </c>
      <c r="C2163">
        <v>110.5851574805322</v>
      </c>
      <c r="D2163" s="25">
        <f t="shared" si="99"/>
        <v>240.68385497063969</v>
      </c>
      <c r="E2163">
        <v>139.38514224437699</v>
      </c>
      <c r="F2163" s="25">
        <f t="shared" si="100"/>
        <v>211.88387020679488</v>
      </c>
      <c r="G2163">
        <v>251.25868305953196</v>
      </c>
      <c r="H2163" s="25">
        <f t="shared" si="101"/>
        <v>100.01032939163991</v>
      </c>
      <c r="K2163">
        <v>20.056998525037418</v>
      </c>
      <c r="L2163">
        <v>2161</v>
      </c>
      <c r="M2163" s="25"/>
      <c r="O2163" s="25"/>
      <c r="Q2163" s="25"/>
    </row>
    <row r="2164" spans="1:17" x14ac:dyDescent="0.25">
      <c r="A2164" s="5">
        <f>+'Net Hash Rate'!B2163</f>
        <v>41983</v>
      </c>
      <c r="B2164">
        <f>+'Net Hash Rate'!G2163</f>
        <v>344.61700439453125</v>
      </c>
      <c r="C2164">
        <v>109.25071784700161</v>
      </c>
      <c r="D2164" s="25">
        <f t="shared" si="99"/>
        <v>235.36628654752963</v>
      </c>
      <c r="E2164">
        <v>137.79527571646122</v>
      </c>
      <c r="F2164" s="25">
        <f t="shared" si="100"/>
        <v>206.82172867807003</v>
      </c>
      <c r="G2164">
        <v>248.67661076037706</v>
      </c>
      <c r="H2164" s="25">
        <f t="shared" si="101"/>
        <v>95.940393634154191</v>
      </c>
      <c r="K2164">
        <v>19.789379478126225</v>
      </c>
      <c r="L2164">
        <v>2162</v>
      </c>
      <c r="M2164" s="25"/>
      <c r="O2164" s="25"/>
      <c r="Q2164" s="25"/>
    </row>
    <row r="2165" spans="1:17" x14ac:dyDescent="0.25">
      <c r="A2165" s="5">
        <f>+'Net Hash Rate'!B2164</f>
        <v>41984</v>
      </c>
      <c r="B2165">
        <f>+'Net Hash Rate'!G2164</f>
        <v>347.13299560546875</v>
      </c>
      <c r="C2165">
        <v>109.96859131767204</v>
      </c>
      <c r="D2165" s="25">
        <f t="shared" si="99"/>
        <v>237.16440428779671</v>
      </c>
      <c r="E2165">
        <v>138.69111108068083</v>
      </c>
      <c r="F2165" s="25">
        <f t="shared" si="100"/>
        <v>208.44188452478792</v>
      </c>
      <c r="G2165">
        <v>250.26373910008866</v>
      </c>
      <c r="H2165" s="25">
        <f t="shared" si="101"/>
        <v>96.869256505380093</v>
      </c>
      <c r="K2165">
        <v>19.817013792214901</v>
      </c>
      <c r="L2165">
        <v>2163</v>
      </c>
      <c r="M2165" s="25"/>
      <c r="O2165" s="25"/>
      <c r="Q2165" s="25"/>
    </row>
    <row r="2166" spans="1:17" x14ac:dyDescent="0.25">
      <c r="A2166" s="5">
        <f>+'Net Hash Rate'!B2165</f>
        <v>41985</v>
      </c>
      <c r="B2166">
        <f>+'Net Hash Rate'!G2165</f>
        <v>350.94100952148438</v>
      </c>
      <c r="C2166">
        <v>113.92920255592553</v>
      </c>
      <c r="D2166" s="25">
        <f t="shared" si="99"/>
        <v>237.01180696555883</v>
      </c>
      <c r="E2166">
        <v>144.01802037808096</v>
      </c>
      <c r="F2166" s="25">
        <f t="shared" si="100"/>
        <v>206.92298914340341</v>
      </c>
      <c r="G2166">
        <v>260.89803320824404</v>
      </c>
      <c r="H2166" s="25">
        <f t="shared" si="101"/>
        <v>90.042976313240331</v>
      </c>
      <c r="K2166">
        <v>18.904974601510986</v>
      </c>
      <c r="L2166">
        <v>2164</v>
      </c>
      <c r="M2166" s="25"/>
      <c r="O2166" s="25"/>
      <c r="Q2166" s="25"/>
    </row>
    <row r="2167" spans="1:17" x14ac:dyDescent="0.25">
      <c r="A2167" s="5">
        <f>+'Net Hash Rate'!B2166</f>
        <v>41986</v>
      </c>
      <c r="B2167">
        <f>+'Net Hash Rate'!G2166</f>
        <v>347.47100830078125</v>
      </c>
      <c r="C2167">
        <v>109.72074709246871</v>
      </c>
      <c r="D2167" s="25">
        <f t="shared" si="99"/>
        <v>237.75026120831254</v>
      </c>
      <c r="E2167">
        <v>138.33577184615928</v>
      </c>
      <c r="F2167" s="25">
        <f t="shared" si="100"/>
        <v>209.13523645462197</v>
      </c>
      <c r="G2167">
        <v>249.49083550187069</v>
      </c>
      <c r="H2167" s="25">
        <f t="shared" si="101"/>
        <v>97.980172798910559</v>
      </c>
      <c r="K2167">
        <v>19.94059525761395</v>
      </c>
      <c r="L2167">
        <v>2165</v>
      </c>
      <c r="M2167" s="25"/>
      <c r="O2167" s="25"/>
      <c r="Q2167" s="25"/>
    </row>
    <row r="2168" spans="1:17" x14ac:dyDescent="0.25">
      <c r="A2168" s="5">
        <f>+'Net Hash Rate'!B2167</f>
        <v>41987</v>
      </c>
      <c r="B2168">
        <f>+'Net Hash Rate'!G2167</f>
        <v>351.14401245117188</v>
      </c>
      <c r="C2168">
        <v>112.55207230085136</v>
      </c>
      <c r="D2168" s="25">
        <f t="shared" si="99"/>
        <v>238.59194015032051</v>
      </c>
      <c r="E2168">
        <v>142.10753591499798</v>
      </c>
      <c r="F2168" s="25">
        <f t="shared" si="100"/>
        <v>209.03647653617389</v>
      </c>
      <c r="G2168">
        <v>256.91573432415072</v>
      </c>
      <c r="H2168" s="25">
        <f t="shared" si="101"/>
        <v>94.228278127021156</v>
      </c>
      <c r="K2168">
        <v>19.37444337996055</v>
      </c>
      <c r="L2168">
        <v>2166</v>
      </c>
      <c r="M2168" s="25"/>
      <c r="O2168" s="25"/>
      <c r="Q2168" s="25"/>
    </row>
    <row r="2169" spans="1:17" x14ac:dyDescent="0.25">
      <c r="A2169" s="5">
        <f>+'Net Hash Rate'!B2168</f>
        <v>41988</v>
      </c>
      <c r="B2169">
        <f>+'Net Hash Rate'!G2168</f>
        <v>345.09600830078125</v>
      </c>
      <c r="C2169">
        <v>117.15519552204432</v>
      </c>
      <c r="D2169" s="25">
        <f t="shared" si="99"/>
        <v>227.94081277873693</v>
      </c>
      <c r="E2169">
        <v>148.69835576287713</v>
      </c>
      <c r="F2169" s="25">
        <f t="shared" si="100"/>
        <v>196.39765253790412</v>
      </c>
      <c r="G2169">
        <v>271.22776171839206</v>
      </c>
      <c r="H2169" s="25">
        <f t="shared" si="101"/>
        <v>73.86824658238919</v>
      </c>
      <c r="K2169">
        <v>17.343156059575758</v>
      </c>
      <c r="L2169">
        <v>2167</v>
      </c>
      <c r="M2169" s="25"/>
      <c r="O2169" s="25"/>
      <c r="Q2169" s="25"/>
    </row>
    <row r="2170" spans="1:17" x14ac:dyDescent="0.25">
      <c r="A2170" s="5">
        <f>+'Net Hash Rate'!B2169</f>
        <v>41989</v>
      </c>
      <c r="B2170">
        <f>+'Net Hash Rate'!G2169</f>
        <v>326.08200073242188</v>
      </c>
      <c r="C2170">
        <v>113.92661976637534</v>
      </c>
      <c r="D2170" s="25">
        <f t="shared" si="99"/>
        <v>212.15538096604655</v>
      </c>
      <c r="E2170">
        <v>144.96324007834866</v>
      </c>
      <c r="F2170" s="25">
        <f t="shared" si="100"/>
        <v>181.11876065407321</v>
      </c>
      <c r="G2170">
        <v>265.52499168020904</v>
      </c>
      <c r="H2170" s="25">
        <f t="shared" si="101"/>
        <v>60.557009052212834</v>
      </c>
      <c r="K2170">
        <v>16.405552834052699</v>
      </c>
      <c r="L2170">
        <v>2168</v>
      </c>
      <c r="M2170" s="25"/>
      <c r="O2170" s="25"/>
      <c r="Q2170" s="25"/>
    </row>
    <row r="2171" spans="1:17" x14ac:dyDescent="0.25">
      <c r="A2171" s="5">
        <f>+'Net Hash Rate'!B2170</f>
        <v>41990</v>
      </c>
      <c r="B2171">
        <f>+'Net Hash Rate'!G2170</f>
        <v>319.17098999023438</v>
      </c>
      <c r="C2171">
        <v>107.14186974360162</v>
      </c>
      <c r="D2171" s="25">
        <f t="shared" si="99"/>
        <v>212.02912024663277</v>
      </c>
      <c r="E2171">
        <v>135.85274061966052</v>
      </c>
      <c r="F2171" s="25">
        <f t="shared" si="100"/>
        <v>183.31824937057385</v>
      </c>
      <c r="G2171">
        <v>247.38011853771135</v>
      </c>
      <c r="H2171" s="25">
        <f t="shared" si="101"/>
        <v>71.790871452523021</v>
      </c>
      <c r="K2171">
        <v>17.723944731201072</v>
      </c>
      <c r="L2171">
        <v>2169</v>
      </c>
      <c r="M2171" s="25"/>
      <c r="O2171" s="25"/>
      <c r="Q2171" s="25"/>
    </row>
    <row r="2172" spans="1:17" x14ac:dyDescent="0.25">
      <c r="A2172" s="5">
        <f>+'Net Hash Rate'!B2171</f>
        <v>41991</v>
      </c>
      <c r="B2172">
        <f>+'Net Hash Rate'!G2171</f>
        <v>310.74600219726563</v>
      </c>
      <c r="C2172">
        <v>105.60961999476534</v>
      </c>
      <c r="D2172" s="25">
        <f t="shared" si="99"/>
        <v>205.13638220250027</v>
      </c>
      <c r="E2172">
        <v>134.05723515296606</v>
      </c>
      <c r="F2172" s="25">
        <f t="shared" si="100"/>
        <v>176.68876704429957</v>
      </c>
      <c r="G2172">
        <v>244.56199623499666</v>
      </c>
      <c r="H2172" s="25">
        <f t="shared" si="101"/>
        <v>66.184005962268969</v>
      </c>
      <c r="K2172">
        <v>17.306453090992253</v>
      </c>
      <c r="L2172">
        <v>2170</v>
      </c>
      <c r="M2172" s="25"/>
      <c r="O2172" s="25"/>
      <c r="Q2172" s="25"/>
    </row>
    <row r="2173" spans="1:17" x14ac:dyDescent="0.25">
      <c r="A2173" s="5">
        <f>+'Net Hash Rate'!B2172</f>
        <v>41992</v>
      </c>
      <c r="B2173">
        <f>+'Net Hash Rate'!G2172</f>
        <v>317.00601196289063</v>
      </c>
      <c r="C2173">
        <v>99.14979206362905</v>
      </c>
      <c r="D2173" s="25">
        <f t="shared" si="99"/>
        <v>217.85621989926159</v>
      </c>
      <c r="E2173">
        <v>124.89297466849499</v>
      </c>
      <c r="F2173" s="25">
        <f t="shared" si="100"/>
        <v>192.11303729439564</v>
      </c>
      <c r="G2173">
        <v>224.8923674970965</v>
      </c>
      <c r="H2173" s="25">
        <f t="shared" si="101"/>
        <v>92.113644465794124</v>
      </c>
      <c r="K2173">
        <v>20.31042298784763</v>
      </c>
      <c r="L2173">
        <v>2171</v>
      </c>
      <c r="M2173" s="25"/>
      <c r="O2173" s="25"/>
      <c r="Q2173" s="25"/>
    </row>
    <row r="2174" spans="1:17" x14ac:dyDescent="0.25">
      <c r="A2174" s="5">
        <f>+'Net Hash Rate'!B2173</f>
        <v>41993</v>
      </c>
      <c r="B2174">
        <f>+'Net Hash Rate'!G2173</f>
        <v>329.57400512695313</v>
      </c>
      <c r="C2174">
        <v>101.83448801358578</v>
      </c>
      <c r="D2174" s="25">
        <f t="shared" si="99"/>
        <v>227.73951711336736</v>
      </c>
      <c r="E2174">
        <v>128.12265274952961</v>
      </c>
      <c r="F2174" s="25">
        <f t="shared" si="100"/>
        <v>201.45135237742352</v>
      </c>
      <c r="G2174">
        <v>230.23902866630314</v>
      </c>
      <c r="H2174" s="25">
        <f t="shared" si="101"/>
        <v>99.334976460649983</v>
      </c>
      <c r="K2174">
        <v>20.791669808914062</v>
      </c>
      <c r="L2174">
        <v>2172</v>
      </c>
      <c r="M2174" s="25"/>
      <c r="O2174" s="25"/>
      <c r="Q2174" s="25"/>
    </row>
    <row r="2175" spans="1:17" x14ac:dyDescent="0.25">
      <c r="A2175" s="5">
        <f>+'Net Hash Rate'!B2174</f>
        <v>41994</v>
      </c>
      <c r="B2175">
        <f>+'Net Hash Rate'!G2174</f>
        <v>319.24099731445313</v>
      </c>
      <c r="C2175">
        <v>113.54615127527134</v>
      </c>
      <c r="D2175" s="25">
        <f t="shared" si="99"/>
        <v>205.69484603918178</v>
      </c>
      <c r="E2175">
        <v>144.69865808012213</v>
      </c>
      <c r="F2175" s="25">
        <f t="shared" si="100"/>
        <v>174.542339234331</v>
      </c>
      <c r="G2175">
        <v>265.71057076356487</v>
      </c>
      <c r="H2175" s="25">
        <f t="shared" si="101"/>
        <v>53.530426550888251</v>
      </c>
      <c r="K2175">
        <v>15.846802749664</v>
      </c>
      <c r="L2175">
        <v>2173</v>
      </c>
      <c r="M2175" s="25"/>
      <c r="O2175" s="25"/>
      <c r="Q2175" s="25"/>
    </row>
    <row r="2176" spans="1:17" x14ac:dyDescent="0.25">
      <c r="A2176" s="5">
        <f>+'Net Hash Rate'!B2175</f>
        <v>41995</v>
      </c>
      <c r="B2176">
        <f>+'Net Hash Rate'!G2175</f>
        <v>330.67098999023438</v>
      </c>
      <c r="C2176">
        <v>98.639905725796723</v>
      </c>
      <c r="D2176" s="25">
        <f t="shared" si="99"/>
        <v>232.03108426443765</v>
      </c>
      <c r="E2176">
        <v>123.66693297065999</v>
      </c>
      <c r="F2176" s="25">
        <f t="shared" si="100"/>
        <v>207.00405701957439</v>
      </c>
      <c r="G2176">
        <v>220.8844203033315</v>
      </c>
      <c r="H2176" s="25">
        <f t="shared" si="101"/>
        <v>109.78656968690288</v>
      </c>
      <c r="K2176">
        <v>22.250928837301139</v>
      </c>
      <c r="L2176">
        <v>2174</v>
      </c>
      <c r="M2176" s="25"/>
      <c r="O2176" s="25"/>
      <c r="Q2176" s="25"/>
    </row>
    <row r="2177" spans="1:17" x14ac:dyDescent="0.25">
      <c r="A2177" s="5">
        <f>+'Net Hash Rate'!B2176</f>
        <v>41996</v>
      </c>
      <c r="B2177">
        <f>+'Net Hash Rate'!G2176</f>
        <v>334.0469970703125</v>
      </c>
      <c r="C2177">
        <v>113.32295415476734</v>
      </c>
      <c r="D2177" s="25">
        <f t="shared" si="99"/>
        <v>220.72404291554517</v>
      </c>
      <c r="E2177">
        <v>143.82517651287733</v>
      </c>
      <c r="F2177" s="25">
        <f t="shared" si="100"/>
        <v>190.22182055743517</v>
      </c>
      <c r="G2177">
        <v>262.3110592629555</v>
      </c>
      <c r="H2177" s="25">
        <f t="shared" si="101"/>
        <v>71.735937807357004</v>
      </c>
      <c r="K2177">
        <v>17.367183832638357</v>
      </c>
      <c r="L2177">
        <v>2175</v>
      </c>
      <c r="M2177" s="25"/>
      <c r="O2177" s="25"/>
      <c r="Q2177" s="25"/>
    </row>
    <row r="2178" spans="1:17" x14ac:dyDescent="0.25">
      <c r="A2178" s="5">
        <f>+'Net Hash Rate'!B2177</f>
        <v>41997</v>
      </c>
      <c r="B2178">
        <f>+'Net Hash Rate'!G2177</f>
        <v>321.88400268554688</v>
      </c>
      <c r="C2178">
        <v>110.45994071506141</v>
      </c>
      <c r="D2178" s="25">
        <f t="shared" si="99"/>
        <v>211.42406197048547</v>
      </c>
      <c r="E2178">
        <v>140.33366540423694</v>
      </c>
      <c r="F2178" s="25">
        <f t="shared" si="100"/>
        <v>181.55033728130994</v>
      </c>
      <c r="G2178">
        <v>256.37814895933928</v>
      </c>
      <c r="H2178" s="25">
        <f t="shared" si="101"/>
        <v>65.50585372620759</v>
      </c>
      <c r="K2178">
        <v>16.985419595602782</v>
      </c>
      <c r="L2178">
        <v>2176</v>
      </c>
      <c r="M2178" s="25"/>
      <c r="O2178" s="25"/>
      <c r="Q2178" s="25"/>
    </row>
    <row r="2179" spans="1:17" x14ac:dyDescent="0.25">
      <c r="A2179" s="5">
        <f>+'Net Hash Rate'!B2178</f>
        <v>41998</v>
      </c>
      <c r="B2179">
        <f>+'Net Hash Rate'!G2178</f>
        <v>318.61199951171875</v>
      </c>
      <c r="C2179">
        <v>110.8248262052429</v>
      </c>
      <c r="D2179" s="25">
        <f t="shared" si="99"/>
        <v>207.78717330647584</v>
      </c>
      <c r="E2179">
        <v>140.96269774471062</v>
      </c>
      <c r="F2179" s="25">
        <f t="shared" si="100"/>
        <v>177.64930176700813</v>
      </c>
      <c r="G2179">
        <v>258.03325973977297</v>
      </c>
      <c r="H2179" s="25">
        <f t="shared" si="101"/>
        <v>60.578739771945777</v>
      </c>
      <c r="K2179">
        <v>16.546928846069047</v>
      </c>
      <c r="L2179">
        <v>2177</v>
      </c>
      <c r="M2179" s="25"/>
      <c r="O2179" s="25"/>
      <c r="Q2179" s="25"/>
    </row>
    <row r="2180" spans="1:17" x14ac:dyDescent="0.25">
      <c r="A2180" s="5">
        <f>+'Net Hash Rate'!B2179</f>
        <v>41999</v>
      </c>
      <c r="B2180">
        <f>+'Net Hash Rate'!G2179</f>
        <v>327.15798950195313</v>
      </c>
      <c r="C2180">
        <v>114.42027620117048</v>
      </c>
      <c r="D2180" s="25">
        <f t="shared" ref="D2180:D2243" si="102">+B2180-C2180</f>
        <v>212.73771330078264</v>
      </c>
      <c r="E2180">
        <v>145.6042422422729</v>
      </c>
      <c r="F2180" s="25">
        <f t="shared" ref="F2180:F2243" si="103">+B2180-E2180</f>
        <v>181.55374725968022</v>
      </c>
      <c r="G2180">
        <v>266.73835832893508</v>
      </c>
      <c r="H2180" s="25">
        <f t="shared" ref="H2180:H2243" si="104">+B2180-G2180</f>
        <v>60.419631173018047</v>
      </c>
      <c r="K2180">
        <v>16.372853640518802</v>
      </c>
      <c r="L2180">
        <v>2178</v>
      </c>
      <c r="M2180" s="25"/>
      <c r="O2180" s="25"/>
      <c r="Q2180" s="25"/>
    </row>
    <row r="2181" spans="1:17" x14ac:dyDescent="0.25">
      <c r="A2181" s="5">
        <f>+'Net Hash Rate'!B2180</f>
        <v>42000</v>
      </c>
      <c r="B2181">
        <f>+'Net Hash Rate'!G2180</f>
        <v>315.1669921875</v>
      </c>
      <c r="C2181">
        <v>108.76803019304468</v>
      </c>
      <c r="D2181" s="25">
        <f t="shared" si="102"/>
        <v>206.39896199445531</v>
      </c>
      <c r="E2181">
        <v>138.2523738029123</v>
      </c>
      <c r="F2181" s="25">
        <f t="shared" si="103"/>
        <v>176.9146183845877</v>
      </c>
      <c r="G2181">
        <v>252.78430655544321</v>
      </c>
      <c r="H2181" s="25">
        <f t="shared" si="104"/>
        <v>62.382685632056791</v>
      </c>
      <c r="K2181">
        <v>16.800696510025386</v>
      </c>
      <c r="L2181">
        <v>2179</v>
      </c>
      <c r="M2181" s="25"/>
      <c r="O2181" s="25"/>
      <c r="Q2181" s="25"/>
    </row>
    <row r="2182" spans="1:17" x14ac:dyDescent="0.25">
      <c r="A2182" s="5">
        <f>+'Net Hash Rate'!B2181</f>
        <v>42001</v>
      </c>
      <c r="B2182">
        <f>+'Net Hash Rate'!G2181</f>
        <v>316.79598999023438</v>
      </c>
      <c r="C2182">
        <v>101.14123949372701</v>
      </c>
      <c r="D2182" s="25">
        <f t="shared" si="102"/>
        <v>215.65475049650735</v>
      </c>
      <c r="E2182">
        <v>127.65250927019757</v>
      </c>
      <c r="F2182" s="25">
        <f t="shared" si="103"/>
        <v>189.14348072003679</v>
      </c>
      <c r="G2182">
        <v>230.63553671689729</v>
      </c>
      <c r="H2182" s="25">
        <f t="shared" si="104"/>
        <v>86.160453273337083</v>
      </c>
      <c r="K2182">
        <v>19.522693765915964</v>
      </c>
      <c r="L2182">
        <v>2180</v>
      </c>
      <c r="M2182" s="25"/>
      <c r="O2182" s="25"/>
      <c r="Q2182" s="25"/>
    </row>
    <row r="2183" spans="1:17" x14ac:dyDescent="0.25">
      <c r="A2183" s="5">
        <f>+'Net Hash Rate'!B2182</f>
        <v>42002</v>
      </c>
      <c r="B2183">
        <f>+'Net Hash Rate'!G2182</f>
        <v>312.44100952148438</v>
      </c>
      <c r="C2183">
        <v>106.66236215995175</v>
      </c>
      <c r="D2183" s="25">
        <f t="shared" si="102"/>
        <v>205.77864736153262</v>
      </c>
      <c r="E2183">
        <v>135.44708211059626</v>
      </c>
      <c r="F2183" s="25">
        <f t="shared" si="103"/>
        <v>176.99392741088812</v>
      </c>
      <c r="G2183">
        <v>247.26132675887496</v>
      </c>
      <c r="H2183" s="25">
        <f t="shared" si="104"/>
        <v>65.179682762609417</v>
      </c>
      <c r="K2183">
        <v>17.157323556195287</v>
      </c>
      <c r="L2183">
        <v>2181</v>
      </c>
      <c r="M2183" s="25"/>
      <c r="O2183" s="25"/>
      <c r="Q2183" s="25"/>
    </row>
    <row r="2184" spans="1:17" x14ac:dyDescent="0.25">
      <c r="A2184" s="5">
        <f>+'Net Hash Rate'!B2183</f>
        <v>42003</v>
      </c>
      <c r="B2184">
        <f>+'Net Hash Rate'!G2183</f>
        <v>309.87100219726563</v>
      </c>
      <c r="C2184">
        <v>110.63108968185998</v>
      </c>
      <c r="D2184" s="25">
        <f t="shared" si="102"/>
        <v>199.23991251540565</v>
      </c>
      <c r="E2184">
        <v>141.02863393315053</v>
      </c>
      <c r="F2184" s="25">
        <f t="shared" si="103"/>
        <v>168.84236826411509</v>
      </c>
      <c r="G2184">
        <v>259.10789457728885</v>
      </c>
      <c r="H2184" s="25">
        <f t="shared" si="104"/>
        <v>50.763107619976779</v>
      </c>
      <c r="K2184">
        <v>15.730737525504914</v>
      </c>
      <c r="L2184">
        <v>2182</v>
      </c>
      <c r="M2184" s="25"/>
      <c r="O2184" s="25"/>
      <c r="Q2184" s="25"/>
    </row>
    <row r="2185" spans="1:17" x14ac:dyDescent="0.25">
      <c r="A2185" s="5">
        <f>+'Net Hash Rate'!B2184</f>
        <v>42004</v>
      </c>
      <c r="B2185">
        <f>+'Net Hash Rate'!G2184</f>
        <v>319.69601440429688</v>
      </c>
      <c r="C2185">
        <v>108.59308809595655</v>
      </c>
      <c r="D2185" s="25">
        <f t="shared" si="102"/>
        <v>211.10292630834033</v>
      </c>
      <c r="E2185">
        <v>137.8378037616246</v>
      </c>
      <c r="F2185" s="25">
        <f t="shared" si="103"/>
        <v>181.85821064267228</v>
      </c>
      <c r="G2185">
        <v>251.43890176491203</v>
      </c>
      <c r="H2185" s="25">
        <f t="shared" si="104"/>
        <v>68.257112639384843</v>
      </c>
      <c r="K2185">
        <v>17.324395591057055</v>
      </c>
      <c r="L2185">
        <v>2183</v>
      </c>
      <c r="M2185" s="25"/>
      <c r="O2185" s="25"/>
      <c r="Q2185" s="25"/>
    </row>
    <row r="2186" spans="1:17" x14ac:dyDescent="0.25">
      <c r="A2186" s="5">
        <f>+'Net Hash Rate'!B2185</f>
        <v>42005</v>
      </c>
      <c r="B2186">
        <f>+'Net Hash Rate'!G2185</f>
        <v>313.92498779296875</v>
      </c>
      <c r="C2186">
        <v>101.92117636858663</v>
      </c>
      <c r="D2186" s="25">
        <f t="shared" si="102"/>
        <v>212.00381142438212</v>
      </c>
      <c r="E2186">
        <v>128.8396998188058</v>
      </c>
      <c r="F2186" s="25">
        <f t="shared" si="103"/>
        <v>185.08528797416295</v>
      </c>
      <c r="G2186">
        <v>233.40470416118188</v>
      </c>
      <c r="H2186" s="25">
        <f t="shared" si="104"/>
        <v>80.520283631786867</v>
      </c>
      <c r="K2186">
        <v>18.9018223216985</v>
      </c>
      <c r="L2186">
        <v>2184</v>
      </c>
      <c r="M2186" s="25"/>
      <c r="O2186" s="25"/>
      <c r="Q2186" s="25"/>
    </row>
    <row r="2187" spans="1:17" x14ac:dyDescent="0.25">
      <c r="A2187" s="5">
        <f>+'Net Hash Rate'!B2186</f>
        <v>42006</v>
      </c>
      <c r="B2187">
        <f>+'Net Hash Rate'!G2186</f>
        <v>314.59201049804688</v>
      </c>
      <c r="C2187">
        <v>104.06180765924488</v>
      </c>
      <c r="D2187" s="25">
        <f t="shared" si="102"/>
        <v>210.53020283880198</v>
      </c>
      <c r="E2187">
        <v>131.77188298412287</v>
      </c>
      <c r="F2187" s="25">
        <f t="shared" si="103"/>
        <v>182.82012751392401</v>
      </c>
      <c r="G2187">
        <v>239.4116705836112</v>
      </c>
      <c r="H2187" s="25">
        <f t="shared" si="104"/>
        <v>75.180339914435677</v>
      </c>
      <c r="K2187">
        <v>18.234251653567085</v>
      </c>
      <c r="L2187">
        <v>2185</v>
      </c>
      <c r="M2187" s="25"/>
      <c r="O2187" s="25"/>
      <c r="Q2187" s="25"/>
    </row>
    <row r="2188" spans="1:17" x14ac:dyDescent="0.25">
      <c r="A2188" s="5">
        <f>+'Net Hash Rate'!B2187</f>
        <v>42007</v>
      </c>
      <c r="B2188">
        <f>+'Net Hash Rate'!G2187</f>
        <v>279.85101318359375</v>
      </c>
      <c r="C2188">
        <v>101.79174004619287</v>
      </c>
      <c r="D2188" s="25">
        <f t="shared" si="102"/>
        <v>178.05927313740088</v>
      </c>
      <c r="E2188">
        <v>129.96135563074401</v>
      </c>
      <c r="F2188" s="25">
        <f t="shared" si="103"/>
        <v>149.88965755284974</v>
      </c>
      <c r="G2188">
        <v>239.38622736893288</v>
      </c>
      <c r="H2188" s="25">
        <f t="shared" si="104"/>
        <v>40.464785814660871</v>
      </c>
      <c r="K2188">
        <v>15.170326135516239</v>
      </c>
      <c r="L2188">
        <v>2186</v>
      </c>
      <c r="M2188" s="25"/>
      <c r="O2188" s="25"/>
      <c r="Q2188" s="25"/>
    </row>
    <row r="2189" spans="1:17" x14ac:dyDescent="0.25">
      <c r="A2189" s="5">
        <f>+'Net Hash Rate'!B2188</f>
        <v>42008</v>
      </c>
      <c r="B2189">
        <f>+'Net Hash Rate'!G2188</f>
        <v>263.63400268554688</v>
      </c>
      <c r="C2189">
        <v>98.198708701761618</v>
      </c>
      <c r="D2189" s="25">
        <f t="shared" si="102"/>
        <v>165.43529398378524</v>
      </c>
      <c r="E2189">
        <v>125.61593103894394</v>
      </c>
      <c r="F2189" s="25">
        <f t="shared" si="103"/>
        <v>138.01807164660295</v>
      </c>
      <c r="G2189">
        <v>232.11813120772871</v>
      </c>
      <c r="H2189" s="25">
        <f t="shared" si="104"/>
        <v>31.515871477818166</v>
      </c>
      <c r="K2189">
        <v>14.481580251936235</v>
      </c>
      <c r="L2189">
        <v>2187</v>
      </c>
      <c r="M2189" s="25"/>
      <c r="O2189" s="25"/>
      <c r="Q2189" s="25"/>
    </row>
    <row r="2190" spans="1:17" x14ac:dyDescent="0.25">
      <c r="A2190" s="5">
        <f>+'Net Hash Rate'!B2189</f>
        <v>42009</v>
      </c>
      <c r="B2190">
        <f>+'Net Hash Rate'!G2189</f>
        <v>272.94900512695313</v>
      </c>
      <c r="C2190">
        <v>106.42520822109762</v>
      </c>
      <c r="D2190" s="25">
        <f t="shared" si="102"/>
        <v>166.52379690585551</v>
      </c>
      <c r="E2190">
        <v>136.6266967003761</v>
      </c>
      <c r="F2190" s="25">
        <f t="shared" si="103"/>
        <v>136.32230842657702</v>
      </c>
      <c r="G2190">
        <v>253.94437869813339</v>
      </c>
      <c r="H2190" s="25">
        <f t="shared" si="104"/>
        <v>19.004626428819734</v>
      </c>
      <c r="K2190">
        <v>13.233027002899572</v>
      </c>
      <c r="L2190">
        <v>2188</v>
      </c>
      <c r="M2190" s="25"/>
      <c r="O2190" s="25"/>
      <c r="Q2190" s="25"/>
    </row>
    <row r="2191" spans="1:17" x14ac:dyDescent="0.25">
      <c r="A2191" s="5">
        <f>+'Net Hash Rate'!B2190</f>
        <v>42010</v>
      </c>
      <c r="B2191">
        <f>+'Net Hash Rate'!G2190</f>
        <v>285.57598876953125</v>
      </c>
      <c r="C2191">
        <v>102.37860082807734</v>
      </c>
      <c r="D2191" s="25">
        <f t="shared" si="102"/>
        <v>183.19738794145391</v>
      </c>
      <c r="E2191">
        <v>130.55369839210388</v>
      </c>
      <c r="F2191" s="25">
        <f t="shared" si="103"/>
        <v>155.02229037742737</v>
      </c>
      <c r="G2191">
        <v>239.99986487956485</v>
      </c>
      <c r="H2191" s="25">
        <f t="shared" si="104"/>
        <v>45.576123889966397</v>
      </c>
      <c r="K2191">
        <v>15.605047331614445</v>
      </c>
      <c r="L2191">
        <v>2189</v>
      </c>
      <c r="M2191" s="25"/>
      <c r="O2191" s="25"/>
      <c r="Q2191" s="25"/>
    </row>
    <row r="2192" spans="1:17" x14ac:dyDescent="0.25">
      <c r="A2192" s="5">
        <f>+'Net Hash Rate'!B2191</f>
        <v>42011</v>
      </c>
      <c r="B2192">
        <f>+'Net Hash Rate'!G2191</f>
        <v>294.87799072265625</v>
      </c>
      <c r="C2192">
        <v>112.61392361409567</v>
      </c>
      <c r="D2192" s="25">
        <f t="shared" si="102"/>
        <v>182.2640671085606</v>
      </c>
      <c r="E2192">
        <v>144.34048661355405</v>
      </c>
      <c r="F2192" s="25">
        <f t="shared" si="103"/>
        <v>150.5375041091022</v>
      </c>
      <c r="G2192">
        <v>267.58232058495003</v>
      </c>
      <c r="H2192" s="25">
        <f t="shared" si="104"/>
        <v>27.295670137706225</v>
      </c>
      <c r="K2192">
        <v>13.787618944668315</v>
      </c>
      <c r="L2192">
        <v>2190</v>
      </c>
      <c r="M2192" s="25"/>
      <c r="O2192" s="25"/>
      <c r="Q2192" s="25"/>
    </row>
    <row r="2193" spans="1:17" x14ac:dyDescent="0.25">
      <c r="A2193" s="5">
        <f>+'Net Hash Rate'!B2192</f>
        <v>42012</v>
      </c>
      <c r="B2193">
        <f>+'Net Hash Rate'!G2192</f>
        <v>283.25100708007813</v>
      </c>
      <c r="C2193">
        <v>96.221714190443791</v>
      </c>
      <c r="D2193" s="25">
        <f t="shared" si="102"/>
        <v>187.02929288963435</v>
      </c>
      <c r="E2193">
        <v>122.13566358930456</v>
      </c>
      <c r="F2193" s="25">
        <f t="shared" si="103"/>
        <v>161.11534349077357</v>
      </c>
      <c r="G2193">
        <v>222.79840002917908</v>
      </c>
      <c r="H2193" s="25">
        <f t="shared" si="104"/>
        <v>60.452607050899047</v>
      </c>
      <c r="K2193">
        <v>17.321570557471894</v>
      </c>
      <c r="L2193">
        <v>2191</v>
      </c>
      <c r="M2193" s="25"/>
      <c r="O2193" s="25"/>
      <c r="Q2193" s="25"/>
    </row>
    <row r="2194" spans="1:17" x14ac:dyDescent="0.25">
      <c r="A2194" s="5">
        <f>+'Net Hash Rate'!B2193</f>
        <v>42013</v>
      </c>
      <c r="B2194">
        <f>+'Net Hash Rate'!G2193</f>
        <v>288.843994140625</v>
      </c>
      <c r="C2194">
        <v>100.05139480821397</v>
      </c>
      <c r="D2194" s="25">
        <f t="shared" si="102"/>
        <v>188.79259933241104</v>
      </c>
      <c r="E2194">
        <v>127.2135435947668</v>
      </c>
      <c r="F2194" s="25">
        <f t="shared" si="103"/>
        <v>161.6304505458582</v>
      </c>
      <c r="G2194">
        <v>232.72491055613139</v>
      </c>
      <c r="H2194" s="25">
        <f t="shared" si="104"/>
        <v>56.119083584493609</v>
      </c>
      <c r="K2194">
        <v>16.681384155516557</v>
      </c>
      <c r="L2194">
        <v>2192</v>
      </c>
      <c r="M2194" s="25"/>
      <c r="O2194" s="25"/>
      <c r="Q2194" s="25"/>
    </row>
    <row r="2195" spans="1:17" x14ac:dyDescent="0.25">
      <c r="A2195" s="5">
        <f>+'Net Hash Rate'!B2194</f>
        <v>42014</v>
      </c>
      <c r="B2195">
        <f>+'Net Hash Rate'!G2194</f>
        <v>274.06698608398438</v>
      </c>
      <c r="C2195">
        <v>98.080986813738022</v>
      </c>
      <c r="D2195" s="25">
        <f t="shared" si="102"/>
        <v>175.98599927024634</v>
      </c>
      <c r="E2195">
        <v>125.05508514380337</v>
      </c>
      <c r="F2195" s="25">
        <f t="shared" si="103"/>
        <v>149.01190094018102</v>
      </c>
      <c r="G2195">
        <v>229.8359701069422</v>
      </c>
      <c r="H2195" s="25">
        <f t="shared" si="104"/>
        <v>44.231015977042176</v>
      </c>
      <c r="K2195">
        <v>15.658221197252079</v>
      </c>
      <c r="L2195">
        <v>2193</v>
      </c>
      <c r="M2195" s="25"/>
      <c r="O2195" s="25"/>
      <c r="Q2195" s="25"/>
    </row>
    <row r="2196" spans="1:17" x14ac:dyDescent="0.25">
      <c r="A2196" s="5">
        <f>+'Net Hash Rate'!B2195</f>
        <v>42015</v>
      </c>
      <c r="B2196">
        <f>+'Net Hash Rate'!G2195</f>
        <v>265.36898803710938</v>
      </c>
      <c r="C2196">
        <v>93.485041360376329</v>
      </c>
      <c r="D2196" s="25">
        <f t="shared" si="102"/>
        <v>171.88394667673305</v>
      </c>
      <c r="E2196">
        <v>119.03698997133223</v>
      </c>
      <c r="F2196" s="25">
        <f t="shared" si="103"/>
        <v>146.33199806577716</v>
      </c>
      <c r="G2196">
        <v>218.29353435059033</v>
      </c>
      <c r="H2196" s="25">
        <f t="shared" si="104"/>
        <v>47.07545368651904</v>
      </c>
      <c r="K2196">
        <v>16.144423202513874</v>
      </c>
      <c r="L2196">
        <v>2194</v>
      </c>
      <c r="M2196" s="25"/>
      <c r="O2196" s="25"/>
      <c r="Q2196" s="25"/>
    </row>
    <row r="2197" spans="1:17" x14ac:dyDescent="0.25">
      <c r="A2197" s="5">
        <f>+'Net Hash Rate'!B2196</f>
        <v>42016</v>
      </c>
      <c r="B2197">
        <f>+'Net Hash Rate'!G2196</f>
        <v>267.08700561523438</v>
      </c>
      <c r="C2197">
        <v>117.97837587198389</v>
      </c>
      <c r="D2197" s="25">
        <f t="shared" si="102"/>
        <v>149.1086297432505</v>
      </c>
      <c r="E2197">
        <v>152.81306977402298</v>
      </c>
      <c r="F2197" s="25">
        <f t="shared" si="103"/>
        <v>114.2739358412114</v>
      </c>
      <c r="G2197">
        <v>288.12843823649399</v>
      </c>
      <c r="H2197" s="25">
        <f t="shared" si="104"/>
        <v>-21.041432621259617</v>
      </c>
      <c r="K2197">
        <v>10.273111983994003</v>
      </c>
      <c r="L2197">
        <v>2195</v>
      </c>
      <c r="M2197" s="25"/>
      <c r="O2197" s="25"/>
      <c r="Q2197" s="25"/>
    </row>
    <row r="2198" spans="1:17" x14ac:dyDescent="0.25">
      <c r="A2198" s="5">
        <f>+'Net Hash Rate'!B2197</f>
        <v>42017</v>
      </c>
      <c r="B2198">
        <f>+'Net Hash Rate'!G2197</f>
        <v>226.98199462890625</v>
      </c>
      <c r="C2198">
        <v>125.00785198501842</v>
      </c>
      <c r="D2198" s="25">
        <f t="shared" si="102"/>
        <v>101.97414264388783</v>
      </c>
      <c r="E2198">
        <v>164.05614942564532</v>
      </c>
      <c r="F2198" s="25">
        <f t="shared" si="103"/>
        <v>62.925845203260934</v>
      </c>
      <c r="G2198">
        <v>315.73926083376085</v>
      </c>
      <c r="H2198" s="25">
        <f t="shared" si="104"/>
        <v>-88.757266204854602</v>
      </c>
      <c r="K2198">
        <v>6.2675701217820139</v>
      </c>
      <c r="L2198">
        <v>2196</v>
      </c>
      <c r="M2198" s="25"/>
      <c r="O2198" s="25"/>
      <c r="Q2198" s="25"/>
    </row>
    <row r="2199" spans="1:17" x14ac:dyDescent="0.25">
      <c r="A2199" s="5">
        <f>+'Net Hash Rate'!B2198</f>
        <v>42018</v>
      </c>
      <c r="B2199">
        <f>+'Net Hash Rate'!G2198</f>
        <v>177.27900695800781</v>
      </c>
      <c r="C2199">
        <v>100.14052881487311</v>
      </c>
      <c r="D2199" s="25">
        <f t="shared" si="102"/>
        <v>77.138478143134705</v>
      </c>
      <c r="E2199">
        <v>131.59477322217677</v>
      </c>
      <c r="F2199" s="25">
        <f t="shared" si="103"/>
        <v>45.684233735831043</v>
      </c>
      <c r="G2199">
        <v>253.77878562234773</v>
      </c>
      <c r="H2199" s="25">
        <f t="shared" si="104"/>
        <v>-76.499778664339914</v>
      </c>
      <c r="K2199">
        <v>5.8857668029226469</v>
      </c>
      <c r="L2199">
        <v>2197</v>
      </c>
      <c r="M2199" s="25"/>
      <c r="O2199" s="25"/>
      <c r="Q2199" s="25"/>
    </row>
    <row r="2200" spans="1:17" x14ac:dyDescent="0.25">
      <c r="A2200" s="5">
        <f>+'Net Hash Rate'!B2199</f>
        <v>42019</v>
      </c>
      <c r="B2200">
        <f>+'Net Hash Rate'!G2199</f>
        <v>210.46400451660156</v>
      </c>
      <c r="C2200">
        <v>100.0117706573846</v>
      </c>
      <c r="D2200" s="25">
        <f t="shared" si="102"/>
        <v>110.45223385921696</v>
      </c>
      <c r="E2200">
        <v>130.15030780699959</v>
      </c>
      <c r="F2200" s="25">
        <f t="shared" si="103"/>
        <v>80.31369670960197</v>
      </c>
      <c r="G2200">
        <v>247.22345536467907</v>
      </c>
      <c r="H2200" s="25">
        <f t="shared" si="104"/>
        <v>-36.759450848077506</v>
      </c>
      <c r="K2200">
        <v>8.7955616407715009</v>
      </c>
      <c r="L2200">
        <v>2198</v>
      </c>
      <c r="M2200" s="25"/>
      <c r="O2200" s="25"/>
      <c r="Q2200" s="25"/>
    </row>
    <row r="2201" spans="1:17" x14ac:dyDescent="0.25">
      <c r="A2201" s="5">
        <f>+'Net Hash Rate'!B2200</f>
        <v>42020</v>
      </c>
      <c r="B2201">
        <f>+'Net Hash Rate'!G2200</f>
        <v>207.2239990234375</v>
      </c>
      <c r="C2201">
        <v>105.24712964319453</v>
      </c>
      <c r="D2201" s="25">
        <f t="shared" si="102"/>
        <v>101.97686938024297</v>
      </c>
      <c r="E2201">
        <v>137.50749517708684</v>
      </c>
      <c r="F2201" s="25">
        <f t="shared" si="103"/>
        <v>69.716503846350662</v>
      </c>
      <c r="G2201">
        <v>262.82288509349138</v>
      </c>
      <c r="H2201" s="25">
        <f t="shared" si="104"/>
        <v>-55.598886070053879</v>
      </c>
      <c r="K2201">
        <v>7.5865379223759115</v>
      </c>
      <c r="L2201">
        <v>2199</v>
      </c>
      <c r="M2201" s="25"/>
      <c r="O2201" s="25"/>
      <c r="Q2201" s="25"/>
    </row>
    <row r="2202" spans="1:17" x14ac:dyDescent="0.25">
      <c r="A2202" s="5">
        <f>+'Net Hash Rate'!B2201</f>
        <v>42021</v>
      </c>
      <c r="B2202">
        <f>+'Net Hash Rate'!G2201</f>
        <v>199.625</v>
      </c>
      <c r="C2202">
        <v>104.97404880530839</v>
      </c>
      <c r="D2202" s="25">
        <f t="shared" si="102"/>
        <v>94.650951194691615</v>
      </c>
      <c r="E2202">
        <v>137.42021748836683</v>
      </c>
      <c r="F2202" s="25">
        <f t="shared" si="103"/>
        <v>62.204782511633169</v>
      </c>
      <c r="G2202">
        <v>263.45735973770746</v>
      </c>
      <c r="H2202" s="25">
        <f t="shared" si="104"/>
        <v>-63.832359737707463</v>
      </c>
      <c r="K2202">
        <v>7.0012051372299897</v>
      </c>
      <c r="L2202">
        <v>2200</v>
      </c>
      <c r="M2202" s="25"/>
      <c r="O2202" s="25"/>
      <c r="Q2202" s="25"/>
    </row>
    <row r="2203" spans="1:17" x14ac:dyDescent="0.25">
      <c r="A2203" s="5">
        <f>+'Net Hash Rate'!B2202</f>
        <v>42022</v>
      </c>
      <c r="B2203">
        <f>+'Net Hash Rate'!G2202</f>
        <v>209.9320068359375</v>
      </c>
      <c r="C2203">
        <v>97.550275618788689</v>
      </c>
      <c r="D2203" s="25">
        <f t="shared" si="102"/>
        <v>112.38173121714881</v>
      </c>
      <c r="E2203">
        <v>126.76964407092279</v>
      </c>
      <c r="F2203" s="25">
        <f t="shared" si="103"/>
        <v>83.162362765014706</v>
      </c>
      <c r="G2203">
        <v>240.27228082323779</v>
      </c>
      <c r="H2203" s="25">
        <f t="shared" si="104"/>
        <v>-30.340273987300293</v>
      </c>
      <c r="K2203">
        <v>9.2307318470279167</v>
      </c>
      <c r="L2203">
        <v>2201</v>
      </c>
      <c r="M2203" s="25"/>
      <c r="O2203" s="25"/>
      <c r="Q2203" s="25"/>
    </row>
    <row r="2204" spans="1:17" x14ac:dyDescent="0.25">
      <c r="A2204" s="5">
        <f>+'Net Hash Rate'!B2203</f>
        <v>42023</v>
      </c>
      <c r="B2204">
        <f>+'Net Hash Rate'!G2203</f>
        <v>213.97799682617188</v>
      </c>
      <c r="C2204">
        <v>102.56452617676517</v>
      </c>
      <c r="D2204" s="25">
        <f t="shared" si="102"/>
        <v>111.4134706494067</v>
      </c>
      <c r="E2204">
        <v>133.54325008299693</v>
      </c>
      <c r="F2204" s="25">
        <f t="shared" si="103"/>
        <v>80.434746743174941</v>
      </c>
      <c r="G2204">
        <v>253.88010309675428</v>
      </c>
      <c r="H2204" s="25">
        <f t="shared" si="104"/>
        <v>-39.902106270582408</v>
      </c>
      <c r="K2204">
        <v>8.6314830258320097</v>
      </c>
      <c r="L2204">
        <v>2202</v>
      </c>
      <c r="M2204" s="25"/>
      <c r="O2204" s="25"/>
      <c r="Q2204" s="25"/>
    </row>
    <row r="2205" spans="1:17" x14ac:dyDescent="0.25">
      <c r="A2205" s="5">
        <f>+'Net Hash Rate'!B2204</f>
        <v>42024</v>
      </c>
      <c r="B2205">
        <f>+'Net Hash Rate'!G2204</f>
        <v>210.48199462890625</v>
      </c>
      <c r="C2205">
        <v>100.60729285117058</v>
      </c>
      <c r="D2205" s="25">
        <f t="shared" si="102"/>
        <v>109.87470177773567</v>
      </c>
      <c r="E2205">
        <v>130.97243500684613</v>
      </c>
      <c r="F2205" s="25">
        <f t="shared" si="103"/>
        <v>79.509559622060124</v>
      </c>
      <c r="G2205">
        <v>248.92582971056751</v>
      </c>
      <c r="H2205" s="25">
        <f t="shared" si="104"/>
        <v>-38.443835081661263</v>
      </c>
      <c r="K2205">
        <v>8.6842762966376501</v>
      </c>
      <c r="L2205">
        <v>2203</v>
      </c>
      <c r="M2205" s="25"/>
      <c r="O2205" s="25"/>
      <c r="Q2205" s="25"/>
    </row>
    <row r="2206" spans="1:17" x14ac:dyDescent="0.25">
      <c r="A2206" s="5">
        <f>+'Net Hash Rate'!B2205</f>
        <v>42025</v>
      </c>
      <c r="B2206">
        <f>+'Net Hash Rate'!G2205</f>
        <v>225.98199462890625</v>
      </c>
      <c r="C2206">
        <v>85.571614223927995</v>
      </c>
      <c r="D2206" s="25">
        <f t="shared" si="102"/>
        <v>140.41038040497824</v>
      </c>
      <c r="E2206">
        <v>109.60653732083834</v>
      </c>
      <c r="F2206" s="25">
        <f t="shared" si="103"/>
        <v>116.37545730806791</v>
      </c>
      <c r="G2206">
        <v>202.97019609078646</v>
      </c>
      <c r="H2206" s="25">
        <f t="shared" si="104"/>
        <v>23.011798538119791</v>
      </c>
      <c r="K2206">
        <v>14.020636205624754</v>
      </c>
      <c r="L2206">
        <v>2204</v>
      </c>
      <c r="M2206" s="25"/>
      <c r="O2206" s="25"/>
      <c r="Q2206" s="25"/>
    </row>
    <row r="2207" spans="1:17" x14ac:dyDescent="0.25">
      <c r="A2207" s="5">
        <f>+'Net Hash Rate'!B2206</f>
        <v>42026</v>
      </c>
      <c r="B2207">
        <f>+'Net Hash Rate'!G2206</f>
        <v>232.66200256347656</v>
      </c>
      <c r="C2207">
        <v>109.95843355122635</v>
      </c>
      <c r="D2207" s="25">
        <f t="shared" si="102"/>
        <v>122.70356901225021</v>
      </c>
      <c r="E2207">
        <v>143.04606534392053</v>
      </c>
      <c r="F2207" s="25">
        <f t="shared" si="103"/>
        <v>89.615937219556031</v>
      </c>
      <c r="G2207">
        <v>271.57497104264093</v>
      </c>
      <c r="H2207" s="25">
        <f t="shared" si="104"/>
        <v>-38.912968479164363</v>
      </c>
      <c r="K2207">
        <v>8.9002612055911516</v>
      </c>
      <c r="L2207">
        <v>2205</v>
      </c>
      <c r="M2207" s="25"/>
      <c r="O2207" s="25"/>
      <c r="Q2207" s="25"/>
    </row>
    <row r="2208" spans="1:17" x14ac:dyDescent="0.25">
      <c r="A2208" s="5">
        <f>+'Net Hash Rate'!B2207</f>
        <v>42027</v>
      </c>
      <c r="B2208">
        <f>+'Net Hash Rate'!G2207</f>
        <v>232.96699523925781</v>
      </c>
      <c r="C2208">
        <v>117.46936480576639</v>
      </c>
      <c r="D2208" s="25">
        <f t="shared" si="102"/>
        <v>115.49763043349142</v>
      </c>
      <c r="E2208">
        <v>153.41203643107156</v>
      </c>
      <c r="F2208" s="25">
        <f t="shared" si="103"/>
        <v>79.554958808186257</v>
      </c>
      <c r="G2208">
        <v>293.03134435956952</v>
      </c>
      <c r="H2208" s="25">
        <f t="shared" si="104"/>
        <v>-60.064349120311704</v>
      </c>
      <c r="K2208">
        <v>7.7121232369722454</v>
      </c>
      <c r="L2208">
        <v>2206</v>
      </c>
      <c r="M2208" s="25"/>
      <c r="O2208" s="25"/>
      <c r="Q2208" s="25"/>
    </row>
    <row r="2209" spans="1:17" x14ac:dyDescent="0.25">
      <c r="A2209" s="5">
        <f>+'Net Hash Rate'!B2208</f>
        <v>42028</v>
      </c>
      <c r="B2209">
        <f>+'Net Hash Rate'!G2208</f>
        <v>247.98599243164063</v>
      </c>
      <c r="C2209">
        <v>99.48111508729265</v>
      </c>
      <c r="D2209" s="25">
        <f t="shared" si="102"/>
        <v>148.50487734434796</v>
      </c>
      <c r="E2209">
        <v>127.98502474200622</v>
      </c>
      <c r="F2209" s="25">
        <f t="shared" si="103"/>
        <v>120.00096768963441</v>
      </c>
      <c r="G2209">
        <v>238.7084617957411</v>
      </c>
      <c r="H2209" s="25">
        <f t="shared" si="104"/>
        <v>9.2775306358995238</v>
      </c>
      <c r="K2209">
        <v>12.503958577748875</v>
      </c>
      <c r="L2209">
        <v>2207</v>
      </c>
      <c r="M2209" s="25"/>
      <c r="O2209" s="25"/>
      <c r="Q2209" s="25"/>
    </row>
    <row r="2210" spans="1:17" x14ac:dyDescent="0.25">
      <c r="A2210" s="5">
        <f>+'Net Hash Rate'!B2209</f>
        <v>42029</v>
      </c>
      <c r="B2210">
        <f>+'Net Hash Rate'!G2209</f>
        <v>254.50700378417969</v>
      </c>
      <c r="C2210">
        <v>100.55240074431671</v>
      </c>
      <c r="D2210" s="25">
        <f t="shared" si="102"/>
        <v>153.95460303986297</v>
      </c>
      <c r="E2210">
        <v>129.21629962277484</v>
      </c>
      <c r="F2210" s="25">
        <f t="shared" si="103"/>
        <v>125.29070416140485</v>
      </c>
      <c r="G2210">
        <v>240.56121481614542</v>
      </c>
      <c r="H2210" s="25">
        <f t="shared" si="104"/>
        <v>13.945788968034265</v>
      </c>
      <c r="K2210">
        <v>12.890467164372939</v>
      </c>
      <c r="L2210">
        <v>2208</v>
      </c>
      <c r="M2210" s="25"/>
      <c r="O2210" s="25"/>
      <c r="Q2210" s="25"/>
    </row>
    <row r="2211" spans="1:17" x14ac:dyDescent="0.25">
      <c r="A2211" s="5">
        <f>+'Net Hash Rate'!B2210</f>
        <v>42030</v>
      </c>
      <c r="B2211">
        <f>+'Net Hash Rate'!G2210</f>
        <v>271.94900512695313</v>
      </c>
      <c r="C2211">
        <v>104.58087276792584</v>
      </c>
      <c r="D2211" s="25">
        <f t="shared" si="102"/>
        <v>167.3681323590273</v>
      </c>
      <c r="E2211">
        <v>134.11660461591333</v>
      </c>
      <c r="F2211" s="25">
        <f t="shared" si="103"/>
        <v>137.83240051103979</v>
      </c>
      <c r="G2211">
        <v>248.84815497942103</v>
      </c>
      <c r="H2211" s="25">
        <f t="shared" si="104"/>
        <v>23.1008501475321</v>
      </c>
      <c r="K2211">
        <v>13.599917541539929</v>
      </c>
      <c r="L2211">
        <v>2209</v>
      </c>
      <c r="M2211" s="25"/>
      <c r="O2211" s="25"/>
      <c r="Q2211" s="25"/>
    </row>
    <row r="2212" spans="1:17" x14ac:dyDescent="0.25">
      <c r="A2212" s="5">
        <f>+'Net Hash Rate'!B2211</f>
        <v>42031</v>
      </c>
      <c r="B2212">
        <f>+'Net Hash Rate'!G2211</f>
        <v>262.05999755859375</v>
      </c>
      <c r="C2212">
        <v>92.132804417159434</v>
      </c>
      <c r="D2212" s="25">
        <f t="shared" si="102"/>
        <v>169.92719314143432</v>
      </c>
      <c r="E2212">
        <v>117.29494126605324</v>
      </c>
      <c r="F2212" s="25">
        <f t="shared" si="103"/>
        <v>144.76505629254052</v>
      </c>
      <c r="G2212">
        <v>215.03726185558139</v>
      </c>
      <c r="H2212" s="25">
        <f t="shared" si="104"/>
        <v>47.022735703012358</v>
      </c>
      <c r="K2212">
        <v>16.207894662864078</v>
      </c>
      <c r="L2212">
        <v>2210</v>
      </c>
      <c r="M2212" s="25"/>
      <c r="O2212" s="25"/>
      <c r="Q2212" s="25"/>
    </row>
    <row r="2213" spans="1:17" x14ac:dyDescent="0.25">
      <c r="A2213" s="5">
        <f>+'Net Hash Rate'!B2212</f>
        <v>42032</v>
      </c>
      <c r="B2213">
        <f>+'Net Hash Rate'!G2212</f>
        <v>233.20899963378906</v>
      </c>
      <c r="C2213">
        <v>93.206314664724516</v>
      </c>
      <c r="D2213" s="25">
        <f t="shared" si="102"/>
        <v>140.00268496906455</v>
      </c>
      <c r="E2213">
        <v>119.87932539975262</v>
      </c>
      <c r="F2213" s="25">
        <f t="shared" si="103"/>
        <v>113.32967423403645</v>
      </c>
      <c r="G2213">
        <v>223.49063559996921</v>
      </c>
      <c r="H2213" s="25">
        <f t="shared" si="104"/>
        <v>9.7183640338198529</v>
      </c>
      <c r="K2213">
        <v>12.597244730400726</v>
      </c>
      <c r="L2213">
        <v>2211</v>
      </c>
      <c r="M2213" s="25"/>
      <c r="O2213" s="25"/>
      <c r="Q2213" s="25"/>
    </row>
    <row r="2214" spans="1:17" x14ac:dyDescent="0.25">
      <c r="A2214" s="5">
        <f>+'Net Hash Rate'!B2213</f>
        <v>42033</v>
      </c>
      <c r="B2214">
        <f>+'Net Hash Rate'!G2213</f>
        <v>232.40499877929688</v>
      </c>
      <c r="C2214">
        <v>92.991595319169036</v>
      </c>
      <c r="D2214" s="25">
        <f t="shared" si="102"/>
        <v>139.41340346012782</v>
      </c>
      <c r="E2214">
        <v>119.61334072105073</v>
      </c>
      <c r="F2214" s="25">
        <f t="shared" si="103"/>
        <v>112.79165805824614</v>
      </c>
      <c r="G2214">
        <v>223.02551073466032</v>
      </c>
      <c r="H2214" s="25">
        <f t="shared" si="104"/>
        <v>9.3794880446365596</v>
      </c>
      <c r="K2214">
        <v>12.568378340837716</v>
      </c>
      <c r="L2214">
        <v>2212</v>
      </c>
      <c r="M2214" s="25"/>
      <c r="O2214" s="25"/>
      <c r="Q2214" s="25"/>
    </row>
    <row r="2215" spans="1:17" x14ac:dyDescent="0.25">
      <c r="A2215" s="5">
        <f>+'Net Hash Rate'!B2214</f>
        <v>42034</v>
      </c>
      <c r="B2215">
        <f>+'Net Hash Rate'!G2214</f>
        <v>226.50300598144531</v>
      </c>
      <c r="C2215">
        <v>95.426878398424464</v>
      </c>
      <c r="D2215" s="25">
        <f t="shared" si="102"/>
        <v>131.07612758302085</v>
      </c>
      <c r="E2215">
        <v>123.20335292062681</v>
      </c>
      <c r="F2215" s="25">
        <f t="shared" si="103"/>
        <v>103.2996530608185</v>
      </c>
      <c r="G2215">
        <v>231.10106820212201</v>
      </c>
      <c r="H2215" s="25">
        <f t="shared" si="104"/>
        <v>-4.5980622206766952</v>
      </c>
      <c r="K2215">
        <v>11.325508784341816</v>
      </c>
      <c r="L2215">
        <v>2213</v>
      </c>
      <c r="M2215" s="25"/>
      <c r="O2215" s="25"/>
      <c r="Q2215" s="25"/>
    </row>
    <row r="2216" spans="1:17" x14ac:dyDescent="0.25">
      <c r="A2216" s="5">
        <f>+'Net Hash Rate'!B2215</f>
        <v>42035</v>
      </c>
      <c r="B2216">
        <f>+'Net Hash Rate'!G2215</f>
        <v>216.91400146484375</v>
      </c>
      <c r="C2216">
        <v>82.09983802707805</v>
      </c>
      <c r="D2216" s="25">
        <f t="shared" si="102"/>
        <v>134.8141634377657</v>
      </c>
      <c r="E2216">
        <v>105.15579210506574</v>
      </c>
      <c r="F2216" s="25">
        <f t="shared" si="103"/>
        <v>111.75820935977801</v>
      </c>
      <c r="G2216">
        <v>194.71664572100903</v>
      </c>
      <c r="H2216" s="25">
        <f t="shared" si="104"/>
        <v>22.19735574383472</v>
      </c>
      <c r="K2216">
        <v>14.033424561664331</v>
      </c>
      <c r="L2216">
        <v>2214</v>
      </c>
      <c r="M2216" s="25"/>
      <c r="O2216" s="25"/>
      <c r="Q2216" s="25"/>
    </row>
    <row r="2217" spans="1:17" x14ac:dyDescent="0.25">
      <c r="A2217" s="5">
        <f>+'Net Hash Rate'!B2216</f>
        <v>42036</v>
      </c>
      <c r="B2217">
        <f>+'Net Hash Rate'!G2216</f>
        <v>226.39599609375</v>
      </c>
      <c r="C2217">
        <v>101.63448953109408</v>
      </c>
      <c r="D2217" s="25">
        <f t="shared" si="102"/>
        <v>124.76150656265592</v>
      </c>
      <c r="E2217">
        <v>131.78429340503178</v>
      </c>
      <c r="F2217" s="25">
        <f t="shared" si="103"/>
        <v>94.611702688718225</v>
      </c>
      <c r="G2217">
        <v>248.90120655334289</v>
      </c>
      <c r="H2217" s="25">
        <f t="shared" si="104"/>
        <v>-22.505210459592888</v>
      </c>
      <c r="K2217">
        <v>9.9313288073892689</v>
      </c>
      <c r="L2217">
        <v>2215</v>
      </c>
      <c r="M2217" s="25"/>
      <c r="O2217" s="25"/>
      <c r="Q2217" s="25"/>
    </row>
    <row r="2218" spans="1:17" x14ac:dyDescent="0.25">
      <c r="A2218" s="5">
        <f>+'Net Hash Rate'!B2217</f>
        <v>42037</v>
      </c>
      <c r="B2218">
        <f>+'Net Hash Rate'!G2217</f>
        <v>237.54100036621094</v>
      </c>
      <c r="C2218">
        <v>100.60805557222298</v>
      </c>
      <c r="D2218" s="25">
        <f t="shared" si="102"/>
        <v>136.93294479398796</v>
      </c>
      <c r="E2218">
        <v>129.94073378255928</v>
      </c>
      <c r="F2218" s="25">
        <f t="shared" si="103"/>
        <v>107.60026658365166</v>
      </c>
      <c r="G2218">
        <v>243.88352229061078</v>
      </c>
      <c r="H2218" s="25">
        <f t="shared" si="104"/>
        <v>-6.342521924399847</v>
      </c>
      <c r="K2218">
        <v>11.203854798017186</v>
      </c>
      <c r="L2218">
        <v>2216</v>
      </c>
      <c r="M2218" s="25"/>
      <c r="O2218" s="25"/>
      <c r="Q2218" s="25"/>
    </row>
    <row r="2219" spans="1:17" x14ac:dyDescent="0.25">
      <c r="A2219" s="5">
        <f>+'Net Hash Rate'!B2218</f>
        <v>42038</v>
      </c>
      <c r="B2219">
        <f>+'Net Hash Rate'!G2218</f>
        <v>226.95700073242188</v>
      </c>
      <c r="C2219">
        <v>98.896330437152486</v>
      </c>
      <c r="D2219" s="25">
        <f t="shared" si="102"/>
        <v>128.0606702952694</v>
      </c>
      <c r="E2219">
        <v>127.97965548284833</v>
      </c>
      <c r="F2219" s="25">
        <f t="shared" si="103"/>
        <v>98.977345249573546</v>
      </c>
      <c r="G2219">
        <v>240.95383162285393</v>
      </c>
      <c r="H2219" s="25">
        <f t="shared" si="104"/>
        <v>-13.996830890432051</v>
      </c>
      <c r="K2219">
        <v>10.567760330902447</v>
      </c>
      <c r="L2219">
        <v>2217</v>
      </c>
      <c r="M2219" s="25"/>
      <c r="O2219" s="25"/>
      <c r="Q2219" s="25"/>
    </row>
    <row r="2220" spans="1:17" x14ac:dyDescent="0.25">
      <c r="A2220" s="5">
        <f>+'Net Hash Rate'!B2219</f>
        <v>42039</v>
      </c>
      <c r="B2220">
        <f>+'Net Hash Rate'!G2219</f>
        <v>226.72900390625</v>
      </c>
      <c r="C2220">
        <v>83.488833059070444</v>
      </c>
      <c r="D2220" s="25">
        <f t="shared" si="102"/>
        <v>143.24017084717957</v>
      </c>
      <c r="E2220">
        <v>106.70031476606754</v>
      </c>
      <c r="F2220" s="25">
        <f t="shared" si="103"/>
        <v>120.02868914018246</v>
      </c>
      <c r="G2220">
        <v>196.86531545689786</v>
      </c>
      <c r="H2220" s="25">
        <f t="shared" si="104"/>
        <v>29.863688449352139</v>
      </c>
      <c r="K2220">
        <v>14.810618915792846</v>
      </c>
      <c r="L2220">
        <v>2218</v>
      </c>
      <c r="M2220" s="25"/>
      <c r="O2220" s="25"/>
      <c r="Q2220" s="25"/>
    </row>
    <row r="2221" spans="1:17" x14ac:dyDescent="0.25">
      <c r="A2221" s="5">
        <f>+'Net Hash Rate'!B2220</f>
        <v>42040</v>
      </c>
      <c r="B2221">
        <f>+'Net Hash Rate'!G2220</f>
        <v>216.77099609375</v>
      </c>
      <c r="C2221">
        <v>87.791199313663796</v>
      </c>
      <c r="D2221" s="25">
        <f t="shared" si="102"/>
        <v>128.97979678008619</v>
      </c>
      <c r="E2221">
        <v>113.02482064488645</v>
      </c>
      <c r="F2221" s="25">
        <f t="shared" si="103"/>
        <v>103.74617544886355</v>
      </c>
      <c r="G2221">
        <v>211.04482270602065</v>
      </c>
      <c r="H2221" s="25">
        <f t="shared" si="104"/>
        <v>5.7261733877293466</v>
      </c>
      <c r="K2221">
        <v>12.267423221144474</v>
      </c>
      <c r="L2221">
        <v>2219</v>
      </c>
      <c r="M2221" s="25"/>
      <c r="O2221" s="25"/>
      <c r="Q2221" s="25"/>
    </row>
    <row r="2222" spans="1:17" x14ac:dyDescent="0.25">
      <c r="A2222" s="5">
        <f>+'Net Hash Rate'!B2221</f>
        <v>42041</v>
      </c>
      <c r="B2222">
        <f>+'Net Hash Rate'!G2221</f>
        <v>222.48199462890625</v>
      </c>
      <c r="C2222">
        <v>81.558846370658088</v>
      </c>
      <c r="D2222" s="25">
        <f t="shared" si="102"/>
        <v>140.92314825824815</v>
      </c>
      <c r="E2222">
        <v>104.19580901061622</v>
      </c>
      <c r="F2222" s="25">
        <f t="shared" si="103"/>
        <v>118.28618561829003</v>
      </c>
      <c r="G2222">
        <v>192.12909038553366</v>
      </c>
      <c r="H2222" s="25">
        <f t="shared" si="104"/>
        <v>30.352904243372592</v>
      </c>
      <c r="K2222">
        <v>14.940854088913266</v>
      </c>
      <c r="L2222">
        <v>2220</v>
      </c>
      <c r="M2222" s="25"/>
      <c r="O2222" s="25"/>
      <c r="Q2222" s="25"/>
    </row>
    <row r="2223" spans="1:17" x14ac:dyDescent="0.25">
      <c r="A2223" s="5">
        <f>+'Net Hash Rate'!B2222</f>
        <v>42042</v>
      </c>
      <c r="B2223">
        <f>+'Net Hash Rate'!G2222</f>
        <v>227.32699584960938</v>
      </c>
      <c r="C2223">
        <v>99.828125084726821</v>
      </c>
      <c r="D2223" s="25">
        <f t="shared" si="102"/>
        <v>127.49887076488255</v>
      </c>
      <c r="E2223">
        <v>129.25296459901847</v>
      </c>
      <c r="F2223" s="25">
        <f t="shared" si="103"/>
        <v>98.074031250590906</v>
      </c>
      <c r="G2223">
        <v>243.55375369228454</v>
      </c>
      <c r="H2223" s="25">
        <f t="shared" si="104"/>
        <v>-16.22675784267517</v>
      </c>
      <c r="K2223">
        <v>10.399284920045011</v>
      </c>
      <c r="L2223">
        <v>2221</v>
      </c>
      <c r="M2223" s="25"/>
      <c r="O2223" s="25"/>
      <c r="Q2223" s="25"/>
    </row>
    <row r="2224" spans="1:17" x14ac:dyDescent="0.25">
      <c r="A2224" s="5">
        <f>+'Net Hash Rate'!B2223</f>
        <v>42043</v>
      </c>
      <c r="B2224">
        <f>+'Net Hash Rate'!G2223</f>
        <v>222.86799621582031</v>
      </c>
      <c r="C2224">
        <v>114.93491344557395</v>
      </c>
      <c r="D2224" s="25">
        <f t="shared" si="102"/>
        <v>107.93308277024636</v>
      </c>
      <c r="E2224">
        <v>150.29571290806692</v>
      </c>
      <c r="F2224" s="25">
        <f t="shared" si="103"/>
        <v>72.572283307753395</v>
      </c>
      <c r="G2224">
        <v>287.65473842012091</v>
      </c>
      <c r="H2224" s="25">
        <f t="shared" si="104"/>
        <v>-64.786742204300594</v>
      </c>
      <c r="K2224">
        <v>7.3256092222505593</v>
      </c>
      <c r="L2224">
        <v>2222</v>
      </c>
      <c r="M2224" s="25"/>
      <c r="O2224" s="25"/>
      <c r="Q2224" s="25"/>
    </row>
    <row r="2225" spans="1:17" x14ac:dyDescent="0.25">
      <c r="A2225" s="5">
        <f>+'Net Hash Rate'!B2224</f>
        <v>42044</v>
      </c>
      <c r="B2225">
        <f>+'Net Hash Rate'!G2224</f>
        <v>220.17399597167969</v>
      </c>
      <c r="C2225">
        <v>95.610056384231711</v>
      </c>
      <c r="D2225" s="25">
        <f t="shared" si="102"/>
        <v>124.56393958744798</v>
      </c>
      <c r="E2225">
        <v>123.69800195755595</v>
      </c>
      <c r="F2225" s="25">
        <f t="shared" si="103"/>
        <v>96.475994014123742</v>
      </c>
      <c r="G2225">
        <v>232.80562653713383</v>
      </c>
      <c r="H2225" s="25">
        <f t="shared" si="104"/>
        <v>-12.631630565454145</v>
      </c>
      <c r="K2225">
        <v>10.64347886282569</v>
      </c>
      <c r="L2225">
        <v>2223</v>
      </c>
      <c r="M2225" s="25"/>
      <c r="O2225" s="25"/>
      <c r="Q2225" s="25"/>
    </row>
    <row r="2226" spans="1:17" x14ac:dyDescent="0.25">
      <c r="A2226" s="5">
        <f>+'Net Hash Rate'!B2225</f>
        <v>42045</v>
      </c>
      <c r="B2226">
        <f>+'Net Hash Rate'!G2225</f>
        <v>220.08299255371094</v>
      </c>
      <c r="C2226">
        <v>104.12338203845394</v>
      </c>
      <c r="D2226" s="25">
        <f t="shared" si="102"/>
        <v>115.959610515257</v>
      </c>
      <c r="E2226">
        <v>135.46406297940445</v>
      </c>
      <c r="F2226" s="25">
        <f t="shared" si="103"/>
        <v>84.618929574306492</v>
      </c>
      <c r="G2226">
        <v>257.206938094527</v>
      </c>
      <c r="H2226" s="25">
        <f t="shared" si="104"/>
        <v>-37.123945540816067</v>
      </c>
      <c r="K2226">
        <v>8.8799303933750355</v>
      </c>
      <c r="L2226">
        <v>2224</v>
      </c>
      <c r="M2226" s="25"/>
      <c r="O2226" s="25"/>
      <c r="Q2226" s="25"/>
    </row>
    <row r="2227" spans="1:17" x14ac:dyDescent="0.25">
      <c r="A2227" s="5">
        <f>+'Net Hash Rate'!B2226</f>
        <v>42046</v>
      </c>
      <c r="B2227">
        <f>+'Net Hash Rate'!G2226</f>
        <v>219.49200439453125</v>
      </c>
      <c r="C2227">
        <v>94.273224873830188</v>
      </c>
      <c r="D2227" s="25">
        <f t="shared" si="102"/>
        <v>125.21877952070106</v>
      </c>
      <c r="E2227">
        <v>121.87697435979312</v>
      </c>
      <c r="F2227" s="25">
        <f t="shared" si="103"/>
        <v>97.615030034738126</v>
      </c>
      <c r="G2227">
        <v>229.10373923801603</v>
      </c>
      <c r="H2227" s="25">
        <f t="shared" si="104"/>
        <v>-9.6117348434847827</v>
      </c>
      <c r="K2227">
        <v>10.887110499336538</v>
      </c>
      <c r="L2227">
        <v>2225</v>
      </c>
      <c r="M2227" s="25"/>
      <c r="O2227" s="25"/>
      <c r="Q2227" s="25"/>
    </row>
    <row r="2228" spans="1:17" x14ac:dyDescent="0.25">
      <c r="A2228" s="5">
        <f>+'Net Hash Rate'!B2227</f>
        <v>42047</v>
      </c>
      <c r="B2228">
        <f>+'Net Hash Rate'!G2227</f>
        <v>221.85099792480469</v>
      </c>
      <c r="C2228">
        <v>117.99194410002731</v>
      </c>
      <c r="D2228" s="25">
        <f t="shared" si="102"/>
        <v>103.85905382477738</v>
      </c>
      <c r="E2228">
        <v>154.55832919804919</v>
      </c>
      <c r="F2228" s="25">
        <f t="shared" si="103"/>
        <v>67.292668726755494</v>
      </c>
      <c r="G2228">
        <v>296.60045211131512</v>
      </c>
      <c r="H2228" s="25">
        <f t="shared" si="104"/>
        <v>-74.749454186510434</v>
      </c>
      <c r="K2228">
        <v>6.8166904798295089</v>
      </c>
      <c r="L2228">
        <v>2226</v>
      </c>
      <c r="M2228" s="25"/>
      <c r="O2228" s="25"/>
      <c r="Q2228" s="25"/>
    </row>
    <row r="2229" spans="1:17" x14ac:dyDescent="0.25">
      <c r="A2229" s="5">
        <f>+'Net Hash Rate'!B2228</f>
        <v>42048</v>
      </c>
      <c r="B2229">
        <f>+'Net Hash Rate'!G2228</f>
        <v>235.78700256347656</v>
      </c>
      <c r="C2229">
        <v>96.29631663765737</v>
      </c>
      <c r="D2229" s="25">
        <f t="shared" si="102"/>
        <v>139.49068592581921</v>
      </c>
      <c r="E2229">
        <v>124.0502874862697</v>
      </c>
      <c r="F2229" s="25">
        <f t="shared" si="103"/>
        <v>111.73671507720687</v>
      </c>
      <c r="G2229">
        <v>231.8605872477043</v>
      </c>
      <c r="H2229" s="25">
        <f t="shared" si="104"/>
        <v>3.9264153157722603</v>
      </c>
      <c r="K2229">
        <v>12.062333280093661</v>
      </c>
      <c r="L2229">
        <v>2227</v>
      </c>
      <c r="M2229" s="25"/>
      <c r="O2229" s="25"/>
      <c r="Q2229" s="25"/>
    </row>
    <row r="2230" spans="1:17" x14ac:dyDescent="0.25">
      <c r="A2230" s="5">
        <f>+'Net Hash Rate'!B2229</f>
        <v>42049</v>
      </c>
      <c r="B2230">
        <f>+'Net Hash Rate'!G2229</f>
        <v>257.4739990234375</v>
      </c>
      <c r="C2230">
        <v>92.055388564200612</v>
      </c>
      <c r="D2230" s="25">
        <f t="shared" si="102"/>
        <v>165.4186104592369</v>
      </c>
      <c r="E2230">
        <v>117.36301106245809</v>
      </c>
      <c r="F2230" s="25">
        <f t="shared" si="103"/>
        <v>140.1109879609794</v>
      </c>
      <c r="G2230">
        <v>215.67047065693927</v>
      </c>
      <c r="H2230" s="25">
        <f t="shared" si="104"/>
        <v>41.803528366498227</v>
      </c>
      <c r="K2230">
        <v>15.687157698416877</v>
      </c>
      <c r="L2230">
        <v>2228</v>
      </c>
      <c r="M2230" s="25"/>
      <c r="O2230" s="25"/>
      <c r="Q2230" s="25"/>
    </row>
    <row r="2231" spans="1:17" x14ac:dyDescent="0.25">
      <c r="A2231" s="5">
        <f>+'Net Hash Rate'!B2230</f>
        <v>42050</v>
      </c>
      <c r="B2231">
        <f>+'Net Hash Rate'!G2230</f>
        <v>234.32899475097656</v>
      </c>
      <c r="C2231">
        <v>95.827183599829581</v>
      </c>
      <c r="D2231" s="25">
        <f t="shared" si="102"/>
        <v>138.50181115114697</v>
      </c>
      <c r="E2231">
        <v>123.45774894548342</v>
      </c>
      <c r="F2231" s="25">
        <f t="shared" si="103"/>
        <v>110.87124580549315</v>
      </c>
      <c r="G2231">
        <v>230.78868003067572</v>
      </c>
      <c r="H2231" s="25">
        <f t="shared" si="104"/>
        <v>3.5403147203008416</v>
      </c>
      <c r="K2231">
        <v>12.030312901832756</v>
      </c>
      <c r="L2231">
        <v>2229</v>
      </c>
      <c r="M2231" s="25"/>
      <c r="O2231" s="25"/>
      <c r="Q2231" s="25"/>
    </row>
    <row r="2232" spans="1:17" x14ac:dyDescent="0.25">
      <c r="A2232" s="5">
        <f>+'Net Hash Rate'!B2231</f>
        <v>42051</v>
      </c>
      <c r="B2232">
        <f>+'Net Hash Rate'!G2231</f>
        <v>233.56199645996094</v>
      </c>
      <c r="C2232">
        <v>87.803018594517397</v>
      </c>
      <c r="D2232" s="25">
        <f t="shared" si="102"/>
        <v>145.75897786544354</v>
      </c>
      <c r="E2232">
        <v>112.40029258936174</v>
      </c>
      <c r="F2232" s="25">
        <f t="shared" si="103"/>
        <v>121.1617038705992</v>
      </c>
      <c r="G2232">
        <v>207.94840342233459</v>
      </c>
      <c r="H2232" s="25">
        <f t="shared" si="104"/>
        <v>25.613593037626345</v>
      </c>
      <c r="K2232">
        <v>14.221964066033831</v>
      </c>
      <c r="L2232">
        <v>2230</v>
      </c>
      <c r="M2232" s="25"/>
      <c r="O2232" s="25"/>
      <c r="Q2232" s="25"/>
    </row>
    <row r="2233" spans="1:17" x14ac:dyDescent="0.25">
      <c r="A2233" s="5">
        <f>+'Net Hash Rate'!B2232</f>
        <v>42052</v>
      </c>
      <c r="B2233">
        <f>+'Net Hash Rate'!G2232</f>
        <v>243.59800720214844</v>
      </c>
      <c r="C2233">
        <v>102.74600200706749</v>
      </c>
      <c r="D2233" s="25">
        <f t="shared" si="102"/>
        <v>140.85200519508095</v>
      </c>
      <c r="E2233">
        <v>132.66348904405913</v>
      </c>
      <c r="F2233" s="25">
        <f t="shared" si="103"/>
        <v>110.9345181580893</v>
      </c>
      <c r="G2233">
        <v>248.87796743925321</v>
      </c>
      <c r="H2233" s="25">
        <f t="shared" si="104"/>
        <v>-5.279960237104774</v>
      </c>
      <c r="K2233">
        <v>11.29923820306888</v>
      </c>
      <c r="L2233">
        <v>2231</v>
      </c>
      <c r="M2233" s="25"/>
      <c r="O2233" s="25"/>
      <c r="Q2233" s="25"/>
    </row>
    <row r="2234" spans="1:17" x14ac:dyDescent="0.25">
      <c r="A2234" s="5">
        <f>+'Net Hash Rate'!B2233</f>
        <v>42053</v>
      </c>
      <c r="B2234">
        <f>+'Net Hash Rate'!G2233</f>
        <v>236.21400451660156</v>
      </c>
      <c r="C2234">
        <v>93.488292167737711</v>
      </c>
      <c r="D2234" s="25">
        <f t="shared" si="102"/>
        <v>142.72571234886385</v>
      </c>
      <c r="E2234">
        <v>120.15423327619192</v>
      </c>
      <c r="F2234" s="25">
        <f t="shared" si="103"/>
        <v>116.05977124040965</v>
      </c>
      <c r="G2234">
        <v>223.73808151198216</v>
      </c>
      <c r="H2234" s="25">
        <f t="shared" si="104"/>
        <v>12.475923004619403</v>
      </c>
      <c r="K2234">
        <v>12.845663621775314</v>
      </c>
      <c r="L2234">
        <v>2232</v>
      </c>
      <c r="M2234" s="25"/>
      <c r="O2234" s="25"/>
      <c r="Q2234" s="25"/>
    </row>
    <row r="2235" spans="1:17" x14ac:dyDescent="0.25">
      <c r="A2235" s="5">
        <f>+'Net Hash Rate'!B2234</f>
        <v>42054</v>
      </c>
      <c r="B2235">
        <f>+'Net Hash Rate'!G2234</f>
        <v>239.83500671386719</v>
      </c>
      <c r="C2235">
        <v>98.248941743402654</v>
      </c>
      <c r="D2235" s="25">
        <f t="shared" si="102"/>
        <v>141.58606497046452</v>
      </c>
      <c r="E2235">
        <v>126.59366739782941</v>
      </c>
      <c r="F2235" s="25">
        <f t="shared" si="103"/>
        <v>113.24133931603778</v>
      </c>
      <c r="G2235">
        <v>236.69875420244983</v>
      </c>
      <c r="H2235" s="25">
        <f t="shared" si="104"/>
        <v>3.1362525114173536</v>
      </c>
      <c r="K2235">
        <v>11.988352262497418</v>
      </c>
      <c r="L2235">
        <v>2233</v>
      </c>
      <c r="M2235" s="25"/>
      <c r="O2235" s="25"/>
      <c r="Q2235" s="25"/>
    </row>
    <row r="2236" spans="1:17" x14ac:dyDescent="0.25">
      <c r="A2236" s="5">
        <f>+'Net Hash Rate'!B2235</f>
        <v>42055</v>
      </c>
      <c r="B2236">
        <f>+'Net Hash Rate'!G2235</f>
        <v>243.7760009765625</v>
      </c>
      <c r="C2236">
        <v>102.22790822685617</v>
      </c>
      <c r="D2236" s="25">
        <f t="shared" si="102"/>
        <v>141.54809274970631</v>
      </c>
      <c r="E2236">
        <v>131.94086211472106</v>
      </c>
      <c r="F2236" s="25">
        <f t="shared" si="103"/>
        <v>111.83513886184144</v>
      </c>
      <c r="G2236">
        <v>247.36083149213212</v>
      </c>
      <c r="H2236" s="25">
        <f t="shared" si="104"/>
        <v>-3.584830515569621</v>
      </c>
      <c r="K2236">
        <v>11.43324301856231</v>
      </c>
      <c r="L2236">
        <v>2234</v>
      </c>
      <c r="M2236" s="25"/>
      <c r="O2236" s="25"/>
      <c r="Q2236" s="25"/>
    </row>
    <row r="2237" spans="1:17" x14ac:dyDescent="0.25">
      <c r="A2237" s="5">
        <f>+'Net Hash Rate'!B2236</f>
        <v>42056</v>
      </c>
      <c r="B2237">
        <f>+'Net Hash Rate'!G2236</f>
        <v>244.25599670410156</v>
      </c>
      <c r="C2237">
        <v>97.20398191025663</v>
      </c>
      <c r="D2237" s="25">
        <f t="shared" si="102"/>
        <v>147.05201479384493</v>
      </c>
      <c r="E2237">
        <v>124.98114512889352</v>
      </c>
      <c r="F2237" s="25">
        <f t="shared" si="103"/>
        <v>119.27485157520805</v>
      </c>
      <c r="G2237">
        <v>232.88153565168864</v>
      </c>
      <c r="H2237" s="25">
        <f t="shared" si="104"/>
        <v>11.374461052412926</v>
      </c>
      <c r="K2237">
        <v>12.705575177973364</v>
      </c>
      <c r="L2237">
        <v>2235</v>
      </c>
      <c r="M2237" s="25"/>
      <c r="O2237" s="25"/>
      <c r="Q2237" s="25"/>
    </row>
    <row r="2238" spans="1:17" x14ac:dyDescent="0.25">
      <c r="A2238" s="5">
        <f>+'Net Hash Rate'!B2237</f>
        <v>42057</v>
      </c>
      <c r="B2238">
        <f>+'Net Hash Rate'!G2237</f>
        <v>235.52999877929688</v>
      </c>
      <c r="C2238">
        <v>91.9030184990782</v>
      </c>
      <c r="D2238" s="25">
        <f t="shared" si="102"/>
        <v>143.62698028021867</v>
      </c>
      <c r="E2238">
        <v>117.99001802841147</v>
      </c>
      <c r="F2238" s="25">
        <f t="shared" si="103"/>
        <v>117.53998075088541</v>
      </c>
      <c r="G2238">
        <v>219.3249677001067</v>
      </c>
      <c r="H2238" s="25">
        <f t="shared" si="104"/>
        <v>16.205031079190178</v>
      </c>
      <c r="K2238">
        <v>13.213660401416584</v>
      </c>
      <c r="L2238">
        <v>2236</v>
      </c>
      <c r="M2238" s="25"/>
      <c r="O2238" s="25"/>
      <c r="Q2238" s="25"/>
    </row>
    <row r="2239" spans="1:17" x14ac:dyDescent="0.25">
      <c r="A2239" s="5">
        <f>+'Net Hash Rate'!B2238</f>
        <v>42058</v>
      </c>
      <c r="B2239">
        <f>+'Net Hash Rate'!G2238</f>
        <v>238.08500671386719</v>
      </c>
      <c r="C2239">
        <v>99.392027977306995</v>
      </c>
      <c r="D2239" s="25">
        <f t="shared" si="102"/>
        <v>138.69297873656018</v>
      </c>
      <c r="E2239">
        <v>128.23982467190513</v>
      </c>
      <c r="F2239" s="25">
        <f t="shared" si="103"/>
        <v>109.84518204196206</v>
      </c>
      <c r="G2239">
        <v>240.29909093207178</v>
      </c>
      <c r="H2239" s="25">
        <f t="shared" si="104"/>
        <v>-2.2140842182045901</v>
      </c>
      <c r="K2239">
        <v>11.53859868369336</v>
      </c>
      <c r="L2239">
        <v>2237</v>
      </c>
      <c r="M2239" s="25"/>
      <c r="O2239" s="25"/>
      <c r="Q2239" s="25"/>
    </row>
    <row r="2240" spans="1:17" x14ac:dyDescent="0.25">
      <c r="A2240" s="5">
        <f>+'Net Hash Rate'!B2239</f>
        <v>42059</v>
      </c>
      <c r="B2240">
        <f>+'Net Hash Rate'!G2239</f>
        <v>238.75999450683594</v>
      </c>
      <c r="C2240">
        <v>106.90469257656362</v>
      </c>
      <c r="D2240" s="25">
        <f t="shared" si="102"/>
        <v>131.85530193027233</v>
      </c>
      <c r="E2240">
        <v>138.59406914427981</v>
      </c>
      <c r="F2240" s="25">
        <f t="shared" si="103"/>
        <v>100.16592536255612</v>
      </c>
      <c r="G2240">
        <v>261.69145242157344</v>
      </c>
      <c r="H2240" s="25">
        <f t="shared" si="104"/>
        <v>-22.931457914737507</v>
      </c>
      <c r="K2240">
        <v>9.9860823691634959</v>
      </c>
      <c r="L2240">
        <v>2238</v>
      </c>
      <c r="M2240" s="25"/>
      <c r="O2240" s="25"/>
      <c r="Q2240" s="25"/>
    </row>
    <row r="2241" spans="1:17" x14ac:dyDescent="0.25">
      <c r="A2241" s="5">
        <f>+'Net Hash Rate'!B2240</f>
        <v>42060</v>
      </c>
      <c r="B2241">
        <f>+'Net Hash Rate'!G2240</f>
        <v>237.25100708007813</v>
      </c>
      <c r="C2241">
        <v>100.34940841269106</v>
      </c>
      <c r="D2241" s="25">
        <f t="shared" si="102"/>
        <v>136.90159866738708</v>
      </c>
      <c r="E2241">
        <v>129.5944374463638</v>
      </c>
      <c r="F2241" s="25">
        <f t="shared" si="103"/>
        <v>107.65656963371433</v>
      </c>
      <c r="G2241">
        <v>243.19675272766554</v>
      </c>
      <c r="H2241" s="25">
        <f t="shared" si="104"/>
        <v>-5.9457456475874153</v>
      </c>
      <c r="K2241">
        <v>11.234861022822724</v>
      </c>
      <c r="L2241">
        <v>2239</v>
      </c>
      <c r="M2241" s="25"/>
      <c r="O2241" s="25"/>
      <c r="Q2241" s="25"/>
    </row>
    <row r="2242" spans="1:17" x14ac:dyDescent="0.25">
      <c r="A2242" s="5">
        <f>+'Net Hash Rate'!B2241</f>
        <v>42061</v>
      </c>
      <c r="B2242">
        <f>+'Net Hash Rate'!G2241</f>
        <v>236.09500122070313</v>
      </c>
      <c r="C2242">
        <v>104.70039883983704</v>
      </c>
      <c r="D2242" s="25">
        <f t="shared" si="102"/>
        <v>131.3946023808661</v>
      </c>
      <c r="E2242">
        <v>135.65018172737308</v>
      </c>
      <c r="F2242" s="25">
        <f t="shared" si="103"/>
        <v>100.44481949333004</v>
      </c>
      <c r="G2242">
        <v>255.87461335400687</v>
      </c>
      <c r="H2242" s="25">
        <f t="shared" si="104"/>
        <v>-19.779612133303743</v>
      </c>
      <c r="K2242">
        <v>10.188990561257643</v>
      </c>
      <c r="L2242">
        <v>2240</v>
      </c>
      <c r="M2242" s="25"/>
      <c r="O2242" s="25"/>
      <c r="Q2242" s="25"/>
    </row>
    <row r="2243" spans="1:17" x14ac:dyDescent="0.25">
      <c r="A2243" s="5">
        <f>+'Net Hash Rate'!B2242</f>
        <v>42062</v>
      </c>
      <c r="B2243">
        <f>+'Net Hash Rate'!G2242</f>
        <v>252.51100158691406</v>
      </c>
      <c r="C2243">
        <v>106.16238195326225</v>
      </c>
      <c r="D2243" s="25">
        <f t="shared" si="102"/>
        <v>146.34861963365182</v>
      </c>
      <c r="E2243">
        <v>137.04361084936718</v>
      </c>
      <c r="F2243" s="25">
        <f t="shared" si="103"/>
        <v>115.46739073754688</v>
      </c>
      <c r="G2243">
        <v>257.00174449628673</v>
      </c>
      <c r="H2243" s="25">
        <f t="shared" si="104"/>
        <v>-4.4907429093726705</v>
      </c>
      <c r="K2243">
        <v>11.373792419415858</v>
      </c>
      <c r="L2243">
        <v>2241</v>
      </c>
      <c r="M2243" s="25"/>
      <c r="O2243" s="25"/>
      <c r="Q2243" s="25"/>
    </row>
    <row r="2244" spans="1:17" x14ac:dyDescent="0.25">
      <c r="A2244" s="5">
        <f>+'Net Hash Rate'!B2243</f>
        <v>42063</v>
      </c>
      <c r="B2244">
        <f>+'Net Hash Rate'!G2243</f>
        <v>253.52799987792969</v>
      </c>
      <c r="C2244">
        <v>111.81544127025479</v>
      </c>
      <c r="D2244" s="25">
        <f t="shared" ref="D2244:D2307" si="105">+B2244-C2244</f>
        <v>141.71255860767491</v>
      </c>
      <c r="E2244">
        <v>144.81544519040875</v>
      </c>
      <c r="F2244" s="25">
        <f t="shared" ref="F2244:F2307" si="106">+B2244-E2244</f>
        <v>108.71255468752094</v>
      </c>
      <c r="G2244">
        <v>273.00396041824666</v>
      </c>
      <c r="H2244" s="25">
        <f t="shared" ref="H2244:H2307" si="107">+B2244-G2244</f>
        <v>-19.475960540316976</v>
      </c>
      <c r="K2244">
        <v>10.306366674420488</v>
      </c>
      <c r="L2244">
        <v>2242</v>
      </c>
      <c r="M2244" s="25"/>
      <c r="O2244" s="25"/>
      <c r="Q2244" s="25"/>
    </row>
    <row r="2245" spans="1:17" x14ac:dyDescent="0.25">
      <c r="A2245" s="5">
        <f>+'Net Hash Rate'!B2244</f>
        <v>42064</v>
      </c>
      <c r="B2245">
        <f>+'Net Hash Rate'!G2244</f>
        <v>258.74200439453125</v>
      </c>
      <c r="C2245">
        <v>108.97660065918234</v>
      </c>
      <c r="D2245" s="25">
        <f t="shared" si="105"/>
        <v>149.76540373534891</v>
      </c>
      <c r="E2245">
        <v>140.6941088494107</v>
      </c>
      <c r="F2245" s="25">
        <f t="shared" si="106"/>
        <v>118.04789554512055</v>
      </c>
      <c r="G2245">
        <v>263.90076941435285</v>
      </c>
      <c r="H2245" s="25">
        <f t="shared" si="107"/>
        <v>-5.1587650198216011</v>
      </c>
      <c r="K2245">
        <v>11.332446635122915</v>
      </c>
      <c r="L2245">
        <v>2243</v>
      </c>
      <c r="M2245" s="25"/>
      <c r="O2245" s="25"/>
      <c r="Q2245" s="25"/>
    </row>
    <row r="2246" spans="1:17" x14ac:dyDescent="0.25">
      <c r="A2246" s="5">
        <f>+'Net Hash Rate'!B2245</f>
        <v>42065</v>
      </c>
      <c r="B2246">
        <f>+'Net Hash Rate'!G2245</f>
        <v>271.35299682617188</v>
      </c>
      <c r="C2246">
        <v>100.65427510387788</v>
      </c>
      <c r="D2246" s="25">
        <f t="shared" si="105"/>
        <v>170.69872172229401</v>
      </c>
      <c r="E2246">
        <v>128.71409887425611</v>
      </c>
      <c r="F2246" s="25">
        <f t="shared" si="106"/>
        <v>142.63889795191577</v>
      </c>
      <c r="G2246">
        <v>237.71248431028997</v>
      </c>
      <c r="H2246" s="25">
        <f t="shared" si="107"/>
        <v>33.640512515881909</v>
      </c>
      <c r="K2246">
        <v>14.600124914754028</v>
      </c>
      <c r="L2246">
        <v>2244</v>
      </c>
      <c r="M2246" s="25"/>
      <c r="O2246" s="25"/>
      <c r="Q2246" s="25"/>
    </row>
    <row r="2247" spans="1:17" x14ac:dyDescent="0.25">
      <c r="A2247" s="5">
        <f>+'Net Hash Rate'!B2246</f>
        <v>42066</v>
      </c>
      <c r="B2247">
        <f>+'Net Hash Rate'!G2246</f>
        <v>281.45001220703125</v>
      </c>
      <c r="C2247">
        <v>103.49370245609782</v>
      </c>
      <c r="D2247" s="25">
        <f t="shared" si="105"/>
        <v>177.95630975093343</v>
      </c>
      <c r="E2247">
        <v>132.25187360684316</v>
      </c>
      <c r="F2247" s="25">
        <f t="shared" si="106"/>
        <v>149.19813860018809</v>
      </c>
      <c r="G2247">
        <v>243.96298944191329</v>
      </c>
      <c r="H2247" s="25">
        <f t="shared" si="107"/>
        <v>37.487022765117956</v>
      </c>
      <c r="K2247">
        <v>14.851262313012944</v>
      </c>
      <c r="L2247">
        <v>2245</v>
      </c>
      <c r="M2247" s="25"/>
      <c r="O2247" s="25"/>
      <c r="Q2247" s="25"/>
    </row>
    <row r="2248" spans="1:17" x14ac:dyDescent="0.25">
      <c r="A2248" s="5">
        <f>+'Net Hash Rate'!B2247</f>
        <v>42067</v>
      </c>
      <c r="B2248">
        <f>+'Net Hash Rate'!G2247</f>
        <v>271.9219970703125</v>
      </c>
      <c r="C2248">
        <v>112.07062269724693</v>
      </c>
      <c r="D2248" s="25">
        <f t="shared" si="105"/>
        <v>159.85137437306557</v>
      </c>
      <c r="E2248">
        <v>144.46598154666196</v>
      </c>
      <c r="F2248" s="25">
        <f t="shared" si="106"/>
        <v>127.45601552365054</v>
      </c>
      <c r="G2248">
        <v>270.30575299721488</v>
      </c>
      <c r="H2248" s="25">
        <f t="shared" si="107"/>
        <v>1.6162440730976186</v>
      </c>
      <c r="K2248">
        <v>11.842538935242708</v>
      </c>
      <c r="L2248">
        <v>2246</v>
      </c>
      <c r="M2248" s="25"/>
      <c r="O2248" s="25"/>
      <c r="Q2248" s="25"/>
    </row>
    <row r="2249" spans="1:17" x14ac:dyDescent="0.25">
      <c r="A2249" s="5">
        <f>+'Net Hash Rate'!B2248</f>
        <v>42068</v>
      </c>
      <c r="B2249">
        <f>+'Net Hash Rate'!G2248</f>
        <v>274.864990234375</v>
      </c>
      <c r="C2249">
        <v>93.010579447436996</v>
      </c>
      <c r="D2249" s="25">
        <f t="shared" si="105"/>
        <v>181.85441078693799</v>
      </c>
      <c r="E2249">
        <v>118.01900943273593</v>
      </c>
      <c r="F2249" s="25">
        <f t="shared" si="106"/>
        <v>156.84598080163909</v>
      </c>
      <c r="G2249">
        <v>215.16425571062959</v>
      </c>
      <c r="H2249" s="25">
        <f t="shared" si="107"/>
        <v>59.70073452374541</v>
      </c>
      <c r="K2249">
        <v>17.452138584677886</v>
      </c>
      <c r="L2249">
        <v>2247</v>
      </c>
      <c r="M2249" s="25"/>
      <c r="O2249" s="25"/>
      <c r="Q2249" s="25"/>
    </row>
    <row r="2250" spans="1:17" x14ac:dyDescent="0.25">
      <c r="A2250" s="5">
        <f>+'Net Hash Rate'!B2249</f>
        <v>42069</v>
      </c>
      <c r="B2250">
        <f>+'Net Hash Rate'!G2249</f>
        <v>272.21099853515625</v>
      </c>
      <c r="C2250">
        <v>84.717767823323243</v>
      </c>
      <c r="D2250" s="25">
        <f t="shared" si="105"/>
        <v>187.49323071183301</v>
      </c>
      <c r="E2250">
        <v>106.66239315810704</v>
      </c>
      <c r="F2250" s="25">
        <f t="shared" si="106"/>
        <v>165.54860537704923</v>
      </c>
      <c r="G2250">
        <v>191.90629027107494</v>
      </c>
      <c r="H2250" s="25">
        <f t="shared" si="107"/>
        <v>80.304708264081313</v>
      </c>
      <c r="K2250">
        <v>20.505419748276214</v>
      </c>
      <c r="L2250">
        <v>2248</v>
      </c>
      <c r="M2250" s="25"/>
      <c r="O2250" s="25"/>
      <c r="Q2250" s="25"/>
    </row>
    <row r="2251" spans="1:17" x14ac:dyDescent="0.25">
      <c r="A2251" s="5">
        <f>+'Net Hash Rate'!B2250</f>
        <v>42070</v>
      </c>
      <c r="B2251">
        <f>+'Net Hash Rate'!G2250</f>
        <v>275.8900146484375</v>
      </c>
      <c r="C2251">
        <v>101.63254293346033</v>
      </c>
      <c r="D2251" s="25">
        <f t="shared" si="105"/>
        <v>174.25747171497716</v>
      </c>
      <c r="E2251">
        <v>129.89257665998105</v>
      </c>
      <c r="F2251" s="25">
        <f t="shared" si="106"/>
        <v>145.99743798845645</v>
      </c>
      <c r="G2251">
        <v>239.66867767065028</v>
      </c>
      <c r="H2251" s="25">
        <f t="shared" si="107"/>
        <v>36.221336977787217</v>
      </c>
      <c r="K2251">
        <v>14.798918365177604</v>
      </c>
      <c r="L2251">
        <v>2249</v>
      </c>
      <c r="M2251" s="25"/>
      <c r="O2251" s="25"/>
      <c r="Q2251" s="25"/>
    </row>
    <row r="2252" spans="1:17" x14ac:dyDescent="0.25">
      <c r="A2252" s="5">
        <f>+'Net Hash Rate'!B2251</f>
        <v>42071</v>
      </c>
      <c r="B2252">
        <f>+'Net Hash Rate'!G2251</f>
        <v>274.47500610351563</v>
      </c>
      <c r="C2252">
        <v>92.881007293280931</v>
      </c>
      <c r="D2252" s="25">
        <f t="shared" si="105"/>
        <v>181.59399881023469</v>
      </c>
      <c r="E2252">
        <v>117.85486820035088</v>
      </c>
      <c r="F2252" s="25">
        <f t="shared" si="106"/>
        <v>156.62013790316473</v>
      </c>
      <c r="G2252">
        <v>214.86583089386409</v>
      </c>
      <c r="H2252" s="25">
        <f t="shared" si="107"/>
        <v>59.609175209651539</v>
      </c>
      <c r="K2252">
        <v>17.451270300828146</v>
      </c>
      <c r="L2252">
        <v>2250</v>
      </c>
      <c r="M2252" s="25"/>
      <c r="O2252" s="25"/>
      <c r="Q2252" s="25"/>
    </row>
    <row r="2253" spans="1:17" x14ac:dyDescent="0.25">
      <c r="A2253" s="5">
        <f>+'Net Hash Rate'!B2252</f>
        <v>42072</v>
      </c>
      <c r="B2253">
        <f>+'Net Hash Rate'!G2252</f>
        <v>288.5159912109375</v>
      </c>
      <c r="C2253">
        <v>95.167843560165949</v>
      </c>
      <c r="D2253" s="25">
        <f t="shared" si="105"/>
        <v>193.34814765077155</v>
      </c>
      <c r="E2253">
        <v>120.47861702254427</v>
      </c>
      <c r="F2253" s="25">
        <f t="shared" si="106"/>
        <v>168.03737418839324</v>
      </c>
      <c r="G2253">
        <v>218.79831653715274</v>
      </c>
      <c r="H2253" s="25">
        <f t="shared" si="107"/>
        <v>69.717674673784757</v>
      </c>
      <c r="K2253">
        <v>18.333519323365994</v>
      </c>
      <c r="L2253">
        <v>2251</v>
      </c>
      <c r="M2253" s="25"/>
      <c r="O2253" s="25"/>
      <c r="Q2253" s="25"/>
    </row>
    <row r="2254" spans="1:17" x14ac:dyDescent="0.25">
      <c r="A2254" s="5">
        <f>+'Net Hash Rate'!B2253</f>
        <v>42073</v>
      </c>
      <c r="B2254">
        <f>+'Net Hash Rate'!G2253</f>
        <v>290.51199340820313</v>
      </c>
      <c r="C2254">
        <v>90.945232771294442</v>
      </c>
      <c r="D2254" s="25">
        <f t="shared" si="105"/>
        <v>199.56676063690867</v>
      </c>
      <c r="E2254">
        <v>114.56819079737645</v>
      </c>
      <c r="F2254" s="25">
        <f t="shared" si="106"/>
        <v>175.94380261082668</v>
      </c>
      <c r="G2254">
        <v>206.33157124969205</v>
      </c>
      <c r="H2254" s="25">
        <f t="shared" si="107"/>
        <v>84.180422158511078</v>
      </c>
      <c r="K2254">
        <v>20.27520114118488</v>
      </c>
      <c r="L2254">
        <v>2252</v>
      </c>
      <c r="M2254" s="25"/>
      <c r="O2254" s="25"/>
      <c r="Q2254" s="25"/>
    </row>
    <row r="2255" spans="1:17" x14ac:dyDescent="0.25">
      <c r="A2255" s="5">
        <f>+'Net Hash Rate'!B2254</f>
        <v>42074</v>
      </c>
      <c r="B2255">
        <f>+'Net Hash Rate'!G2254</f>
        <v>295.82998657226563</v>
      </c>
      <c r="C2255">
        <v>105.2667001235158</v>
      </c>
      <c r="D2255" s="25">
        <f t="shared" si="105"/>
        <v>190.56328644874981</v>
      </c>
      <c r="E2255">
        <v>134.15273006701591</v>
      </c>
      <c r="F2255" s="25">
        <f t="shared" si="106"/>
        <v>161.67725650524972</v>
      </c>
      <c r="G2255">
        <v>246.36051338254217</v>
      </c>
      <c r="H2255" s="25">
        <f t="shared" si="107"/>
        <v>49.469473189723459</v>
      </c>
      <c r="K2255">
        <v>15.832978376452575</v>
      </c>
      <c r="L2255">
        <v>2253</v>
      </c>
      <c r="M2255" s="25"/>
      <c r="O2255" s="25"/>
      <c r="Q2255" s="25"/>
    </row>
    <row r="2256" spans="1:17" x14ac:dyDescent="0.25">
      <c r="A2256" s="5">
        <f>+'Net Hash Rate'!B2255</f>
        <v>42075</v>
      </c>
      <c r="B2256">
        <f>+'Net Hash Rate'!G2255</f>
        <v>293.86700439453125</v>
      </c>
      <c r="C2256">
        <v>117.02388298797325</v>
      </c>
      <c r="D2256" s="25">
        <f t="shared" si="105"/>
        <v>176.843121406558</v>
      </c>
      <c r="E2256">
        <v>150.47217145980633</v>
      </c>
      <c r="F2256" s="25">
        <f t="shared" si="106"/>
        <v>143.39483293472492</v>
      </c>
      <c r="G2256">
        <v>280.40204802864196</v>
      </c>
      <c r="H2256" s="25">
        <f t="shared" si="107"/>
        <v>13.464956365889293</v>
      </c>
      <c r="K2256">
        <v>12.688944958518487</v>
      </c>
      <c r="L2256">
        <v>2254</v>
      </c>
      <c r="M2256" s="25"/>
      <c r="O2256" s="25"/>
      <c r="Q2256" s="25"/>
    </row>
    <row r="2257" spans="1:17" x14ac:dyDescent="0.25">
      <c r="A2257" s="5">
        <f>+'Net Hash Rate'!B2256</f>
        <v>42076</v>
      </c>
      <c r="B2257">
        <f>+'Net Hash Rate'!G2256</f>
        <v>284.28399658203125</v>
      </c>
      <c r="C2257">
        <v>93.351514984553901</v>
      </c>
      <c r="D2257" s="25">
        <f t="shared" si="105"/>
        <v>190.93248159747736</v>
      </c>
      <c r="E2257">
        <v>118.1305759581719</v>
      </c>
      <c r="F2257" s="25">
        <f t="shared" si="106"/>
        <v>166.15342062385935</v>
      </c>
      <c r="G2257">
        <v>214.3848383101909</v>
      </c>
      <c r="H2257" s="25">
        <f t="shared" si="107"/>
        <v>69.899158271840349</v>
      </c>
      <c r="K2257">
        <v>18.492950815280174</v>
      </c>
      <c r="L2257">
        <v>2255</v>
      </c>
      <c r="M2257" s="25"/>
      <c r="O2257" s="25"/>
      <c r="Q2257" s="25"/>
    </row>
    <row r="2258" spans="1:17" x14ac:dyDescent="0.25">
      <c r="A2258" s="5">
        <f>+'Net Hash Rate'!B2257</f>
        <v>42077</v>
      </c>
      <c r="B2258">
        <f>+'Net Hash Rate'!G2257</f>
        <v>281.36199951171875</v>
      </c>
      <c r="C2258">
        <v>99.4583649566991</v>
      </c>
      <c r="D2258" s="25">
        <f t="shared" si="105"/>
        <v>181.90363455501966</v>
      </c>
      <c r="E2258">
        <v>126.67973698357559</v>
      </c>
      <c r="F2258" s="25">
        <f t="shared" si="106"/>
        <v>154.68226252814316</v>
      </c>
      <c r="G2258">
        <v>232.42115662197742</v>
      </c>
      <c r="H2258" s="25">
        <f t="shared" si="107"/>
        <v>48.940842889741333</v>
      </c>
      <c r="K2258">
        <v>16.037719278110178</v>
      </c>
      <c r="L2258">
        <v>2256</v>
      </c>
      <c r="M2258" s="25"/>
      <c r="O2258" s="25"/>
      <c r="Q2258" s="25"/>
    </row>
    <row r="2259" spans="1:17" x14ac:dyDescent="0.25">
      <c r="A2259" s="5">
        <f>+'Net Hash Rate'!B2258</f>
        <v>42078</v>
      </c>
      <c r="B2259">
        <f>+'Net Hash Rate'!G2258</f>
        <v>285.34100341796875</v>
      </c>
      <c r="C2259">
        <v>96.687208175066914</v>
      </c>
      <c r="D2259" s="25">
        <f t="shared" si="105"/>
        <v>188.65379524290182</v>
      </c>
      <c r="E2259">
        <v>122.6990532021142</v>
      </c>
      <c r="F2259" s="25">
        <f t="shared" si="106"/>
        <v>162.64195021585454</v>
      </c>
      <c r="G2259">
        <v>223.74206520967971</v>
      </c>
      <c r="H2259" s="25">
        <f t="shared" si="107"/>
        <v>61.598938208289042</v>
      </c>
      <c r="K2259">
        <v>17.406266572485389</v>
      </c>
      <c r="L2259">
        <v>2257</v>
      </c>
      <c r="M2259" s="25"/>
      <c r="O2259" s="25"/>
      <c r="Q2259" s="25"/>
    </row>
    <row r="2260" spans="1:17" x14ac:dyDescent="0.25">
      <c r="A2260" s="5">
        <f>+'Net Hash Rate'!B2259</f>
        <v>42079</v>
      </c>
      <c r="B2260">
        <f>+'Net Hash Rate'!G2259</f>
        <v>290.37600708007813</v>
      </c>
      <c r="C2260">
        <v>98.108953975496178</v>
      </c>
      <c r="D2260" s="25">
        <f t="shared" si="105"/>
        <v>192.26705310458195</v>
      </c>
      <c r="E2260">
        <v>124.47126369433887</v>
      </c>
      <c r="F2260" s="25">
        <f t="shared" si="106"/>
        <v>165.90474338573927</v>
      </c>
      <c r="G2260">
        <v>226.8756557971833</v>
      </c>
      <c r="H2260" s="25">
        <f t="shared" si="107"/>
        <v>63.500351282894826</v>
      </c>
      <c r="K2260">
        <v>17.503812540415513</v>
      </c>
      <c r="L2260">
        <v>2258</v>
      </c>
      <c r="M2260" s="25"/>
      <c r="O2260" s="25"/>
      <c r="Q2260" s="25"/>
    </row>
    <row r="2261" spans="1:17" x14ac:dyDescent="0.25">
      <c r="A2261" s="5">
        <f>+'Net Hash Rate'!B2260</f>
        <v>42080</v>
      </c>
      <c r="B2261">
        <f>+'Net Hash Rate'!G2260</f>
        <v>284.45498657226563</v>
      </c>
      <c r="C2261">
        <v>100.40828604918211</v>
      </c>
      <c r="D2261" s="25">
        <f t="shared" si="105"/>
        <v>184.04670052308353</v>
      </c>
      <c r="E2261">
        <v>127.8741629969112</v>
      </c>
      <c r="F2261" s="25">
        <f t="shared" si="106"/>
        <v>156.58082357535443</v>
      </c>
      <c r="G2261">
        <v>234.56536200036473</v>
      </c>
      <c r="H2261" s="25">
        <f t="shared" si="107"/>
        <v>49.889624571900896</v>
      </c>
      <c r="K2261">
        <v>16.082212925370357</v>
      </c>
      <c r="L2261">
        <v>2259</v>
      </c>
      <c r="M2261" s="25"/>
      <c r="O2261" s="25"/>
      <c r="Q2261" s="25"/>
    </row>
    <row r="2262" spans="1:17" x14ac:dyDescent="0.25">
      <c r="A2262" s="5">
        <f>+'Net Hash Rate'!B2261</f>
        <v>42081</v>
      </c>
      <c r="B2262">
        <f>+'Net Hash Rate'!G2261</f>
        <v>255.36599731445313</v>
      </c>
      <c r="C2262">
        <v>84.953358751488949</v>
      </c>
      <c r="D2262" s="25">
        <f t="shared" si="105"/>
        <v>170.41263856296416</v>
      </c>
      <c r="E2262">
        <v>107.63082096524161</v>
      </c>
      <c r="F2262" s="25">
        <f t="shared" si="106"/>
        <v>147.73517634921151</v>
      </c>
      <c r="G2262">
        <v>195.72142293456386</v>
      </c>
      <c r="H2262" s="25">
        <f t="shared" si="107"/>
        <v>59.644574379889264</v>
      </c>
      <c r="K2262">
        <v>18.035101489578626</v>
      </c>
      <c r="L2262">
        <v>2260</v>
      </c>
      <c r="M2262" s="25"/>
      <c r="O2262" s="25"/>
      <c r="Q2262" s="25"/>
    </row>
    <row r="2263" spans="1:17" x14ac:dyDescent="0.25">
      <c r="A2263" s="5">
        <f>+'Net Hash Rate'!B2262</f>
        <v>42082</v>
      </c>
      <c r="B2263">
        <f>+'Net Hash Rate'!G2262</f>
        <v>259.739990234375</v>
      </c>
      <c r="C2263">
        <v>91.389726571798221</v>
      </c>
      <c r="D2263" s="25">
        <f t="shared" si="105"/>
        <v>168.35026366257677</v>
      </c>
      <c r="E2263">
        <v>116.35680175613561</v>
      </c>
      <c r="F2263" s="25">
        <f t="shared" si="106"/>
        <v>143.38318847823939</v>
      </c>
      <c r="G2263">
        <v>213.34140530969435</v>
      </c>
      <c r="H2263" s="25">
        <f t="shared" si="107"/>
        <v>46.398584924680648</v>
      </c>
      <c r="K2263">
        <v>16.182938121788897</v>
      </c>
      <c r="L2263">
        <v>2261</v>
      </c>
      <c r="M2263" s="25"/>
      <c r="O2263" s="25"/>
      <c r="Q2263" s="25"/>
    </row>
    <row r="2264" spans="1:17" x14ac:dyDescent="0.25">
      <c r="A2264" s="5">
        <f>+'Net Hash Rate'!B2263</f>
        <v>42083</v>
      </c>
      <c r="B2264">
        <f>+'Net Hash Rate'!G2263</f>
        <v>260.8380126953125</v>
      </c>
      <c r="C2264">
        <v>91.118625451594667</v>
      </c>
      <c r="D2264" s="25">
        <f t="shared" si="105"/>
        <v>169.71938724371785</v>
      </c>
      <c r="E2264">
        <v>115.94032209562194</v>
      </c>
      <c r="F2264" s="25">
        <f t="shared" si="106"/>
        <v>144.89769059969058</v>
      </c>
      <c r="G2264">
        <v>212.36020270934577</v>
      </c>
      <c r="H2264" s="25">
        <f t="shared" si="107"/>
        <v>48.477809985966729</v>
      </c>
      <c r="K2264">
        <v>16.410100212989924</v>
      </c>
      <c r="L2264">
        <v>2262</v>
      </c>
      <c r="M2264" s="25"/>
      <c r="O2264" s="25"/>
      <c r="Q2264" s="25"/>
    </row>
    <row r="2265" spans="1:17" x14ac:dyDescent="0.25">
      <c r="A2265" s="5">
        <f>+'Net Hash Rate'!B2264</f>
        <v>42084</v>
      </c>
      <c r="B2265">
        <f>+'Net Hash Rate'!G2264</f>
        <v>259.61599731445313</v>
      </c>
      <c r="C2265">
        <v>83.845762796312002</v>
      </c>
      <c r="D2265" s="25">
        <f t="shared" si="105"/>
        <v>175.77023451814114</v>
      </c>
      <c r="E2265">
        <v>105.9382825218561</v>
      </c>
      <c r="F2265" s="25">
        <f t="shared" si="106"/>
        <v>153.67771479259704</v>
      </c>
      <c r="G2265">
        <v>191.756675395732</v>
      </c>
      <c r="H2265" s="25">
        <f t="shared" si="107"/>
        <v>67.859321918721122</v>
      </c>
      <c r="K2265">
        <v>19.09463330050956</v>
      </c>
      <c r="L2265">
        <v>2263</v>
      </c>
      <c r="M2265" s="25"/>
      <c r="O2265" s="25"/>
      <c r="Q2265" s="25"/>
    </row>
    <row r="2266" spans="1:17" x14ac:dyDescent="0.25">
      <c r="A2266" s="5">
        <f>+'Net Hash Rate'!B2265</f>
        <v>42085</v>
      </c>
      <c r="B2266">
        <f>+'Net Hash Rate'!G2265</f>
        <v>267.7969970703125</v>
      </c>
      <c r="C2266">
        <v>87.531965470346876</v>
      </c>
      <c r="D2266" s="25">
        <f t="shared" si="105"/>
        <v>180.26503159996562</v>
      </c>
      <c r="E2266">
        <v>110.71914757132103</v>
      </c>
      <c r="F2266" s="25">
        <f t="shared" si="106"/>
        <v>157.07784949899147</v>
      </c>
      <c r="G2266">
        <v>200.7897564425551</v>
      </c>
      <c r="H2266" s="25">
        <f t="shared" si="107"/>
        <v>67.007240627757398</v>
      </c>
      <c r="K2266">
        <v>18.658415410544475</v>
      </c>
      <c r="L2266">
        <v>2264</v>
      </c>
      <c r="M2266" s="25"/>
      <c r="O2266" s="25"/>
      <c r="Q2266" s="25"/>
    </row>
    <row r="2267" spans="1:17" x14ac:dyDescent="0.25">
      <c r="A2267" s="5">
        <f>+'Net Hash Rate'!B2266</f>
        <v>42086</v>
      </c>
      <c r="B2267">
        <f>+'Net Hash Rate'!G2266</f>
        <v>265.9429931640625</v>
      </c>
      <c r="C2267">
        <v>88.962441889333007</v>
      </c>
      <c r="D2267" s="25">
        <f t="shared" si="105"/>
        <v>176.98055127472949</v>
      </c>
      <c r="E2267">
        <v>112.76635209692905</v>
      </c>
      <c r="F2267" s="25">
        <f t="shared" si="106"/>
        <v>153.17664106713346</v>
      </c>
      <c r="G2267">
        <v>205.23264129833552</v>
      </c>
      <c r="H2267" s="25">
        <f t="shared" si="107"/>
        <v>60.710351865726977</v>
      </c>
      <c r="K2267">
        <v>17.843846635071277</v>
      </c>
      <c r="L2267">
        <v>2265</v>
      </c>
      <c r="M2267" s="25"/>
      <c r="O2267" s="25"/>
      <c r="Q2267" s="25"/>
    </row>
    <row r="2268" spans="1:17" x14ac:dyDescent="0.25">
      <c r="A2268" s="5">
        <f>+'Net Hash Rate'!B2267</f>
        <v>42087</v>
      </c>
      <c r="B2268">
        <f>+'Net Hash Rate'!G2267</f>
        <v>245.44200134277344</v>
      </c>
      <c r="C2268">
        <v>76.251313946445194</v>
      </c>
      <c r="D2268" s="25">
        <f t="shared" si="105"/>
        <v>169.19068739632826</v>
      </c>
      <c r="E2268">
        <v>95.986253027556756</v>
      </c>
      <c r="F2268" s="25">
        <f t="shared" si="106"/>
        <v>149.45574831521668</v>
      </c>
      <c r="G2268">
        <v>172.64662388813446</v>
      </c>
      <c r="H2268" s="25">
        <f t="shared" si="107"/>
        <v>72.795377454638981</v>
      </c>
      <c r="K2268">
        <v>20.57557148173963</v>
      </c>
      <c r="L2268">
        <v>2266</v>
      </c>
      <c r="M2268" s="25"/>
      <c r="O2268" s="25"/>
      <c r="Q2268" s="25"/>
    </row>
    <row r="2269" spans="1:17" x14ac:dyDescent="0.25">
      <c r="A2269" s="5">
        <f>+'Net Hash Rate'!B2268</f>
        <v>42088</v>
      </c>
      <c r="B2269">
        <f>+'Net Hash Rate'!G2268</f>
        <v>246.13400268554688</v>
      </c>
      <c r="C2269">
        <v>83.238577655609134</v>
      </c>
      <c r="D2269" s="25">
        <f t="shared" si="105"/>
        <v>162.89542502993774</v>
      </c>
      <c r="E2269">
        <v>105.61391866875653</v>
      </c>
      <c r="F2269" s="25">
        <f t="shared" si="106"/>
        <v>140.52008401679035</v>
      </c>
      <c r="G2269">
        <v>192.53093083432736</v>
      </c>
      <c r="H2269" s="25">
        <f t="shared" si="107"/>
        <v>53.603071851219511</v>
      </c>
      <c r="K2269">
        <v>17.472315610391629</v>
      </c>
      <c r="L2269">
        <v>2267</v>
      </c>
      <c r="M2269" s="25"/>
      <c r="O2269" s="25"/>
      <c r="Q2269" s="25"/>
    </row>
    <row r="2270" spans="1:17" x14ac:dyDescent="0.25">
      <c r="A2270" s="5">
        <f>+'Net Hash Rate'!B2269</f>
        <v>42089</v>
      </c>
      <c r="B2270">
        <f>+'Net Hash Rate'!G2269</f>
        <v>247.64799499511719</v>
      </c>
      <c r="C2270">
        <v>88.150910240268033</v>
      </c>
      <c r="D2270" s="25">
        <f t="shared" si="105"/>
        <v>159.49708475484914</v>
      </c>
      <c r="E2270">
        <v>112.34334609351505</v>
      </c>
      <c r="F2270" s="25">
        <f t="shared" si="106"/>
        <v>135.30464890160215</v>
      </c>
      <c r="G2270">
        <v>206.31886316545328</v>
      </c>
      <c r="H2270" s="25">
        <f t="shared" si="107"/>
        <v>41.329131829663908</v>
      </c>
      <c r="K2270">
        <v>15.822838416672298</v>
      </c>
      <c r="L2270">
        <v>2268</v>
      </c>
      <c r="M2270" s="25"/>
      <c r="O2270" s="25"/>
      <c r="Q2270" s="25"/>
    </row>
    <row r="2271" spans="1:17" x14ac:dyDescent="0.25">
      <c r="A2271" s="5">
        <f>+'Net Hash Rate'!B2270</f>
        <v>42090</v>
      </c>
      <c r="B2271">
        <f>+'Net Hash Rate'!G2270</f>
        <v>246.58099365234375</v>
      </c>
      <c r="C2271">
        <v>80.853418761293838</v>
      </c>
      <c r="D2271" s="25">
        <f t="shared" si="105"/>
        <v>165.72757489104993</v>
      </c>
      <c r="E2271">
        <v>102.30136128141699</v>
      </c>
      <c r="F2271" s="25">
        <f t="shared" si="106"/>
        <v>144.27963237092678</v>
      </c>
      <c r="G2271">
        <v>185.61589400083514</v>
      </c>
      <c r="H2271" s="25">
        <f t="shared" si="107"/>
        <v>60.965099651508609</v>
      </c>
      <c r="K2271">
        <v>18.544724248740511</v>
      </c>
      <c r="L2271">
        <v>2269</v>
      </c>
      <c r="M2271" s="25"/>
      <c r="O2271" s="25"/>
      <c r="Q2271" s="25"/>
    </row>
    <row r="2272" spans="1:17" x14ac:dyDescent="0.25">
      <c r="A2272" s="5">
        <f>+'Net Hash Rate'!B2271</f>
        <v>42091</v>
      </c>
      <c r="B2272">
        <f>+'Net Hash Rate'!G2271</f>
        <v>252.25199890136719</v>
      </c>
      <c r="C2272">
        <v>89.37212828457811</v>
      </c>
      <c r="D2272" s="25">
        <f t="shared" si="105"/>
        <v>162.87987061678908</v>
      </c>
      <c r="E2272">
        <v>113.85494371889894</v>
      </c>
      <c r="F2272" s="25">
        <f t="shared" si="106"/>
        <v>138.39705518246825</v>
      </c>
      <c r="G2272">
        <v>208.95844027351802</v>
      </c>
      <c r="H2272" s="25">
        <f t="shared" si="107"/>
        <v>43.293558627849166</v>
      </c>
      <c r="K2272">
        <v>15.966778433999089</v>
      </c>
      <c r="L2272">
        <v>2270</v>
      </c>
      <c r="M2272" s="25"/>
      <c r="O2272" s="25"/>
      <c r="Q2272" s="25"/>
    </row>
    <row r="2273" spans="1:17" x14ac:dyDescent="0.25">
      <c r="A2273" s="5">
        <f>+'Net Hash Rate'!B2272</f>
        <v>42092</v>
      </c>
      <c r="B2273">
        <f>+'Net Hash Rate'!G2272</f>
        <v>242.01600646972656</v>
      </c>
      <c r="C2273">
        <v>78.039009699110181</v>
      </c>
      <c r="D2273" s="25">
        <f t="shared" si="105"/>
        <v>163.97699677061638</v>
      </c>
      <c r="E2273">
        <v>98.587013824584915</v>
      </c>
      <c r="F2273" s="25">
        <f t="shared" si="106"/>
        <v>143.42899264514165</v>
      </c>
      <c r="G2273">
        <v>178.40573584999149</v>
      </c>
      <c r="H2273" s="25">
        <f t="shared" si="107"/>
        <v>63.610270619735076</v>
      </c>
      <c r="K2273">
        <v>19.152458304287343</v>
      </c>
      <c r="L2273">
        <v>2271</v>
      </c>
      <c r="M2273" s="25"/>
      <c r="O2273" s="25"/>
      <c r="Q2273" s="25"/>
    </row>
    <row r="2274" spans="1:17" x14ac:dyDescent="0.25">
      <c r="A2274" s="5">
        <f>+'Net Hash Rate'!B2273</f>
        <v>42093</v>
      </c>
      <c r="B2274">
        <f>+'Net Hash Rate'!G2273</f>
        <v>246.85200500488281</v>
      </c>
      <c r="C2274">
        <v>81.960401682806662</v>
      </c>
      <c r="D2274" s="25">
        <f t="shared" si="105"/>
        <v>164.89160332207615</v>
      </c>
      <c r="E2274">
        <v>103.82050028156986</v>
      </c>
      <c r="F2274" s="25">
        <f t="shared" si="106"/>
        <v>143.03150472331293</v>
      </c>
      <c r="G2274">
        <v>188.7360532884656</v>
      </c>
      <c r="H2274" s="25">
        <f t="shared" si="107"/>
        <v>58.115951716417214</v>
      </c>
      <c r="K2274">
        <v>18.103296569548526</v>
      </c>
      <c r="L2274">
        <v>2272</v>
      </c>
      <c r="M2274" s="25"/>
      <c r="O2274" s="25"/>
      <c r="Q2274" s="25"/>
    </row>
    <row r="2275" spans="1:17" x14ac:dyDescent="0.25">
      <c r="A2275" s="5">
        <f>+'Net Hash Rate'!B2274</f>
        <v>42094</v>
      </c>
      <c r="B2275">
        <f>+'Net Hash Rate'!G2274</f>
        <v>243.38900756835938</v>
      </c>
      <c r="C2275">
        <v>77.226728534253283</v>
      </c>
      <c r="D2275" s="25">
        <f t="shared" si="105"/>
        <v>166.16227903410609</v>
      </c>
      <c r="E2275">
        <v>97.412308087410125</v>
      </c>
      <c r="F2275" s="25">
        <f t="shared" si="106"/>
        <v>145.97669948094926</v>
      </c>
      <c r="G2275">
        <v>175.82319186164796</v>
      </c>
      <c r="H2275" s="25">
        <f t="shared" si="107"/>
        <v>67.565815706711419</v>
      </c>
      <c r="K2275">
        <v>19.756156548870887</v>
      </c>
      <c r="L2275">
        <v>2273</v>
      </c>
      <c r="M2275" s="25"/>
      <c r="O2275" s="25"/>
      <c r="Q2275" s="25"/>
    </row>
    <row r="2276" spans="1:17" x14ac:dyDescent="0.25">
      <c r="A2276" s="5">
        <f>+'Net Hash Rate'!B2275</f>
        <v>42095</v>
      </c>
      <c r="B2276">
        <f>+'Net Hash Rate'!G2275</f>
        <v>246.55499267578125</v>
      </c>
      <c r="C2276">
        <v>84.027601986833304</v>
      </c>
      <c r="D2276" s="25">
        <f t="shared" si="105"/>
        <v>162.52739068894795</v>
      </c>
      <c r="E2276">
        <v>106.68802032962374</v>
      </c>
      <c r="F2276" s="25">
        <f t="shared" si="106"/>
        <v>139.86697234615752</v>
      </c>
      <c r="G2276">
        <v>194.712415382193</v>
      </c>
      <c r="H2276" s="25">
        <f t="shared" si="107"/>
        <v>51.842577293588249</v>
      </c>
      <c r="K2276">
        <v>17.213527647761961</v>
      </c>
      <c r="L2276">
        <v>2274</v>
      </c>
      <c r="M2276" s="25"/>
      <c r="O2276" s="25"/>
      <c r="Q2276" s="25"/>
    </row>
    <row r="2277" spans="1:17" x14ac:dyDescent="0.25">
      <c r="A2277" s="5">
        <f>+'Net Hash Rate'!B2276</f>
        <v>42096</v>
      </c>
      <c r="B2277">
        <f>+'Net Hash Rate'!G2276</f>
        <v>252.25700378417969</v>
      </c>
      <c r="C2277">
        <v>71.340834418559908</v>
      </c>
      <c r="D2277" s="25">
        <f t="shared" si="105"/>
        <v>180.91616936561979</v>
      </c>
      <c r="E2277">
        <v>88.941495022156261</v>
      </c>
      <c r="F2277" s="25">
        <f t="shared" si="106"/>
        <v>163.31550876202343</v>
      </c>
      <c r="G2277">
        <v>157.3112611368262</v>
      </c>
      <c r="H2277" s="25">
        <f t="shared" si="107"/>
        <v>94.945742647353484</v>
      </c>
      <c r="K2277">
        <v>24.669460780850887</v>
      </c>
      <c r="L2277">
        <v>2275</v>
      </c>
      <c r="M2277" s="25"/>
      <c r="O2277" s="25"/>
      <c r="Q2277" s="25"/>
    </row>
    <row r="2278" spans="1:17" x14ac:dyDescent="0.25">
      <c r="A2278" s="5">
        <f>+'Net Hash Rate'!B2277</f>
        <v>42097</v>
      </c>
      <c r="B2278">
        <f>+'Net Hash Rate'!G2277</f>
        <v>253.54400634765625</v>
      </c>
      <c r="C2278">
        <v>77.187974305067314</v>
      </c>
      <c r="D2278" s="25">
        <f t="shared" si="105"/>
        <v>176.35603204258894</v>
      </c>
      <c r="E2278">
        <v>96.97117903886145</v>
      </c>
      <c r="F2278" s="25">
        <f t="shared" si="106"/>
        <v>156.57282730879479</v>
      </c>
      <c r="G2278">
        <v>173.81903782728466</v>
      </c>
      <c r="H2278" s="25">
        <f t="shared" si="107"/>
        <v>79.72496852037159</v>
      </c>
      <c r="K2278">
        <v>21.394636642424278</v>
      </c>
      <c r="L2278">
        <v>2276</v>
      </c>
      <c r="M2278" s="25"/>
      <c r="O2278" s="25"/>
      <c r="Q2278" s="25"/>
    </row>
    <row r="2279" spans="1:17" x14ac:dyDescent="0.25">
      <c r="A2279" s="5">
        <f>+'Net Hash Rate'!B2278</f>
        <v>42098</v>
      </c>
      <c r="B2279">
        <f>+'Net Hash Rate'!G2278</f>
        <v>253.12100219726563</v>
      </c>
      <c r="C2279">
        <v>77.097809978136496</v>
      </c>
      <c r="D2279" s="25">
        <f t="shared" si="105"/>
        <v>176.02319221912913</v>
      </c>
      <c r="E2279">
        <v>96.862746599175395</v>
      </c>
      <c r="F2279" s="25">
        <f t="shared" si="106"/>
        <v>156.25825559809022</v>
      </c>
      <c r="G2279">
        <v>173.63964290360099</v>
      </c>
      <c r="H2279" s="25">
        <f t="shared" si="107"/>
        <v>79.481359293664639</v>
      </c>
      <c r="K2279">
        <v>21.373995243487101</v>
      </c>
      <c r="L2279">
        <v>2277</v>
      </c>
      <c r="M2279" s="25"/>
      <c r="O2279" s="25"/>
      <c r="Q2279" s="25"/>
    </row>
    <row r="2280" spans="1:17" x14ac:dyDescent="0.25">
      <c r="A2280" s="5">
        <f>+'Net Hash Rate'!B2279</f>
        <v>42099</v>
      </c>
      <c r="B2280">
        <f>+'Net Hash Rate'!G2279</f>
        <v>259.94500732421875</v>
      </c>
      <c r="C2280">
        <v>79.448233090667216</v>
      </c>
      <c r="D2280" s="25">
        <f t="shared" si="105"/>
        <v>180.49677423355155</v>
      </c>
      <c r="E2280">
        <v>99.849800186059198</v>
      </c>
      <c r="F2280" s="25">
        <f t="shared" si="106"/>
        <v>160.09520713815954</v>
      </c>
      <c r="G2280">
        <v>179.09968756810932</v>
      </c>
      <c r="H2280" s="25">
        <f t="shared" si="107"/>
        <v>80.845319756109433</v>
      </c>
      <c r="K2280">
        <v>21.233283508812761</v>
      </c>
      <c r="L2280">
        <v>2278</v>
      </c>
      <c r="M2280" s="25"/>
      <c r="O2280" s="25"/>
      <c r="Q2280" s="25"/>
    </row>
    <row r="2281" spans="1:17" x14ac:dyDescent="0.25">
      <c r="A2281" s="5">
        <f>+'Net Hash Rate'!B2280</f>
        <v>42100</v>
      </c>
      <c r="B2281">
        <f>+'Net Hash Rate'!G2280</f>
        <v>254.51899719238281</v>
      </c>
      <c r="C2281">
        <v>80.995804461689602</v>
      </c>
      <c r="D2281" s="25">
        <f t="shared" si="105"/>
        <v>173.52319273069321</v>
      </c>
      <c r="E2281">
        <v>102.19512300035832</v>
      </c>
      <c r="F2281" s="25">
        <f t="shared" si="106"/>
        <v>152.3238741920245</v>
      </c>
      <c r="G2281">
        <v>184.54387586381662</v>
      </c>
      <c r="H2281" s="25">
        <f t="shared" si="107"/>
        <v>69.975121328566189</v>
      </c>
      <c r="K2281">
        <v>19.644766495395899</v>
      </c>
      <c r="L2281">
        <v>2279</v>
      </c>
      <c r="M2281" s="25"/>
      <c r="O2281" s="25"/>
      <c r="Q2281" s="25"/>
    </row>
    <row r="2282" spans="1:17" x14ac:dyDescent="0.25">
      <c r="A2282" s="5">
        <f>+'Net Hash Rate'!B2281</f>
        <v>42101</v>
      </c>
      <c r="B2282">
        <f>+'Net Hash Rate'!G2281</f>
        <v>252.79600524902344</v>
      </c>
      <c r="C2282">
        <v>71.316309518191332</v>
      </c>
      <c r="D2282" s="25">
        <f t="shared" si="105"/>
        <v>181.47969573083211</v>
      </c>
      <c r="E2282">
        <v>88.887037808649879</v>
      </c>
      <c r="F2282" s="25">
        <f t="shared" si="106"/>
        <v>163.90896744037354</v>
      </c>
      <c r="G2282">
        <v>157.14053185293611</v>
      </c>
      <c r="H2282" s="25">
        <f t="shared" si="107"/>
        <v>95.655473396087331</v>
      </c>
      <c r="K2282">
        <v>24.788458540475787</v>
      </c>
      <c r="L2282">
        <v>2280</v>
      </c>
      <c r="M2282" s="25"/>
      <c r="O2282" s="25"/>
      <c r="Q2282" s="25"/>
    </row>
    <row r="2283" spans="1:17" x14ac:dyDescent="0.25">
      <c r="A2283" s="5">
        <f>+'Net Hash Rate'!B2282</f>
        <v>42102</v>
      </c>
      <c r="B2283">
        <f>+'Net Hash Rate'!G2282</f>
        <v>244.36000061035156</v>
      </c>
      <c r="C2283">
        <v>75.966851945916289</v>
      </c>
      <c r="D2283" s="25">
        <f t="shared" si="105"/>
        <v>168.39314866443527</v>
      </c>
      <c r="E2283">
        <v>95.634517529420549</v>
      </c>
      <c r="F2283" s="25">
        <f t="shared" si="106"/>
        <v>148.72548308093101</v>
      </c>
      <c r="G2283">
        <v>172.03356448854291</v>
      </c>
      <c r="H2283" s="25">
        <f t="shared" si="107"/>
        <v>72.326436121808655</v>
      </c>
      <c r="K2283">
        <v>20.54862866560072</v>
      </c>
      <c r="L2283">
        <v>2281</v>
      </c>
      <c r="M2283" s="25"/>
      <c r="O2283" s="25"/>
      <c r="Q2283" s="25"/>
    </row>
    <row r="2284" spans="1:17" x14ac:dyDescent="0.25">
      <c r="A2284" s="5">
        <f>+'Net Hash Rate'!B2283</f>
        <v>42103</v>
      </c>
      <c r="B2284">
        <f>+'Net Hash Rate'!G2283</f>
        <v>243.25999450683594</v>
      </c>
      <c r="C2284">
        <v>72.679345782988079</v>
      </c>
      <c r="D2284" s="25">
        <f t="shared" si="105"/>
        <v>170.58064872384784</v>
      </c>
      <c r="E2284">
        <v>91.1342598921442</v>
      </c>
      <c r="F2284" s="25">
        <f t="shared" si="106"/>
        <v>152.12573461469174</v>
      </c>
      <c r="G2284">
        <v>162.8223737491611</v>
      </c>
      <c r="H2284" s="25">
        <f t="shared" si="107"/>
        <v>80.437620757674836</v>
      </c>
      <c r="K2284">
        <v>22.183444177294778</v>
      </c>
      <c r="L2284">
        <v>2282</v>
      </c>
      <c r="M2284" s="25"/>
      <c r="O2284" s="25"/>
      <c r="Q2284" s="25"/>
    </row>
    <row r="2285" spans="1:17" x14ac:dyDescent="0.25">
      <c r="A2285" s="5">
        <f>+'Net Hash Rate'!B2284</f>
        <v>42104</v>
      </c>
      <c r="B2285">
        <f>+'Net Hash Rate'!G2284</f>
        <v>235.22000122070313</v>
      </c>
      <c r="C2285">
        <v>73.870848279933924</v>
      </c>
      <c r="D2285" s="25">
        <f t="shared" si="105"/>
        <v>161.34915294076922</v>
      </c>
      <c r="E2285">
        <v>93.087381130888602</v>
      </c>
      <c r="F2285" s="25">
        <f t="shared" si="106"/>
        <v>142.13262008981451</v>
      </c>
      <c r="G2285">
        <v>167.7340029904218</v>
      </c>
      <c r="H2285" s="25">
        <f t="shared" si="107"/>
        <v>67.485998230281325</v>
      </c>
      <c r="K2285">
        <v>20.151292122325223</v>
      </c>
      <c r="L2285">
        <v>2283</v>
      </c>
      <c r="M2285" s="25"/>
      <c r="O2285" s="25"/>
      <c r="Q2285" s="25"/>
    </row>
    <row r="2286" spans="1:17" x14ac:dyDescent="0.25">
      <c r="A2286" s="5">
        <f>+'Net Hash Rate'!B2285</f>
        <v>42105</v>
      </c>
      <c r="B2286">
        <f>+'Net Hash Rate'!G2285</f>
        <v>236.11700439453125</v>
      </c>
      <c r="C2286">
        <v>78.355685275095709</v>
      </c>
      <c r="D2286" s="25">
        <f t="shared" si="105"/>
        <v>157.76131911943554</v>
      </c>
      <c r="E2286">
        <v>99.249700162742855</v>
      </c>
      <c r="F2286" s="25">
        <f t="shared" si="106"/>
        <v>136.86730423178841</v>
      </c>
      <c r="G2286">
        <v>180.41250099380818</v>
      </c>
      <c r="H2286" s="25">
        <f t="shared" si="107"/>
        <v>55.70450340072307</v>
      </c>
      <c r="K2286">
        <v>18.121321724073958</v>
      </c>
      <c r="L2286">
        <v>2284</v>
      </c>
      <c r="M2286" s="25"/>
      <c r="O2286" s="25"/>
      <c r="Q2286" s="25"/>
    </row>
    <row r="2287" spans="1:17" x14ac:dyDescent="0.25">
      <c r="A2287" s="5">
        <f>+'Net Hash Rate'!B2286</f>
        <v>42106</v>
      </c>
      <c r="B2287">
        <f>+'Net Hash Rate'!G2286</f>
        <v>235.63499450683594</v>
      </c>
      <c r="C2287">
        <v>80.865965173000149</v>
      </c>
      <c r="D2287" s="25">
        <f t="shared" si="105"/>
        <v>154.76902933383579</v>
      </c>
      <c r="E2287">
        <v>102.73646976808126</v>
      </c>
      <c r="F2287" s="25">
        <f t="shared" si="106"/>
        <v>132.89852473875467</v>
      </c>
      <c r="G2287">
        <v>187.69244486767388</v>
      </c>
      <c r="H2287" s="25">
        <f t="shared" si="107"/>
        <v>47.942549639162053</v>
      </c>
      <c r="K2287">
        <v>16.983863759812255</v>
      </c>
      <c r="L2287">
        <v>2285</v>
      </c>
      <c r="M2287" s="25"/>
      <c r="O2287" s="25"/>
      <c r="Q2287" s="25"/>
    </row>
    <row r="2288" spans="1:17" x14ac:dyDescent="0.25">
      <c r="A2288" s="5">
        <f>+'Net Hash Rate'!B2287</f>
        <v>42107</v>
      </c>
      <c r="B2288">
        <f>+'Net Hash Rate'!G2287</f>
        <v>223.406005859375</v>
      </c>
      <c r="C2288">
        <v>69.30506375302231</v>
      </c>
      <c r="D2288" s="25">
        <f t="shared" si="105"/>
        <v>154.1009421063527</v>
      </c>
      <c r="E2288">
        <v>87.229885914753893</v>
      </c>
      <c r="F2288" s="25">
        <f t="shared" si="106"/>
        <v>136.17611994462112</v>
      </c>
      <c r="G2288">
        <v>156.8588576020004</v>
      </c>
      <c r="H2288" s="25">
        <f t="shared" si="107"/>
        <v>66.547148257374602</v>
      </c>
      <c r="K2288">
        <v>20.632966827689724</v>
      </c>
      <c r="L2288">
        <v>2286</v>
      </c>
      <c r="M2288" s="25"/>
      <c r="O2288" s="25"/>
      <c r="Q2288" s="25"/>
    </row>
    <row r="2289" spans="1:17" x14ac:dyDescent="0.25">
      <c r="A2289" s="5">
        <f>+'Net Hash Rate'!B2288</f>
        <v>42108</v>
      </c>
      <c r="B2289">
        <f>+'Net Hash Rate'!G2288</f>
        <v>218.27400207519531</v>
      </c>
      <c r="C2289">
        <v>78.897274539983428</v>
      </c>
      <c r="D2289" s="25">
        <f t="shared" si="105"/>
        <v>139.3767275352119</v>
      </c>
      <c r="E2289">
        <v>100.67900649681197</v>
      </c>
      <c r="F2289" s="25">
        <f t="shared" si="106"/>
        <v>117.59499557838335</v>
      </c>
      <c r="G2289">
        <v>185.2901442831124</v>
      </c>
      <c r="H2289" s="25">
        <f t="shared" si="107"/>
        <v>32.983857792082915</v>
      </c>
      <c r="K2289">
        <v>15.357095879588298</v>
      </c>
      <c r="L2289">
        <v>2287</v>
      </c>
      <c r="M2289" s="25"/>
      <c r="O2289" s="25"/>
      <c r="Q2289" s="25"/>
    </row>
    <row r="2290" spans="1:17" x14ac:dyDescent="0.25">
      <c r="A2290" s="5">
        <f>+'Net Hash Rate'!B2289</f>
        <v>42109</v>
      </c>
      <c r="B2290">
        <f>+'Net Hash Rate'!G2289</f>
        <v>223.56599426269531</v>
      </c>
      <c r="C2290">
        <v>91.926602564153498</v>
      </c>
      <c r="D2290" s="25">
        <f t="shared" si="105"/>
        <v>131.63939169854183</v>
      </c>
      <c r="E2290">
        <v>118.47923086954128</v>
      </c>
      <c r="F2290" s="25">
        <f t="shared" si="106"/>
        <v>105.08676339315403</v>
      </c>
      <c r="G2290">
        <v>221.62291552182032</v>
      </c>
      <c r="H2290" s="25">
        <f t="shared" si="107"/>
        <v>1.943078740874995</v>
      </c>
      <c r="K2290">
        <v>11.898428149668103</v>
      </c>
      <c r="L2290">
        <v>2288</v>
      </c>
      <c r="M2290" s="25"/>
      <c r="O2290" s="25"/>
      <c r="Q2290" s="25"/>
    </row>
    <row r="2291" spans="1:17" x14ac:dyDescent="0.25">
      <c r="A2291" s="5">
        <f>+'Net Hash Rate'!B2290</f>
        <v>42110</v>
      </c>
      <c r="B2291">
        <f>+'Net Hash Rate'!G2290</f>
        <v>228.10699462890625</v>
      </c>
      <c r="C2291">
        <v>76.524306754875184</v>
      </c>
      <c r="D2291" s="25">
        <f t="shared" si="105"/>
        <v>151.58268787403108</v>
      </c>
      <c r="E2291">
        <v>97.025059738009446</v>
      </c>
      <c r="F2291" s="25">
        <f t="shared" si="106"/>
        <v>131.0819348908968</v>
      </c>
      <c r="G2291">
        <v>176.66023470099466</v>
      </c>
      <c r="H2291" s="25">
        <f t="shared" si="107"/>
        <v>51.446759927911586</v>
      </c>
      <c r="K2291">
        <v>17.745614085344418</v>
      </c>
      <c r="L2291">
        <v>2289</v>
      </c>
      <c r="M2291" s="25"/>
      <c r="O2291" s="25"/>
      <c r="Q2291" s="25"/>
    </row>
    <row r="2292" spans="1:17" x14ac:dyDescent="0.25">
      <c r="A2292" s="5">
        <f>+'Net Hash Rate'!B2291</f>
        <v>42111</v>
      </c>
      <c r="B2292">
        <f>+'Net Hash Rate'!G2291</f>
        <v>222.23199462890625</v>
      </c>
      <c r="C2292">
        <v>80.953495281721061</v>
      </c>
      <c r="D2292" s="25">
        <f t="shared" si="105"/>
        <v>141.27849934718517</v>
      </c>
      <c r="E2292">
        <v>103.36895661283735</v>
      </c>
      <c r="F2292" s="25">
        <f t="shared" si="106"/>
        <v>118.8630380160689</v>
      </c>
      <c r="G2292">
        <v>190.44181615355862</v>
      </c>
      <c r="H2292" s="25">
        <f t="shared" si="107"/>
        <v>31.790178475347631</v>
      </c>
      <c r="K2292">
        <v>15.126541159452383</v>
      </c>
      <c r="L2292">
        <v>2290</v>
      </c>
      <c r="M2292" s="25"/>
      <c r="O2292" s="25"/>
      <c r="Q2292" s="25"/>
    </row>
    <row r="2293" spans="1:17" x14ac:dyDescent="0.25">
      <c r="A2293" s="5">
        <f>+'Net Hash Rate'!B2292</f>
        <v>42112</v>
      </c>
      <c r="B2293">
        <f>+'Net Hash Rate'!G2292</f>
        <v>222.84300231933594</v>
      </c>
      <c r="C2293">
        <v>71.128571037258908</v>
      </c>
      <c r="D2293" s="25">
        <f t="shared" si="105"/>
        <v>151.71443128207704</v>
      </c>
      <c r="E2293">
        <v>89.770855197733056</v>
      </c>
      <c r="F2293" s="25">
        <f t="shared" si="106"/>
        <v>133.07214712160288</v>
      </c>
      <c r="G2293">
        <v>162.18680801909485</v>
      </c>
      <c r="H2293" s="25">
        <f t="shared" si="107"/>
        <v>60.656194300241083</v>
      </c>
      <c r="K2293">
        <v>19.531653521781958</v>
      </c>
      <c r="L2293">
        <v>2291</v>
      </c>
      <c r="M2293" s="25"/>
      <c r="O2293" s="25"/>
      <c r="Q2293" s="25"/>
    </row>
    <row r="2294" spans="1:17" x14ac:dyDescent="0.25">
      <c r="A2294" s="5">
        <f>+'Net Hash Rate'!B2293</f>
        <v>42113</v>
      </c>
      <c r="B2294">
        <f>+'Net Hash Rate'!G2293</f>
        <v>221.69099426269531</v>
      </c>
      <c r="C2294">
        <v>71.299432430604398</v>
      </c>
      <c r="D2294" s="25">
        <f t="shared" si="105"/>
        <v>150.39156183209093</v>
      </c>
      <c r="E2294">
        <v>90.050897314090292</v>
      </c>
      <c r="F2294" s="25">
        <f t="shared" si="106"/>
        <v>131.64009694860502</v>
      </c>
      <c r="G2294">
        <v>162.89096265399107</v>
      </c>
      <c r="H2294" s="25">
        <f t="shared" si="107"/>
        <v>58.800031608704245</v>
      </c>
      <c r="K2294">
        <v>19.24861607558416</v>
      </c>
      <c r="L2294">
        <v>2292</v>
      </c>
      <c r="M2294" s="25"/>
      <c r="O2294" s="25"/>
      <c r="Q2294" s="25"/>
    </row>
    <row r="2295" spans="1:17" x14ac:dyDescent="0.25">
      <c r="A2295" s="5">
        <f>+'Net Hash Rate'!B2294</f>
        <v>42114</v>
      </c>
      <c r="B2295">
        <f>+'Net Hash Rate'!G2294</f>
        <v>224.30799865722656</v>
      </c>
      <c r="C2295">
        <v>80.057071168419213</v>
      </c>
      <c r="D2295" s="25">
        <f t="shared" si="105"/>
        <v>144.25092748880735</v>
      </c>
      <c r="E2295">
        <v>102.0511619189012</v>
      </c>
      <c r="F2295" s="25">
        <f t="shared" si="106"/>
        <v>122.25683673832536</v>
      </c>
      <c r="G2295">
        <v>187.48720743914868</v>
      </c>
      <c r="H2295" s="25">
        <f t="shared" si="107"/>
        <v>36.820791218077886</v>
      </c>
      <c r="K2295">
        <v>15.740692802476943</v>
      </c>
      <c r="L2295">
        <v>2293</v>
      </c>
      <c r="M2295" s="25"/>
      <c r="O2295" s="25"/>
      <c r="Q2295" s="25"/>
    </row>
    <row r="2296" spans="1:17" x14ac:dyDescent="0.25">
      <c r="A2296" s="5">
        <f>+'Net Hash Rate'!B2295</f>
        <v>42115</v>
      </c>
      <c r="B2296">
        <f>+'Net Hash Rate'!G2295</f>
        <v>235.81500244140625</v>
      </c>
      <c r="C2296">
        <v>81.54350804275235</v>
      </c>
      <c r="D2296" s="25">
        <f t="shared" si="105"/>
        <v>154.27149439865389</v>
      </c>
      <c r="E2296">
        <v>103.66573859462149</v>
      </c>
      <c r="F2296" s="25">
        <f t="shared" si="106"/>
        <v>132.14926384678478</v>
      </c>
      <c r="G2296">
        <v>189.59954317335723</v>
      </c>
      <c r="H2296" s="25">
        <f t="shared" si="107"/>
        <v>46.215459268049017</v>
      </c>
      <c r="K2296">
        <v>16.736629956398588</v>
      </c>
      <c r="L2296">
        <v>2294</v>
      </c>
      <c r="M2296" s="25"/>
      <c r="O2296" s="25"/>
      <c r="Q2296" s="25"/>
    </row>
    <row r="2297" spans="1:17" x14ac:dyDescent="0.25">
      <c r="A2297" s="5">
        <f>+'Net Hash Rate'!B2296</f>
        <v>42116</v>
      </c>
      <c r="B2297">
        <f>+'Net Hash Rate'!G2296</f>
        <v>233.92300415039063</v>
      </c>
      <c r="C2297">
        <v>71.726513286577728</v>
      </c>
      <c r="D2297" s="25">
        <f t="shared" si="105"/>
        <v>162.1964908638129</v>
      </c>
      <c r="E2297">
        <v>90.174124770335013</v>
      </c>
      <c r="F2297" s="25">
        <f t="shared" si="106"/>
        <v>143.7488793800556</v>
      </c>
      <c r="G2297">
        <v>161.83387157899028</v>
      </c>
      <c r="H2297" s="25">
        <f t="shared" si="107"/>
        <v>72.089132571400341</v>
      </c>
      <c r="K2297">
        <v>21.10146229043773</v>
      </c>
      <c r="L2297">
        <v>2295</v>
      </c>
      <c r="M2297" s="25"/>
      <c r="O2297" s="25"/>
      <c r="Q2297" s="25"/>
    </row>
    <row r="2298" spans="1:17" x14ac:dyDescent="0.25">
      <c r="A2298" s="5">
        <f>+'Net Hash Rate'!B2297</f>
        <v>42117</v>
      </c>
      <c r="B2298">
        <f>+'Net Hash Rate'!G2297</f>
        <v>235.56199645996094</v>
      </c>
      <c r="C2298">
        <v>79.968953757856639</v>
      </c>
      <c r="D2298" s="25">
        <f t="shared" si="105"/>
        <v>155.5930427021043</v>
      </c>
      <c r="E2298">
        <v>101.4998841021704</v>
      </c>
      <c r="F2298" s="25">
        <f t="shared" si="106"/>
        <v>134.06211235779054</v>
      </c>
      <c r="G2298">
        <v>185.13678302465732</v>
      </c>
      <c r="H2298" s="25">
        <f t="shared" si="107"/>
        <v>50.425213435303618</v>
      </c>
      <c r="K2298">
        <v>17.343574871750462</v>
      </c>
      <c r="L2298">
        <v>2296</v>
      </c>
      <c r="M2298" s="25"/>
      <c r="O2298" s="25"/>
      <c r="Q2298" s="25"/>
    </row>
    <row r="2299" spans="1:17" x14ac:dyDescent="0.25">
      <c r="A2299" s="5">
        <f>+'Net Hash Rate'!B2298</f>
        <v>42118</v>
      </c>
      <c r="B2299">
        <f>+'Net Hash Rate'!G2298</f>
        <v>230.78599548339844</v>
      </c>
      <c r="C2299">
        <v>72.647061589358884</v>
      </c>
      <c r="D2299" s="25">
        <f t="shared" si="105"/>
        <v>158.13893389403955</v>
      </c>
      <c r="E2299">
        <v>91.565746207445258</v>
      </c>
      <c r="F2299" s="25">
        <f t="shared" si="106"/>
        <v>139.22024927595317</v>
      </c>
      <c r="G2299">
        <v>165.05537660640175</v>
      </c>
      <c r="H2299" s="25">
        <f t="shared" si="107"/>
        <v>65.730618876996687</v>
      </c>
      <c r="K2299">
        <v>20.061301776914167</v>
      </c>
      <c r="L2299">
        <v>2297</v>
      </c>
      <c r="M2299" s="25"/>
      <c r="O2299" s="25"/>
      <c r="Q2299" s="25"/>
    </row>
    <row r="2300" spans="1:17" x14ac:dyDescent="0.25">
      <c r="A2300" s="5">
        <f>+'Net Hash Rate'!B2299</f>
        <v>42119</v>
      </c>
      <c r="B2300">
        <f>+'Net Hash Rate'!G2299</f>
        <v>225.85299682617188</v>
      </c>
      <c r="C2300">
        <v>59.541448070656031</v>
      </c>
      <c r="D2300" s="25">
        <f t="shared" si="105"/>
        <v>166.31154875551584</v>
      </c>
      <c r="E2300">
        <v>73.646418999024434</v>
      </c>
      <c r="F2300" s="25">
        <f t="shared" si="106"/>
        <v>152.20657782714744</v>
      </c>
      <c r="G2300">
        <v>128.43717857027156</v>
      </c>
      <c r="H2300" s="25">
        <f t="shared" si="107"/>
        <v>97.415818255900319</v>
      </c>
      <c r="K2300">
        <v>28.298372186677671</v>
      </c>
      <c r="L2300">
        <v>2298</v>
      </c>
      <c r="M2300" s="25"/>
      <c r="O2300" s="25"/>
      <c r="Q2300" s="25"/>
    </row>
    <row r="2301" spans="1:17" x14ac:dyDescent="0.25">
      <c r="A2301" s="5">
        <f>+'Net Hash Rate'!B2300</f>
        <v>42120</v>
      </c>
      <c r="B2301">
        <f>+'Net Hash Rate'!G2300</f>
        <v>218.81500244140625</v>
      </c>
      <c r="C2301">
        <v>74.834419314818817</v>
      </c>
      <c r="D2301" s="25">
        <f t="shared" si="105"/>
        <v>143.98058312658742</v>
      </c>
      <c r="E2301">
        <v>95.044842117047352</v>
      </c>
      <c r="F2301" s="25">
        <f t="shared" si="106"/>
        <v>123.7701603243589</v>
      </c>
      <c r="G2301">
        <v>173.55222949230412</v>
      </c>
      <c r="H2301" s="25">
        <f t="shared" si="107"/>
        <v>45.262772949102128</v>
      </c>
      <c r="K2301">
        <v>17.097781817098177</v>
      </c>
      <c r="L2301">
        <v>2299</v>
      </c>
      <c r="M2301" s="25"/>
      <c r="O2301" s="25"/>
      <c r="Q2301" s="25"/>
    </row>
    <row r="2302" spans="1:17" x14ac:dyDescent="0.25">
      <c r="A2302" s="5">
        <f>+'Net Hash Rate'!B2301</f>
        <v>42121</v>
      </c>
      <c r="B2302">
        <f>+'Net Hash Rate'!G2301</f>
        <v>228.49899291992188</v>
      </c>
      <c r="C2302">
        <v>78.400827185145687</v>
      </c>
      <c r="D2302" s="25">
        <f t="shared" si="105"/>
        <v>150.09816573477619</v>
      </c>
      <c r="E2302">
        <v>99.602826234116449</v>
      </c>
      <c r="F2302" s="25">
        <f t="shared" si="106"/>
        <v>128.89616668580544</v>
      </c>
      <c r="G2302">
        <v>181.96199153984318</v>
      </c>
      <c r="H2302" s="25">
        <f t="shared" si="107"/>
        <v>46.537001380078692</v>
      </c>
      <c r="K2302">
        <v>16.990643048866204</v>
      </c>
      <c r="L2302">
        <v>2300</v>
      </c>
      <c r="M2302" s="25"/>
      <c r="O2302" s="25"/>
      <c r="Q2302" s="25"/>
    </row>
    <row r="2303" spans="1:17" x14ac:dyDescent="0.25">
      <c r="A2303" s="5">
        <f>+'Net Hash Rate'!B2302</f>
        <v>42122</v>
      </c>
      <c r="B2303">
        <f>+'Net Hash Rate'!G2302</f>
        <v>225.67599487304688</v>
      </c>
      <c r="C2303">
        <v>74.942376779846185</v>
      </c>
      <c r="D2303" s="25">
        <f t="shared" si="105"/>
        <v>150.73361809320068</v>
      </c>
      <c r="E2303">
        <v>94.932141495970384</v>
      </c>
      <c r="F2303" s="25">
        <f t="shared" si="106"/>
        <v>130.7438533770765</v>
      </c>
      <c r="G2303">
        <v>172.58238253575482</v>
      </c>
      <c r="H2303" s="25">
        <f t="shared" si="107"/>
        <v>53.093612337292058</v>
      </c>
      <c r="K2303">
        <v>18.097295719137559</v>
      </c>
      <c r="L2303">
        <v>2301</v>
      </c>
      <c r="M2303" s="25"/>
      <c r="O2303" s="25"/>
      <c r="Q2303" s="25"/>
    </row>
    <row r="2304" spans="1:17" x14ac:dyDescent="0.25">
      <c r="A2304" s="5">
        <f>+'Net Hash Rate'!B2303</f>
        <v>42123</v>
      </c>
      <c r="B2304">
        <f>+'Net Hash Rate'!G2303</f>
        <v>225.97599792480469</v>
      </c>
      <c r="C2304">
        <v>85.55818539723748</v>
      </c>
      <c r="D2304" s="25">
        <f t="shared" si="105"/>
        <v>140.41781252756721</v>
      </c>
      <c r="E2304">
        <v>109.58821201861494</v>
      </c>
      <c r="F2304" s="25">
        <f t="shared" si="106"/>
        <v>116.38778590618975</v>
      </c>
      <c r="G2304">
        <v>202.93285042935563</v>
      </c>
      <c r="H2304" s="25">
        <f t="shared" si="107"/>
        <v>23.043147495449062</v>
      </c>
      <c r="K2304">
        <v>14.024235402484255</v>
      </c>
      <c r="L2304">
        <v>2302</v>
      </c>
      <c r="M2304" s="25"/>
      <c r="O2304" s="25"/>
      <c r="Q2304" s="25"/>
    </row>
    <row r="2305" spans="1:17" x14ac:dyDescent="0.25">
      <c r="A2305" s="5">
        <f>+'Net Hash Rate'!B2304</f>
        <v>42124</v>
      </c>
      <c r="B2305">
        <f>+'Net Hash Rate'!G2304</f>
        <v>236.57000732421875</v>
      </c>
      <c r="C2305">
        <v>74.168550488431805</v>
      </c>
      <c r="D2305" s="25">
        <f t="shared" si="105"/>
        <v>162.40145683578695</v>
      </c>
      <c r="E2305">
        <v>93.447181296342265</v>
      </c>
      <c r="F2305" s="25">
        <f t="shared" si="106"/>
        <v>143.1228260278765</v>
      </c>
      <c r="G2305">
        <v>168.33502266967034</v>
      </c>
      <c r="H2305" s="25">
        <f t="shared" si="107"/>
        <v>68.234984654548413</v>
      </c>
      <c r="K2305">
        <v>20.217384745288026</v>
      </c>
      <c r="L2305">
        <v>2303</v>
      </c>
      <c r="M2305" s="25"/>
      <c r="O2305" s="25"/>
      <c r="Q2305" s="25"/>
    </row>
    <row r="2306" spans="1:17" x14ac:dyDescent="0.25">
      <c r="A2306" s="5">
        <f>+'Net Hash Rate'!B2305</f>
        <v>42125</v>
      </c>
      <c r="B2306">
        <f>+'Net Hash Rate'!G2305</f>
        <v>232.12399291992188</v>
      </c>
      <c r="C2306">
        <v>68.954773336790822</v>
      </c>
      <c r="D2306" s="25">
        <f t="shared" si="105"/>
        <v>163.16921958313105</v>
      </c>
      <c r="E2306">
        <v>86.41316346235007</v>
      </c>
      <c r="F2306" s="25">
        <f t="shared" si="106"/>
        <v>145.7108294575718</v>
      </c>
      <c r="G2306">
        <v>154.23027990508493</v>
      </c>
      <c r="H2306" s="25">
        <f t="shared" si="107"/>
        <v>77.893713014836948</v>
      </c>
      <c r="K2306">
        <v>22.430826908043453</v>
      </c>
      <c r="L2306">
        <v>2304</v>
      </c>
      <c r="M2306" s="25"/>
      <c r="O2306" s="25"/>
      <c r="Q2306" s="25"/>
    </row>
    <row r="2307" spans="1:17" x14ac:dyDescent="0.25">
      <c r="A2307" s="5">
        <f>+'Net Hash Rate'!B2306</f>
        <v>42126</v>
      </c>
      <c r="B2307">
        <f>+'Net Hash Rate'!G2306</f>
        <v>234.90400695800781</v>
      </c>
      <c r="C2307">
        <v>74.332182293567968</v>
      </c>
      <c r="D2307" s="25">
        <f t="shared" si="105"/>
        <v>160.57182466443984</v>
      </c>
      <c r="E2307">
        <v>93.736851953760862</v>
      </c>
      <c r="F2307" s="25">
        <f t="shared" si="106"/>
        <v>141.16715500424695</v>
      </c>
      <c r="G2307">
        <v>169.11429124878009</v>
      </c>
      <c r="H2307" s="25">
        <f t="shared" si="107"/>
        <v>65.789715709227721</v>
      </c>
      <c r="K2307">
        <v>19.85977529858269</v>
      </c>
      <c r="L2307">
        <v>2305</v>
      </c>
      <c r="M2307" s="25"/>
      <c r="O2307" s="25"/>
      <c r="Q2307" s="25"/>
    </row>
    <row r="2308" spans="1:17" x14ac:dyDescent="0.25">
      <c r="A2308" s="5">
        <f>+'Net Hash Rate'!B2307</f>
        <v>42127</v>
      </c>
      <c r="B2308">
        <f>+'Net Hash Rate'!G2307</f>
        <v>240.1199951171875</v>
      </c>
      <c r="C2308">
        <v>76.976455303334831</v>
      </c>
      <c r="D2308" s="25">
        <f t="shared" ref="D2308:D2371" si="108">+B2308-C2308</f>
        <v>163.14353981385267</v>
      </c>
      <c r="E2308">
        <v>97.191281300174708</v>
      </c>
      <c r="F2308" s="25">
        <f t="shared" ref="F2308:F2371" si="109">+B2308-E2308</f>
        <v>142.92871381701281</v>
      </c>
      <c r="G2308">
        <v>175.71577288489922</v>
      </c>
      <c r="H2308" s="25">
        <f t="shared" ref="H2308:H2371" si="110">+B2308-G2308</f>
        <v>64.404222232288276</v>
      </c>
      <c r="K2308">
        <v>19.369174664894722</v>
      </c>
      <c r="L2308">
        <v>2306</v>
      </c>
      <c r="M2308" s="25"/>
      <c r="O2308" s="25"/>
      <c r="Q2308" s="25"/>
    </row>
    <row r="2309" spans="1:17" x14ac:dyDescent="0.25">
      <c r="A2309" s="5">
        <f>+'Net Hash Rate'!B2308</f>
        <v>42128</v>
      </c>
      <c r="B2309">
        <f>+'Net Hash Rate'!G2308</f>
        <v>238.76899719238281</v>
      </c>
      <c r="C2309">
        <v>76.18319104005819</v>
      </c>
      <c r="D2309" s="25">
        <f t="shared" si="108"/>
        <v>162.58580615232461</v>
      </c>
      <c r="E2309">
        <v>96.146816867735708</v>
      </c>
      <c r="F2309" s="25">
        <f t="shared" si="109"/>
        <v>142.6221803246471</v>
      </c>
      <c r="G2309">
        <v>173.69552139534889</v>
      </c>
      <c r="H2309" s="25">
        <f t="shared" si="110"/>
        <v>65.073475797033922</v>
      </c>
      <c r="K2309">
        <v>19.545844934871447</v>
      </c>
      <c r="L2309">
        <v>2307</v>
      </c>
      <c r="M2309" s="25"/>
      <c r="O2309" s="25"/>
      <c r="Q2309" s="25"/>
    </row>
    <row r="2310" spans="1:17" x14ac:dyDescent="0.25">
      <c r="A2310" s="5">
        <f>+'Net Hash Rate'!B2309</f>
        <v>42129</v>
      </c>
      <c r="B2310">
        <f>+'Net Hash Rate'!G2309</f>
        <v>236.55299377441406</v>
      </c>
      <c r="C2310">
        <v>67.105057771737791</v>
      </c>
      <c r="D2310" s="25">
        <f t="shared" si="108"/>
        <v>169.44793600267627</v>
      </c>
      <c r="E2310">
        <v>83.68843038300642</v>
      </c>
      <c r="F2310" s="25">
        <f t="shared" si="109"/>
        <v>152.86456339140764</v>
      </c>
      <c r="G2310">
        <v>148.10654129147937</v>
      </c>
      <c r="H2310" s="25">
        <f t="shared" si="110"/>
        <v>88.446452482934689</v>
      </c>
      <c r="K2310">
        <v>24.523060292939547</v>
      </c>
      <c r="L2310">
        <v>2308</v>
      </c>
      <c r="M2310" s="25"/>
      <c r="O2310" s="25"/>
      <c r="Q2310" s="25"/>
    </row>
    <row r="2311" spans="1:17" x14ac:dyDescent="0.25">
      <c r="A2311" s="5">
        <f>+'Net Hash Rate'!B2310</f>
        <v>42130</v>
      </c>
      <c r="B2311">
        <f>+'Net Hash Rate'!G2310</f>
        <v>230.04800415039063</v>
      </c>
      <c r="C2311">
        <v>67.99477903240124</v>
      </c>
      <c r="D2311" s="25">
        <f t="shared" si="108"/>
        <v>162.05322511798937</v>
      </c>
      <c r="E2311">
        <v>85.166004069239719</v>
      </c>
      <c r="F2311" s="25">
        <f t="shared" si="109"/>
        <v>144.88200008115092</v>
      </c>
      <c r="G2311">
        <v>151.86762772483888</v>
      </c>
      <c r="H2311" s="25">
        <f t="shared" si="110"/>
        <v>78.180376425551742</v>
      </c>
      <c r="K2311">
        <v>22.649970485436175</v>
      </c>
      <c r="L2311">
        <v>2309</v>
      </c>
      <c r="M2311" s="25"/>
      <c r="O2311" s="25"/>
      <c r="Q2311" s="25"/>
    </row>
    <row r="2312" spans="1:17" x14ac:dyDescent="0.25">
      <c r="A2312" s="5">
        <f>+'Net Hash Rate'!B2311</f>
        <v>42131</v>
      </c>
      <c r="B2312">
        <f>+'Net Hash Rate'!G2311</f>
        <v>237.78300476074219</v>
      </c>
      <c r="C2312">
        <v>75.063144362070148</v>
      </c>
      <c r="D2312" s="25">
        <f t="shared" si="108"/>
        <v>162.71986039867204</v>
      </c>
      <c r="E2312">
        <v>94.636916620004101</v>
      </c>
      <c r="F2312" s="25">
        <f t="shared" si="109"/>
        <v>143.14608814073807</v>
      </c>
      <c r="G2312">
        <v>170.67123495594856</v>
      </c>
      <c r="H2312" s="25">
        <f t="shared" si="110"/>
        <v>67.111769804793624</v>
      </c>
      <c r="K2312">
        <v>19.951579072782842</v>
      </c>
      <c r="L2312">
        <v>2310</v>
      </c>
      <c r="M2312" s="25"/>
      <c r="O2312" s="25"/>
      <c r="Q2312" s="25"/>
    </row>
    <row r="2313" spans="1:17" x14ac:dyDescent="0.25">
      <c r="A2313" s="5">
        <f>+'Net Hash Rate'!B2312</f>
        <v>42132</v>
      </c>
      <c r="B2313">
        <f>+'Net Hash Rate'!G2312</f>
        <v>243.39500427246094</v>
      </c>
      <c r="C2313">
        <v>74.185224430309489</v>
      </c>
      <c r="D2313" s="25">
        <f t="shared" si="108"/>
        <v>169.20977984215145</v>
      </c>
      <c r="E2313">
        <v>93.209731004545475</v>
      </c>
      <c r="F2313" s="25">
        <f t="shared" si="109"/>
        <v>150.18527326791548</v>
      </c>
      <c r="G2313">
        <v>167.1104267921651</v>
      </c>
      <c r="H2313" s="25">
        <f t="shared" si="110"/>
        <v>76.284577480295837</v>
      </c>
      <c r="K2313">
        <v>21.346334005378655</v>
      </c>
      <c r="L2313">
        <v>2311</v>
      </c>
      <c r="M2313" s="25"/>
      <c r="O2313" s="25"/>
      <c r="Q2313" s="25"/>
    </row>
    <row r="2314" spans="1:17" x14ac:dyDescent="0.25">
      <c r="A2314" s="5">
        <f>+'Net Hash Rate'!B2313</f>
        <v>42133</v>
      </c>
      <c r="B2314">
        <f>+'Net Hash Rate'!G2313</f>
        <v>240.48199462890625</v>
      </c>
      <c r="C2314">
        <v>81.962819639908133</v>
      </c>
      <c r="D2314" s="25">
        <f t="shared" si="108"/>
        <v>158.51917498899812</v>
      </c>
      <c r="E2314">
        <v>104.06696386368014</v>
      </c>
      <c r="F2314" s="25">
        <f t="shared" si="109"/>
        <v>136.41503076522611</v>
      </c>
      <c r="G2314">
        <v>189.93051210092267</v>
      </c>
      <c r="H2314" s="25">
        <f t="shared" si="110"/>
        <v>50.55148252798358</v>
      </c>
      <c r="K2314">
        <v>17.211524505184979</v>
      </c>
      <c r="L2314">
        <v>2312</v>
      </c>
      <c r="M2314" s="25"/>
      <c r="O2314" s="25"/>
      <c r="Q2314" s="25"/>
    </row>
    <row r="2315" spans="1:17" x14ac:dyDescent="0.25">
      <c r="A2315" s="5">
        <f>+'Net Hash Rate'!B2314</f>
        <v>42134</v>
      </c>
      <c r="B2315">
        <f>+'Net Hash Rate'!G2314</f>
        <v>239.63099670410156</v>
      </c>
      <c r="C2315">
        <v>74.353942389534353</v>
      </c>
      <c r="D2315" s="25">
        <f t="shared" si="108"/>
        <v>165.27705431456721</v>
      </c>
      <c r="E2315">
        <v>93.586503211247972</v>
      </c>
      <c r="F2315" s="25">
        <f t="shared" si="109"/>
        <v>146.04449349285358</v>
      </c>
      <c r="G2315">
        <v>168.29538572319476</v>
      </c>
      <c r="H2315" s="25">
        <f t="shared" si="110"/>
        <v>71.335610980906807</v>
      </c>
      <c r="K2315">
        <v>20.624654929317806</v>
      </c>
      <c r="L2315">
        <v>2313</v>
      </c>
      <c r="M2315" s="25"/>
      <c r="O2315" s="25"/>
      <c r="Q2315" s="25"/>
    </row>
    <row r="2316" spans="1:17" x14ac:dyDescent="0.25">
      <c r="A2316" s="5">
        <f>+'Net Hash Rate'!B2315</f>
        <v>42135</v>
      </c>
      <c r="B2316">
        <f>+'Net Hash Rate'!G2315</f>
        <v>241.85400390625</v>
      </c>
      <c r="C2316">
        <v>65.301862499984097</v>
      </c>
      <c r="D2316" s="25">
        <f t="shared" si="108"/>
        <v>176.55214140626589</v>
      </c>
      <c r="E2316">
        <v>80.994691109731079</v>
      </c>
      <c r="F2316" s="25">
        <f t="shared" si="109"/>
        <v>160.85931279651891</v>
      </c>
      <c r="G2316">
        <v>141.95348384429334</v>
      </c>
      <c r="H2316" s="25">
        <f t="shared" si="110"/>
        <v>99.900520061956655</v>
      </c>
      <c r="K2316">
        <v>27.001195890959821</v>
      </c>
      <c r="L2316">
        <v>2314</v>
      </c>
      <c r="M2316" s="25"/>
      <c r="O2316" s="25"/>
      <c r="Q2316" s="25"/>
    </row>
    <row r="2317" spans="1:17" x14ac:dyDescent="0.25">
      <c r="A2317" s="5">
        <f>+'Net Hash Rate'!B2316</f>
        <v>42136</v>
      </c>
      <c r="B2317">
        <f>+'Net Hash Rate'!G2316</f>
        <v>240.99000549316406</v>
      </c>
      <c r="C2317">
        <v>77.093496245124001</v>
      </c>
      <c r="D2317" s="25">
        <f t="shared" si="108"/>
        <v>163.89650924804005</v>
      </c>
      <c r="E2317">
        <v>97.319787505358349</v>
      </c>
      <c r="F2317" s="25">
        <f t="shared" si="109"/>
        <v>143.6702179878057</v>
      </c>
      <c r="G2317">
        <v>175.88881590573845</v>
      </c>
      <c r="H2317" s="25">
        <f t="shared" si="110"/>
        <v>65.101189587425608</v>
      </c>
      <c r="K2317">
        <v>19.447540685258545</v>
      </c>
      <c r="L2317">
        <v>2315</v>
      </c>
      <c r="M2317" s="25"/>
      <c r="O2317" s="25"/>
      <c r="Q2317" s="25"/>
    </row>
    <row r="2318" spans="1:17" x14ac:dyDescent="0.25">
      <c r="A2318" s="5">
        <f>+'Net Hash Rate'!B2317</f>
        <v>42137</v>
      </c>
      <c r="B2318">
        <f>+'Net Hash Rate'!G2317</f>
        <v>235.79800415039063</v>
      </c>
      <c r="C2318">
        <v>72.619209765680495</v>
      </c>
      <c r="D2318" s="25">
        <f t="shared" si="108"/>
        <v>163.17879438471013</v>
      </c>
      <c r="E2318">
        <v>91.335972020565038</v>
      </c>
      <c r="F2318" s="25">
        <f t="shared" si="109"/>
        <v>144.46203212982559</v>
      </c>
      <c r="G2318">
        <v>164.04123499966391</v>
      </c>
      <c r="H2318" s="25">
        <f t="shared" si="110"/>
        <v>71.756769150726711</v>
      </c>
      <c r="K2318">
        <v>20.923977191680191</v>
      </c>
      <c r="L2318">
        <v>2316</v>
      </c>
      <c r="M2318" s="25"/>
      <c r="O2318" s="25"/>
      <c r="Q2318" s="25"/>
    </row>
    <row r="2319" spans="1:17" x14ac:dyDescent="0.25">
      <c r="A2319" s="5">
        <f>+'Net Hash Rate'!B2318</f>
        <v>42138</v>
      </c>
      <c r="B2319">
        <f>+'Net Hash Rate'!G2318</f>
        <v>236.73899841308594</v>
      </c>
      <c r="C2319">
        <v>69.342861500806706</v>
      </c>
      <c r="D2319" s="25">
        <f t="shared" si="108"/>
        <v>167.39613691227925</v>
      </c>
      <c r="E2319">
        <v>86.773232484609778</v>
      </c>
      <c r="F2319" s="25">
        <f t="shared" si="109"/>
        <v>149.96576592847617</v>
      </c>
      <c r="G2319">
        <v>154.48150857119282</v>
      </c>
      <c r="H2319" s="25">
        <f t="shared" si="110"/>
        <v>82.257489841893118</v>
      </c>
      <c r="K2319">
        <v>23.04889144142663</v>
      </c>
      <c r="L2319">
        <v>2317</v>
      </c>
      <c r="M2319" s="25"/>
      <c r="O2319" s="25"/>
      <c r="Q2319" s="25"/>
    </row>
    <row r="2320" spans="1:17" x14ac:dyDescent="0.25">
      <c r="A2320" s="5">
        <f>+'Net Hash Rate'!B2319</f>
        <v>42139</v>
      </c>
      <c r="B2320">
        <f>+'Net Hash Rate'!G2319</f>
        <v>237.30999755859375</v>
      </c>
      <c r="C2320">
        <v>71.50182007504263</v>
      </c>
      <c r="D2320" s="25">
        <f t="shared" si="108"/>
        <v>165.80817748355111</v>
      </c>
      <c r="E2320">
        <v>89.734402776882675</v>
      </c>
      <c r="F2320" s="25">
        <f t="shared" si="109"/>
        <v>147.57559478171106</v>
      </c>
      <c r="G2320">
        <v>160.55887028218044</v>
      </c>
      <c r="H2320" s="25">
        <f t="shared" si="110"/>
        <v>76.751127276413314</v>
      </c>
      <c r="K2320">
        <v>21.825740898482906</v>
      </c>
      <c r="L2320">
        <v>2318</v>
      </c>
      <c r="M2320" s="25"/>
      <c r="O2320" s="25"/>
      <c r="Q2320" s="25"/>
    </row>
    <row r="2321" spans="1:17" x14ac:dyDescent="0.25">
      <c r="A2321" s="5">
        <f>+'Net Hash Rate'!B2320</f>
        <v>42140</v>
      </c>
      <c r="B2321">
        <f>+'Net Hash Rate'!G2320</f>
        <v>235.72700500488281</v>
      </c>
      <c r="C2321">
        <v>72.167203942575767</v>
      </c>
      <c r="D2321" s="25">
        <f t="shared" si="108"/>
        <v>163.55980106230703</v>
      </c>
      <c r="E2321">
        <v>90.714159949251652</v>
      </c>
      <c r="F2321" s="25">
        <f t="shared" si="109"/>
        <v>145.01284505563115</v>
      </c>
      <c r="G2321">
        <v>162.75981055718418</v>
      </c>
      <c r="H2321" s="25">
        <f t="shared" si="110"/>
        <v>72.967194447698631</v>
      </c>
      <c r="K2321">
        <v>21.164848960025694</v>
      </c>
      <c r="L2321">
        <v>2319</v>
      </c>
      <c r="M2321" s="25"/>
      <c r="O2321" s="25"/>
      <c r="Q2321" s="25"/>
    </row>
    <row r="2322" spans="1:17" x14ac:dyDescent="0.25">
      <c r="A2322" s="5">
        <f>+'Net Hash Rate'!B2321</f>
        <v>42141</v>
      </c>
      <c r="B2322">
        <f>+'Net Hash Rate'!G2321</f>
        <v>236.10000610351563</v>
      </c>
      <c r="C2322">
        <v>61.116079654055596</v>
      </c>
      <c r="D2322" s="25">
        <f t="shared" si="108"/>
        <v>174.98392644946003</v>
      </c>
      <c r="E2322">
        <v>75.430941392184067</v>
      </c>
      <c r="F2322" s="25">
        <f t="shared" si="109"/>
        <v>160.66906471133154</v>
      </c>
      <c r="G2322">
        <v>131.03702181394397</v>
      </c>
      <c r="H2322" s="25">
        <f t="shared" si="110"/>
        <v>105.06298428957166</v>
      </c>
      <c r="K2322">
        <v>29.337441825240479</v>
      </c>
      <c r="L2322">
        <v>2320</v>
      </c>
      <c r="M2322" s="25"/>
      <c r="O2322" s="25"/>
      <c r="Q2322" s="25"/>
    </row>
    <row r="2323" spans="1:17" x14ac:dyDescent="0.25">
      <c r="A2323" s="5">
        <f>+'Net Hash Rate'!B2322</f>
        <v>42142</v>
      </c>
      <c r="B2323">
        <f>+'Net Hash Rate'!G2322</f>
        <v>232.86500549316406</v>
      </c>
      <c r="C2323">
        <v>72.018129171993706</v>
      </c>
      <c r="D2323" s="25">
        <f t="shared" si="108"/>
        <v>160.84687632117036</v>
      </c>
      <c r="E2323">
        <v>90.617421441243806</v>
      </c>
      <c r="F2323" s="25">
        <f t="shared" si="109"/>
        <v>142.24758405192026</v>
      </c>
      <c r="G2323">
        <v>162.86637226114587</v>
      </c>
      <c r="H2323" s="25">
        <f t="shared" si="110"/>
        <v>69.998633232018193</v>
      </c>
      <c r="K2323">
        <v>20.755225391507491</v>
      </c>
      <c r="L2323">
        <v>2321</v>
      </c>
      <c r="M2323" s="25"/>
      <c r="O2323" s="25"/>
      <c r="Q2323" s="25"/>
    </row>
    <row r="2324" spans="1:17" x14ac:dyDescent="0.25">
      <c r="A2324" s="5">
        <f>+'Net Hash Rate'!B2323</f>
        <v>42143</v>
      </c>
      <c r="B2324">
        <f>+'Net Hash Rate'!G2323</f>
        <v>231.9429931640625</v>
      </c>
      <c r="C2324">
        <v>77.078858484239447</v>
      </c>
      <c r="D2324" s="25">
        <f t="shared" si="108"/>
        <v>154.86413467982305</v>
      </c>
      <c r="E2324">
        <v>97.644858289463443</v>
      </c>
      <c r="F2324" s="25">
        <f t="shared" si="109"/>
        <v>134.29813487459904</v>
      </c>
      <c r="G2324">
        <v>177.53348453285591</v>
      </c>
      <c r="H2324" s="25">
        <f t="shared" si="110"/>
        <v>54.409508631206592</v>
      </c>
      <c r="K2324">
        <v>18.072251616824687</v>
      </c>
      <c r="L2324">
        <v>2322</v>
      </c>
      <c r="M2324" s="25"/>
      <c r="O2324" s="25"/>
      <c r="Q2324" s="25"/>
    </row>
    <row r="2325" spans="1:17" x14ac:dyDescent="0.25">
      <c r="A2325" s="5">
        <f>+'Net Hash Rate'!B2324</f>
        <v>42144</v>
      </c>
      <c r="B2325">
        <f>+'Net Hash Rate'!G2324</f>
        <v>234.2449951171875</v>
      </c>
      <c r="C2325">
        <v>73.478963525000324</v>
      </c>
      <c r="D2325" s="25">
        <f t="shared" si="108"/>
        <v>160.76603159218718</v>
      </c>
      <c r="E2325">
        <v>92.583139434492779</v>
      </c>
      <c r="F2325" s="25">
        <f t="shared" si="109"/>
        <v>141.66185568269472</v>
      </c>
      <c r="G2325">
        <v>166.79331075491623</v>
      </c>
      <c r="H2325" s="25">
        <f t="shared" si="110"/>
        <v>67.451684362271266</v>
      </c>
      <c r="K2325">
        <v>20.196551667509205</v>
      </c>
      <c r="L2325">
        <v>2323</v>
      </c>
      <c r="M2325" s="25"/>
      <c r="O2325" s="25"/>
      <c r="Q2325" s="25"/>
    </row>
    <row r="2326" spans="1:17" x14ac:dyDescent="0.25">
      <c r="A2326" s="5">
        <f>+'Net Hash Rate'!B2325</f>
        <v>42145</v>
      </c>
      <c r="B2326">
        <f>+'Net Hash Rate'!G2325</f>
        <v>235.30499267578125</v>
      </c>
      <c r="C2326">
        <v>70.325575783083607</v>
      </c>
      <c r="D2326" s="25">
        <f t="shared" si="108"/>
        <v>164.97941689269766</v>
      </c>
      <c r="E2326">
        <v>88.185748518389786</v>
      </c>
      <c r="F2326" s="25">
        <f t="shared" si="109"/>
        <v>147.11924415739145</v>
      </c>
      <c r="G2326">
        <v>157.56358950868665</v>
      </c>
      <c r="H2326" s="25">
        <f t="shared" si="110"/>
        <v>77.741403167094603</v>
      </c>
      <c r="K2326">
        <v>22.169472065617523</v>
      </c>
      <c r="L2326">
        <v>2324</v>
      </c>
      <c r="M2326" s="25"/>
      <c r="O2326" s="25"/>
      <c r="Q2326" s="25"/>
    </row>
    <row r="2327" spans="1:17" x14ac:dyDescent="0.25">
      <c r="A2327" s="5">
        <f>+'Net Hash Rate'!B2326</f>
        <v>42146</v>
      </c>
      <c r="B2327">
        <f>+'Net Hash Rate'!G2326</f>
        <v>240.51899719238281</v>
      </c>
      <c r="C2327">
        <v>76.518859453354665</v>
      </c>
      <c r="D2327" s="25">
        <f t="shared" si="108"/>
        <v>164.00013773902816</v>
      </c>
      <c r="E2327">
        <v>96.543807236850171</v>
      </c>
      <c r="F2327" s="25">
        <f t="shared" si="109"/>
        <v>143.97518995553264</v>
      </c>
      <c r="G2327">
        <v>174.33071690183834</v>
      </c>
      <c r="H2327" s="25">
        <f t="shared" si="110"/>
        <v>66.188280290544469</v>
      </c>
      <c r="K2327">
        <v>19.655498472663758</v>
      </c>
      <c r="L2327">
        <v>2325</v>
      </c>
      <c r="M2327" s="25"/>
      <c r="O2327" s="25"/>
      <c r="Q2327" s="25"/>
    </row>
    <row r="2328" spans="1:17" x14ac:dyDescent="0.25">
      <c r="A2328" s="5">
        <f>+'Net Hash Rate'!B2327</f>
        <v>42147</v>
      </c>
      <c r="B2328">
        <f>+'Net Hash Rate'!G2327</f>
        <v>239.03300476074219</v>
      </c>
      <c r="C2328">
        <v>88.474928619674273</v>
      </c>
      <c r="D2328" s="25">
        <f t="shared" si="108"/>
        <v>150.55807614106791</v>
      </c>
      <c r="E2328">
        <v>113.11983826230571</v>
      </c>
      <c r="F2328" s="25">
        <f t="shared" si="109"/>
        <v>125.91316649843648</v>
      </c>
      <c r="G2328">
        <v>208.85298976910738</v>
      </c>
      <c r="H2328" s="25">
        <f t="shared" si="110"/>
        <v>30.180014991634806</v>
      </c>
      <c r="K2328">
        <v>14.66182623423007</v>
      </c>
      <c r="L2328">
        <v>2326</v>
      </c>
      <c r="M2328" s="25"/>
      <c r="O2328" s="25"/>
      <c r="Q2328" s="25"/>
    </row>
    <row r="2329" spans="1:17" x14ac:dyDescent="0.25">
      <c r="A2329" s="5">
        <f>+'Net Hash Rate'!B2328</f>
        <v>42148</v>
      </c>
      <c r="B2329">
        <f>+'Net Hash Rate'!G2328</f>
        <v>241.18600463867188</v>
      </c>
      <c r="C2329">
        <v>73.294279008511694</v>
      </c>
      <c r="D2329" s="25">
        <f t="shared" si="108"/>
        <v>167.89172563016018</v>
      </c>
      <c r="E2329">
        <v>92.063050823474342</v>
      </c>
      <c r="F2329" s="25">
        <f t="shared" si="109"/>
        <v>149.12295381519755</v>
      </c>
      <c r="G2329">
        <v>164.9703449386968</v>
      </c>
      <c r="H2329" s="25">
        <f t="shared" si="110"/>
        <v>76.215659699975078</v>
      </c>
      <c r="K2329">
        <v>21.468647255392387</v>
      </c>
      <c r="L2329">
        <v>2327</v>
      </c>
      <c r="M2329" s="25"/>
      <c r="O2329" s="25"/>
      <c r="Q2329" s="25"/>
    </row>
    <row r="2330" spans="1:17" x14ac:dyDescent="0.25">
      <c r="A2330" s="5">
        <f>+'Net Hash Rate'!B2329</f>
        <v>42149</v>
      </c>
      <c r="B2330">
        <f>+'Net Hash Rate'!G2329</f>
        <v>237.48800659179688</v>
      </c>
      <c r="C2330">
        <v>74.579232834859326</v>
      </c>
      <c r="D2330" s="25">
        <f t="shared" si="108"/>
        <v>162.90877375693753</v>
      </c>
      <c r="E2330">
        <v>93.979570786376314</v>
      </c>
      <c r="F2330" s="25">
        <f t="shared" si="109"/>
        <v>143.50843580542056</v>
      </c>
      <c r="G2330">
        <v>169.34018355904419</v>
      </c>
      <c r="H2330" s="25">
        <f t="shared" si="110"/>
        <v>68.147823032752683</v>
      </c>
      <c r="K2330">
        <v>20.15331165847433</v>
      </c>
      <c r="L2330">
        <v>2328</v>
      </c>
      <c r="M2330" s="25"/>
      <c r="O2330" s="25"/>
      <c r="Q2330" s="25"/>
    </row>
    <row r="2331" spans="1:17" x14ac:dyDescent="0.25">
      <c r="A2331" s="5">
        <f>+'Net Hash Rate'!B2330</f>
        <v>42150</v>
      </c>
      <c r="B2331">
        <f>+'Net Hash Rate'!G2330</f>
        <v>237.32699584960938</v>
      </c>
      <c r="C2331">
        <v>71.307479535461397</v>
      </c>
      <c r="D2331" s="25">
        <f t="shared" si="108"/>
        <v>166.01951631414798</v>
      </c>
      <c r="E2331">
        <v>89.465239945973281</v>
      </c>
      <c r="F2331" s="25">
        <f t="shared" si="109"/>
        <v>147.86175590363609</v>
      </c>
      <c r="G2331">
        <v>159.99906026060668</v>
      </c>
      <c r="H2331" s="25">
        <f t="shared" si="110"/>
        <v>77.327935589002692</v>
      </c>
      <c r="K2331">
        <v>21.943611444684915</v>
      </c>
      <c r="L2331">
        <v>2329</v>
      </c>
      <c r="M2331" s="25"/>
      <c r="O2331" s="25"/>
      <c r="Q2331" s="25"/>
    </row>
    <row r="2332" spans="1:17" x14ac:dyDescent="0.25">
      <c r="A2332" s="5">
        <f>+'Net Hash Rate'!B2331</f>
        <v>42151</v>
      </c>
      <c r="B2332">
        <f>+'Net Hash Rate'!G2331</f>
        <v>237.18499755859375</v>
      </c>
      <c r="C2332">
        <v>73.328206004269958</v>
      </c>
      <c r="D2332" s="25">
        <f t="shared" si="108"/>
        <v>163.85679155432379</v>
      </c>
      <c r="E2332">
        <v>92.262632207223703</v>
      </c>
      <c r="F2332" s="25">
        <f t="shared" si="109"/>
        <v>144.92236535137005</v>
      </c>
      <c r="G2332">
        <v>165.81341079259749</v>
      </c>
      <c r="H2332" s="25">
        <f t="shared" si="110"/>
        <v>71.371586765996256</v>
      </c>
      <c r="K2332">
        <v>20.769380361208388</v>
      </c>
      <c r="L2332">
        <v>2330</v>
      </c>
      <c r="M2332" s="25"/>
      <c r="O2332" s="25"/>
      <c r="Q2332" s="25"/>
    </row>
    <row r="2333" spans="1:17" x14ac:dyDescent="0.25">
      <c r="A2333" s="5">
        <f>+'Net Hash Rate'!B2332</f>
        <v>42152</v>
      </c>
      <c r="B2333">
        <f>+'Net Hash Rate'!G2332</f>
        <v>237.47200012207031</v>
      </c>
      <c r="C2333">
        <v>74.391812946623105</v>
      </c>
      <c r="D2333" s="25">
        <f t="shared" si="108"/>
        <v>163.08018717544721</v>
      </c>
      <c r="E2333">
        <v>93.721229681772087</v>
      </c>
      <c r="F2333" s="25">
        <f t="shared" si="109"/>
        <v>143.75077044029823</v>
      </c>
      <c r="G2333">
        <v>168.80634898945868</v>
      </c>
      <c r="H2333" s="25">
        <f t="shared" si="110"/>
        <v>68.665651132611629</v>
      </c>
      <c r="K2333">
        <v>20.248539031669598</v>
      </c>
      <c r="L2333">
        <v>2331</v>
      </c>
      <c r="M2333" s="25"/>
      <c r="O2333" s="25"/>
      <c r="Q2333" s="25"/>
    </row>
    <row r="2334" spans="1:17" x14ac:dyDescent="0.25">
      <c r="A2334" s="5">
        <f>+'Net Hash Rate'!B2333</f>
        <v>42153</v>
      </c>
      <c r="B2334">
        <f>+'Net Hash Rate'!G2333</f>
        <v>237.10499572753906</v>
      </c>
      <c r="C2334">
        <v>67.087250909847327</v>
      </c>
      <c r="D2334" s="25">
        <f t="shared" si="108"/>
        <v>170.01774481769172</v>
      </c>
      <c r="E2334">
        <v>83.642759080032917</v>
      </c>
      <c r="F2334" s="25">
        <f t="shared" si="109"/>
        <v>153.46223664750613</v>
      </c>
      <c r="G2334">
        <v>147.95263056711894</v>
      </c>
      <c r="H2334" s="25">
        <f t="shared" si="110"/>
        <v>89.152365160420118</v>
      </c>
      <c r="K2334">
        <v>24.646938249669265</v>
      </c>
      <c r="L2334">
        <v>2332</v>
      </c>
      <c r="M2334" s="25"/>
      <c r="O2334" s="25"/>
      <c r="Q2334" s="25"/>
    </row>
    <row r="2335" spans="1:17" x14ac:dyDescent="0.25">
      <c r="A2335" s="5">
        <f>+'Net Hash Rate'!B2334</f>
        <v>42154</v>
      </c>
      <c r="B2335">
        <f>+'Net Hash Rate'!G2334</f>
        <v>233.29400634765625</v>
      </c>
      <c r="C2335">
        <v>69.404652381249889</v>
      </c>
      <c r="D2335" s="25">
        <f t="shared" si="108"/>
        <v>163.88935396640636</v>
      </c>
      <c r="E2335">
        <v>86.990091198563405</v>
      </c>
      <c r="F2335" s="25">
        <f t="shared" si="109"/>
        <v>146.30391514909286</v>
      </c>
      <c r="G2335">
        <v>155.30072828441772</v>
      </c>
      <c r="H2335" s="25">
        <f t="shared" si="110"/>
        <v>77.993278063238535</v>
      </c>
      <c r="K2335">
        <v>22.3670534244572</v>
      </c>
      <c r="L2335">
        <v>2333</v>
      </c>
      <c r="M2335" s="25"/>
      <c r="O2335" s="25"/>
      <c r="Q2335" s="25"/>
    </row>
    <row r="2336" spans="1:17" x14ac:dyDescent="0.25">
      <c r="A2336" s="5">
        <f>+'Net Hash Rate'!B2335</f>
        <v>42155</v>
      </c>
      <c r="B2336">
        <f>+'Net Hash Rate'!G2335</f>
        <v>229.99899291992188</v>
      </c>
      <c r="C2336">
        <v>65.058681533819012</v>
      </c>
      <c r="D2336" s="25">
        <f t="shared" si="108"/>
        <v>164.94031138610285</v>
      </c>
      <c r="E2336">
        <v>81.111163371876373</v>
      </c>
      <c r="F2336" s="25">
        <f t="shared" si="109"/>
        <v>148.88782954804549</v>
      </c>
      <c r="G2336">
        <v>143.46702907181003</v>
      </c>
      <c r="H2336" s="25">
        <f t="shared" si="110"/>
        <v>86.531963848111843</v>
      </c>
      <c r="K2336">
        <v>24.660158554931154</v>
      </c>
      <c r="L2336">
        <v>2334</v>
      </c>
      <c r="M2336" s="25"/>
      <c r="O2336" s="25"/>
      <c r="Q2336" s="25"/>
    </row>
    <row r="2337" spans="1:17" x14ac:dyDescent="0.25">
      <c r="A2337" s="5">
        <f>+'Net Hash Rate'!B2336</f>
        <v>42156</v>
      </c>
      <c r="B2337">
        <f>+'Net Hash Rate'!G2336</f>
        <v>223.30900573730469</v>
      </c>
      <c r="C2337">
        <v>74.588561074949311</v>
      </c>
      <c r="D2337" s="25">
        <f t="shared" si="108"/>
        <v>148.72044466235536</v>
      </c>
      <c r="E2337">
        <v>94.533626085912488</v>
      </c>
      <c r="F2337" s="25">
        <f t="shared" si="109"/>
        <v>128.7753796513922</v>
      </c>
      <c r="G2337">
        <v>172.01023112099915</v>
      </c>
      <c r="H2337" s="25">
        <f t="shared" si="110"/>
        <v>51.298774616305536</v>
      </c>
      <c r="K2337">
        <v>17.89560811125255</v>
      </c>
      <c r="L2337">
        <v>2335</v>
      </c>
      <c r="M2337" s="25"/>
      <c r="O2337" s="25"/>
      <c r="Q2337" s="25"/>
    </row>
    <row r="2338" spans="1:17" x14ac:dyDescent="0.25">
      <c r="A2338" s="5">
        <f>+'Net Hash Rate'!B2337</f>
        <v>42157</v>
      </c>
      <c r="B2338">
        <f>+'Net Hash Rate'!G2337</f>
        <v>225.74600219726563</v>
      </c>
      <c r="C2338">
        <v>68.588045667938914</v>
      </c>
      <c r="D2338" s="25">
        <f t="shared" si="108"/>
        <v>157.15795652932673</v>
      </c>
      <c r="E2338">
        <v>86.149895012909155</v>
      </c>
      <c r="F2338" s="25">
        <f t="shared" si="109"/>
        <v>139.59610718435647</v>
      </c>
      <c r="G2338">
        <v>154.36889879344602</v>
      </c>
      <c r="H2338" s="25">
        <f t="shared" si="110"/>
        <v>71.377103403819603</v>
      </c>
      <c r="K2338">
        <v>21.477185475253453</v>
      </c>
      <c r="L2338">
        <v>2336</v>
      </c>
      <c r="M2338" s="25"/>
      <c r="O2338" s="25"/>
      <c r="Q2338" s="25"/>
    </row>
    <row r="2339" spans="1:17" x14ac:dyDescent="0.25">
      <c r="A2339" s="5">
        <f>+'Net Hash Rate'!B2338</f>
        <v>42158</v>
      </c>
      <c r="B2339">
        <f>+'Net Hash Rate'!G2338</f>
        <v>225.64500427246094</v>
      </c>
      <c r="C2339">
        <v>71.629371133928771</v>
      </c>
      <c r="D2339" s="25">
        <f t="shared" si="108"/>
        <v>154.01563313853217</v>
      </c>
      <c r="E2339">
        <v>90.355851167922353</v>
      </c>
      <c r="F2339" s="25">
        <f t="shared" si="109"/>
        <v>135.28915310453857</v>
      </c>
      <c r="G2339">
        <v>163.09886285997064</v>
      </c>
      <c r="H2339" s="25">
        <f t="shared" si="110"/>
        <v>62.5461414124903</v>
      </c>
      <c r="K2339">
        <v>19.73876130813078</v>
      </c>
      <c r="L2339">
        <v>2337</v>
      </c>
      <c r="M2339" s="25"/>
      <c r="O2339" s="25"/>
      <c r="Q2339" s="25"/>
    </row>
    <row r="2340" spans="1:17" x14ac:dyDescent="0.25">
      <c r="A2340" s="5">
        <f>+'Net Hash Rate'!B2339</f>
        <v>42159</v>
      </c>
      <c r="B2340">
        <f>+'Net Hash Rate'!G2339</f>
        <v>224.37100219726563</v>
      </c>
      <c r="C2340">
        <v>71.813988924244541</v>
      </c>
      <c r="D2340" s="25">
        <f t="shared" si="108"/>
        <v>152.55701327302108</v>
      </c>
      <c r="E2340">
        <v>90.659556173236396</v>
      </c>
      <c r="F2340" s="25">
        <f t="shared" si="109"/>
        <v>133.71144602402921</v>
      </c>
      <c r="G2340">
        <v>163.86516215194533</v>
      </c>
      <c r="H2340" s="25">
        <f t="shared" si="110"/>
        <v>60.505840045320298</v>
      </c>
      <c r="K2340">
        <v>19.428273345013622</v>
      </c>
      <c r="L2340">
        <v>2338</v>
      </c>
      <c r="M2340" s="25"/>
      <c r="O2340" s="25"/>
      <c r="Q2340" s="25"/>
    </row>
    <row r="2341" spans="1:17" x14ac:dyDescent="0.25">
      <c r="A2341" s="5">
        <f>+'Net Hash Rate'!B2340</f>
        <v>42160</v>
      </c>
      <c r="B2341">
        <f>+'Net Hash Rate'!G2340</f>
        <v>225.03599548339844</v>
      </c>
      <c r="C2341">
        <v>72.909353091521382</v>
      </c>
      <c r="D2341" s="25">
        <f t="shared" si="108"/>
        <v>152.12664239187706</v>
      </c>
      <c r="E2341">
        <v>92.147604894276597</v>
      </c>
      <c r="F2341" s="25">
        <f t="shared" si="109"/>
        <v>132.88839058912185</v>
      </c>
      <c r="G2341">
        <v>166.8785940220794</v>
      </c>
      <c r="H2341" s="25">
        <f t="shared" si="110"/>
        <v>58.15740146131904</v>
      </c>
      <c r="K2341">
        <v>18.978020741376071</v>
      </c>
      <c r="L2341">
        <v>2339</v>
      </c>
      <c r="M2341" s="25"/>
      <c r="O2341" s="25"/>
      <c r="Q2341" s="25"/>
    </row>
    <row r="2342" spans="1:17" x14ac:dyDescent="0.25">
      <c r="A2342" s="5">
        <f>+'Net Hash Rate'!B2341</f>
        <v>42161</v>
      </c>
      <c r="B2342">
        <f>+'Net Hash Rate'!G2341</f>
        <v>225.67900085449219</v>
      </c>
      <c r="C2342">
        <v>61.66078016709524</v>
      </c>
      <c r="D2342" s="25">
        <f t="shared" si="108"/>
        <v>164.01822068739693</v>
      </c>
      <c r="E2342">
        <v>76.581272726765675</v>
      </c>
      <c r="F2342" s="25">
        <f t="shared" si="109"/>
        <v>149.0977281277265</v>
      </c>
      <c r="G2342">
        <v>134.53992607480549</v>
      </c>
      <c r="H2342" s="25">
        <f t="shared" si="110"/>
        <v>91.139074779686695</v>
      </c>
      <c r="K2342">
        <v>26.382757008555956</v>
      </c>
      <c r="L2342">
        <v>2340</v>
      </c>
      <c r="M2342" s="25"/>
      <c r="O2342" s="25"/>
      <c r="Q2342" s="25"/>
    </row>
    <row r="2343" spans="1:17" x14ac:dyDescent="0.25">
      <c r="A2343" s="5">
        <f>+'Net Hash Rate'!B2342</f>
        <v>42162</v>
      </c>
      <c r="B2343">
        <f>+'Net Hash Rate'!G2342</f>
        <v>223.38999938964844</v>
      </c>
      <c r="C2343">
        <v>77.190609354144456</v>
      </c>
      <c r="D2343" s="25">
        <f t="shared" si="108"/>
        <v>146.199390035504</v>
      </c>
      <c r="E2343">
        <v>98.125701075600347</v>
      </c>
      <c r="F2343" s="25">
        <f t="shared" si="109"/>
        <v>125.26429831404809</v>
      </c>
      <c r="G2343">
        <v>179.44806486759586</v>
      </c>
      <c r="H2343" s="25">
        <f t="shared" si="110"/>
        <v>43.941934522052577</v>
      </c>
      <c r="K2343">
        <v>16.760305651090206</v>
      </c>
      <c r="L2343">
        <v>2341</v>
      </c>
      <c r="M2343" s="25"/>
      <c r="O2343" s="25"/>
      <c r="Q2343" s="25"/>
    </row>
    <row r="2344" spans="1:17" x14ac:dyDescent="0.25">
      <c r="A2344" s="5">
        <f>+'Net Hash Rate'!B2343</f>
        <v>42163</v>
      </c>
      <c r="B2344">
        <f>+'Net Hash Rate'!G2343</f>
        <v>228.64500427246094</v>
      </c>
      <c r="C2344">
        <v>74.818631845267802</v>
      </c>
      <c r="D2344" s="25">
        <f t="shared" si="108"/>
        <v>153.82637242719312</v>
      </c>
      <c r="E2344">
        <v>94.647849586395026</v>
      </c>
      <c r="F2344" s="25">
        <f t="shared" si="109"/>
        <v>133.99715468606593</v>
      </c>
      <c r="G2344">
        <v>171.67444590180361</v>
      </c>
      <c r="H2344" s="25">
        <f t="shared" si="110"/>
        <v>56.970558370657329</v>
      </c>
      <c r="K2344">
        <v>18.618147152600532</v>
      </c>
      <c r="L2344">
        <v>2342</v>
      </c>
      <c r="M2344" s="25"/>
      <c r="O2344" s="25"/>
      <c r="Q2344" s="25"/>
    </row>
    <row r="2345" spans="1:17" x14ac:dyDescent="0.25">
      <c r="A2345" s="5">
        <f>+'Net Hash Rate'!B2344</f>
        <v>42164</v>
      </c>
      <c r="B2345">
        <f>+'Net Hash Rate'!G2344</f>
        <v>229.33299255371094</v>
      </c>
      <c r="C2345">
        <v>75.265991301443009</v>
      </c>
      <c r="D2345" s="25">
        <f t="shared" si="108"/>
        <v>154.06700125226791</v>
      </c>
      <c r="E2345">
        <v>95.239693435186169</v>
      </c>
      <c r="F2345" s="25">
        <f t="shared" si="109"/>
        <v>134.09329911852478</v>
      </c>
      <c r="G2345">
        <v>172.82753937371166</v>
      </c>
      <c r="H2345" s="25">
        <f t="shared" si="110"/>
        <v>56.505453179999279</v>
      </c>
      <c r="K2345">
        <v>18.512381957512812</v>
      </c>
      <c r="L2345">
        <v>2343</v>
      </c>
      <c r="M2345" s="25"/>
      <c r="O2345" s="25"/>
      <c r="Q2345" s="25"/>
    </row>
    <row r="2346" spans="1:17" x14ac:dyDescent="0.25">
      <c r="A2346" s="5">
        <f>+'Net Hash Rate'!B2345</f>
        <v>42165</v>
      </c>
      <c r="B2346">
        <f>+'Net Hash Rate'!G2345</f>
        <v>228.95199584960938</v>
      </c>
      <c r="C2346">
        <v>69.602992351908625</v>
      </c>
      <c r="D2346" s="25">
        <f t="shared" si="108"/>
        <v>159.34900349770075</v>
      </c>
      <c r="E2346">
        <v>87.429851693107835</v>
      </c>
      <c r="F2346" s="25">
        <f t="shared" si="109"/>
        <v>141.52214415650155</v>
      </c>
      <c r="G2346">
        <v>156.67828680399612</v>
      </c>
      <c r="H2346" s="25">
        <f t="shared" si="110"/>
        <v>72.273709045613259</v>
      </c>
      <c r="K2346">
        <v>21.452887526331651</v>
      </c>
      <c r="L2346">
        <v>2344</v>
      </c>
      <c r="M2346" s="25"/>
      <c r="O2346" s="25"/>
      <c r="Q2346" s="25"/>
    </row>
    <row r="2347" spans="1:17" x14ac:dyDescent="0.25">
      <c r="A2347" s="5">
        <f>+'Net Hash Rate'!B2346</f>
        <v>42166</v>
      </c>
      <c r="B2347">
        <f>+'Net Hash Rate'!G2346</f>
        <v>230.01899719238281</v>
      </c>
      <c r="C2347">
        <v>78.86574995916348</v>
      </c>
      <c r="D2347" s="25">
        <f t="shared" si="108"/>
        <v>151.15324723321933</v>
      </c>
      <c r="E2347">
        <v>100.18718138397887</v>
      </c>
      <c r="F2347" s="25">
        <f t="shared" si="109"/>
        <v>129.83181580840395</v>
      </c>
      <c r="G2347">
        <v>183.01028175367429</v>
      </c>
      <c r="H2347" s="25">
        <f t="shared" si="110"/>
        <v>47.008715438708521</v>
      </c>
      <c r="K2347">
        <v>17.014232587475878</v>
      </c>
      <c r="L2347">
        <v>2345</v>
      </c>
      <c r="M2347" s="25"/>
      <c r="O2347" s="25"/>
      <c r="Q2347" s="25"/>
    </row>
    <row r="2348" spans="1:17" x14ac:dyDescent="0.25">
      <c r="A2348" s="5">
        <f>+'Net Hash Rate'!B2347</f>
        <v>42167</v>
      </c>
      <c r="B2348">
        <f>+'Net Hash Rate'!G2347</f>
        <v>230.20399475097656</v>
      </c>
      <c r="C2348">
        <v>76.0752490121384</v>
      </c>
      <c r="D2348" s="25">
        <f t="shared" si="108"/>
        <v>154.12874573883818</v>
      </c>
      <c r="E2348">
        <v>96.324575388669714</v>
      </c>
      <c r="F2348" s="25">
        <f t="shared" si="109"/>
        <v>133.87941936230686</v>
      </c>
      <c r="G2348">
        <v>174.98308369830562</v>
      </c>
      <c r="H2348" s="25">
        <f t="shared" si="110"/>
        <v>55.220911052670942</v>
      </c>
      <c r="K2348">
        <v>18.267718288245408</v>
      </c>
      <c r="L2348">
        <v>2346</v>
      </c>
      <c r="M2348" s="25"/>
      <c r="O2348" s="25"/>
      <c r="Q2348" s="25"/>
    </row>
    <row r="2349" spans="1:17" x14ac:dyDescent="0.25">
      <c r="A2349" s="5">
        <f>+'Net Hash Rate'!B2348</f>
        <v>42168</v>
      </c>
      <c r="B2349">
        <f>+'Net Hash Rate'!G2348</f>
        <v>232.75300598144531</v>
      </c>
      <c r="C2349">
        <v>71.569428597170159</v>
      </c>
      <c r="D2349" s="25">
        <f t="shared" si="108"/>
        <v>161.18357738427517</v>
      </c>
      <c r="E2349">
        <v>90.00174097682364</v>
      </c>
      <c r="F2349" s="25">
        <f t="shared" si="109"/>
        <v>142.75126500462167</v>
      </c>
      <c r="G2349">
        <v>161.60205841558766</v>
      </c>
      <c r="H2349" s="25">
        <f t="shared" si="110"/>
        <v>71.150947565857649</v>
      </c>
      <c r="K2349">
        <v>20.987089289419476</v>
      </c>
      <c r="L2349">
        <v>2347</v>
      </c>
      <c r="M2349" s="25"/>
      <c r="O2349" s="25"/>
      <c r="Q2349" s="25"/>
    </row>
    <row r="2350" spans="1:17" x14ac:dyDescent="0.25">
      <c r="A2350" s="5">
        <f>+'Net Hash Rate'!B2349</f>
        <v>42169</v>
      </c>
      <c r="B2350">
        <f>+'Net Hash Rate'!G2349</f>
        <v>233.85400390625</v>
      </c>
      <c r="C2350">
        <v>75.212000218464141</v>
      </c>
      <c r="D2350" s="25">
        <f t="shared" si="108"/>
        <v>158.64200368778586</v>
      </c>
      <c r="E2350">
        <v>94.992543261322311</v>
      </c>
      <c r="F2350" s="25">
        <f t="shared" si="109"/>
        <v>138.86146064492769</v>
      </c>
      <c r="G2350">
        <v>171.83006271130475</v>
      </c>
      <c r="H2350" s="25">
        <f t="shared" si="110"/>
        <v>62.023941194945252</v>
      </c>
      <c r="K2350">
        <v>19.248248545337781</v>
      </c>
      <c r="L2350">
        <v>2348</v>
      </c>
      <c r="M2350" s="25"/>
      <c r="O2350" s="25"/>
      <c r="Q2350" s="25"/>
    </row>
    <row r="2351" spans="1:17" x14ac:dyDescent="0.25">
      <c r="A2351" s="5">
        <f>+'Net Hash Rate'!B2350</f>
        <v>42170</v>
      </c>
      <c r="B2351">
        <f>+'Net Hash Rate'!G2350</f>
        <v>237.30999755859375</v>
      </c>
      <c r="C2351">
        <v>76.417360943236687</v>
      </c>
      <c r="D2351" s="25">
        <f t="shared" si="108"/>
        <v>160.89263661535705</v>
      </c>
      <c r="E2351">
        <v>96.526047191233232</v>
      </c>
      <c r="F2351" s="25">
        <f t="shared" si="109"/>
        <v>140.78395036736052</v>
      </c>
      <c r="G2351">
        <v>174.63823892157583</v>
      </c>
      <c r="H2351" s="25">
        <f t="shared" si="110"/>
        <v>62.671758637017916</v>
      </c>
      <c r="K2351">
        <v>19.202762583026953</v>
      </c>
      <c r="L2351">
        <v>2349</v>
      </c>
      <c r="M2351" s="25"/>
      <c r="O2351" s="25"/>
      <c r="Q2351" s="25"/>
    </row>
    <row r="2352" spans="1:17" x14ac:dyDescent="0.25">
      <c r="A2352" s="5">
        <f>+'Net Hash Rate'!B2351</f>
        <v>42171</v>
      </c>
      <c r="B2352">
        <f>+'Net Hash Rate'!G2351</f>
        <v>250.89799499511719</v>
      </c>
      <c r="C2352">
        <v>89.235821910753458</v>
      </c>
      <c r="D2352" s="25">
        <f t="shared" si="108"/>
        <v>161.66217308436373</v>
      </c>
      <c r="E2352">
        <v>113.71829156048229</v>
      </c>
      <c r="F2352" s="25">
        <f t="shared" si="109"/>
        <v>137.17970343463492</v>
      </c>
      <c r="G2352">
        <v>208.82044491485371</v>
      </c>
      <c r="H2352" s="25">
        <f t="shared" si="110"/>
        <v>42.077550080263478</v>
      </c>
      <c r="K2352">
        <v>15.847633876542798</v>
      </c>
      <c r="L2352">
        <v>2350</v>
      </c>
      <c r="M2352" s="25"/>
      <c r="O2352" s="25"/>
      <c r="Q2352" s="25"/>
    </row>
    <row r="2353" spans="1:17" x14ac:dyDescent="0.25">
      <c r="A2353" s="5">
        <f>+'Net Hash Rate'!B2352</f>
        <v>42172</v>
      </c>
      <c r="B2353">
        <f>+'Net Hash Rate'!G2352</f>
        <v>249.16799926757813</v>
      </c>
      <c r="C2353">
        <v>70.261989813052736</v>
      </c>
      <c r="D2353" s="25">
        <f t="shared" si="108"/>
        <v>178.90600945452539</v>
      </c>
      <c r="E2353">
        <v>87.568787544564856</v>
      </c>
      <c r="F2353" s="25">
        <f t="shared" si="109"/>
        <v>161.59921172301327</v>
      </c>
      <c r="G2353">
        <v>154.79704333262364</v>
      </c>
      <c r="H2353" s="25">
        <f t="shared" si="110"/>
        <v>94.37095593495448</v>
      </c>
      <c r="K2353">
        <v>24.809582301239836</v>
      </c>
      <c r="L2353">
        <v>2351</v>
      </c>
      <c r="M2353" s="25"/>
      <c r="O2353" s="25"/>
      <c r="Q2353" s="25"/>
    </row>
    <row r="2354" spans="1:17" x14ac:dyDescent="0.25">
      <c r="A2354" s="5">
        <f>+'Net Hash Rate'!B2353</f>
        <v>42173</v>
      </c>
      <c r="B2354">
        <f>+'Net Hash Rate'!G2353</f>
        <v>248.87300109863281</v>
      </c>
      <c r="C2354">
        <v>70.717998669090534</v>
      </c>
      <c r="D2354" s="25">
        <f t="shared" si="108"/>
        <v>178.15500242954226</v>
      </c>
      <c r="E2354">
        <v>88.210099415550971</v>
      </c>
      <c r="F2354" s="25">
        <f t="shared" si="109"/>
        <v>160.66290168308183</v>
      </c>
      <c r="G2354">
        <v>156.15816476517662</v>
      </c>
      <c r="H2354" s="25">
        <f t="shared" si="110"/>
        <v>92.714836333456191</v>
      </c>
      <c r="K2354">
        <v>24.443719598254713</v>
      </c>
      <c r="L2354">
        <v>2352</v>
      </c>
      <c r="M2354" s="25"/>
      <c r="O2354" s="25"/>
      <c r="Q2354" s="25"/>
    </row>
    <row r="2355" spans="1:17" x14ac:dyDescent="0.25">
      <c r="A2355" s="5">
        <f>+'Net Hash Rate'!B2354</f>
        <v>42174</v>
      </c>
      <c r="B2355">
        <f>+'Net Hash Rate'!G2354</f>
        <v>243.5469970703125</v>
      </c>
      <c r="C2355">
        <v>79.419264503185275</v>
      </c>
      <c r="D2355" s="25">
        <f t="shared" si="108"/>
        <v>164.12773256712723</v>
      </c>
      <c r="E2355">
        <v>100.43563443107507</v>
      </c>
      <c r="F2355" s="25">
        <f t="shared" si="109"/>
        <v>143.11136263923743</v>
      </c>
      <c r="G2355">
        <v>182.07372341596289</v>
      </c>
      <c r="H2355" s="25">
        <f t="shared" si="110"/>
        <v>61.473273654349612</v>
      </c>
      <c r="K2355">
        <v>18.74284472117002</v>
      </c>
      <c r="L2355">
        <v>2353</v>
      </c>
      <c r="M2355" s="25"/>
      <c r="O2355" s="25"/>
      <c r="Q2355" s="25"/>
    </row>
    <row r="2356" spans="1:17" x14ac:dyDescent="0.25">
      <c r="A2356" s="5">
        <f>+'Net Hash Rate'!B2355</f>
        <v>42175</v>
      </c>
      <c r="B2356">
        <f>+'Net Hash Rate'!G2355</f>
        <v>245.26100158691406</v>
      </c>
      <c r="C2356">
        <v>85.041768731423545</v>
      </c>
      <c r="D2356" s="25">
        <f t="shared" si="108"/>
        <v>160.21923285549053</v>
      </c>
      <c r="E2356">
        <v>108.13864930909303</v>
      </c>
      <c r="F2356" s="25">
        <f t="shared" si="109"/>
        <v>137.12235227782105</v>
      </c>
      <c r="G2356">
        <v>197.85848191305004</v>
      </c>
      <c r="H2356" s="25">
        <f t="shared" si="110"/>
        <v>47.40251967386402</v>
      </c>
      <c r="K2356">
        <v>16.64840226194633</v>
      </c>
      <c r="L2356">
        <v>2354</v>
      </c>
      <c r="M2356" s="25"/>
      <c r="O2356" s="25"/>
      <c r="Q2356" s="25"/>
    </row>
    <row r="2357" spans="1:17" x14ac:dyDescent="0.25">
      <c r="A2357" s="5">
        <f>+'Net Hash Rate'!B2356</f>
        <v>42176</v>
      </c>
      <c r="B2357">
        <f>+'Net Hash Rate'!G2356</f>
        <v>244.00999450683594</v>
      </c>
      <c r="C2357">
        <v>73.907231372600933</v>
      </c>
      <c r="D2357" s="25">
        <f t="shared" si="108"/>
        <v>170.102763134235</v>
      </c>
      <c r="E2357">
        <v>92.802164759590852</v>
      </c>
      <c r="F2357" s="25">
        <f t="shared" si="109"/>
        <v>151.20782974724509</v>
      </c>
      <c r="G2357">
        <v>166.19953350135322</v>
      </c>
      <c r="H2357" s="25">
        <f t="shared" si="110"/>
        <v>77.810461005482722</v>
      </c>
      <c r="K2357">
        <v>21.606142935823279</v>
      </c>
      <c r="L2357">
        <v>2355</v>
      </c>
      <c r="M2357" s="25"/>
      <c r="O2357" s="25"/>
      <c r="Q2357" s="25"/>
    </row>
    <row r="2358" spans="1:17" x14ac:dyDescent="0.25">
      <c r="A2358" s="5">
        <f>+'Net Hash Rate'!B2357</f>
        <v>42177</v>
      </c>
      <c r="B2358">
        <f>+'Net Hash Rate'!G2357</f>
        <v>246.77000427246094</v>
      </c>
      <c r="C2358">
        <v>64.649139819010415</v>
      </c>
      <c r="D2358" s="25">
        <f t="shared" si="108"/>
        <v>182.12086445345051</v>
      </c>
      <c r="E2358">
        <v>79.905217323234524</v>
      </c>
      <c r="F2358" s="25">
        <f t="shared" si="109"/>
        <v>166.86478694922641</v>
      </c>
      <c r="G2358">
        <v>139.16745038839292</v>
      </c>
      <c r="H2358" s="25">
        <f t="shared" si="110"/>
        <v>107.60255388406802</v>
      </c>
      <c r="K2358">
        <v>28.650226414178881</v>
      </c>
      <c r="L2358">
        <v>2356</v>
      </c>
      <c r="M2358" s="25"/>
      <c r="O2358" s="25"/>
      <c r="Q2358" s="25"/>
    </row>
    <row r="2359" spans="1:17" x14ac:dyDescent="0.25">
      <c r="A2359" s="5">
        <f>+'Net Hash Rate'!B2358</f>
        <v>42178</v>
      </c>
      <c r="B2359">
        <f>+'Net Hash Rate'!G2358</f>
        <v>243.98599243164063</v>
      </c>
      <c r="C2359">
        <v>75.648540983382318</v>
      </c>
      <c r="D2359" s="25">
        <f t="shared" si="108"/>
        <v>168.33745144825832</v>
      </c>
      <c r="E2359">
        <v>95.208992216994119</v>
      </c>
      <c r="F2359" s="25">
        <f t="shared" si="109"/>
        <v>148.77700021464651</v>
      </c>
      <c r="G2359">
        <v>171.19156503395899</v>
      </c>
      <c r="H2359" s="25">
        <f t="shared" si="110"/>
        <v>72.794427397681631</v>
      </c>
      <c r="K2359">
        <v>20.654425537054475</v>
      </c>
      <c r="L2359">
        <v>2357</v>
      </c>
      <c r="M2359" s="25"/>
      <c r="O2359" s="25"/>
      <c r="Q2359" s="25"/>
    </row>
    <row r="2360" spans="1:17" x14ac:dyDescent="0.25">
      <c r="A2360" s="5">
        <f>+'Net Hash Rate'!B2359</f>
        <v>42179</v>
      </c>
      <c r="B2360">
        <f>+'Net Hash Rate'!G2359</f>
        <v>240.21499633789063</v>
      </c>
      <c r="C2360">
        <v>70.021420687192986</v>
      </c>
      <c r="D2360" s="25">
        <f t="shared" si="108"/>
        <v>170.19357565069765</v>
      </c>
      <c r="E2360">
        <v>87.578108206488281</v>
      </c>
      <c r="F2360" s="25">
        <f t="shared" si="109"/>
        <v>152.63688813140234</v>
      </c>
      <c r="G2360">
        <v>155.77706087519078</v>
      </c>
      <c r="H2360" s="25">
        <f t="shared" si="110"/>
        <v>84.437935462699841</v>
      </c>
      <c r="K2360">
        <v>23.265469702799031</v>
      </c>
      <c r="L2360">
        <v>2358</v>
      </c>
      <c r="M2360" s="25"/>
      <c r="O2360" s="25"/>
      <c r="Q2360" s="25"/>
    </row>
    <row r="2361" spans="1:17" x14ac:dyDescent="0.25">
      <c r="A2361" s="5">
        <f>+'Net Hash Rate'!B2360</f>
        <v>42180</v>
      </c>
      <c r="B2361">
        <f>+'Net Hash Rate'!G2360</f>
        <v>242.4219970703125</v>
      </c>
      <c r="C2361">
        <v>77.000824843373906</v>
      </c>
      <c r="D2361" s="25">
        <f t="shared" si="108"/>
        <v>165.42117222693861</v>
      </c>
      <c r="E2361">
        <v>97.137091911985806</v>
      </c>
      <c r="F2361" s="25">
        <f t="shared" si="109"/>
        <v>145.28490515832669</v>
      </c>
      <c r="G2361">
        <v>175.35642134000867</v>
      </c>
      <c r="H2361" s="25">
        <f t="shared" si="110"/>
        <v>67.065575730303834</v>
      </c>
      <c r="K2361">
        <v>19.716207179408485</v>
      </c>
      <c r="L2361">
        <v>2359</v>
      </c>
      <c r="M2361" s="25"/>
      <c r="O2361" s="25"/>
      <c r="Q2361" s="25"/>
    </row>
    <row r="2362" spans="1:17" x14ac:dyDescent="0.25">
      <c r="A2362" s="5">
        <f>+'Net Hash Rate'!B2361</f>
        <v>42181</v>
      </c>
      <c r="B2362">
        <f>+'Net Hash Rate'!G2361</f>
        <v>242.64199829101563</v>
      </c>
      <c r="C2362">
        <v>76.267907211414922</v>
      </c>
      <c r="D2362" s="25">
        <f t="shared" si="108"/>
        <v>166.3740910796007</v>
      </c>
      <c r="E2362">
        <v>96.116046500527617</v>
      </c>
      <c r="F2362" s="25">
        <f t="shared" si="109"/>
        <v>146.52595179048802</v>
      </c>
      <c r="G2362">
        <v>173.21614356908538</v>
      </c>
      <c r="H2362" s="25">
        <f t="shared" si="110"/>
        <v>69.42585472193025</v>
      </c>
      <c r="K2362">
        <v>20.117644922517762</v>
      </c>
      <c r="L2362">
        <v>2360</v>
      </c>
      <c r="M2362" s="25"/>
      <c r="O2362" s="25"/>
      <c r="Q2362" s="25"/>
    </row>
    <row r="2363" spans="1:17" x14ac:dyDescent="0.25">
      <c r="A2363" s="5">
        <f>+'Net Hash Rate'!B2362</f>
        <v>42182</v>
      </c>
      <c r="B2363">
        <f>+'Net Hash Rate'!G2362</f>
        <v>250.70700073242188</v>
      </c>
      <c r="C2363">
        <v>74.662230514184728</v>
      </c>
      <c r="D2363" s="25">
        <f t="shared" si="108"/>
        <v>176.04477021823715</v>
      </c>
      <c r="E2363">
        <v>93.589719597143002</v>
      </c>
      <c r="F2363" s="25">
        <f t="shared" si="109"/>
        <v>157.11728113527886</v>
      </c>
      <c r="G2363">
        <v>167.11355093989445</v>
      </c>
      <c r="H2363" s="25">
        <f t="shared" si="110"/>
        <v>83.593449792527423</v>
      </c>
      <c r="K2363">
        <v>22.322424631811373</v>
      </c>
      <c r="L2363">
        <v>2361</v>
      </c>
      <c r="M2363" s="25"/>
      <c r="O2363" s="25"/>
      <c r="Q2363" s="25"/>
    </row>
    <row r="2364" spans="1:17" x14ac:dyDescent="0.25">
      <c r="A2364" s="5">
        <f>+'Net Hash Rate'!B2363</f>
        <v>42183</v>
      </c>
      <c r="B2364">
        <f>+'Net Hash Rate'!G2363</f>
        <v>248.06700134277344</v>
      </c>
      <c r="C2364">
        <v>70.168729786385811</v>
      </c>
      <c r="D2364" s="25">
        <f t="shared" si="108"/>
        <v>177.89827155638761</v>
      </c>
      <c r="E2364">
        <v>87.481954713847728</v>
      </c>
      <c r="F2364" s="25">
        <f t="shared" si="109"/>
        <v>160.58504662892571</v>
      </c>
      <c r="G2364">
        <v>154.73517694457354</v>
      </c>
      <c r="H2364" s="25">
        <f t="shared" si="110"/>
        <v>93.331824398199899</v>
      </c>
      <c r="K2364">
        <v>24.660677229353176</v>
      </c>
      <c r="L2364">
        <v>2362</v>
      </c>
      <c r="M2364" s="25"/>
      <c r="O2364" s="25"/>
      <c r="Q2364" s="25"/>
    </row>
    <row r="2365" spans="1:17" x14ac:dyDescent="0.25">
      <c r="A2365" s="5">
        <f>+'Net Hash Rate'!B2364</f>
        <v>42184</v>
      </c>
      <c r="B2365">
        <f>+'Net Hash Rate'!G2364</f>
        <v>256.48699951171875</v>
      </c>
      <c r="C2365">
        <v>74.165058003888802</v>
      </c>
      <c r="D2365" s="25">
        <f t="shared" si="108"/>
        <v>182.32194150782993</v>
      </c>
      <c r="E2365">
        <v>92.682188433675961</v>
      </c>
      <c r="F2365" s="25">
        <f t="shared" si="109"/>
        <v>163.8048110780428</v>
      </c>
      <c r="G2365">
        <v>164.61198158818439</v>
      </c>
      <c r="H2365" s="25">
        <f t="shared" si="110"/>
        <v>91.875017923534358</v>
      </c>
      <c r="K2365">
        <v>23.630694900485171</v>
      </c>
      <c r="L2365">
        <v>2363</v>
      </c>
      <c r="M2365" s="25"/>
      <c r="O2365" s="25"/>
      <c r="Q2365" s="25"/>
    </row>
    <row r="2366" spans="1:17" x14ac:dyDescent="0.25">
      <c r="A2366" s="5">
        <f>+'Net Hash Rate'!B2365</f>
        <v>42185</v>
      </c>
      <c r="B2366">
        <f>+'Net Hash Rate'!G2365</f>
        <v>262.4840087890625</v>
      </c>
      <c r="C2366">
        <v>72.909193147236181</v>
      </c>
      <c r="D2366" s="25">
        <f t="shared" si="108"/>
        <v>189.57481564182632</v>
      </c>
      <c r="E2366">
        <v>90.718113912703345</v>
      </c>
      <c r="F2366" s="25">
        <f t="shared" si="109"/>
        <v>171.76589487635914</v>
      </c>
      <c r="G2366">
        <v>159.89686662616069</v>
      </c>
      <c r="H2366" s="25">
        <f t="shared" si="110"/>
        <v>102.58714216290181</v>
      </c>
      <c r="K2366">
        <v>25.547845573136684</v>
      </c>
      <c r="L2366">
        <v>2364</v>
      </c>
      <c r="M2366" s="25"/>
      <c r="O2366" s="25"/>
      <c r="Q2366" s="25"/>
    </row>
    <row r="2367" spans="1:17" x14ac:dyDescent="0.25">
      <c r="A2367" s="5">
        <f>+'Net Hash Rate'!B2366</f>
        <v>42186</v>
      </c>
      <c r="B2367">
        <f>+'Net Hash Rate'!G2366</f>
        <v>257.66000366210938</v>
      </c>
      <c r="C2367">
        <v>78.858871034785693</v>
      </c>
      <c r="D2367" s="25">
        <f t="shared" si="108"/>
        <v>178.80113262732368</v>
      </c>
      <c r="E2367">
        <v>99.122708851993082</v>
      </c>
      <c r="F2367" s="25">
        <f t="shared" si="109"/>
        <v>158.53729481011629</v>
      </c>
      <c r="G2367">
        <v>177.8375868529354</v>
      </c>
      <c r="H2367" s="25">
        <f t="shared" si="110"/>
        <v>79.822416809173973</v>
      </c>
      <c r="K2367">
        <v>21.17677422098091</v>
      </c>
      <c r="L2367">
        <v>2365</v>
      </c>
      <c r="M2367" s="25"/>
      <c r="O2367" s="25"/>
      <c r="Q2367" s="25"/>
    </row>
    <row r="2368" spans="1:17" x14ac:dyDescent="0.25">
      <c r="A2368" s="5">
        <f>+'Net Hash Rate'!B2367</f>
        <v>42187</v>
      </c>
      <c r="B2368">
        <f>+'Net Hash Rate'!G2367</f>
        <v>254.35000610351563</v>
      </c>
      <c r="C2368">
        <v>71.930312732505158</v>
      </c>
      <c r="D2368" s="25">
        <f t="shared" si="108"/>
        <v>182.41969337101045</v>
      </c>
      <c r="E2368">
        <v>89.676075058772156</v>
      </c>
      <c r="F2368" s="25">
        <f t="shared" si="109"/>
        <v>164.67393104474348</v>
      </c>
      <c r="G2368">
        <v>158.60948881515634</v>
      </c>
      <c r="H2368" s="25">
        <f t="shared" si="110"/>
        <v>95.740517288359285</v>
      </c>
      <c r="K2368">
        <v>24.671088006311734</v>
      </c>
      <c r="L2368">
        <v>2366</v>
      </c>
      <c r="M2368" s="25"/>
      <c r="O2368" s="25"/>
      <c r="Q2368" s="25"/>
    </row>
    <row r="2369" spans="1:17" x14ac:dyDescent="0.25">
      <c r="A2369" s="5">
        <f>+'Net Hash Rate'!B2368</f>
        <v>42188</v>
      </c>
      <c r="B2369">
        <f>+'Net Hash Rate'!G2368</f>
        <v>255.59599304199219</v>
      </c>
      <c r="C2369">
        <v>75.229333380787821</v>
      </c>
      <c r="D2369" s="25">
        <f t="shared" si="108"/>
        <v>180.36665966120438</v>
      </c>
      <c r="E2369">
        <v>94.186670271361194</v>
      </c>
      <c r="F2369" s="25">
        <f t="shared" si="109"/>
        <v>161.40932277063098</v>
      </c>
      <c r="G2369">
        <v>167.82644542279351</v>
      </c>
      <c r="H2369" s="25">
        <f t="shared" si="110"/>
        <v>87.769547619198676</v>
      </c>
      <c r="K2369">
        <v>22.834430051308619</v>
      </c>
      <c r="L2369">
        <v>2367</v>
      </c>
      <c r="M2369" s="25"/>
      <c r="O2369" s="25"/>
      <c r="Q2369" s="25"/>
    </row>
    <row r="2370" spans="1:17" x14ac:dyDescent="0.25">
      <c r="A2370" s="5">
        <f>+'Net Hash Rate'!B2369</f>
        <v>42189</v>
      </c>
      <c r="B2370">
        <f>+'Net Hash Rate'!G2369</f>
        <v>260.3489990234375</v>
      </c>
      <c r="C2370">
        <v>78.643059246311964</v>
      </c>
      <c r="D2370" s="25">
        <f t="shared" si="108"/>
        <v>181.70593977712554</v>
      </c>
      <c r="E2370">
        <v>98.721898370732518</v>
      </c>
      <c r="F2370" s="25">
        <f t="shared" si="109"/>
        <v>161.627100652705</v>
      </c>
      <c r="G2370">
        <v>176.71814894954414</v>
      </c>
      <c r="H2370" s="25">
        <f t="shared" si="110"/>
        <v>83.630850073893356</v>
      </c>
      <c r="K2370">
        <v>21.719097043549127</v>
      </c>
      <c r="L2370">
        <v>2368</v>
      </c>
      <c r="M2370" s="25"/>
      <c r="O2370" s="25"/>
      <c r="Q2370" s="25"/>
    </row>
    <row r="2371" spans="1:17" x14ac:dyDescent="0.25">
      <c r="A2371" s="5">
        <f>+'Net Hash Rate'!B2370</f>
        <v>42190</v>
      </c>
      <c r="B2371">
        <f>+'Net Hash Rate'!G2370</f>
        <v>271.0150146484375</v>
      </c>
      <c r="C2371">
        <v>77.393975202246921</v>
      </c>
      <c r="D2371" s="25">
        <f t="shared" si="108"/>
        <v>193.62103944619059</v>
      </c>
      <c r="E2371">
        <v>96.588991753576678</v>
      </c>
      <c r="F2371" s="25">
        <f t="shared" si="109"/>
        <v>174.42602289486081</v>
      </c>
      <c r="G2371">
        <v>171.15203354721709</v>
      </c>
      <c r="H2371" s="25">
        <f t="shared" si="110"/>
        <v>99.862981101220413</v>
      </c>
      <c r="K2371">
        <v>24.20891346606653</v>
      </c>
      <c r="L2371">
        <v>2369</v>
      </c>
      <c r="M2371" s="25"/>
      <c r="O2371" s="25"/>
      <c r="Q2371" s="25"/>
    </row>
    <row r="2372" spans="1:17" x14ac:dyDescent="0.25">
      <c r="A2372" s="5">
        <f>+'Net Hash Rate'!B2371</f>
        <v>42191</v>
      </c>
      <c r="B2372">
        <f>+'Net Hash Rate'!G2371</f>
        <v>268.49301147460938</v>
      </c>
      <c r="C2372">
        <v>66.188763004340345</v>
      </c>
      <c r="D2372" s="25">
        <f t="shared" ref="D2372:D2435" si="111">+B2372-C2372</f>
        <v>202.30424847026904</v>
      </c>
      <c r="E2372">
        <v>81.203367881523249</v>
      </c>
      <c r="F2372" s="25">
        <f t="shared" ref="F2372:F2435" si="112">+B2372-E2372</f>
        <v>187.28964359308611</v>
      </c>
      <c r="G2372">
        <v>139.5276005269402</v>
      </c>
      <c r="H2372" s="25">
        <f t="shared" ref="H2372:H2435" si="113">+B2372-G2372</f>
        <v>128.96541094766917</v>
      </c>
      <c r="K2372">
        <v>32.337194371760432</v>
      </c>
      <c r="L2372">
        <v>2370</v>
      </c>
      <c r="M2372" s="25"/>
      <c r="O2372" s="25"/>
      <c r="Q2372" s="25"/>
    </row>
    <row r="2373" spans="1:17" x14ac:dyDescent="0.25">
      <c r="A2373" s="5">
        <f>+'Net Hash Rate'!B2372</f>
        <v>42192</v>
      </c>
      <c r="B2373">
        <f>+'Net Hash Rate'!G2372</f>
        <v>264.95700073242188</v>
      </c>
      <c r="C2373">
        <v>80.407987926668056</v>
      </c>
      <c r="D2373" s="25">
        <f t="shared" si="111"/>
        <v>184.54901280575382</v>
      </c>
      <c r="E2373">
        <v>100.98457087762627</v>
      </c>
      <c r="F2373" s="25">
        <f t="shared" si="112"/>
        <v>163.97242985479562</v>
      </c>
      <c r="G2373">
        <v>180.91430735062343</v>
      </c>
      <c r="H2373" s="25">
        <f t="shared" si="113"/>
        <v>84.042693381798443</v>
      </c>
      <c r="K2373">
        <v>21.525324772798736</v>
      </c>
      <c r="L2373">
        <v>2371</v>
      </c>
      <c r="M2373" s="25"/>
      <c r="O2373" s="25"/>
      <c r="Q2373" s="25"/>
    </row>
    <row r="2374" spans="1:17" x14ac:dyDescent="0.25">
      <c r="A2374" s="5">
        <f>+'Net Hash Rate'!B2373</f>
        <v>42193</v>
      </c>
      <c r="B2374">
        <f>+'Net Hash Rate'!G2373</f>
        <v>269.64599609375</v>
      </c>
      <c r="C2374">
        <v>71.803929489912136</v>
      </c>
      <c r="D2374" s="25">
        <f t="shared" si="111"/>
        <v>197.84206660383785</v>
      </c>
      <c r="E2374">
        <v>88.91765675855784</v>
      </c>
      <c r="F2374" s="25">
        <f t="shared" si="112"/>
        <v>180.72833933519217</v>
      </c>
      <c r="G2374">
        <v>155.39593033361214</v>
      </c>
      <c r="H2374" s="25">
        <f t="shared" si="113"/>
        <v>114.25006576013786</v>
      </c>
      <c r="K2374">
        <v>27.745034871458792</v>
      </c>
      <c r="L2374">
        <v>2372</v>
      </c>
      <c r="M2374" s="25"/>
      <c r="O2374" s="25"/>
      <c r="Q2374" s="25"/>
    </row>
    <row r="2375" spans="1:17" x14ac:dyDescent="0.25">
      <c r="A2375" s="5">
        <f>+'Net Hash Rate'!B2374</f>
        <v>42194</v>
      </c>
      <c r="B2375">
        <f>+'Net Hash Rate'!G2374</f>
        <v>268.11300659179688</v>
      </c>
      <c r="C2375">
        <v>77.398924774294741</v>
      </c>
      <c r="D2375" s="25">
        <f t="shared" si="111"/>
        <v>190.71408181750212</v>
      </c>
      <c r="E2375">
        <v>96.706590713580468</v>
      </c>
      <c r="F2375" s="25">
        <f t="shared" si="112"/>
        <v>171.40641587821642</v>
      </c>
      <c r="G2375">
        <v>171.70721905473602</v>
      </c>
      <c r="H2375" s="25">
        <f t="shared" si="113"/>
        <v>96.40578753706086</v>
      </c>
      <c r="K2375">
        <v>23.706324617450722</v>
      </c>
      <c r="L2375">
        <v>2373</v>
      </c>
      <c r="M2375" s="25"/>
      <c r="O2375" s="25"/>
      <c r="Q2375" s="25"/>
    </row>
    <row r="2376" spans="1:17" x14ac:dyDescent="0.25">
      <c r="A2376" s="5">
        <f>+'Net Hash Rate'!B2375</f>
        <v>42195</v>
      </c>
      <c r="B2376">
        <f>+'Net Hash Rate'!G2375</f>
        <v>283.88101196289063</v>
      </c>
      <c r="C2376">
        <v>72.1365671371736</v>
      </c>
      <c r="D2376" s="25">
        <f t="shared" si="111"/>
        <v>211.74444482571704</v>
      </c>
      <c r="E2376">
        <v>88.833946793128561</v>
      </c>
      <c r="F2376" s="25">
        <f t="shared" si="112"/>
        <v>195.04706516976205</v>
      </c>
      <c r="G2376">
        <v>153.69491806668566</v>
      </c>
      <c r="H2376" s="25">
        <f t="shared" si="113"/>
        <v>130.18609389620497</v>
      </c>
      <c r="K2376">
        <v>30.435114853514165</v>
      </c>
      <c r="L2376">
        <v>2374</v>
      </c>
      <c r="M2376" s="25"/>
      <c r="O2376" s="25"/>
      <c r="Q2376" s="25"/>
    </row>
    <row r="2377" spans="1:17" x14ac:dyDescent="0.25">
      <c r="A2377" s="5">
        <f>+'Net Hash Rate'!B2376</f>
        <v>42196</v>
      </c>
      <c r="B2377">
        <f>+'Net Hash Rate'!G2376</f>
        <v>291.68701171875</v>
      </c>
      <c r="C2377">
        <v>76.915839616414331</v>
      </c>
      <c r="D2377" s="25">
        <f t="shared" si="111"/>
        <v>214.77117210233567</v>
      </c>
      <c r="E2377">
        <v>95.139383709850904</v>
      </c>
      <c r="F2377" s="25">
        <f t="shared" si="112"/>
        <v>196.5476280088991</v>
      </c>
      <c r="G2377">
        <v>165.92874074080513</v>
      </c>
      <c r="H2377" s="25">
        <f t="shared" si="113"/>
        <v>125.75827097794487</v>
      </c>
      <c r="K2377">
        <v>28.284883028392471</v>
      </c>
      <c r="L2377">
        <v>2375</v>
      </c>
      <c r="M2377" s="25"/>
      <c r="O2377" s="25"/>
      <c r="Q2377" s="25"/>
    </row>
    <row r="2378" spans="1:17" x14ac:dyDescent="0.25">
      <c r="A2378" s="5">
        <f>+'Net Hash Rate'!B2377</f>
        <v>42197</v>
      </c>
      <c r="B2378">
        <f>+'Net Hash Rate'!G2377</f>
        <v>309.97799682617188</v>
      </c>
      <c r="C2378">
        <v>83.152224601297533</v>
      </c>
      <c r="D2378" s="25">
        <f t="shared" si="111"/>
        <v>226.82577222487436</v>
      </c>
      <c r="E2378">
        <v>103.05788791717096</v>
      </c>
      <c r="F2378" s="25">
        <f t="shared" si="112"/>
        <v>206.92010890900093</v>
      </c>
      <c r="G2378">
        <v>180.38143706768139</v>
      </c>
      <c r="H2378" s="25">
        <f t="shared" si="113"/>
        <v>129.59655975849049</v>
      </c>
      <c r="K2378">
        <v>27.348089068983167</v>
      </c>
      <c r="L2378">
        <v>2376</v>
      </c>
      <c r="M2378" s="25"/>
      <c r="O2378" s="25"/>
      <c r="Q2378" s="25"/>
    </row>
    <row r="2379" spans="1:17" x14ac:dyDescent="0.25">
      <c r="A2379" s="5">
        <f>+'Net Hash Rate'!B2378</f>
        <v>42198</v>
      </c>
      <c r="B2379">
        <f>+'Net Hash Rate'!G2378</f>
        <v>290.88101196289063</v>
      </c>
      <c r="C2379">
        <v>78.000111516985626</v>
      </c>
      <c r="D2379" s="25">
        <f t="shared" si="111"/>
        <v>212.88090044590501</v>
      </c>
      <c r="E2379">
        <v>96.668249667572056</v>
      </c>
      <c r="F2379" s="25">
        <f t="shared" si="112"/>
        <v>194.21276229531856</v>
      </c>
      <c r="G2379">
        <v>169.18463231352504</v>
      </c>
      <c r="H2379" s="25">
        <f t="shared" si="113"/>
        <v>121.69637964936558</v>
      </c>
      <c r="K2379">
        <v>27.36824406102448</v>
      </c>
      <c r="L2379">
        <v>2377</v>
      </c>
      <c r="M2379" s="25"/>
      <c r="O2379" s="25"/>
      <c r="Q2379" s="25"/>
    </row>
    <row r="2380" spans="1:17" x14ac:dyDescent="0.25">
      <c r="A2380" s="5">
        <f>+'Net Hash Rate'!B2379</f>
        <v>42199</v>
      </c>
      <c r="B2380">
        <f>+'Net Hash Rate'!G2379</f>
        <v>286.18600463867188</v>
      </c>
      <c r="C2380">
        <v>78.42665057806876</v>
      </c>
      <c r="D2380" s="25">
        <f t="shared" si="111"/>
        <v>207.75935406060313</v>
      </c>
      <c r="E2380">
        <v>97.43677824296671</v>
      </c>
      <c r="F2380" s="25">
        <f t="shared" si="112"/>
        <v>188.74922639570516</v>
      </c>
      <c r="G2380">
        <v>171.28161915726275</v>
      </c>
      <c r="H2380" s="25">
        <f t="shared" si="113"/>
        <v>114.90438548140912</v>
      </c>
      <c r="K2380">
        <v>26.229305690889699</v>
      </c>
      <c r="L2380">
        <v>2378</v>
      </c>
      <c r="M2380" s="25"/>
      <c r="O2380" s="25"/>
      <c r="Q2380" s="25"/>
    </row>
    <row r="2381" spans="1:17" x14ac:dyDescent="0.25">
      <c r="A2381" s="5">
        <f>+'Net Hash Rate'!B2380</f>
        <v>42200</v>
      </c>
      <c r="B2381">
        <f>+'Net Hash Rate'!G2380</f>
        <v>283.822998046875</v>
      </c>
      <c r="C2381">
        <v>77.749451649445746</v>
      </c>
      <c r="D2381" s="25">
        <f t="shared" si="111"/>
        <v>206.07354639742925</v>
      </c>
      <c r="E2381">
        <v>96.591302652837527</v>
      </c>
      <c r="F2381" s="25">
        <f t="shared" si="112"/>
        <v>187.23169539403747</v>
      </c>
      <c r="G2381">
        <v>169.78247287551287</v>
      </c>
      <c r="H2381" s="25">
        <f t="shared" si="113"/>
        <v>114.04052517136213</v>
      </c>
      <c r="K2381">
        <v>26.24882827407987</v>
      </c>
      <c r="L2381">
        <v>2379</v>
      </c>
      <c r="M2381" s="25"/>
      <c r="O2381" s="25"/>
      <c r="Q2381" s="25"/>
    </row>
    <row r="2382" spans="1:17" x14ac:dyDescent="0.25">
      <c r="A2382" s="5">
        <f>+'Net Hash Rate'!B2381</f>
        <v>42201</v>
      </c>
      <c r="B2382">
        <f>+'Net Hash Rate'!G2381</f>
        <v>277.82699584960938</v>
      </c>
      <c r="C2382">
        <v>83.533121632821675</v>
      </c>
      <c r="D2382" s="25">
        <f t="shared" si="111"/>
        <v>194.29387421678769</v>
      </c>
      <c r="E2382">
        <v>104.8112611719479</v>
      </c>
      <c r="F2382" s="25">
        <f t="shared" si="112"/>
        <v>173.01573467766147</v>
      </c>
      <c r="G2382">
        <v>187.46619421168384</v>
      </c>
      <c r="H2382" s="25">
        <f t="shared" si="113"/>
        <v>90.360801637925533</v>
      </c>
      <c r="K2382">
        <v>21.914758913148791</v>
      </c>
      <c r="L2382">
        <v>2380</v>
      </c>
      <c r="M2382" s="25"/>
      <c r="O2382" s="25"/>
      <c r="Q2382" s="25"/>
    </row>
    <row r="2383" spans="1:17" x14ac:dyDescent="0.25">
      <c r="A2383" s="5">
        <f>+'Net Hash Rate'!B2382</f>
        <v>42202</v>
      </c>
      <c r="B2383">
        <f>+'Net Hash Rate'!G2382</f>
        <v>278.48800659179688</v>
      </c>
      <c r="C2383">
        <v>74.992757415365162</v>
      </c>
      <c r="D2383" s="25">
        <f t="shared" si="111"/>
        <v>203.49524917643171</v>
      </c>
      <c r="E2383">
        <v>92.986086495878183</v>
      </c>
      <c r="F2383" s="25">
        <f t="shared" si="112"/>
        <v>185.50192009591871</v>
      </c>
      <c r="G2383">
        <v>162.88117330913093</v>
      </c>
      <c r="H2383" s="25">
        <f t="shared" si="113"/>
        <v>115.60683328266595</v>
      </c>
      <c r="K2383">
        <v>27.142759176919995</v>
      </c>
      <c r="L2383">
        <v>2381</v>
      </c>
      <c r="M2383" s="25"/>
      <c r="O2383" s="25"/>
      <c r="Q2383" s="25"/>
    </row>
    <row r="2384" spans="1:17" x14ac:dyDescent="0.25">
      <c r="A2384" s="5">
        <f>+'Net Hash Rate'!B2383</f>
        <v>42203</v>
      </c>
      <c r="B2384">
        <f>+'Net Hash Rate'!G2383</f>
        <v>274.49398803710938</v>
      </c>
      <c r="C2384">
        <v>73.287226198856374</v>
      </c>
      <c r="D2384" s="25">
        <f t="shared" si="111"/>
        <v>201.20676183825299</v>
      </c>
      <c r="E2384">
        <v>90.782047792260215</v>
      </c>
      <c r="F2384" s="25">
        <f t="shared" si="112"/>
        <v>183.71194024484916</v>
      </c>
      <c r="G2384">
        <v>158.74068227183722</v>
      </c>
      <c r="H2384" s="25">
        <f t="shared" si="113"/>
        <v>115.75330576527216</v>
      </c>
      <c r="K2384">
        <v>27.602237944162702</v>
      </c>
      <c r="L2384">
        <v>2382</v>
      </c>
      <c r="M2384" s="25"/>
      <c r="O2384" s="25"/>
      <c r="Q2384" s="25"/>
    </row>
    <row r="2385" spans="1:17" x14ac:dyDescent="0.25">
      <c r="A2385" s="5">
        <f>+'Net Hash Rate'!B2384</f>
        <v>42204</v>
      </c>
      <c r="B2385">
        <f>+'Net Hash Rate'!G2384</f>
        <v>272.489013671875</v>
      </c>
      <c r="C2385">
        <v>71.740078545523488</v>
      </c>
      <c r="D2385" s="25">
        <f t="shared" si="111"/>
        <v>200.74893512635151</v>
      </c>
      <c r="E2385">
        <v>88.720927146954779</v>
      </c>
      <c r="F2385" s="25">
        <f t="shared" si="112"/>
        <v>183.76808652492022</v>
      </c>
      <c r="G2385">
        <v>154.68303353921488</v>
      </c>
      <c r="H2385" s="25">
        <f t="shared" si="113"/>
        <v>117.80598013266012</v>
      </c>
      <c r="K2385">
        <v>28.372989808214417</v>
      </c>
      <c r="L2385">
        <v>2383</v>
      </c>
      <c r="M2385" s="25"/>
      <c r="O2385" s="25"/>
      <c r="Q2385" s="25"/>
    </row>
    <row r="2386" spans="1:17" x14ac:dyDescent="0.25">
      <c r="A2386" s="5">
        <f>+'Net Hash Rate'!B2385</f>
        <v>42205</v>
      </c>
      <c r="B2386">
        <f>+'Net Hash Rate'!G2385</f>
        <v>278.41400146484375</v>
      </c>
      <c r="C2386">
        <v>70.573414494066242</v>
      </c>
      <c r="D2386" s="25">
        <f t="shared" si="111"/>
        <v>207.84058697077751</v>
      </c>
      <c r="E2386">
        <v>86.882847331995436</v>
      </c>
      <c r="F2386" s="25">
        <f t="shared" si="112"/>
        <v>191.53115413284831</v>
      </c>
      <c r="G2386">
        <v>150.23683919093136</v>
      </c>
      <c r="H2386" s="25">
        <f t="shared" si="113"/>
        <v>128.17716227391239</v>
      </c>
      <c r="K2386">
        <v>30.584595656190874</v>
      </c>
      <c r="L2386">
        <v>2384</v>
      </c>
      <c r="M2386" s="25"/>
      <c r="O2386" s="25"/>
      <c r="Q2386" s="25"/>
    </row>
    <row r="2387" spans="1:17" x14ac:dyDescent="0.25">
      <c r="A2387" s="5">
        <f>+'Net Hash Rate'!B2386</f>
        <v>42206</v>
      </c>
      <c r="B2387">
        <f>+'Net Hash Rate'!G2386</f>
        <v>275.0989990234375</v>
      </c>
      <c r="C2387">
        <v>78.537391956938848</v>
      </c>
      <c r="D2387" s="25">
        <f t="shared" si="111"/>
        <v>196.56160706649865</v>
      </c>
      <c r="E2387">
        <v>98.012941313986175</v>
      </c>
      <c r="F2387" s="25">
        <f t="shared" si="112"/>
        <v>177.08605770945132</v>
      </c>
      <c r="G2387">
        <v>173.66571279143639</v>
      </c>
      <c r="H2387" s="25">
        <f t="shared" si="113"/>
        <v>101.43328623200111</v>
      </c>
      <c r="K2387">
        <v>24.22256996765498</v>
      </c>
      <c r="L2387">
        <v>2385</v>
      </c>
      <c r="M2387" s="25"/>
      <c r="O2387" s="25"/>
      <c r="Q2387" s="25"/>
    </row>
    <row r="2388" spans="1:17" x14ac:dyDescent="0.25">
      <c r="A2388" s="5">
        <f>+'Net Hash Rate'!B2387</f>
        <v>42207</v>
      </c>
      <c r="B2388">
        <f>+'Net Hash Rate'!G2387</f>
        <v>276.61700439453125</v>
      </c>
      <c r="C2388">
        <v>69.400800185038079</v>
      </c>
      <c r="D2388" s="25">
        <f t="shared" si="111"/>
        <v>207.21620420949318</v>
      </c>
      <c r="E2388">
        <v>85.331269516043733</v>
      </c>
      <c r="F2388" s="25">
        <f t="shared" si="112"/>
        <v>191.28573487848752</v>
      </c>
      <c r="G2388">
        <v>147.213177632335</v>
      </c>
      <c r="H2388" s="25">
        <f t="shared" si="113"/>
        <v>129.40382676219625</v>
      </c>
      <c r="K2388">
        <v>31.218094066748378</v>
      </c>
      <c r="L2388">
        <v>2386</v>
      </c>
      <c r="M2388" s="25"/>
      <c r="O2388" s="25"/>
      <c r="Q2388" s="25"/>
    </row>
    <row r="2389" spans="1:17" x14ac:dyDescent="0.25">
      <c r="A2389" s="5">
        <f>+'Net Hash Rate'!B2388</f>
        <v>42208</v>
      </c>
      <c r="B2389">
        <f>+'Net Hash Rate'!G2388</f>
        <v>275.62701416015625</v>
      </c>
      <c r="C2389">
        <v>76.358905548462417</v>
      </c>
      <c r="D2389" s="25">
        <f t="shared" si="111"/>
        <v>199.26810861169383</v>
      </c>
      <c r="E2389">
        <v>94.982844208846629</v>
      </c>
      <c r="F2389" s="25">
        <f t="shared" si="112"/>
        <v>180.64416995130961</v>
      </c>
      <c r="G2389">
        <v>167.32753393510916</v>
      </c>
      <c r="H2389" s="25">
        <f t="shared" si="113"/>
        <v>108.29948022504709</v>
      </c>
      <c r="K2389">
        <v>25.678964551432774</v>
      </c>
      <c r="L2389">
        <v>2387</v>
      </c>
      <c r="M2389" s="25"/>
      <c r="O2389" s="25"/>
      <c r="Q2389" s="25"/>
    </row>
    <row r="2390" spans="1:17" x14ac:dyDescent="0.25">
      <c r="A2390" s="5">
        <f>+'Net Hash Rate'!B2389</f>
        <v>42209</v>
      </c>
      <c r="B2390">
        <f>+'Net Hash Rate'!G2389</f>
        <v>287.9739990234375</v>
      </c>
      <c r="C2390">
        <v>69.267621023997947</v>
      </c>
      <c r="D2390" s="25">
        <f t="shared" si="111"/>
        <v>218.70637799943955</v>
      </c>
      <c r="E2390">
        <v>84.713800273844384</v>
      </c>
      <c r="F2390" s="25">
        <f t="shared" si="112"/>
        <v>203.26019874959312</v>
      </c>
      <c r="G2390">
        <v>144.71448356987324</v>
      </c>
      <c r="H2390" s="25">
        <f t="shared" si="113"/>
        <v>143.25951545356426</v>
      </c>
      <c r="K2390">
        <v>33.982210015067004</v>
      </c>
      <c r="L2390">
        <v>2388</v>
      </c>
      <c r="M2390" s="25"/>
      <c r="O2390" s="25"/>
      <c r="Q2390" s="25"/>
    </row>
    <row r="2391" spans="1:17" x14ac:dyDescent="0.25">
      <c r="A2391" s="5">
        <f>+'Net Hash Rate'!B2390</f>
        <v>42210</v>
      </c>
      <c r="B2391">
        <f>+'Net Hash Rate'!G2390</f>
        <v>288.13400268554688</v>
      </c>
      <c r="C2391">
        <v>75.460284982932038</v>
      </c>
      <c r="D2391" s="25">
        <f t="shared" si="111"/>
        <v>212.67371770261485</v>
      </c>
      <c r="E2391">
        <v>93.263897683226276</v>
      </c>
      <c r="F2391" s="25">
        <f t="shared" si="112"/>
        <v>194.8701050023206</v>
      </c>
      <c r="G2391">
        <v>162.42203121751916</v>
      </c>
      <c r="H2391" s="25">
        <f t="shared" si="113"/>
        <v>125.71197146802771</v>
      </c>
      <c r="K2391">
        <v>28.669289266095991</v>
      </c>
      <c r="L2391">
        <v>2389</v>
      </c>
      <c r="M2391" s="25"/>
      <c r="O2391" s="25"/>
      <c r="Q2391" s="25"/>
    </row>
    <row r="2392" spans="1:17" x14ac:dyDescent="0.25">
      <c r="A2392" s="5">
        <f>+'Net Hash Rate'!B2391</f>
        <v>42211</v>
      </c>
      <c r="B2392">
        <f>+'Net Hash Rate'!G2391</f>
        <v>291.63699340820313</v>
      </c>
      <c r="C2392">
        <v>78.973731454243023</v>
      </c>
      <c r="D2392" s="25">
        <f t="shared" si="111"/>
        <v>212.6632619539601</v>
      </c>
      <c r="E2392">
        <v>97.984615584373813</v>
      </c>
      <c r="F2392" s="25">
        <f t="shared" si="112"/>
        <v>193.65237782382931</v>
      </c>
      <c r="G2392">
        <v>171.83239498786665</v>
      </c>
      <c r="H2392" s="25">
        <f t="shared" si="113"/>
        <v>119.80459842033648</v>
      </c>
      <c r="K2392">
        <v>26.847348350336482</v>
      </c>
      <c r="L2392">
        <v>2390</v>
      </c>
      <c r="M2392" s="25"/>
      <c r="O2392" s="25"/>
      <c r="Q2392" s="25"/>
    </row>
    <row r="2393" spans="1:17" x14ac:dyDescent="0.25">
      <c r="A2393" s="5">
        <f>+'Net Hash Rate'!B2392</f>
        <v>42212</v>
      </c>
      <c r="B2393">
        <f>+'Net Hash Rate'!G2392</f>
        <v>292.73098754882813</v>
      </c>
      <c r="C2393">
        <v>77.874675041473765</v>
      </c>
      <c r="D2393" s="25">
        <f t="shared" si="111"/>
        <v>214.85631250735435</v>
      </c>
      <c r="E2393">
        <v>96.424330524974323</v>
      </c>
      <c r="F2393" s="25">
        <f t="shared" si="112"/>
        <v>196.3066570238538</v>
      </c>
      <c r="G2393">
        <v>168.48046725063233</v>
      </c>
      <c r="H2393" s="25">
        <f t="shared" si="113"/>
        <v>124.2505202981958</v>
      </c>
      <c r="K2393">
        <v>27.798637579889917</v>
      </c>
      <c r="L2393">
        <v>2391</v>
      </c>
      <c r="M2393" s="25"/>
      <c r="O2393" s="25"/>
      <c r="Q2393" s="25"/>
    </row>
    <row r="2394" spans="1:17" x14ac:dyDescent="0.25">
      <c r="A2394" s="5">
        <f>+'Net Hash Rate'!B2393</f>
        <v>42213</v>
      </c>
      <c r="B2394">
        <f>+'Net Hash Rate'!G2393</f>
        <v>293.78500366210938</v>
      </c>
      <c r="C2394">
        <v>82.588474558311901</v>
      </c>
      <c r="D2394" s="25">
        <f t="shared" si="111"/>
        <v>211.19652910379747</v>
      </c>
      <c r="E2394">
        <v>102.89700701679001</v>
      </c>
      <c r="F2394" s="25">
        <f t="shared" si="112"/>
        <v>190.88799664531936</v>
      </c>
      <c r="G2394">
        <v>181.785501351748</v>
      </c>
      <c r="H2394" s="25">
        <f t="shared" si="113"/>
        <v>111.99950231036138</v>
      </c>
      <c r="K2394">
        <v>24.958557241171487</v>
      </c>
      <c r="L2394">
        <v>2392</v>
      </c>
      <c r="M2394" s="25"/>
      <c r="O2394" s="25"/>
      <c r="Q2394" s="25"/>
    </row>
    <row r="2395" spans="1:17" x14ac:dyDescent="0.25">
      <c r="A2395" s="5">
        <f>+'Net Hash Rate'!B2394</f>
        <v>42214</v>
      </c>
      <c r="B2395">
        <f>+'Net Hash Rate'!G2394</f>
        <v>288.76800537109375</v>
      </c>
      <c r="C2395">
        <v>74.508310995708044</v>
      </c>
      <c r="D2395" s="25">
        <f t="shared" si="111"/>
        <v>214.25969437538572</v>
      </c>
      <c r="E2395">
        <v>91.924388062992165</v>
      </c>
      <c r="F2395" s="25">
        <f t="shared" si="112"/>
        <v>196.84361730810159</v>
      </c>
      <c r="G2395">
        <v>159.57713943085744</v>
      </c>
      <c r="H2395" s="25">
        <f t="shared" si="113"/>
        <v>129.19086594023631</v>
      </c>
      <c r="K2395">
        <v>29.525780376046129</v>
      </c>
      <c r="L2395">
        <v>2393</v>
      </c>
      <c r="M2395" s="25"/>
      <c r="O2395" s="25"/>
      <c r="Q2395" s="25"/>
    </row>
    <row r="2396" spans="1:17" x14ac:dyDescent="0.25">
      <c r="A2396" s="5">
        <f>+'Net Hash Rate'!B2395</f>
        <v>42215</v>
      </c>
      <c r="B2396">
        <f>+'Net Hash Rate'!G2395</f>
        <v>287.29000854492188</v>
      </c>
      <c r="C2396">
        <v>80.448933444325235</v>
      </c>
      <c r="D2396" s="25">
        <f t="shared" si="111"/>
        <v>206.84107510059664</v>
      </c>
      <c r="E2396">
        <v>100.18876503978662</v>
      </c>
      <c r="F2396" s="25">
        <f t="shared" si="112"/>
        <v>187.10124350513524</v>
      </c>
      <c r="G2396">
        <v>176.86814087235658</v>
      </c>
      <c r="H2396" s="25">
        <f t="shared" si="113"/>
        <v>110.4218676725653</v>
      </c>
      <c r="K2396">
        <v>25.148065617518657</v>
      </c>
      <c r="L2396">
        <v>2394</v>
      </c>
      <c r="M2396" s="25"/>
      <c r="O2396" s="25"/>
      <c r="Q2396" s="25"/>
    </row>
    <row r="2397" spans="1:17" x14ac:dyDescent="0.25">
      <c r="A2397" s="5">
        <f>+'Net Hash Rate'!B2396</f>
        <v>42216</v>
      </c>
      <c r="B2397">
        <f>+'Net Hash Rate'!G2396</f>
        <v>283.94198608398438</v>
      </c>
      <c r="C2397">
        <v>71.178783253442774</v>
      </c>
      <c r="D2397" s="25">
        <f t="shared" si="111"/>
        <v>212.76320283054162</v>
      </c>
      <c r="E2397">
        <v>87.508280479836301</v>
      </c>
      <c r="F2397" s="25">
        <f t="shared" si="112"/>
        <v>196.43370560414809</v>
      </c>
      <c r="G2397">
        <v>150.94021245576201</v>
      </c>
      <c r="H2397" s="25">
        <f t="shared" si="113"/>
        <v>133.00177362822237</v>
      </c>
      <c r="K2397">
        <v>31.270508804640968</v>
      </c>
      <c r="L2397">
        <v>2395</v>
      </c>
      <c r="M2397" s="25"/>
      <c r="O2397" s="25"/>
      <c r="Q2397" s="25"/>
    </row>
    <row r="2398" spans="1:17" x14ac:dyDescent="0.25">
      <c r="A2398" s="5">
        <f>+'Net Hash Rate'!B2397</f>
        <v>42217</v>
      </c>
      <c r="B2398">
        <f>+'Net Hash Rate'!G2397</f>
        <v>280.0369873046875</v>
      </c>
      <c r="C2398">
        <v>69.711515767365711</v>
      </c>
      <c r="D2398" s="25">
        <f t="shared" si="111"/>
        <v>210.32547153732179</v>
      </c>
      <c r="E2398">
        <v>85.630045496549982</v>
      </c>
      <c r="F2398" s="25">
        <f t="shared" si="112"/>
        <v>194.4069418081375</v>
      </c>
      <c r="G2398">
        <v>147.46557422956622</v>
      </c>
      <c r="H2398" s="25">
        <f t="shared" si="113"/>
        <v>132.57141307512128</v>
      </c>
      <c r="K2398">
        <v>31.710286080260996</v>
      </c>
      <c r="L2398">
        <v>2396</v>
      </c>
      <c r="M2398" s="25"/>
      <c r="O2398" s="25"/>
      <c r="Q2398" s="25"/>
    </row>
    <row r="2399" spans="1:17" x14ac:dyDescent="0.25">
      <c r="A2399" s="5">
        <f>+'Net Hash Rate'!B2398</f>
        <v>42218</v>
      </c>
      <c r="B2399">
        <f>+'Net Hash Rate'!G2398</f>
        <v>281.64999389648438</v>
      </c>
      <c r="C2399">
        <v>76.618459525444365</v>
      </c>
      <c r="D2399" s="25">
        <f t="shared" si="111"/>
        <v>205.03153437104001</v>
      </c>
      <c r="E2399">
        <v>95.111583847227323</v>
      </c>
      <c r="F2399" s="25">
        <f t="shared" si="112"/>
        <v>186.53841004925704</v>
      </c>
      <c r="G2399">
        <v>166.94812527519315</v>
      </c>
      <c r="H2399" s="25">
        <f t="shared" si="113"/>
        <v>114.70186862129123</v>
      </c>
      <c r="K2399">
        <v>26.608574837237374</v>
      </c>
      <c r="L2399">
        <v>2397</v>
      </c>
      <c r="M2399" s="25"/>
      <c r="O2399" s="25"/>
      <c r="Q2399" s="25"/>
    </row>
    <row r="2400" spans="1:17" x14ac:dyDescent="0.25">
      <c r="A2400" s="5">
        <f>+'Net Hash Rate'!B2399</f>
        <v>42219</v>
      </c>
      <c r="B2400">
        <f>+'Net Hash Rate'!G2399</f>
        <v>280.48001098632813</v>
      </c>
      <c r="C2400">
        <v>74.543744183791176</v>
      </c>
      <c r="D2400" s="25">
        <f t="shared" si="111"/>
        <v>205.93626680253695</v>
      </c>
      <c r="E2400">
        <v>92.289670994749343</v>
      </c>
      <c r="F2400" s="25">
        <f t="shared" si="112"/>
        <v>188.19033999157878</v>
      </c>
      <c r="G2400">
        <v>161.22372369191626</v>
      </c>
      <c r="H2400" s="25">
        <f t="shared" si="113"/>
        <v>119.25628729441186</v>
      </c>
      <c r="K2400">
        <v>27.85129486845906</v>
      </c>
      <c r="L2400">
        <v>2398</v>
      </c>
      <c r="M2400" s="25"/>
      <c r="O2400" s="25"/>
      <c r="Q2400" s="25"/>
    </row>
    <row r="2401" spans="1:17" x14ac:dyDescent="0.25">
      <c r="A2401" s="5">
        <f>+'Net Hash Rate'!B2400</f>
        <v>42220</v>
      </c>
      <c r="B2401">
        <f>+'Net Hash Rate'!G2400</f>
        <v>284.50299072265625</v>
      </c>
      <c r="C2401">
        <v>77.469066660585213</v>
      </c>
      <c r="D2401" s="25">
        <f t="shared" si="111"/>
        <v>207.03392406207104</v>
      </c>
      <c r="E2401">
        <v>96.177950619971966</v>
      </c>
      <c r="F2401" s="25">
        <f t="shared" si="112"/>
        <v>188.32504010268428</v>
      </c>
      <c r="G2401">
        <v>168.8526103602097</v>
      </c>
      <c r="H2401" s="25">
        <f t="shared" si="113"/>
        <v>115.65038036244655</v>
      </c>
      <c r="K2401">
        <v>26.558581411248301</v>
      </c>
      <c r="L2401">
        <v>2399</v>
      </c>
      <c r="M2401" s="25"/>
      <c r="O2401" s="25"/>
      <c r="Q2401" s="25"/>
    </row>
    <row r="2402" spans="1:17" x14ac:dyDescent="0.25">
      <c r="A2402" s="5">
        <f>+'Net Hash Rate'!B2401</f>
        <v>42221</v>
      </c>
      <c r="B2402">
        <f>+'Net Hash Rate'!G2401</f>
        <v>281.37799072265625</v>
      </c>
      <c r="C2402">
        <v>78.224853747498784</v>
      </c>
      <c r="D2402" s="25">
        <f t="shared" si="111"/>
        <v>203.15313697515745</v>
      </c>
      <c r="E2402">
        <v>97.341468462424572</v>
      </c>
      <c r="F2402" s="25">
        <f t="shared" si="112"/>
        <v>184.03652226023166</v>
      </c>
      <c r="G2402">
        <v>171.59995832255365</v>
      </c>
      <c r="H2402" s="25">
        <f t="shared" si="113"/>
        <v>109.7780324001026</v>
      </c>
      <c r="K2402">
        <v>25.504909525623123</v>
      </c>
      <c r="L2402">
        <v>2400</v>
      </c>
      <c r="M2402" s="25"/>
      <c r="O2402" s="25"/>
      <c r="Q2402" s="25"/>
    </row>
    <row r="2403" spans="1:17" x14ac:dyDescent="0.25">
      <c r="A2403" s="5">
        <f>+'Net Hash Rate'!B2402</f>
        <v>42222</v>
      </c>
      <c r="B2403">
        <f>+'Net Hash Rate'!G2402</f>
        <v>278.25201416015625</v>
      </c>
      <c r="C2403">
        <v>73.067571320486039</v>
      </c>
      <c r="D2403" s="25">
        <f t="shared" si="111"/>
        <v>205.18444283967023</v>
      </c>
      <c r="E2403">
        <v>90.335125978308184</v>
      </c>
      <c r="F2403" s="25">
        <f t="shared" si="112"/>
        <v>187.91688818184807</v>
      </c>
      <c r="G2403">
        <v>157.41094204661826</v>
      </c>
      <c r="H2403" s="25">
        <f t="shared" si="113"/>
        <v>120.84107211353799</v>
      </c>
      <c r="K2403">
        <v>28.518378691920546</v>
      </c>
      <c r="L2403">
        <v>2401</v>
      </c>
      <c r="M2403" s="25"/>
      <c r="O2403" s="25"/>
      <c r="Q2403" s="25"/>
    </row>
    <row r="2404" spans="1:17" x14ac:dyDescent="0.25">
      <c r="A2404" s="5">
        <f>+'Net Hash Rate'!B2403</f>
        <v>42223</v>
      </c>
      <c r="B2404">
        <f>+'Net Hash Rate'!G2403</f>
        <v>279.02999877929688</v>
      </c>
      <c r="C2404">
        <v>75.226927907219078</v>
      </c>
      <c r="D2404" s="25">
        <f t="shared" si="111"/>
        <v>203.8030708720778</v>
      </c>
      <c r="E2404">
        <v>93.288946223104219</v>
      </c>
      <c r="F2404" s="25">
        <f t="shared" si="112"/>
        <v>185.74105255619264</v>
      </c>
      <c r="G2404">
        <v>163.45085637116003</v>
      </c>
      <c r="H2404" s="25">
        <f t="shared" si="113"/>
        <v>115.57914240813685</v>
      </c>
      <c r="K2404">
        <v>27.080438162484306</v>
      </c>
      <c r="L2404">
        <v>2402</v>
      </c>
      <c r="M2404" s="25"/>
      <c r="O2404" s="25"/>
      <c r="Q2404" s="25"/>
    </row>
    <row r="2405" spans="1:17" x14ac:dyDescent="0.25">
      <c r="A2405" s="5">
        <f>+'Net Hash Rate'!B2404</f>
        <v>42224</v>
      </c>
      <c r="B2405">
        <f>+'Net Hash Rate'!G2404</f>
        <v>260.20001220703125</v>
      </c>
      <c r="C2405">
        <v>71.58176789336639</v>
      </c>
      <c r="D2405" s="25">
        <f t="shared" si="111"/>
        <v>188.61824431366486</v>
      </c>
      <c r="E2405">
        <v>88.971226005051562</v>
      </c>
      <c r="F2405" s="25">
        <f t="shared" si="112"/>
        <v>171.22878620197969</v>
      </c>
      <c r="G2405">
        <v>156.52057603989235</v>
      </c>
      <c r="H2405" s="25">
        <f t="shared" si="113"/>
        <v>103.6794361671389</v>
      </c>
      <c r="K2405">
        <v>26.032081244015735</v>
      </c>
      <c r="L2405">
        <v>2403</v>
      </c>
      <c r="M2405" s="25"/>
      <c r="O2405" s="25"/>
      <c r="Q2405" s="25"/>
    </row>
    <row r="2406" spans="1:17" x14ac:dyDescent="0.25">
      <c r="A2406" s="5">
        <f>+'Net Hash Rate'!B2405</f>
        <v>42225</v>
      </c>
      <c r="B2406">
        <f>+'Net Hash Rate'!G2405</f>
        <v>264.43899536132813</v>
      </c>
      <c r="C2406">
        <v>78.067068851270989</v>
      </c>
      <c r="D2406" s="25">
        <f t="shared" si="111"/>
        <v>186.37192651005714</v>
      </c>
      <c r="E2406">
        <v>97.769969022976511</v>
      </c>
      <c r="F2406" s="25">
        <f t="shared" si="112"/>
        <v>166.66902633835161</v>
      </c>
      <c r="G2406">
        <v>174.30588473996667</v>
      </c>
      <c r="H2406" s="25">
        <f t="shared" si="113"/>
        <v>90.133110621361453</v>
      </c>
      <c r="K2406">
        <v>22.701867223916306</v>
      </c>
      <c r="L2406">
        <v>2404</v>
      </c>
      <c r="M2406" s="25"/>
      <c r="O2406" s="25"/>
      <c r="Q2406" s="25"/>
    </row>
    <row r="2407" spans="1:17" x14ac:dyDescent="0.25">
      <c r="A2407" s="5">
        <f>+'Net Hash Rate'!B2406</f>
        <v>42226</v>
      </c>
      <c r="B2407">
        <f>+'Net Hash Rate'!G2406</f>
        <v>263.76199340820313</v>
      </c>
      <c r="C2407">
        <v>75.187622381858759</v>
      </c>
      <c r="D2407" s="25">
        <f t="shared" si="111"/>
        <v>188.57437102634435</v>
      </c>
      <c r="E2407">
        <v>93.817369609223377</v>
      </c>
      <c r="F2407" s="25">
        <f t="shared" si="112"/>
        <v>169.94462379897976</v>
      </c>
      <c r="G2407">
        <v>166.18462271392107</v>
      </c>
      <c r="H2407" s="25">
        <f t="shared" si="113"/>
        <v>97.577370694282052</v>
      </c>
      <c r="K2407">
        <v>24.293324270038912</v>
      </c>
      <c r="L2407">
        <v>2405</v>
      </c>
      <c r="M2407" s="25"/>
      <c r="O2407" s="25"/>
      <c r="Q2407" s="25"/>
    </row>
    <row r="2408" spans="1:17" x14ac:dyDescent="0.25">
      <c r="A2408" s="5">
        <f>+'Net Hash Rate'!B2407</f>
        <v>42227</v>
      </c>
      <c r="B2408">
        <f>+'Net Hash Rate'!G2407</f>
        <v>270.9169921875</v>
      </c>
      <c r="C2408">
        <v>77.384929303723396</v>
      </c>
      <c r="D2408" s="25">
        <f t="shared" si="111"/>
        <v>193.5320628837766</v>
      </c>
      <c r="E2408">
        <v>96.580234528547422</v>
      </c>
      <c r="F2408" s="25">
        <f t="shared" si="112"/>
        <v>174.33675765895259</v>
      </c>
      <c r="G2408">
        <v>171.14439767437634</v>
      </c>
      <c r="H2408" s="25">
        <f t="shared" si="113"/>
        <v>99.772594513123664</v>
      </c>
      <c r="K2408">
        <v>24.19742460361536</v>
      </c>
      <c r="L2408">
        <v>2406</v>
      </c>
      <c r="M2408" s="25"/>
      <c r="O2408" s="25"/>
      <c r="Q2408" s="25"/>
    </row>
    <row r="2409" spans="1:17" x14ac:dyDescent="0.25">
      <c r="A2409" s="5">
        <f>+'Net Hash Rate'!B2408</f>
        <v>42228</v>
      </c>
      <c r="B2409">
        <f>+'Net Hash Rate'!G2408</f>
        <v>265.64199829101563</v>
      </c>
      <c r="C2409">
        <v>71.896664911206074</v>
      </c>
      <c r="D2409" s="25">
        <f t="shared" si="111"/>
        <v>193.74533337980955</v>
      </c>
      <c r="E2409">
        <v>89.198605995015299</v>
      </c>
      <c r="F2409" s="25">
        <f t="shared" si="112"/>
        <v>176.44339229600033</v>
      </c>
      <c r="G2409">
        <v>156.40799613507238</v>
      </c>
      <c r="H2409" s="25">
        <f t="shared" si="113"/>
        <v>109.23400215594324</v>
      </c>
      <c r="K2409">
        <v>26.874949917998958</v>
      </c>
      <c r="L2409">
        <v>2407</v>
      </c>
      <c r="M2409" s="25"/>
      <c r="O2409" s="25"/>
      <c r="Q2409" s="25"/>
    </row>
    <row r="2410" spans="1:17" x14ac:dyDescent="0.25">
      <c r="A2410" s="5">
        <f>+'Net Hash Rate'!B2409</f>
        <v>42229</v>
      </c>
      <c r="B2410">
        <f>+'Net Hash Rate'!G2409</f>
        <v>263.33700561523438</v>
      </c>
      <c r="C2410">
        <v>65.209606284938488</v>
      </c>
      <c r="D2410" s="25">
        <f t="shared" si="111"/>
        <v>198.12739933029587</v>
      </c>
      <c r="E2410">
        <v>80.047286724067732</v>
      </c>
      <c r="F2410" s="25">
        <f t="shared" si="112"/>
        <v>183.28971889116664</v>
      </c>
      <c r="G2410">
        <v>137.6842563898652</v>
      </c>
      <c r="H2410" s="25">
        <f t="shared" si="113"/>
        <v>125.65274922536918</v>
      </c>
      <c r="K2410">
        <v>32.047176129951438</v>
      </c>
      <c r="L2410">
        <v>2408</v>
      </c>
      <c r="M2410" s="25"/>
      <c r="O2410" s="25"/>
      <c r="Q2410" s="25"/>
    </row>
    <row r="2411" spans="1:17" x14ac:dyDescent="0.25">
      <c r="A2411" s="5">
        <f>+'Net Hash Rate'!B2410</f>
        <v>42230</v>
      </c>
      <c r="B2411">
        <f>+'Net Hash Rate'!G2410</f>
        <v>264.86898803710938</v>
      </c>
      <c r="C2411">
        <v>70.286636922272294</v>
      </c>
      <c r="D2411" s="25">
        <f t="shared" si="111"/>
        <v>194.58235111483708</v>
      </c>
      <c r="E2411">
        <v>87.003585516201326</v>
      </c>
      <c r="F2411" s="25">
        <f t="shared" si="112"/>
        <v>177.86540252090805</v>
      </c>
      <c r="G2411">
        <v>151.94057232931857</v>
      </c>
      <c r="H2411" s="25">
        <f t="shared" si="113"/>
        <v>112.9284157077908</v>
      </c>
      <c r="K2411">
        <v>27.935579274629394</v>
      </c>
      <c r="L2411">
        <v>2409</v>
      </c>
      <c r="M2411" s="25"/>
      <c r="O2411" s="25"/>
      <c r="Q2411" s="25"/>
    </row>
    <row r="2412" spans="1:17" x14ac:dyDescent="0.25">
      <c r="A2412" s="5">
        <f>+'Net Hash Rate'!B2411</f>
        <v>42231</v>
      </c>
      <c r="B2412">
        <f>+'Net Hash Rate'!G2411</f>
        <v>260.7340087890625</v>
      </c>
      <c r="C2412">
        <v>71.469147613062461</v>
      </c>
      <c r="D2412" s="25">
        <f t="shared" si="111"/>
        <v>189.26486117600004</v>
      </c>
      <c r="E2412">
        <v>88.795241264209551</v>
      </c>
      <c r="F2412" s="25">
        <f t="shared" si="112"/>
        <v>171.93876752485295</v>
      </c>
      <c r="G2412">
        <v>156.09845205209041</v>
      </c>
      <c r="H2412" s="25">
        <f t="shared" si="113"/>
        <v>104.63555673697209</v>
      </c>
      <c r="K2412">
        <v>26.216853952669638</v>
      </c>
      <c r="L2412">
        <v>2410</v>
      </c>
      <c r="M2412" s="25"/>
      <c r="O2412" s="25"/>
      <c r="Q2412" s="25"/>
    </row>
    <row r="2413" spans="1:17" x14ac:dyDescent="0.25">
      <c r="A2413" s="5">
        <f>+'Net Hash Rate'!B2412</f>
        <v>42232</v>
      </c>
      <c r="B2413">
        <f>+'Net Hash Rate'!G2412</f>
        <v>257.67300415039063</v>
      </c>
      <c r="C2413">
        <v>75.1870660714563</v>
      </c>
      <c r="D2413" s="25">
        <f t="shared" si="111"/>
        <v>182.48593807893434</v>
      </c>
      <c r="E2413">
        <v>94.048998071278959</v>
      </c>
      <c r="F2413" s="25">
        <f t="shared" si="112"/>
        <v>163.62400607911167</v>
      </c>
      <c r="G2413">
        <v>167.31817292459007</v>
      </c>
      <c r="H2413" s="25">
        <f t="shared" si="113"/>
        <v>90.354831225800552</v>
      </c>
      <c r="K2413">
        <v>23.219585957237001</v>
      </c>
      <c r="L2413">
        <v>2411</v>
      </c>
      <c r="M2413" s="25"/>
      <c r="O2413" s="25"/>
      <c r="Q2413" s="25"/>
    </row>
    <row r="2414" spans="1:17" x14ac:dyDescent="0.25">
      <c r="A2414" s="5">
        <f>+'Net Hash Rate'!B2413</f>
        <v>42233</v>
      </c>
      <c r="B2414">
        <f>+'Net Hash Rate'!G2413</f>
        <v>256.9840087890625</v>
      </c>
      <c r="C2414">
        <v>72.009263903759901</v>
      </c>
      <c r="D2414" s="25">
        <f t="shared" si="111"/>
        <v>184.97474488530258</v>
      </c>
      <c r="E2414">
        <v>89.684627953456967</v>
      </c>
      <c r="F2414" s="25">
        <f t="shared" si="112"/>
        <v>167.29938083560552</v>
      </c>
      <c r="G2414">
        <v>158.3445796045053</v>
      </c>
      <c r="H2414" s="25">
        <f t="shared" si="113"/>
        <v>98.639429184557201</v>
      </c>
      <c r="K2414">
        <v>25.116279725640709</v>
      </c>
      <c r="L2414">
        <v>2412</v>
      </c>
      <c r="M2414" s="25"/>
      <c r="O2414" s="25"/>
      <c r="Q2414" s="25"/>
    </row>
    <row r="2415" spans="1:17" x14ac:dyDescent="0.25">
      <c r="A2415" s="5">
        <f>+'Net Hash Rate'!B2414</f>
        <v>42234</v>
      </c>
      <c r="B2415">
        <f>+'Net Hash Rate'!G2414</f>
        <v>219.0050048828125</v>
      </c>
      <c r="C2415">
        <v>69.442311666267031</v>
      </c>
      <c r="D2415" s="25">
        <f t="shared" si="111"/>
        <v>149.56269321654548</v>
      </c>
      <c r="E2415">
        <v>87.58748895872823</v>
      </c>
      <c r="F2415" s="25">
        <f t="shared" si="112"/>
        <v>131.41751592408428</v>
      </c>
      <c r="G2415">
        <v>158.07243015129396</v>
      </c>
      <c r="H2415" s="25">
        <f t="shared" si="113"/>
        <v>60.932574731518542</v>
      </c>
      <c r="K2415">
        <v>19.78214144365743</v>
      </c>
      <c r="L2415">
        <v>2413</v>
      </c>
      <c r="M2415" s="25"/>
      <c r="O2415" s="25"/>
      <c r="Q2415" s="25"/>
    </row>
    <row r="2416" spans="1:17" x14ac:dyDescent="0.25">
      <c r="A2416" s="5">
        <f>+'Net Hash Rate'!B2415</f>
        <v>42235</v>
      </c>
      <c r="B2416">
        <f>+'Net Hash Rate'!G2415</f>
        <v>225.39399719238281</v>
      </c>
      <c r="C2416">
        <v>65.5171081674047</v>
      </c>
      <c r="D2416" s="25">
        <f t="shared" si="111"/>
        <v>159.87688902497811</v>
      </c>
      <c r="E2416">
        <v>81.920314526038197</v>
      </c>
      <c r="F2416" s="25">
        <f t="shared" si="112"/>
        <v>143.47368266634462</v>
      </c>
      <c r="G2416">
        <v>145.63856962615</v>
      </c>
      <c r="H2416" s="25">
        <f t="shared" si="113"/>
        <v>79.755427566232811</v>
      </c>
      <c r="K2416">
        <v>23.392044535121777</v>
      </c>
      <c r="L2416">
        <v>2414</v>
      </c>
      <c r="M2416" s="25"/>
      <c r="O2416" s="25"/>
      <c r="Q2416" s="25"/>
    </row>
    <row r="2417" spans="1:17" x14ac:dyDescent="0.25">
      <c r="A2417" s="5">
        <f>+'Net Hash Rate'!B2416</f>
        <v>42236</v>
      </c>
      <c r="B2417">
        <f>+'Net Hash Rate'!G2416</f>
        <v>234.68699645996094</v>
      </c>
      <c r="C2417">
        <v>71.173537972483601</v>
      </c>
      <c r="D2417" s="25">
        <f t="shared" si="111"/>
        <v>163.51345848747735</v>
      </c>
      <c r="E2417">
        <v>89.380937473980467</v>
      </c>
      <c r="F2417" s="25">
        <f t="shared" si="112"/>
        <v>145.30605898598048</v>
      </c>
      <c r="G2417">
        <v>160.10758083754493</v>
      </c>
      <c r="H2417" s="25">
        <f t="shared" si="113"/>
        <v>74.579415622416008</v>
      </c>
      <c r="K2417">
        <v>21.553451405165411</v>
      </c>
      <c r="L2417">
        <v>2415</v>
      </c>
      <c r="M2417" s="25"/>
      <c r="O2417" s="25"/>
      <c r="Q2417" s="25"/>
    </row>
    <row r="2418" spans="1:17" x14ac:dyDescent="0.25">
      <c r="A2418" s="5">
        <f>+'Net Hash Rate'!B2417</f>
        <v>42237</v>
      </c>
      <c r="B2418">
        <f>+'Net Hash Rate'!G2417</f>
        <v>231.94099426269531</v>
      </c>
      <c r="C2418">
        <v>66.577614575276172</v>
      </c>
      <c r="D2418" s="25">
        <f t="shared" si="111"/>
        <v>165.36337968741913</v>
      </c>
      <c r="E2418">
        <v>83.135704274505329</v>
      </c>
      <c r="F2418" s="25">
        <f t="shared" si="112"/>
        <v>148.80528998819</v>
      </c>
      <c r="G2418">
        <v>147.45560371116085</v>
      </c>
      <c r="H2418" s="25">
        <f t="shared" si="113"/>
        <v>84.485390551534465</v>
      </c>
      <c r="K2418">
        <v>23.968472115976176</v>
      </c>
      <c r="L2418">
        <v>2416</v>
      </c>
      <c r="M2418" s="25"/>
      <c r="O2418" s="25"/>
      <c r="Q2418" s="25"/>
    </row>
    <row r="2419" spans="1:17" x14ac:dyDescent="0.25">
      <c r="A2419" s="5">
        <f>+'Net Hash Rate'!B2418</f>
        <v>42238</v>
      </c>
      <c r="B2419">
        <f>+'Net Hash Rate'!G2418</f>
        <v>229.74400329589844</v>
      </c>
      <c r="C2419">
        <v>68.973899562359676</v>
      </c>
      <c r="D2419" s="25">
        <f t="shared" si="111"/>
        <v>160.77010373353875</v>
      </c>
      <c r="E2419">
        <v>86.530426086312033</v>
      </c>
      <c r="F2419" s="25">
        <f t="shared" si="112"/>
        <v>143.21357720958639</v>
      </c>
      <c r="G2419">
        <v>154.72875336860503</v>
      </c>
      <c r="H2419" s="25">
        <f t="shared" si="113"/>
        <v>75.015249927293411</v>
      </c>
      <c r="K2419">
        <v>21.977482187839382</v>
      </c>
      <c r="L2419">
        <v>2417</v>
      </c>
      <c r="M2419" s="25"/>
      <c r="O2419" s="25"/>
      <c r="Q2419" s="25"/>
    </row>
    <row r="2420" spans="1:17" x14ac:dyDescent="0.25">
      <c r="A2420" s="5">
        <f>+'Net Hash Rate'!B2419</f>
        <v>42239</v>
      </c>
      <c r="B2420">
        <f>+'Net Hash Rate'!G2419</f>
        <v>227.58900451660156</v>
      </c>
      <c r="C2420">
        <v>76.922019205352299</v>
      </c>
      <c r="D2420" s="25">
        <f t="shared" si="111"/>
        <v>150.66698531124928</v>
      </c>
      <c r="E2420">
        <v>97.594336227920081</v>
      </c>
      <c r="F2420" s="25">
        <f t="shared" si="112"/>
        <v>129.99466828868148</v>
      </c>
      <c r="G2420">
        <v>177.89595170208437</v>
      </c>
      <c r="H2420" s="25">
        <f t="shared" si="113"/>
        <v>49.693052814517188</v>
      </c>
      <c r="K2420">
        <v>17.492028801234149</v>
      </c>
      <c r="L2420">
        <v>2418</v>
      </c>
      <c r="M2420" s="25"/>
      <c r="O2420" s="25"/>
      <c r="Q2420" s="25"/>
    </row>
    <row r="2421" spans="1:17" x14ac:dyDescent="0.25">
      <c r="A2421" s="5">
        <f>+'Net Hash Rate'!B2420</f>
        <v>42240</v>
      </c>
      <c r="B2421">
        <f>+'Net Hash Rate'!G2420</f>
        <v>209.13200378417969</v>
      </c>
      <c r="C2421">
        <v>68.891794056291772</v>
      </c>
      <c r="D2421" s="25">
        <f t="shared" si="111"/>
        <v>140.24020972788793</v>
      </c>
      <c r="E2421">
        <v>87.203677153650546</v>
      </c>
      <c r="F2421" s="25">
        <f t="shared" si="112"/>
        <v>121.92832663052914</v>
      </c>
      <c r="G2421">
        <v>158.33618704534075</v>
      </c>
      <c r="H2421" s="25">
        <f t="shared" si="113"/>
        <v>50.795816738838937</v>
      </c>
      <c r="K2421">
        <v>18.380223462407145</v>
      </c>
      <c r="L2421">
        <v>2419</v>
      </c>
      <c r="M2421" s="25"/>
      <c r="O2421" s="25"/>
      <c r="Q2421" s="25"/>
    </row>
    <row r="2422" spans="1:17" x14ac:dyDescent="0.25">
      <c r="A2422" s="5">
        <f>+'Net Hash Rate'!B2421</f>
        <v>42241</v>
      </c>
      <c r="B2422">
        <f>+'Net Hash Rate'!G2421</f>
        <v>221.71200561523438</v>
      </c>
      <c r="C2422">
        <v>77.170089294614641</v>
      </c>
      <c r="D2422" s="25">
        <f t="shared" si="111"/>
        <v>144.54191632061975</v>
      </c>
      <c r="E2422">
        <v>98.161392785643542</v>
      </c>
      <c r="F2422" s="25">
        <f t="shared" si="112"/>
        <v>123.55061282959083</v>
      </c>
      <c r="G2422">
        <v>179.70211119654522</v>
      </c>
      <c r="H2422" s="25">
        <f t="shared" si="113"/>
        <v>42.009894418689157</v>
      </c>
      <c r="K2422">
        <v>16.525919856179634</v>
      </c>
      <c r="L2422">
        <v>2420</v>
      </c>
      <c r="M2422" s="25"/>
      <c r="O2422" s="25"/>
      <c r="Q2422" s="25"/>
    </row>
    <row r="2423" spans="1:17" x14ac:dyDescent="0.25">
      <c r="A2423" s="5">
        <f>+'Net Hash Rate'!B2422</f>
        <v>42242</v>
      </c>
      <c r="B2423">
        <f>+'Net Hash Rate'!G2422</f>
        <v>225.3800048828125</v>
      </c>
      <c r="C2423">
        <v>68.082778799490882</v>
      </c>
      <c r="D2423" s="25">
        <f t="shared" si="111"/>
        <v>157.29722608332162</v>
      </c>
      <c r="E2423">
        <v>85.465753001058857</v>
      </c>
      <c r="F2423" s="25">
        <f t="shared" si="112"/>
        <v>139.91425188175364</v>
      </c>
      <c r="G2423">
        <v>152.9899162870496</v>
      </c>
      <c r="H2423" s="25">
        <f t="shared" si="113"/>
        <v>72.390088595762904</v>
      </c>
      <c r="K2423">
        <v>21.71741948313537</v>
      </c>
      <c r="L2423">
        <v>2421</v>
      </c>
      <c r="M2423" s="25"/>
      <c r="O2423" s="25"/>
      <c r="Q2423" s="25"/>
    </row>
    <row r="2424" spans="1:17" x14ac:dyDescent="0.25">
      <c r="A2424" s="5">
        <f>+'Net Hash Rate'!B2423</f>
        <v>42243</v>
      </c>
      <c r="B2424">
        <f>+'Net Hash Rate'!G2423</f>
        <v>224.26100158691406</v>
      </c>
      <c r="C2424">
        <v>75.864372642175752</v>
      </c>
      <c r="D2424" s="25">
        <f t="shared" si="111"/>
        <v>148.39662894473832</v>
      </c>
      <c r="E2424">
        <v>96.260039201565704</v>
      </c>
      <c r="F2424" s="25">
        <f t="shared" si="112"/>
        <v>128.00096238534837</v>
      </c>
      <c r="G2424">
        <v>175.48700595151607</v>
      </c>
      <c r="H2424" s="25">
        <f t="shared" si="113"/>
        <v>48.773995635397995</v>
      </c>
      <c r="K2424">
        <v>17.462136303822</v>
      </c>
      <c r="L2424">
        <v>2422</v>
      </c>
      <c r="M2424" s="25"/>
      <c r="O2424" s="25"/>
      <c r="Q2424" s="25"/>
    </row>
    <row r="2425" spans="1:17" x14ac:dyDescent="0.25">
      <c r="A2425" s="5">
        <f>+'Net Hash Rate'!B2424</f>
        <v>42244</v>
      </c>
      <c r="B2425">
        <f>+'Net Hash Rate'!G2424</f>
        <v>230.98199462890625</v>
      </c>
      <c r="C2425">
        <v>68.492299924650396</v>
      </c>
      <c r="D2425" s="25">
        <f t="shared" si="111"/>
        <v>162.48969470425584</v>
      </c>
      <c r="E2425">
        <v>85.817765246674881</v>
      </c>
      <c r="F2425" s="25">
        <f t="shared" si="112"/>
        <v>145.16422938223138</v>
      </c>
      <c r="G2425">
        <v>153.11853529007891</v>
      </c>
      <c r="H2425" s="25">
        <f t="shared" si="113"/>
        <v>77.86345933882734</v>
      </c>
      <c r="K2425">
        <v>22.508790386972741</v>
      </c>
      <c r="L2425">
        <v>2423</v>
      </c>
      <c r="M2425" s="25"/>
      <c r="O2425" s="25"/>
      <c r="Q2425" s="25"/>
    </row>
    <row r="2426" spans="1:17" x14ac:dyDescent="0.25">
      <c r="A2426" s="5">
        <f>+'Net Hash Rate'!B2425</f>
        <v>42245</v>
      </c>
      <c r="B2426">
        <f>+'Net Hash Rate'!G2425</f>
        <v>229.75599670410156</v>
      </c>
      <c r="C2426">
        <v>66.954958037744234</v>
      </c>
      <c r="D2426" s="25">
        <f t="shared" si="111"/>
        <v>162.80103866635733</v>
      </c>
      <c r="E2426">
        <v>83.740461892369922</v>
      </c>
      <c r="F2426" s="25">
        <f t="shared" si="112"/>
        <v>146.01553481173164</v>
      </c>
      <c r="G2426">
        <v>148.94375161566327</v>
      </c>
      <c r="H2426" s="25">
        <f t="shared" si="113"/>
        <v>80.812245088438289</v>
      </c>
      <c r="K2426">
        <v>23.277376490047033</v>
      </c>
      <c r="L2426">
        <v>2424</v>
      </c>
      <c r="M2426" s="25"/>
      <c r="O2426" s="25"/>
      <c r="Q2426" s="25"/>
    </row>
    <row r="2427" spans="1:17" x14ac:dyDescent="0.25">
      <c r="A2427" s="5">
        <f>+'Net Hash Rate'!B2426</f>
        <v>42246</v>
      </c>
      <c r="B2427">
        <f>+'Net Hash Rate'!G2426</f>
        <v>228.60899353027344</v>
      </c>
      <c r="C2427">
        <v>68.164250572829516</v>
      </c>
      <c r="D2427" s="25">
        <f t="shared" si="111"/>
        <v>160.44474295744391</v>
      </c>
      <c r="E2427">
        <v>85.455079833591753</v>
      </c>
      <c r="F2427" s="25">
        <f t="shared" si="112"/>
        <v>143.15391369668168</v>
      </c>
      <c r="G2427">
        <v>152.62130609702271</v>
      </c>
      <c r="H2427" s="25">
        <f t="shared" si="113"/>
        <v>75.987687433250727</v>
      </c>
      <c r="K2427">
        <v>22.27003559463115</v>
      </c>
      <c r="L2427">
        <v>2425</v>
      </c>
      <c r="M2427" s="25"/>
      <c r="O2427" s="25"/>
      <c r="Q2427" s="25"/>
    </row>
    <row r="2428" spans="1:17" x14ac:dyDescent="0.25">
      <c r="A2428" s="5">
        <f>+'Net Hash Rate'!B2427</f>
        <v>42247</v>
      </c>
      <c r="B2428">
        <f>+'Net Hash Rate'!G2427</f>
        <v>230.01699829101563</v>
      </c>
      <c r="C2428">
        <v>66.169076640441759</v>
      </c>
      <c r="D2428" s="25">
        <f t="shared" si="111"/>
        <v>163.84792165057388</v>
      </c>
      <c r="E2428">
        <v>82.644673301238413</v>
      </c>
      <c r="F2428" s="25">
        <f t="shared" si="112"/>
        <v>147.37232498977721</v>
      </c>
      <c r="G2428">
        <v>146.64412853010302</v>
      </c>
      <c r="H2428" s="25">
        <f t="shared" si="113"/>
        <v>83.372869760912607</v>
      </c>
      <c r="K2428">
        <v>23.867725100182362</v>
      </c>
      <c r="L2428">
        <v>2426</v>
      </c>
      <c r="M2428" s="25"/>
      <c r="O2428" s="25"/>
      <c r="Q2428" s="25"/>
    </row>
    <row r="2429" spans="1:17" x14ac:dyDescent="0.25">
      <c r="A2429" s="5">
        <f>+'Net Hash Rate'!B2428</f>
        <v>42248</v>
      </c>
      <c r="B2429">
        <f>+'Net Hash Rate'!G2428</f>
        <v>227.34700012207031</v>
      </c>
      <c r="C2429">
        <v>69.168367135884168</v>
      </c>
      <c r="D2429" s="25">
        <f t="shared" si="111"/>
        <v>158.17863298618613</v>
      </c>
      <c r="E2429">
        <v>86.890601552741884</v>
      </c>
      <c r="F2429" s="25">
        <f t="shared" si="112"/>
        <v>140.45639856932843</v>
      </c>
      <c r="G2429">
        <v>155.73262114502566</v>
      </c>
      <c r="H2429" s="25">
        <f t="shared" si="113"/>
        <v>71.614378977044652</v>
      </c>
      <c r="K2429">
        <v>21.421041514140942</v>
      </c>
      <c r="L2429">
        <v>2427</v>
      </c>
      <c r="M2429" s="25"/>
      <c r="O2429" s="25"/>
      <c r="Q2429" s="25"/>
    </row>
    <row r="2430" spans="1:17" x14ac:dyDescent="0.25">
      <c r="A2430" s="5">
        <f>+'Net Hash Rate'!B2429</f>
        <v>42249</v>
      </c>
      <c r="B2430">
        <f>+'Net Hash Rate'!G2429</f>
        <v>228.85499572753906</v>
      </c>
      <c r="C2430">
        <v>67.234449838818435</v>
      </c>
      <c r="D2430" s="25">
        <f t="shared" si="111"/>
        <v>161.62054588872064</v>
      </c>
      <c r="E2430">
        <v>84.161015011095898</v>
      </c>
      <c r="F2430" s="25">
        <f t="shared" si="112"/>
        <v>144.69398071644315</v>
      </c>
      <c r="G2430">
        <v>149.91225742280784</v>
      </c>
      <c r="H2430" s="25">
        <f t="shared" si="113"/>
        <v>78.942738304731222</v>
      </c>
      <c r="K2430">
        <v>22.916008427286748</v>
      </c>
      <c r="L2430">
        <v>2428</v>
      </c>
      <c r="M2430" s="25"/>
      <c r="O2430" s="25"/>
      <c r="Q2430" s="25"/>
    </row>
    <row r="2431" spans="1:17" x14ac:dyDescent="0.25">
      <c r="A2431" s="5">
        <f>+'Net Hash Rate'!B2430</f>
        <v>42250</v>
      </c>
      <c r="B2431">
        <f>+'Net Hash Rate'!G2430</f>
        <v>226.76499938964844</v>
      </c>
      <c r="C2431">
        <v>71.194265749251286</v>
      </c>
      <c r="D2431" s="25">
        <f t="shared" si="111"/>
        <v>155.57073364039715</v>
      </c>
      <c r="E2431">
        <v>89.711933474737805</v>
      </c>
      <c r="F2431" s="25">
        <f t="shared" si="112"/>
        <v>137.05306591491063</v>
      </c>
      <c r="G2431">
        <v>161.64381375439021</v>
      </c>
      <c r="H2431" s="25">
        <f t="shared" si="113"/>
        <v>65.121185635258229</v>
      </c>
      <c r="K2431">
        <v>20.162893420053699</v>
      </c>
      <c r="L2431">
        <v>2429</v>
      </c>
      <c r="M2431" s="25"/>
      <c r="O2431" s="25"/>
      <c r="Q2431" s="25"/>
    </row>
    <row r="2432" spans="1:17" x14ac:dyDescent="0.25">
      <c r="A2432" s="5">
        <f>+'Net Hash Rate'!B2431</f>
        <v>42251</v>
      </c>
      <c r="B2432">
        <f>+'Net Hash Rate'!G2431</f>
        <v>230.08500671386719</v>
      </c>
      <c r="C2432">
        <v>68.431831788552955</v>
      </c>
      <c r="D2432" s="25">
        <f t="shared" si="111"/>
        <v>161.65317492531423</v>
      </c>
      <c r="E2432">
        <v>85.7684535097886</v>
      </c>
      <c r="F2432" s="25">
        <f t="shared" si="112"/>
        <v>144.31655320407859</v>
      </c>
      <c r="G2432">
        <v>153.11256058592852</v>
      </c>
      <c r="H2432" s="25">
        <f t="shared" si="113"/>
        <v>76.972446127938667</v>
      </c>
      <c r="K2432">
        <v>22.378501766900275</v>
      </c>
      <c r="L2432">
        <v>2430</v>
      </c>
      <c r="M2432" s="25"/>
      <c r="O2432" s="25"/>
      <c r="Q2432" s="25"/>
    </row>
    <row r="2433" spans="1:17" x14ac:dyDescent="0.25">
      <c r="A2433" s="5">
        <f>+'Net Hash Rate'!B2432</f>
        <v>42252</v>
      </c>
      <c r="B2433">
        <f>+'Net Hash Rate'!G2432</f>
        <v>234.677001953125</v>
      </c>
      <c r="C2433">
        <v>73.969929382103388</v>
      </c>
      <c r="D2433" s="25">
        <f t="shared" si="111"/>
        <v>160.70707257102163</v>
      </c>
      <c r="E2433">
        <v>93.245002829098098</v>
      </c>
      <c r="F2433" s="25">
        <f t="shared" si="112"/>
        <v>141.4319991240269</v>
      </c>
      <c r="G2433">
        <v>168.11902563394912</v>
      </c>
      <c r="H2433" s="25">
        <f t="shared" si="113"/>
        <v>66.557976319175879</v>
      </c>
      <c r="K2433">
        <v>20.010142904570227</v>
      </c>
      <c r="L2433">
        <v>2431</v>
      </c>
      <c r="M2433" s="25"/>
      <c r="O2433" s="25"/>
      <c r="Q2433" s="25"/>
    </row>
    <row r="2434" spans="1:17" x14ac:dyDescent="0.25">
      <c r="A2434" s="5">
        <f>+'Net Hash Rate'!B2433</f>
        <v>42253</v>
      </c>
      <c r="B2434">
        <f>+'Net Hash Rate'!G2433</f>
        <v>239.43800354003906</v>
      </c>
      <c r="C2434">
        <v>75.530121009661713</v>
      </c>
      <c r="D2434" s="25">
        <f t="shared" si="111"/>
        <v>163.90788253037735</v>
      </c>
      <c r="E2434">
        <v>95.218957235491104</v>
      </c>
      <c r="F2434" s="25">
        <f t="shared" si="112"/>
        <v>144.21904630454796</v>
      </c>
      <c r="G2434">
        <v>171.7002415547253</v>
      </c>
      <c r="H2434" s="25">
        <f t="shared" si="113"/>
        <v>67.737761985313767</v>
      </c>
      <c r="K2434">
        <v>19.979795329743254</v>
      </c>
      <c r="L2434">
        <v>2432</v>
      </c>
      <c r="M2434" s="25"/>
      <c r="O2434" s="25"/>
      <c r="Q2434" s="25"/>
    </row>
    <row r="2435" spans="1:17" x14ac:dyDescent="0.25">
      <c r="A2435" s="5">
        <f>+'Net Hash Rate'!B2434</f>
        <v>42254</v>
      </c>
      <c r="B2435">
        <f>+'Net Hash Rate'!G2434</f>
        <v>240.02000427246094</v>
      </c>
      <c r="C2435">
        <v>67.904254318748428</v>
      </c>
      <c r="D2435" s="25">
        <f t="shared" si="111"/>
        <v>172.11574995371251</v>
      </c>
      <c r="E2435">
        <v>84.660329879639733</v>
      </c>
      <c r="F2435" s="25">
        <f t="shared" si="112"/>
        <v>155.3596743928212</v>
      </c>
      <c r="G2435">
        <v>149.74930539592197</v>
      </c>
      <c r="H2435" s="25">
        <f t="shared" si="113"/>
        <v>90.270698876538972</v>
      </c>
      <c r="K2435">
        <v>24.652419260571612</v>
      </c>
      <c r="L2435">
        <v>2433</v>
      </c>
      <c r="M2435" s="25"/>
      <c r="O2435" s="25"/>
      <c r="Q2435" s="25"/>
    </row>
    <row r="2436" spans="1:17" x14ac:dyDescent="0.25">
      <c r="A2436" s="5">
        <f>+'Net Hash Rate'!B2435</f>
        <v>42255</v>
      </c>
      <c r="B2436">
        <f>+'Net Hash Rate'!G2435</f>
        <v>243.5469970703125</v>
      </c>
      <c r="C2436">
        <v>73.392667289046329</v>
      </c>
      <c r="D2436" s="25">
        <f t="shared" ref="D2436:D2499" si="114">+B2436-C2436</f>
        <v>170.15432978126617</v>
      </c>
      <c r="E2436">
        <v>92.108879267307131</v>
      </c>
      <c r="F2436" s="25">
        <f t="shared" ref="F2436:F2499" si="115">+B2436-E2436</f>
        <v>151.43811780300535</v>
      </c>
      <c r="G2436">
        <v>164.81200469686121</v>
      </c>
      <c r="H2436" s="25">
        <f t="shared" ref="H2436:H2499" si="116">+B2436-G2436</f>
        <v>78.734992373451291</v>
      </c>
      <c r="K2436">
        <v>21.819072788306105</v>
      </c>
      <c r="L2436">
        <v>2434</v>
      </c>
      <c r="M2436" s="25"/>
      <c r="O2436" s="25"/>
      <c r="Q2436" s="25"/>
    </row>
    <row r="2437" spans="1:17" x14ac:dyDescent="0.25">
      <c r="A2437" s="5">
        <f>+'Net Hash Rate'!B2436</f>
        <v>42256</v>
      </c>
      <c r="B2437">
        <f>+'Net Hash Rate'!G2436</f>
        <v>238.29200744628906</v>
      </c>
      <c r="C2437">
        <v>70.205250951436312</v>
      </c>
      <c r="D2437" s="25">
        <f t="shared" si="114"/>
        <v>168.08675649485275</v>
      </c>
      <c r="E2437">
        <v>87.905494847829175</v>
      </c>
      <c r="F2437" s="25">
        <f t="shared" si="115"/>
        <v>150.38651259845989</v>
      </c>
      <c r="G2437">
        <v>156.66209226336721</v>
      </c>
      <c r="H2437" s="25">
        <f t="shared" si="116"/>
        <v>81.629915182921849</v>
      </c>
      <c r="K2437">
        <v>22.791110560338492</v>
      </c>
      <c r="L2437">
        <v>2435</v>
      </c>
      <c r="M2437" s="25"/>
      <c r="O2437" s="25"/>
      <c r="Q2437" s="25"/>
    </row>
    <row r="2438" spans="1:17" x14ac:dyDescent="0.25">
      <c r="A2438" s="5">
        <f>+'Net Hash Rate'!B2437</f>
        <v>42257</v>
      </c>
      <c r="B2438">
        <f>+'Net Hash Rate'!G2437</f>
        <v>238.58999633789063</v>
      </c>
      <c r="C2438">
        <v>64.265224950489198</v>
      </c>
      <c r="D2438" s="25">
        <f t="shared" si="114"/>
        <v>174.32477138740143</v>
      </c>
      <c r="E2438">
        <v>79.686979063848653</v>
      </c>
      <c r="F2438" s="25">
        <f t="shared" si="115"/>
        <v>158.90301727404199</v>
      </c>
      <c r="G2438">
        <v>139.59278291719343</v>
      </c>
      <c r="H2438" s="25">
        <f t="shared" si="116"/>
        <v>98.997213420697193</v>
      </c>
      <c r="K2438">
        <v>27.129174039114794</v>
      </c>
      <c r="L2438">
        <v>2436</v>
      </c>
      <c r="M2438" s="25"/>
      <c r="O2438" s="25"/>
      <c r="Q2438" s="25"/>
    </row>
    <row r="2439" spans="1:17" x14ac:dyDescent="0.25">
      <c r="A2439" s="5">
        <f>+'Net Hash Rate'!B2438</f>
        <v>42258</v>
      </c>
      <c r="B2439">
        <f>+'Net Hash Rate'!G2438</f>
        <v>240.08399963378906</v>
      </c>
      <c r="C2439">
        <v>77.450381491314275</v>
      </c>
      <c r="D2439" s="25">
        <f t="shared" si="114"/>
        <v>162.6336181424748</v>
      </c>
      <c r="E2439">
        <v>97.847463673447308</v>
      </c>
      <c r="F2439" s="25">
        <f t="shared" si="115"/>
        <v>142.23653596034177</v>
      </c>
      <c r="G2439">
        <v>177.07992940994305</v>
      </c>
      <c r="H2439" s="25">
        <f t="shared" si="116"/>
        <v>63.004070223846014</v>
      </c>
      <c r="K2439">
        <v>19.136103882732979</v>
      </c>
      <c r="L2439">
        <v>2437</v>
      </c>
      <c r="M2439" s="25"/>
      <c r="O2439" s="25"/>
      <c r="Q2439" s="25"/>
    </row>
    <row r="2440" spans="1:17" x14ac:dyDescent="0.25">
      <c r="A2440" s="5">
        <f>+'Net Hash Rate'!B2439</f>
        <v>42259</v>
      </c>
      <c r="B2440">
        <f>+'Net Hash Rate'!G2439</f>
        <v>234.8179931640625</v>
      </c>
      <c r="C2440">
        <v>86.037848177855722</v>
      </c>
      <c r="D2440" s="25">
        <f t="shared" si="114"/>
        <v>148.78014498620678</v>
      </c>
      <c r="E2440">
        <v>109.91347616050338</v>
      </c>
      <c r="F2440" s="25">
        <f t="shared" si="115"/>
        <v>124.90451700355912</v>
      </c>
      <c r="G2440">
        <v>202.65835305909826</v>
      </c>
      <c r="H2440" s="25">
        <f t="shared" si="116"/>
        <v>32.15964010496424</v>
      </c>
      <c r="K2440">
        <v>14.955516488463019</v>
      </c>
      <c r="L2440">
        <v>2438</v>
      </c>
      <c r="M2440" s="25"/>
      <c r="O2440" s="25"/>
      <c r="Q2440" s="25"/>
    </row>
    <row r="2441" spans="1:17" x14ac:dyDescent="0.25">
      <c r="A2441" s="5">
        <f>+'Net Hash Rate'!B2440</f>
        <v>42260</v>
      </c>
      <c r="B2441">
        <f>+'Net Hash Rate'!G2440</f>
        <v>230.3280029296875</v>
      </c>
      <c r="C2441">
        <v>68.338200388657341</v>
      </c>
      <c r="D2441" s="25">
        <f t="shared" si="114"/>
        <v>161.98980254103014</v>
      </c>
      <c r="E2441">
        <v>85.629811639320423</v>
      </c>
      <c r="F2441" s="25">
        <f t="shared" si="115"/>
        <v>144.69819129036708</v>
      </c>
      <c r="G2441">
        <v>152.79907554252125</v>
      </c>
      <c r="H2441" s="25">
        <f t="shared" si="116"/>
        <v>77.528927387166249</v>
      </c>
      <c r="K2441">
        <v>22.483475973562808</v>
      </c>
      <c r="L2441">
        <v>2439</v>
      </c>
      <c r="M2441" s="25"/>
      <c r="O2441" s="25"/>
      <c r="Q2441" s="25"/>
    </row>
    <row r="2442" spans="1:17" x14ac:dyDescent="0.25">
      <c r="A2442" s="5">
        <f>+'Net Hash Rate'!B2441</f>
        <v>42261</v>
      </c>
      <c r="B2442">
        <f>+'Net Hash Rate'!G2441</f>
        <v>230.24099731445313</v>
      </c>
      <c r="C2442">
        <v>67.92573995184064</v>
      </c>
      <c r="D2442" s="25">
        <f t="shared" si="114"/>
        <v>162.3152573626125</v>
      </c>
      <c r="E2442">
        <v>85.063249069260436</v>
      </c>
      <c r="F2442" s="25">
        <f t="shared" si="115"/>
        <v>145.17774824519267</v>
      </c>
      <c r="G2442">
        <v>151.63390323587765</v>
      </c>
      <c r="H2442" s="25">
        <f t="shared" si="116"/>
        <v>78.607094078575471</v>
      </c>
      <c r="K2442">
        <v>22.73122744975208</v>
      </c>
      <c r="L2442">
        <v>2440</v>
      </c>
      <c r="M2442" s="25"/>
      <c r="O2442" s="25"/>
      <c r="Q2442" s="25"/>
    </row>
    <row r="2443" spans="1:17" x14ac:dyDescent="0.25">
      <c r="A2443" s="5">
        <f>+'Net Hash Rate'!B2442</f>
        <v>42262</v>
      </c>
      <c r="B2443">
        <f>+'Net Hash Rate'!G2442</f>
        <v>229.92399597167969</v>
      </c>
      <c r="C2443">
        <v>72.662625493093643</v>
      </c>
      <c r="D2443" s="25">
        <f t="shared" si="114"/>
        <v>157.26137047858606</v>
      </c>
      <c r="E2443">
        <v>91.62015009525912</v>
      </c>
      <c r="F2443" s="25">
        <f t="shared" si="115"/>
        <v>138.30384587642055</v>
      </c>
      <c r="G2443">
        <v>165.26065441237091</v>
      </c>
      <c r="H2443" s="25">
        <f t="shared" si="116"/>
        <v>64.663341559308776</v>
      </c>
      <c r="K2443">
        <v>19.909101903815721</v>
      </c>
      <c r="L2443">
        <v>2441</v>
      </c>
      <c r="M2443" s="25"/>
      <c r="O2443" s="25"/>
      <c r="Q2443" s="25"/>
    </row>
    <row r="2444" spans="1:17" x14ac:dyDescent="0.25">
      <c r="A2444" s="5">
        <f>+'Net Hash Rate'!B2443</f>
        <v>42263</v>
      </c>
      <c r="B2444">
        <f>+'Net Hash Rate'!G2443</f>
        <v>228.79800415039063</v>
      </c>
      <c r="C2444">
        <v>78.790614297793965</v>
      </c>
      <c r="D2444" s="25">
        <f t="shared" si="114"/>
        <v>150.00738985259665</v>
      </c>
      <c r="E2444">
        <v>100.12997023167478</v>
      </c>
      <c r="F2444" s="25">
        <f t="shared" si="115"/>
        <v>128.66803391871585</v>
      </c>
      <c r="G2444">
        <v>183.02269835683467</v>
      </c>
      <c r="H2444" s="25">
        <f t="shared" si="116"/>
        <v>45.775305793555958</v>
      </c>
      <c r="K2444">
        <v>16.871068497181131</v>
      </c>
      <c r="L2444">
        <v>2442</v>
      </c>
      <c r="M2444" s="25"/>
      <c r="O2444" s="25"/>
      <c r="Q2444" s="25"/>
    </row>
    <row r="2445" spans="1:17" x14ac:dyDescent="0.25">
      <c r="A2445" s="5">
        <f>+'Net Hash Rate'!B2444</f>
        <v>42264</v>
      </c>
      <c r="B2445">
        <f>+'Net Hash Rate'!G2444</f>
        <v>232.79200744628906</v>
      </c>
      <c r="C2445">
        <v>70.922321373830968</v>
      </c>
      <c r="D2445" s="25">
        <f t="shared" si="114"/>
        <v>161.86968607245808</v>
      </c>
      <c r="E2445">
        <v>89.106165219125828</v>
      </c>
      <c r="F2445" s="25">
        <f t="shared" si="115"/>
        <v>143.68584222716322</v>
      </c>
      <c r="G2445">
        <v>159.74130663617382</v>
      </c>
      <c r="H2445" s="25">
        <f t="shared" si="116"/>
        <v>73.050700810115245</v>
      </c>
      <c r="K2445">
        <v>21.364418319860409</v>
      </c>
      <c r="L2445">
        <v>2443</v>
      </c>
      <c r="M2445" s="25"/>
      <c r="O2445" s="25"/>
      <c r="Q2445" s="25"/>
    </row>
    <row r="2446" spans="1:17" x14ac:dyDescent="0.25">
      <c r="A2446" s="5">
        <f>+'Net Hash Rate'!B2445</f>
        <v>42265</v>
      </c>
      <c r="B2446">
        <f>+'Net Hash Rate'!G2445</f>
        <v>232.71699523925781</v>
      </c>
      <c r="C2446">
        <v>69.930752489657522</v>
      </c>
      <c r="D2446" s="25">
        <f t="shared" si="114"/>
        <v>162.78624274960029</v>
      </c>
      <c r="E2446">
        <v>87.739009419371982</v>
      </c>
      <c r="F2446" s="25">
        <f t="shared" si="115"/>
        <v>144.97798581988582</v>
      </c>
      <c r="G2446">
        <v>156.91518346284781</v>
      </c>
      <c r="H2446" s="25">
        <f t="shared" si="116"/>
        <v>75.801811776410005</v>
      </c>
      <c r="K2446">
        <v>21.938530207700957</v>
      </c>
      <c r="L2446">
        <v>2444</v>
      </c>
      <c r="M2446" s="25"/>
      <c r="O2446" s="25"/>
      <c r="Q2446" s="25"/>
    </row>
    <row r="2447" spans="1:17" x14ac:dyDescent="0.25">
      <c r="A2447" s="5">
        <f>+'Net Hash Rate'!B2446</f>
        <v>42266</v>
      </c>
      <c r="B2447">
        <f>+'Net Hash Rate'!G2446</f>
        <v>231.23800659179688</v>
      </c>
      <c r="C2447">
        <v>76.588259894296812</v>
      </c>
      <c r="D2447" s="25">
        <f t="shared" si="114"/>
        <v>154.64974669750006</v>
      </c>
      <c r="E2447">
        <v>96.993921092917347</v>
      </c>
      <c r="F2447" s="25">
        <f t="shared" si="115"/>
        <v>134.24408549887954</v>
      </c>
      <c r="G2447">
        <v>176.25971201895857</v>
      </c>
      <c r="H2447" s="25">
        <f t="shared" si="116"/>
        <v>54.978294572838308</v>
      </c>
      <c r="K2447">
        <v>18.189040211012216</v>
      </c>
      <c r="L2447">
        <v>2445</v>
      </c>
      <c r="M2447" s="25"/>
      <c r="O2447" s="25"/>
      <c r="Q2447" s="25"/>
    </row>
    <row r="2448" spans="1:17" x14ac:dyDescent="0.25">
      <c r="A2448" s="5">
        <f>+'Net Hash Rate'!B2447</f>
        <v>42267</v>
      </c>
      <c r="B2448">
        <f>+'Net Hash Rate'!G2447</f>
        <v>230.86099243164063</v>
      </c>
      <c r="C2448">
        <v>75.268999758012228</v>
      </c>
      <c r="D2448" s="25">
        <f t="shared" si="114"/>
        <v>155.5919926736284</v>
      </c>
      <c r="E2448">
        <v>95.185531291317261</v>
      </c>
      <c r="F2448" s="25">
        <f t="shared" si="115"/>
        <v>135.67546114032336</v>
      </c>
      <c r="G2448">
        <v>172.55129803244063</v>
      </c>
      <c r="H2448" s="25">
        <f t="shared" si="116"/>
        <v>58.309694399199998</v>
      </c>
      <c r="K2448">
        <v>18.749287836200917</v>
      </c>
      <c r="L2448">
        <v>2446</v>
      </c>
      <c r="M2448" s="25"/>
      <c r="O2448" s="25"/>
      <c r="Q2448" s="25"/>
    </row>
    <row r="2449" spans="1:17" x14ac:dyDescent="0.25">
      <c r="A2449" s="5">
        <f>+'Net Hash Rate'!B2448</f>
        <v>42268</v>
      </c>
      <c r="B2449">
        <f>+'Net Hash Rate'!G2448</f>
        <v>226.60600280761719</v>
      </c>
      <c r="C2449">
        <v>73.114494401386196</v>
      </c>
      <c r="D2449" s="25">
        <f t="shared" si="114"/>
        <v>153.49150840623099</v>
      </c>
      <c r="E2449">
        <v>92.371119911222053</v>
      </c>
      <c r="F2449" s="25">
        <f t="shared" si="115"/>
        <v>134.23488289639513</v>
      </c>
      <c r="G2449">
        <v>167.17348170417932</v>
      </c>
      <c r="H2449" s="25">
        <f t="shared" si="116"/>
        <v>59.432521103437864</v>
      </c>
      <c r="K2449">
        <v>19.130019430808105</v>
      </c>
      <c r="L2449">
        <v>2447</v>
      </c>
      <c r="M2449" s="25"/>
      <c r="O2449" s="25"/>
      <c r="Q2449" s="25"/>
    </row>
    <row r="2450" spans="1:17" x14ac:dyDescent="0.25">
      <c r="A2450" s="5">
        <f>+'Net Hash Rate'!B2449</f>
        <v>42269</v>
      </c>
      <c r="B2450">
        <f>+'Net Hash Rate'!G2449</f>
        <v>230.52400207519531</v>
      </c>
      <c r="C2450">
        <v>65.504058769179267</v>
      </c>
      <c r="D2450" s="25">
        <f t="shared" si="114"/>
        <v>165.01994330601605</v>
      </c>
      <c r="E2450">
        <v>81.706488838083132</v>
      </c>
      <c r="F2450" s="25">
        <f t="shared" si="115"/>
        <v>148.81751323711217</v>
      </c>
      <c r="G2450">
        <v>144.64482844074016</v>
      </c>
      <c r="H2450" s="25">
        <f t="shared" si="116"/>
        <v>85.879173634455157</v>
      </c>
      <c r="K2450">
        <v>24.443732344479869</v>
      </c>
      <c r="L2450">
        <v>2448</v>
      </c>
      <c r="M2450" s="25"/>
      <c r="O2450" s="25"/>
      <c r="Q2450" s="25"/>
    </row>
    <row r="2451" spans="1:17" x14ac:dyDescent="0.25">
      <c r="A2451" s="5">
        <f>+'Net Hash Rate'!B2450</f>
        <v>42270</v>
      </c>
      <c r="B2451">
        <f>+'Net Hash Rate'!G2450</f>
        <v>229.95599365234375</v>
      </c>
      <c r="C2451">
        <v>70.919557869082496</v>
      </c>
      <c r="D2451" s="25">
        <f t="shared" si="114"/>
        <v>159.03643578326125</v>
      </c>
      <c r="E2451">
        <v>89.210588481133342</v>
      </c>
      <c r="F2451" s="25">
        <f t="shared" si="115"/>
        <v>140.74540517121039</v>
      </c>
      <c r="G2451">
        <v>160.26209689364498</v>
      </c>
      <c r="H2451" s="25">
        <f t="shared" si="116"/>
        <v>69.69389675869877</v>
      </c>
      <c r="K2451">
        <v>20.867465260724881</v>
      </c>
      <c r="L2451">
        <v>2449</v>
      </c>
      <c r="M2451" s="25"/>
      <c r="O2451" s="25"/>
      <c r="Q2451" s="25"/>
    </row>
    <row r="2452" spans="1:17" x14ac:dyDescent="0.25">
      <c r="A2452" s="5">
        <f>+'Net Hash Rate'!B2451</f>
        <v>42271</v>
      </c>
      <c r="B2452">
        <f>+'Net Hash Rate'!G2451</f>
        <v>234.28300476074219</v>
      </c>
      <c r="C2452">
        <v>77.442225566728084</v>
      </c>
      <c r="D2452" s="25">
        <f t="shared" si="114"/>
        <v>156.84077919401409</v>
      </c>
      <c r="E2452">
        <v>98.057600175877738</v>
      </c>
      <c r="F2452" s="25">
        <f t="shared" si="115"/>
        <v>136.22540458486446</v>
      </c>
      <c r="G2452">
        <v>178.13802284511954</v>
      </c>
      <c r="H2452" s="25">
        <f t="shared" si="116"/>
        <v>56.144981915622651</v>
      </c>
      <c r="K2452">
        <v>18.2590846493068</v>
      </c>
      <c r="L2452">
        <v>2450</v>
      </c>
      <c r="M2452" s="25"/>
      <c r="O2452" s="25"/>
      <c r="Q2452" s="25"/>
    </row>
    <row r="2453" spans="1:17" x14ac:dyDescent="0.25">
      <c r="A2453" s="5">
        <f>+'Net Hash Rate'!B2452</f>
        <v>42272</v>
      </c>
      <c r="B2453">
        <f>+'Net Hash Rate'!G2452</f>
        <v>234.83799743652344</v>
      </c>
      <c r="C2453">
        <v>73.255220515514736</v>
      </c>
      <c r="D2453" s="25">
        <f t="shared" si="114"/>
        <v>161.5827769210087</v>
      </c>
      <c r="E2453">
        <v>92.251367940821794</v>
      </c>
      <c r="F2453" s="25">
        <f t="shared" si="115"/>
        <v>142.58662949570163</v>
      </c>
      <c r="G2453">
        <v>166.04190261442724</v>
      </c>
      <c r="H2453" s="25">
        <f t="shared" si="116"/>
        <v>68.796094822096194</v>
      </c>
      <c r="K2453">
        <v>20.414595440219969</v>
      </c>
      <c r="L2453">
        <v>2451</v>
      </c>
      <c r="M2453" s="25"/>
      <c r="O2453" s="25"/>
      <c r="Q2453" s="25"/>
    </row>
    <row r="2454" spans="1:17" x14ac:dyDescent="0.25">
      <c r="A2454" s="5">
        <f>+'Net Hash Rate'!B2453</f>
        <v>42273</v>
      </c>
      <c r="B2454">
        <f>+'Net Hash Rate'!G2453</f>
        <v>234.20799255371094</v>
      </c>
      <c r="C2454">
        <v>78.889960243680648</v>
      </c>
      <c r="D2454" s="25">
        <f t="shared" si="114"/>
        <v>155.31803231003028</v>
      </c>
      <c r="E2454">
        <v>100.06075150000976</v>
      </c>
      <c r="F2454" s="25">
        <f t="shared" si="115"/>
        <v>134.14724105370118</v>
      </c>
      <c r="G2454">
        <v>182.29869013522017</v>
      </c>
      <c r="H2454" s="25">
        <f t="shared" si="116"/>
        <v>51.909302418490768</v>
      </c>
      <c r="K2454">
        <v>17.607432477642178</v>
      </c>
      <c r="L2454">
        <v>2452</v>
      </c>
      <c r="M2454" s="25"/>
      <c r="O2454" s="25"/>
      <c r="Q2454" s="25"/>
    </row>
    <row r="2455" spans="1:17" x14ac:dyDescent="0.25">
      <c r="A2455" s="5">
        <f>+'Net Hash Rate'!B2454</f>
        <v>42274</v>
      </c>
      <c r="B2455">
        <f>+'Net Hash Rate'!G2454</f>
        <v>232.8489990234375</v>
      </c>
      <c r="C2455">
        <v>71.930854014166968</v>
      </c>
      <c r="D2455" s="25">
        <f t="shared" si="114"/>
        <v>160.91814500927052</v>
      </c>
      <c r="E2455">
        <v>90.497447083483934</v>
      </c>
      <c r="F2455" s="25">
        <f t="shared" si="115"/>
        <v>142.35155193995357</v>
      </c>
      <c r="G2455">
        <v>162.61937786124568</v>
      </c>
      <c r="H2455" s="25">
        <f t="shared" si="116"/>
        <v>70.229621162191819</v>
      </c>
      <c r="K2455">
        <v>20.800991683309238</v>
      </c>
      <c r="L2455">
        <v>2453</v>
      </c>
      <c r="M2455" s="25"/>
      <c r="O2455" s="25"/>
      <c r="Q2455" s="25"/>
    </row>
    <row r="2456" spans="1:17" x14ac:dyDescent="0.25">
      <c r="A2456" s="5">
        <f>+'Net Hash Rate'!B2455</f>
        <v>42275</v>
      </c>
      <c r="B2456">
        <f>+'Net Hash Rate'!G2455</f>
        <v>239.34300231933594</v>
      </c>
      <c r="C2456">
        <v>74.504965318854133</v>
      </c>
      <c r="D2456" s="25">
        <f t="shared" si="114"/>
        <v>164.83803700048179</v>
      </c>
      <c r="E2456">
        <v>93.806158543582427</v>
      </c>
      <c r="F2456" s="25">
        <f t="shared" si="115"/>
        <v>145.53684377575351</v>
      </c>
      <c r="G2456">
        <v>168.78164362503972</v>
      </c>
      <c r="H2456" s="25">
        <f t="shared" si="116"/>
        <v>70.561358694296217</v>
      </c>
      <c r="K2456">
        <v>20.496727025887001</v>
      </c>
      <c r="L2456">
        <v>2454</v>
      </c>
      <c r="M2456" s="25"/>
      <c r="O2456" s="25"/>
      <c r="Q2456" s="25"/>
    </row>
    <row r="2457" spans="1:17" x14ac:dyDescent="0.25">
      <c r="A2457" s="5">
        <f>+'Net Hash Rate'!B2456</f>
        <v>42276</v>
      </c>
      <c r="B2457">
        <f>+'Net Hash Rate'!G2456</f>
        <v>236.62100219726563</v>
      </c>
      <c r="C2457">
        <v>73.602763365994889</v>
      </c>
      <c r="D2457" s="25">
        <f t="shared" si="114"/>
        <v>163.01823883127074</v>
      </c>
      <c r="E2457">
        <v>92.663505151779702</v>
      </c>
      <c r="F2457" s="25">
        <f t="shared" si="115"/>
        <v>143.95749704548592</v>
      </c>
      <c r="G2457">
        <v>166.70495661866076</v>
      </c>
      <c r="H2457" s="25">
        <f t="shared" si="116"/>
        <v>69.916045578604866</v>
      </c>
      <c r="K2457">
        <v>20.526156725276721</v>
      </c>
      <c r="L2457">
        <v>2455</v>
      </c>
      <c r="M2457" s="25"/>
      <c r="O2457" s="25"/>
      <c r="Q2457" s="25"/>
    </row>
    <row r="2458" spans="1:17" x14ac:dyDescent="0.25">
      <c r="A2458" s="5">
        <f>+'Net Hash Rate'!B2457</f>
        <v>42277</v>
      </c>
      <c r="B2458">
        <f>+'Net Hash Rate'!G2457</f>
        <v>236.2449951171875</v>
      </c>
      <c r="C2458">
        <v>82.233278779651613</v>
      </c>
      <c r="D2458" s="25">
        <f t="shared" si="114"/>
        <v>154.01171633753589</v>
      </c>
      <c r="E2458">
        <v>104.60236115915936</v>
      </c>
      <c r="F2458" s="25">
        <f t="shared" si="115"/>
        <v>131.64263395802814</v>
      </c>
      <c r="G2458">
        <v>191.49506166235744</v>
      </c>
      <c r="H2458" s="25">
        <f t="shared" si="116"/>
        <v>44.749933454830057</v>
      </c>
      <c r="K2458">
        <v>16.52406267450203</v>
      </c>
      <c r="L2458">
        <v>2456</v>
      </c>
      <c r="M2458" s="25"/>
      <c r="O2458" s="25"/>
      <c r="Q2458" s="25"/>
    </row>
    <row r="2459" spans="1:17" x14ac:dyDescent="0.25">
      <c r="A2459" s="5">
        <f>+'Net Hash Rate'!B2458</f>
        <v>42278</v>
      </c>
      <c r="B2459">
        <f>+'Net Hash Rate'!G2458</f>
        <v>237.57000732421875</v>
      </c>
      <c r="C2459">
        <v>76.797800476167225</v>
      </c>
      <c r="D2459" s="25">
        <f t="shared" si="114"/>
        <v>160.77220684805152</v>
      </c>
      <c r="E2459">
        <v>97.041764499352112</v>
      </c>
      <c r="F2459" s="25">
        <f t="shared" si="115"/>
        <v>140.52824282486665</v>
      </c>
      <c r="G2459">
        <v>175.6794427474137</v>
      </c>
      <c r="H2459" s="25">
        <f t="shared" si="116"/>
        <v>61.890564576805048</v>
      </c>
      <c r="K2459">
        <v>19.060165093823329</v>
      </c>
      <c r="L2459">
        <v>2457</v>
      </c>
      <c r="M2459" s="25"/>
      <c r="O2459" s="25"/>
      <c r="Q2459" s="25"/>
    </row>
    <row r="2460" spans="1:17" x14ac:dyDescent="0.25">
      <c r="A2460" s="5">
        <f>+'Net Hash Rate'!B2459</f>
        <v>42279</v>
      </c>
      <c r="B2460">
        <f>+'Net Hash Rate'!G2459</f>
        <v>237.40199279785156</v>
      </c>
      <c r="C2460">
        <v>80.97292461616199</v>
      </c>
      <c r="D2460" s="25">
        <f t="shared" si="114"/>
        <v>156.42906818168956</v>
      </c>
      <c r="E2460">
        <v>102.81681155331285</v>
      </c>
      <c r="F2460" s="25">
        <f t="shared" si="115"/>
        <v>134.58518124453872</v>
      </c>
      <c r="G2460">
        <v>187.66939036067529</v>
      </c>
      <c r="H2460" s="25">
        <f t="shared" si="116"/>
        <v>49.732602437176268</v>
      </c>
      <c r="K2460">
        <v>17.186948674301409</v>
      </c>
      <c r="L2460">
        <v>2458</v>
      </c>
      <c r="M2460" s="25"/>
      <c r="O2460" s="25"/>
      <c r="Q2460" s="25"/>
    </row>
    <row r="2461" spans="1:17" x14ac:dyDescent="0.25">
      <c r="A2461" s="5">
        <f>+'Net Hash Rate'!B2460</f>
        <v>42280</v>
      </c>
      <c r="B2461">
        <f>+'Net Hash Rate'!G2460</f>
        <v>239.08900451660156</v>
      </c>
      <c r="C2461">
        <v>77.707098667429548</v>
      </c>
      <c r="D2461" s="25">
        <f t="shared" si="114"/>
        <v>161.38190584917203</v>
      </c>
      <c r="E2461">
        <v>98.24013728023121</v>
      </c>
      <c r="F2461" s="25">
        <f t="shared" si="115"/>
        <v>140.84886723637035</v>
      </c>
      <c r="G2461">
        <v>178.00072577165932</v>
      </c>
      <c r="H2461" s="25">
        <f t="shared" si="116"/>
        <v>61.088278744942244</v>
      </c>
      <c r="K2461">
        <v>18.863090911275727</v>
      </c>
      <c r="L2461">
        <v>2459</v>
      </c>
      <c r="M2461" s="25"/>
      <c r="O2461" s="25"/>
      <c r="Q2461" s="25"/>
    </row>
    <row r="2462" spans="1:17" x14ac:dyDescent="0.25">
      <c r="A2462" s="5">
        <f>+'Net Hash Rate'!B2461</f>
        <v>42281</v>
      </c>
      <c r="B2462">
        <f>+'Net Hash Rate'!G2461</f>
        <v>238.68699645996094</v>
      </c>
      <c r="C2462">
        <v>74.857124802720421</v>
      </c>
      <c r="D2462" s="25">
        <f t="shared" si="114"/>
        <v>163.82987165724052</v>
      </c>
      <c r="E2462">
        <v>94.317763583780632</v>
      </c>
      <c r="F2462" s="25">
        <f t="shared" si="115"/>
        <v>144.36923287618032</v>
      </c>
      <c r="G2462">
        <v>169.91261492880909</v>
      </c>
      <c r="H2462" s="25">
        <f t="shared" si="116"/>
        <v>68.774381531151846</v>
      </c>
      <c r="K2462">
        <v>20.204459699444442</v>
      </c>
      <c r="L2462">
        <v>2460</v>
      </c>
      <c r="M2462" s="25"/>
      <c r="O2462" s="25"/>
      <c r="Q2462" s="25"/>
    </row>
    <row r="2463" spans="1:17" x14ac:dyDescent="0.25">
      <c r="A2463" s="5">
        <f>+'Net Hash Rate'!B2462</f>
        <v>42282</v>
      </c>
      <c r="B2463">
        <f>+'Net Hash Rate'!G2462</f>
        <v>240.58700561523438</v>
      </c>
      <c r="C2463">
        <v>73.611957540506538</v>
      </c>
      <c r="D2463" s="25">
        <f t="shared" si="114"/>
        <v>166.97504807472785</v>
      </c>
      <c r="E2463">
        <v>92.524838876396714</v>
      </c>
      <c r="F2463" s="25">
        <f t="shared" si="115"/>
        <v>148.06216673883767</v>
      </c>
      <c r="G2463">
        <v>165.99192642566203</v>
      </c>
      <c r="H2463" s="25">
        <f t="shared" si="116"/>
        <v>74.595079189572346</v>
      </c>
      <c r="K2463">
        <v>21.18873947666977</v>
      </c>
      <c r="L2463">
        <v>2461</v>
      </c>
      <c r="M2463" s="25"/>
      <c r="O2463" s="25"/>
      <c r="Q2463" s="25"/>
    </row>
    <row r="2464" spans="1:17" x14ac:dyDescent="0.25">
      <c r="A2464" s="5">
        <f>+'Net Hash Rate'!B2463</f>
        <v>42283</v>
      </c>
      <c r="B2464">
        <f>+'Net Hash Rate'!G2463</f>
        <v>246.4219970703125</v>
      </c>
      <c r="C2464">
        <v>77.926735569570212</v>
      </c>
      <c r="D2464" s="25">
        <f t="shared" si="114"/>
        <v>168.49526150074229</v>
      </c>
      <c r="E2464">
        <v>98.263725814905726</v>
      </c>
      <c r="F2464" s="25">
        <f t="shared" si="115"/>
        <v>148.15827125540676</v>
      </c>
      <c r="G2464">
        <v>177.26276442291152</v>
      </c>
      <c r="H2464" s="25">
        <f t="shared" si="116"/>
        <v>69.159232647400984</v>
      </c>
      <c r="K2464">
        <v>19.884389121666217</v>
      </c>
      <c r="L2464">
        <v>2462</v>
      </c>
      <c r="M2464" s="25"/>
      <c r="O2464" s="25"/>
      <c r="Q2464" s="25"/>
    </row>
    <row r="2465" spans="1:17" x14ac:dyDescent="0.25">
      <c r="A2465" s="5">
        <f>+'Net Hash Rate'!B2464</f>
        <v>42284</v>
      </c>
      <c r="B2465">
        <f>+'Net Hash Rate'!G2464</f>
        <v>243.26600646972656</v>
      </c>
      <c r="C2465">
        <v>76.16339210934143</v>
      </c>
      <c r="D2465" s="25">
        <f t="shared" si="114"/>
        <v>167.10261436038513</v>
      </c>
      <c r="E2465">
        <v>95.947824970674233</v>
      </c>
      <c r="F2465" s="25">
        <f t="shared" si="115"/>
        <v>147.31818149905234</v>
      </c>
      <c r="G2465">
        <v>172.80045442052165</v>
      </c>
      <c r="H2465" s="25">
        <f t="shared" si="116"/>
        <v>70.465552049204916</v>
      </c>
      <c r="K2465">
        <v>20.270799637059028</v>
      </c>
      <c r="L2465">
        <v>2463</v>
      </c>
      <c r="M2465" s="25"/>
      <c r="O2465" s="25"/>
      <c r="Q2465" s="25"/>
    </row>
    <row r="2466" spans="1:17" x14ac:dyDescent="0.25">
      <c r="A2466" s="5">
        <f>+'Net Hash Rate'!B2465</f>
        <v>42285</v>
      </c>
      <c r="B2466">
        <f>+'Net Hash Rate'!G2465</f>
        <v>242.69099426269531</v>
      </c>
      <c r="C2466">
        <v>73.464101105405845</v>
      </c>
      <c r="D2466" s="25">
        <f t="shared" si="114"/>
        <v>169.22689315728945</v>
      </c>
      <c r="E2466">
        <v>92.240247938116312</v>
      </c>
      <c r="F2466" s="25">
        <f t="shared" si="115"/>
        <v>150.450746324579</v>
      </c>
      <c r="G2466">
        <v>165.17619030978008</v>
      </c>
      <c r="H2466" s="25">
        <f t="shared" si="116"/>
        <v>77.51480395291523</v>
      </c>
      <c r="K2466">
        <v>21.630878113391098</v>
      </c>
      <c r="L2466">
        <v>2464</v>
      </c>
      <c r="M2466" s="25"/>
      <c r="O2466" s="25"/>
      <c r="Q2466" s="25"/>
    </row>
    <row r="2467" spans="1:17" x14ac:dyDescent="0.25">
      <c r="A2467" s="5">
        <f>+'Net Hash Rate'!B2466</f>
        <v>42286</v>
      </c>
      <c r="B2467">
        <f>+'Net Hash Rate'!G2466</f>
        <v>244.32099914550781</v>
      </c>
      <c r="C2467">
        <v>78.25608467321355</v>
      </c>
      <c r="D2467" s="25">
        <f t="shared" si="114"/>
        <v>166.06491447229428</v>
      </c>
      <c r="E2467">
        <v>98.798965178466631</v>
      </c>
      <c r="F2467" s="25">
        <f t="shared" si="115"/>
        <v>145.52203396704118</v>
      </c>
      <c r="G2467">
        <v>178.59778450112222</v>
      </c>
      <c r="H2467" s="25">
        <f t="shared" si="116"/>
        <v>65.723214644385592</v>
      </c>
      <c r="K2467">
        <v>19.401164049588385</v>
      </c>
      <c r="L2467">
        <v>2465</v>
      </c>
      <c r="M2467" s="25"/>
      <c r="O2467" s="25"/>
      <c r="Q2467" s="25"/>
    </row>
    <row r="2468" spans="1:17" x14ac:dyDescent="0.25">
      <c r="A2468" s="5">
        <f>+'Net Hash Rate'!B2467</f>
        <v>42287</v>
      </c>
      <c r="B2468">
        <f>+'Net Hash Rate'!G2467</f>
        <v>245.33099365234375</v>
      </c>
      <c r="C2468">
        <v>66.931210258559929</v>
      </c>
      <c r="D2468" s="25">
        <f t="shared" si="114"/>
        <v>178.39978339378382</v>
      </c>
      <c r="E2468">
        <v>83.1132029080335</v>
      </c>
      <c r="F2468" s="25">
        <f t="shared" si="115"/>
        <v>162.21779074431026</v>
      </c>
      <c r="G2468">
        <v>145.97215335491347</v>
      </c>
      <c r="H2468" s="25">
        <f t="shared" si="116"/>
        <v>99.358840297430277</v>
      </c>
      <c r="K2468">
        <v>26.459008443500352</v>
      </c>
      <c r="L2468">
        <v>2466</v>
      </c>
      <c r="M2468" s="25"/>
      <c r="O2468" s="25"/>
      <c r="Q2468" s="25"/>
    </row>
    <row r="2469" spans="1:17" x14ac:dyDescent="0.25">
      <c r="A2469" s="5">
        <f>+'Net Hash Rate'!B2468</f>
        <v>42288</v>
      </c>
      <c r="B2469">
        <f>+'Net Hash Rate'!G2468</f>
        <v>247.52499389648438</v>
      </c>
      <c r="C2469">
        <v>77.157582735795131</v>
      </c>
      <c r="D2469" s="25">
        <f t="shared" si="114"/>
        <v>170.36741116068924</v>
      </c>
      <c r="E2469">
        <v>97.158914295968287</v>
      </c>
      <c r="F2469" s="25">
        <f t="shared" si="115"/>
        <v>150.36607960051609</v>
      </c>
      <c r="G2469">
        <v>174.8540867414608</v>
      </c>
      <c r="H2469" s="25">
        <f t="shared" si="116"/>
        <v>72.670907155023571</v>
      </c>
      <c r="K2469">
        <v>20.442728303140754</v>
      </c>
      <c r="L2469">
        <v>2467</v>
      </c>
      <c r="M2469" s="25"/>
      <c r="O2469" s="25"/>
      <c r="Q2469" s="25"/>
    </row>
    <row r="2470" spans="1:17" x14ac:dyDescent="0.25">
      <c r="A2470" s="5">
        <f>+'Net Hash Rate'!B2469</f>
        <v>42289</v>
      </c>
      <c r="B2470">
        <f>+'Net Hash Rate'!G2469</f>
        <v>245.58599853515625</v>
      </c>
      <c r="C2470">
        <v>78.294166506992084</v>
      </c>
      <c r="D2470" s="25">
        <f t="shared" si="114"/>
        <v>167.29183202816415</v>
      </c>
      <c r="E2470">
        <v>98.803300670767754</v>
      </c>
      <c r="F2470" s="25">
        <f t="shared" si="115"/>
        <v>146.7826978643885</v>
      </c>
      <c r="G2470">
        <v>178.47103232995417</v>
      </c>
      <c r="H2470" s="25">
        <f t="shared" si="116"/>
        <v>67.11496620520208</v>
      </c>
      <c r="K2470">
        <v>19.576662459829532</v>
      </c>
      <c r="L2470">
        <v>2468</v>
      </c>
      <c r="M2470" s="25"/>
      <c r="O2470" s="25"/>
      <c r="Q2470" s="25"/>
    </row>
    <row r="2471" spans="1:17" x14ac:dyDescent="0.25">
      <c r="A2471" s="5">
        <f>+'Net Hash Rate'!B2470</f>
        <v>42290</v>
      </c>
      <c r="B2471">
        <f>+'Net Hash Rate'!G2470</f>
        <v>249.93499755859375</v>
      </c>
      <c r="C2471">
        <v>74.702180083730937</v>
      </c>
      <c r="D2471" s="25">
        <f t="shared" si="114"/>
        <v>175.23281747486283</v>
      </c>
      <c r="E2471">
        <v>93.674381503376637</v>
      </c>
      <c r="F2471" s="25">
        <f t="shared" si="115"/>
        <v>156.2606160552171</v>
      </c>
      <c r="G2471">
        <v>167.37189791799037</v>
      </c>
      <c r="H2471" s="25">
        <f t="shared" si="116"/>
        <v>82.563099640603383</v>
      </c>
      <c r="K2471">
        <v>22.167103997967356</v>
      </c>
      <c r="L2471">
        <v>2469</v>
      </c>
      <c r="M2471" s="25"/>
      <c r="O2471" s="25"/>
      <c r="Q2471" s="25"/>
    </row>
    <row r="2472" spans="1:17" x14ac:dyDescent="0.25">
      <c r="A2472" s="5">
        <f>+'Net Hash Rate'!B2471</f>
        <v>42291</v>
      </c>
      <c r="B2472">
        <f>+'Net Hash Rate'!G2471</f>
        <v>252.59500122070313</v>
      </c>
      <c r="C2472">
        <v>70.030685773423329</v>
      </c>
      <c r="D2472" s="25">
        <f t="shared" si="114"/>
        <v>182.5643154472798</v>
      </c>
      <c r="E2472">
        <v>87.118404585736272</v>
      </c>
      <c r="F2472" s="25">
        <f t="shared" si="115"/>
        <v>165.47659663496685</v>
      </c>
      <c r="G2472">
        <v>153.49564831216591</v>
      </c>
      <c r="H2472" s="25">
        <f t="shared" si="116"/>
        <v>99.099352908537213</v>
      </c>
      <c r="K2472">
        <v>25.641477477833341</v>
      </c>
      <c r="L2472">
        <v>2470</v>
      </c>
      <c r="M2472" s="25"/>
      <c r="O2472" s="25"/>
      <c r="Q2472" s="25"/>
    </row>
    <row r="2473" spans="1:17" x14ac:dyDescent="0.25">
      <c r="A2473" s="5">
        <f>+'Net Hash Rate'!B2472</f>
        <v>42292</v>
      </c>
      <c r="B2473">
        <f>+'Net Hash Rate'!G2472</f>
        <v>254.81300354003906</v>
      </c>
      <c r="C2473">
        <v>75.379667329634984</v>
      </c>
      <c r="D2473" s="25">
        <f t="shared" si="114"/>
        <v>179.43333621040409</v>
      </c>
      <c r="E2473">
        <v>94.424266030081029</v>
      </c>
      <c r="F2473" s="25">
        <f t="shared" si="115"/>
        <v>160.38873750995805</v>
      </c>
      <c r="G2473">
        <v>168.4030096819636</v>
      </c>
      <c r="H2473" s="25">
        <f t="shared" si="116"/>
        <v>86.409993858075467</v>
      </c>
      <c r="K2473">
        <v>22.612185936734051</v>
      </c>
      <c r="L2473">
        <v>2471</v>
      </c>
      <c r="M2473" s="25"/>
      <c r="O2473" s="25"/>
      <c r="Q2473" s="25"/>
    </row>
    <row r="2474" spans="1:17" x14ac:dyDescent="0.25">
      <c r="A2474" s="5">
        <f>+'Net Hash Rate'!B2473</f>
        <v>42293</v>
      </c>
      <c r="B2474">
        <f>+'Net Hash Rate'!G2473</f>
        <v>262.93499755859375</v>
      </c>
      <c r="C2474">
        <v>83.707510026599067</v>
      </c>
      <c r="D2474" s="25">
        <f t="shared" si="114"/>
        <v>179.22748753199468</v>
      </c>
      <c r="E2474">
        <v>105.62058758129186</v>
      </c>
      <c r="F2474" s="25">
        <f t="shared" si="115"/>
        <v>157.31440997730189</v>
      </c>
      <c r="G2474">
        <v>190.74193734249599</v>
      </c>
      <c r="H2474" s="25">
        <f t="shared" si="116"/>
        <v>72.193060216097763</v>
      </c>
      <c r="K2474">
        <v>19.629646680307086</v>
      </c>
      <c r="L2474">
        <v>2472</v>
      </c>
      <c r="M2474" s="25"/>
      <c r="O2474" s="25"/>
      <c r="Q2474" s="25"/>
    </row>
    <row r="2475" spans="1:17" x14ac:dyDescent="0.25">
      <c r="A2475" s="5">
        <f>+'Net Hash Rate'!B2474</f>
        <v>42294</v>
      </c>
      <c r="B2475">
        <f>+'Net Hash Rate'!G2474</f>
        <v>271.20401000976563</v>
      </c>
      <c r="C2475">
        <v>75.932773988228959</v>
      </c>
      <c r="D2475" s="25">
        <f t="shared" si="114"/>
        <v>195.27123602153665</v>
      </c>
      <c r="E2475">
        <v>94.562883779451326</v>
      </c>
      <c r="F2475" s="25">
        <f t="shared" si="115"/>
        <v>176.64112623031428</v>
      </c>
      <c r="G2475">
        <v>166.93154526345478</v>
      </c>
      <c r="H2475" s="25">
        <f t="shared" si="116"/>
        <v>104.27246474631085</v>
      </c>
      <c r="K2475">
        <v>25.155566537374522</v>
      </c>
      <c r="L2475">
        <v>2473</v>
      </c>
      <c r="M2475" s="25"/>
      <c r="O2475" s="25"/>
      <c r="Q2475" s="25"/>
    </row>
    <row r="2476" spans="1:17" x14ac:dyDescent="0.25">
      <c r="A2476" s="5">
        <f>+'Net Hash Rate'!B2475</f>
        <v>42295</v>
      </c>
      <c r="B2476">
        <f>+'Net Hash Rate'!G2475</f>
        <v>262.89999389648438</v>
      </c>
      <c r="C2476">
        <v>72.108536230881683</v>
      </c>
      <c r="D2476" s="25">
        <f t="shared" si="114"/>
        <v>190.79145766560271</v>
      </c>
      <c r="E2476">
        <v>89.59599524149499</v>
      </c>
      <c r="F2476" s="25">
        <f t="shared" si="115"/>
        <v>173.30399865498939</v>
      </c>
      <c r="G2476">
        <v>157.52602976822246</v>
      </c>
      <c r="H2476" s="25">
        <f t="shared" si="116"/>
        <v>105.37396412826192</v>
      </c>
      <c r="K2476">
        <v>26.184450131922649</v>
      </c>
      <c r="L2476">
        <v>2474</v>
      </c>
      <c r="M2476" s="25"/>
      <c r="O2476" s="25"/>
      <c r="Q2476" s="25"/>
    </row>
    <row r="2477" spans="1:17" x14ac:dyDescent="0.25">
      <c r="A2477" s="5">
        <f>+'Net Hash Rate'!B2476</f>
        <v>42296</v>
      </c>
      <c r="B2477">
        <f>+'Net Hash Rate'!G2476</f>
        <v>264.41598510742188</v>
      </c>
      <c r="C2477">
        <v>77.393298977422759</v>
      </c>
      <c r="D2477" s="25">
        <f t="shared" si="114"/>
        <v>187.0226861299991</v>
      </c>
      <c r="E2477">
        <v>96.839921127745868</v>
      </c>
      <c r="F2477" s="25">
        <f t="shared" si="115"/>
        <v>167.57606397967601</v>
      </c>
      <c r="G2477">
        <v>172.38032487067611</v>
      </c>
      <c r="H2477" s="25">
        <f t="shared" si="116"/>
        <v>92.03566023674577</v>
      </c>
      <c r="K2477">
        <v>23.081357947017011</v>
      </c>
      <c r="L2477">
        <v>2475</v>
      </c>
      <c r="M2477" s="25"/>
      <c r="O2477" s="25"/>
      <c r="Q2477" s="25"/>
    </row>
    <row r="2478" spans="1:17" x14ac:dyDescent="0.25">
      <c r="A2478" s="5">
        <f>+'Net Hash Rate'!B2477</f>
        <v>42297</v>
      </c>
      <c r="B2478">
        <f>+'Net Hash Rate'!G2477</f>
        <v>270.218994140625</v>
      </c>
      <c r="C2478">
        <v>92.450100637422935</v>
      </c>
      <c r="D2478" s="25">
        <f t="shared" si="114"/>
        <v>177.76889350320207</v>
      </c>
      <c r="E2478">
        <v>117.42193662154381</v>
      </c>
      <c r="F2478" s="25">
        <f t="shared" si="115"/>
        <v>152.79705751908119</v>
      </c>
      <c r="G2478">
        <v>214.42503350186118</v>
      </c>
      <c r="H2478" s="25">
        <f t="shared" si="116"/>
        <v>55.793960638763821</v>
      </c>
      <c r="K2478">
        <v>17.085061133629939</v>
      </c>
      <c r="L2478">
        <v>2476</v>
      </c>
      <c r="M2478" s="25"/>
      <c r="O2478" s="25"/>
      <c r="Q2478" s="25"/>
    </row>
    <row r="2479" spans="1:17" x14ac:dyDescent="0.25">
      <c r="A2479" s="5">
        <f>+'Net Hash Rate'!B2478</f>
        <v>42298</v>
      </c>
      <c r="B2479">
        <f>+'Net Hash Rate'!G2478</f>
        <v>267.32699584960938</v>
      </c>
      <c r="C2479">
        <v>77.591522518099794</v>
      </c>
      <c r="D2479" s="25">
        <f t="shared" si="114"/>
        <v>189.73547333150958</v>
      </c>
      <c r="E2479">
        <v>97.002696306847284</v>
      </c>
      <c r="F2479" s="25">
        <f t="shared" si="115"/>
        <v>170.32429954276211</v>
      </c>
      <c r="G2479">
        <v>172.40540088923669</v>
      </c>
      <c r="H2479" s="25">
        <f t="shared" si="116"/>
        <v>94.921594960372687</v>
      </c>
      <c r="K2479">
        <v>23.458918092814951</v>
      </c>
      <c r="L2479">
        <v>2477</v>
      </c>
      <c r="M2479" s="25"/>
      <c r="O2479" s="25"/>
      <c r="Q2479" s="25"/>
    </row>
    <row r="2480" spans="1:17" x14ac:dyDescent="0.25">
      <c r="A2480" s="5">
        <f>+'Net Hash Rate'!B2479</f>
        <v>42299</v>
      </c>
      <c r="B2480">
        <f>+'Net Hash Rate'!G2479</f>
        <v>274.4110107421875</v>
      </c>
      <c r="C2480">
        <v>76.880869468973899</v>
      </c>
      <c r="D2480" s="25">
        <f t="shared" si="114"/>
        <v>197.53014127321359</v>
      </c>
      <c r="E2480">
        <v>95.75043586943228</v>
      </c>
      <c r="F2480" s="25">
        <f t="shared" si="115"/>
        <v>178.66057487275521</v>
      </c>
      <c r="G2480">
        <v>169.04926655201257</v>
      </c>
      <c r="H2480" s="25">
        <f t="shared" si="116"/>
        <v>105.36174419017493</v>
      </c>
      <c r="K2480">
        <v>25.12364772961595</v>
      </c>
      <c r="L2480">
        <v>2478</v>
      </c>
      <c r="M2480" s="25"/>
      <c r="O2480" s="25"/>
      <c r="Q2480" s="25"/>
    </row>
    <row r="2481" spans="1:17" x14ac:dyDescent="0.25">
      <c r="A2481" s="5">
        <f>+'Net Hash Rate'!B2480</f>
        <v>42300</v>
      </c>
      <c r="B2481">
        <f>+'Net Hash Rate'!G2480</f>
        <v>277.45498657226563</v>
      </c>
      <c r="C2481">
        <v>79.870068339375663</v>
      </c>
      <c r="D2481" s="25">
        <f t="shared" si="114"/>
        <v>197.58491823288995</v>
      </c>
      <c r="E2481">
        <v>99.764336873549695</v>
      </c>
      <c r="F2481" s="25">
        <f t="shared" si="115"/>
        <v>177.69064969871593</v>
      </c>
      <c r="G2481">
        <v>177.04362299454871</v>
      </c>
      <c r="H2481" s="25">
        <f t="shared" si="116"/>
        <v>100.41136357771691</v>
      </c>
      <c r="K2481">
        <v>23.836202016895296</v>
      </c>
      <c r="L2481">
        <v>2479</v>
      </c>
      <c r="M2481" s="25"/>
      <c r="O2481" s="25"/>
      <c r="Q2481" s="25"/>
    </row>
    <row r="2482" spans="1:17" x14ac:dyDescent="0.25">
      <c r="A2482" s="5">
        <f>+'Net Hash Rate'!B2481</f>
        <v>42301</v>
      </c>
      <c r="B2482">
        <f>+'Net Hash Rate'!G2481</f>
        <v>282.66000366210938</v>
      </c>
      <c r="C2482">
        <v>81.799323689573669</v>
      </c>
      <c r="D2482" s="25">
        <f t="shared" si="114"/>
        <v>200.86067997253571</v>
      </c>
      <c r="E2482">
        <v>102.23126809153331</v>
      </c>
      <c r="F2482" s="25">
        <f t="shared" si="115"/>
        <v>180.42873557057607</v>
      </c>
      <c r="G2482">
        <v>181.59915612094531</v>
      </c>
      <c r="H2482" s="25">
        <f t="shared" si="116"/>
        <v>101.06084754116407</v>
      </c>
      <c r="K2482">
        <v>23.593722773044096</v>
      </c>
      <c r="L2482">
        <v>2480</v>
      </c>
      <c r="M2482" s="25"/>
      <c r="O2482" s="25"/>
      <c r="Q2482" s="25"/>
    </row>
    <row r="2483" spans="1:17" x14ac:dyDescent="0.25">
      <c r="A2483" s="5">
        <f>+'Net Hash Rate'!B2482</f>
        <v>42302</v>
      </c>
      <c r="B2483">
        <f>+'Net Hash Rate'!G2482</f>
        <v>283.07199096679688</v>
      </c>
      <c r="C2483">
        <v>78.720260123733667</v>
      </c>
      <c r="D2483" s="25">
        <f t="shared" si="114"/>
        <v>204.35173084306319</v>
      </c>
      <c r="E2483">
        <v>97.961300957599505</v>
      </c>
      <c r="F2483" s="25">
        <f t="shared" si="115"/>
        <v>185.11069000919736</v>
      </c>
      <c r="G2483">
        <v>172.70312407675124</v>
      </c>
      <c r="H2483" s="25">
        <f t="shared" si="116"/>
        <v>110.36886689004564</v>
      </c>
      <c r="K2483">
        <v>25.489481481694543</v>
      </c>
      <c r="L2483">
        <v>2481</v>
      </c>
      <c r="M2483" s="25"/>
      <c r="O2483" s="25"/>
      <c r="Q2483" s="25"/>
    </row>
    <row r="2484" spans="1:17" x14ac:dyDescent="0.25">
      <c r="A2484" s="5">
        <f>+'Net Hash Rate'!B2483</f>
        <v>42303</v>
      </c>
      <c r="B2484">
        <f>+'Net Hash Rate'!G2483</f>
        <v>286.13299560546875</v>
      </c>
      <c r="C2484">
        <v>76.215662601431688</v>
      </c>
      <c r="D2484" s="25">
        <f t="shared" si="114"/>
        <v>209.91733300403706</v>
      </c>
      <c r="E2484">
        <v>94.383950588678545</v>
      </c>
      <c r="F2484" s="25">
        <f t="shared" si="115"/>
        <v>191.74904501679021</v>
      </c>
      <c r="G2484">
        <v>164.95866527513911</v>
      </c>
      <c r="H2484" s="25">
        <f t="shared" si="116"/>
        <v>121.17433033032964</v>
      </c>
      <c r="K2484">
        <v>27.729723326894018</v>
      </c>
      <c r="L2484">
        <v>2482</v>
      </c>
      <c r="M2484" s="25"/>
      <c r="O2484" s="25"/>
      <c r="Q2484" s="25"/>
    </row>
    <row r="2485" spans="1:17" x14ac:dyDescent="0.25">
      <c r="A2485" s="5">
        <f>+'Net Hash Rate'!B2484</f>
        <v>42304</v>
      </c>
      <c r="B2485">
        <f>+'Net Hash Rate'!G2484</f>
        <v>294.39999389648438</v>
      </c>
      <c r="C2485">
        <v>83.454740477594314</v>
      </c>
      <c r="D2485" s="25">
        <f t="shared" si="114"/>
        <v>210.94525341889005</v>
      </c>
      <c r="E2485">
        <v>104.07042652661481</v>
      </c>
      <c r="F2485" s="25">
        <f t="shared" si="115"/>
        <v>190.32956736986955</v>
      </c>
      <c r="G2485">
        <v>184.15205898403502</v>
      </c>
      <c r="H2485" s="25">
        <f t="shared" si="116"/>
        <v>110.24793491244935</v>
      </c>
      <c r="K2485">
        <v>24.557446548299044</v>
      </c>
      <c r="L2485">
        <v>2483</v>
      </c>
      <c r="M2485" s="25"/>
      <c r="O2485" s="25"/>
      <c r="Q2485" s="25"/>
    </row>
    <row r="2486" spans="1:17" x14ac:dyDescent="0.25">
      <c r="A2486" s="5">
        <f>+'Net Hash Rate'!B2485</f>
        <v>42305</v>
      </c>
      <c r="B2486">
        <f>+'Net Hash Rate'!G2485</f>
        <v>303.88699340820313</v>
      </c>
      <c r="C2486">
        <v>87.421201620915951</v>
      </c>
      <c r="D2486" s="25">
        <f t="shared" si="114"/>
        <v>216.46579178728717</v>
      </c>
      <c r="E2486">
        <v>109.18866986966938</v>
      </c>
      <c r="F2486" s="25">
        <f t="shared" si="115"/>
        <v>194.69832353853374</v>
      </c>
      <c r="G2486">
        <v>193.74440028195198</v>
      </c>
      <c r="H2486" s="25">
        <f t="shared" si="116"/>
        <v>110.14259312625114</v>
      </c>
      <c r="K2486">
        <v>23.86671221258084</v>
      </c>
      <c r="L2486">
        <v>2484</v>
      </c>
      <c r="M2486" s="25"/>
      <c r="O2486" s="25"/>
      <c r="Q2486" s="25"/>
    </row>
    <row r="2487" spans="1:17" x14ac:dyDescent="0.25">
      <c r="A2487" s="5">
        <f>+'Net Hash Rate'!B2486</f>
        <v>42306</v>
      </c>
      <c r="B2487">
        <f>+'Net Hash Rate'!G2486</f>
        <v>313.58599853515625</v>
      </c>
      <c r="C2487">
        <v>81.584393809264327</v>
      </c>
      <c r="D2487" s="25">
        <f t="shared" si="114"/>
        <v>232.00160472589192</v>
      </c>
      <c r="E2487">
        <v>100.75396083669155</v>
      </c>
      <c r="F2487" s="25">
        <f t="shared" si="115"/>
        <v>212.83203769846472</v>
      </c>
      <c r="G2487">
        <v>175.21814395473262</v>
      </c>
      <c r="H2487" s="25">
        <f t="shared" si="116"/>
        <v>138.36785458042363</v>
      </c>
      <c r="K2487">
        <v>29.046240353028463</v>
      </c>
      <c r="L2487">
        <v>2485</v>
      </c>
      <c r="M2487" s="25"/>
      <c r="O2487" s="25"/>
      <c r="Q2487" s="25"/>
    </row>
    <row r="2488" spans="1:17" x14ac:dyDescent="0.25">
      <c r="A2488" s="5">
        <f>+'Net Hash Rate'!B2487</f>
        <v>42307</v>
      </c>
      <c r="B2488">
        <f>+'Net Hash Rate'!G2487</f>
        <v>326.00399780273438</v>
      </c>
      <c r="C2488">
        <v>76.980789155937046</v>
      </c>
      <c r="D2488" s="25">
        <f t="shared" si="114"/>
        <v>249.02320864679734</v>
      </c>
      <c r="E2488">
        <v>93.919353623223685</v>
      </c>
      <c r="F2488" s="25">
        <f t="shared" si="115"/>
        <v>232.08464417951069</v>
      </c>
      <c r="G2488">
        <v>159.71720729639853</v>
      </c>
      <c r="H2488" s="25">
        <f t="shared" si="116"/>
        <v>166.28679050633585</v>
      </c>
      <c r="K2488">
        <v>35.283727963285401</v>
      </c>
      <c r="L2488">
        <v>2486</v>
      </c>
      <c r="M2488" s="25"/>
      <c r="O2488" s="25"/>
      <c r="Q2488" s="25"/>
    </row>
    <row r="2489" spans="1:17" x14ac:dyDescent="0.25">
      <c r="A2489" s="5">
        <f>+'Net Hash Rate'!B2488</f>
        <v>42308</v>
      </c>
      <c r="B2489">
        <f>+'Net Hash Rate'!G2488</f>
        <v>312.4320068359375</v>
      </c>
      <c r="C2489">
        <v>83.812483824445849</v>
      </c>
      <c r="D2489" s="25">
        <f t="shared" si="114"/>
        <v>228.61952301149165</v>
      </c>
      <c r="E2489">
        <v>103.87648515492207</v>
      </c>
      <c r="F2489" s="25">
        <f t="shared" si="115"/>
        <v>208.55552168101542</v>
      </c>
      <c r="G2489">
        <v>181.81509832315689</v>
      </c>
      <c r="H2489" s="25">
        <f t="shared" si="116"/>
        <v>130.61690851278061</v>
      </c>
      <c r="K2489">
        <v>27.346831082698955</v>
      </c>
      <c r="L2489">
        <v>2487</v>
      </c>
      <c r="M2489" s="25"/>
      <c r="O2489" s="25"/>
      <c r="Q2489" s="25"/>
    </row>
    <row r="2490" spans="1:17" x14ac:dyDescent="0.25">
      <c r="A2490" s="5">
        <f>+'Net Hash Rate'!B2489</f>
        <v>42309</v>
      </c>
      <c r="B2490">
        <f>+'Net Hash Rate'!G2489</f>
        <v>325.08200073242188</v>
      </c>
      <c r="C2490">
        <v>82.632701667663653</v>
      </c>
      <c r="D2490" s="25">
        <f t="shared" si="114"/>
        <v>242.44929906475824</v>
      </c>
      <c r="E2490">
        <v>101.76360866491719</v>
      </c>
      <c r="F2490" s="25">
        <f t="shared" si="115"/>
        <v>223.3183920675047</v>
      </c>
      <c r="G2490">
        <v>176.07761689574858</v>
      </c>
      <c r="H2490" s="25">
        <f t="shared" si="116"/>
        <v>149.0043838366733</v>
      </c>
      <c r="K2490">
        <v>30.415615832482718</v>
      </c>
      <c r="L2490">
        <v>2488</v>
      </c>
      <c r="M2490" s="25"/>
      <c r="O2490" s="25"/>
      <c r="Q2490" s="25"/>
    </row>
    <row r="2491" spans="1:17" x14ac:dyDescent="0.25">
      <c r="A2491" s="5">
        <f>+'Net Hash Rate'!B2490</f>
        <v>42310</v>
      </c>
      <c r="B2491">
        <f>+'Net Hash Rate'!G2490</f>
        <v>359.35198974609375</v>
      </c>
      <c r="C2491">
        <v>83.289555578435781</v>
      </c>
      <c r="D2491" s="25">
        <f t="shared" si="114"/>
        <v>276.06243416765795</v>
      </c>
      <c r="E2491">
        <v>101.36318750066133</v>
      </c>
      <c r="F2491" s="25">
        <f t="shared" si="115"/>
        <v>257.98880224543245</v>
      </c>
      <c r="G2491">
        <v>171.5702107025464</v>
      </c>
      <c r="H2491" s="25">
        <f t="shared" si="116"/>
        <v>187.78177904354735</v>
      </c>
      <c r="K2491">
        <v>36.658367551882399</v>
      </c>
      <c r="L2491">
        <v>2489</v>
      </c>
      <c r="M2491" s="25"/>
      <c r="O2491" s="25"/>
      <c r="Q2491" s="25"/>
    </row>
    <row r="2492" spans="1:17" x14ac:dyDescent="0.25">
      <c r="A2492" s="5">
        <f>+'Net Hash Rate'!B2491</f>
        <v>42311</v>
      </c>
      <c r="B2492">
        <f>+'Net Hash Rate'!G2491</f>
        <v>400.70599365234375</v>
      </c>
      <c r="C2492">
        <v>86.429477096474443</v>
      </c>
      <c r="D2492" s="25">
        <f t="shared" si="114"/>
        <v>314.27651655586931</v>
      </c>
      <c r="E2492">
        <v>104.12316681232603</v>
      </c>
      <c r="F2492" s="25">
        <f t="shared" si="115"/>
        <v>296.58282684001773</v>
      </c>
      <c r="G2492">
        <v>172.85430451355145</v>
      </c>
      <c r="H2492" s="25">
        <f t="shared" si="116"/>
        <v>227.8516891387923</v>
      </c>
      <c r="K2492">
        <v>42.628962745873743</v>
      </c>
      <c r="L2492">
        <v>2490</v>
      </c>
      <c r="M2492" s="25"/>
      <c r="O2492" s="25"/>
      <c r="Q2492" s="25"/>
    </row>
    <row r="2493" spans="1:17" x14ac:dyDescent="0.25">
      <c r="A2493" s="5">
        <f>+'Net Hash Rate'!B2492</f>
        <v>42312</v>
      </c>
      <c r="B2493">
        <f>+'Net Hash Rate'!G2492</f>
        <v>408.74099731445313</v>
      </c>
      <c r="C2493">
        <v>89.901026105484334</v>
      </c>
      <c r="D2493" s="25">
        <f t="shared" si="114"/>
        <v>318.83997120896879</v>
      </c>
      <c r="E2493">
        <v>108.61302401046338</v>
      </c>
      <c r="F2493" s="25">
        <f t="shared" si="115"/>
        <v>300.12797330398973</v>
      </c>
      <c r="G2493">
        <v>181.29977987235466</v>
      </c>
      <c r="H2493" s="25">
        <f t="shared" si="116"/>
        <v>227.44121744209846</v>
      </c>
      <c r="K2493">
        <v>40.894400201803542</v>
      </c>
      <c r="L2493">
        <v>2491</v>
      </c>
      <c r="M2493" s="25"/>
      <c r="O2493" s="25"/>
      <c r="Q2493" s="25"/>
    </row>
    <row r="2494" spans="1:17" x14ac:dyDescent="0.25">
      <c r="A2494" s="5">
        <f>+'Net Hash Rate'!B2493</f>
        <v>42313</v>
      </c>
      <c r="B2494">
        <f>+'Net Hash Rate'!G2493</f>
        <v>387.510009765625</v>
      </c>
      <c r="C2494">
        <v>90.501820998886444</v>
      </c>
      <c r="D2494" s="25">
        <f t="shared" si="114"/>
        <v>297.00818876673856</v>
      </c>
      <c r="E2494">
        <v>110.25344133198261</v>
      </c>
      <c r="F2494" s="25">
        <f t="shared" si="115"/>
        <v>277.25656843364237</v>
      </c>
      <c r="G2494">
        <v>186.97861051589453</v>
      </c>
      <c r="H2494" s="25">
        <f t="shared" si="116"/>
        <v>200.53139924973047</v>
      </c>
      <c r="K2494">
        <v>36.089173496604708</v>
      </c>
      <c r="L2494">
        <v>2492</v>
      </c>
      <c r="M2494" s="25"/>
      <c r="O2494" s="25"/>
      <c r="Q2494" s="25"/>
    </row>
    <row r="2495" spans="1:17" x14ac:dyDescent="0.25">
      <c r="A2495" s="5">
        <f>+'Net Hash Rate'!B2494</f>
        <v>42314</v>
      </c>
      <c r="B2495">
        <f>+'Net Hash Rate'!G2494</f>
        <v>374.95001220703125</v>
      </c>
      <c r="C2495">
        <v>83.208565846192201</v>
      </c>
      <c r="D2495" s="25">
        <f t="shared" si="114"/>
        <v>291.74144636083906</v>
      </c>
      <c r="E2495">
        <v>100.65596034478408</v>
      </c>
      <c r="F2495" s="25">
        <f t="shared" si="115"/>
        <v>274.29405186224716</v>
      </c>
      <c r="G2495">
        <v>168.43036427456425</v>
      </c>
      <c r="H2495" s="25">
        <f t="shared" si="116"/>
        <v>206.519647932467</v>
      </c>
      <c r="K2495">
        <v>40.130890106400848</v>
      </c>
      <c r="L2495">
        <v>2493</v>
      </c>
      <c r="M2495" s="25"/>
      <c r="O2495" s="25"/>
      <c r="Q2495" s="25"/>
    </row>
    <row r="2496" spans="1:17" x14ac:dyDescent="0.25">
      <c r="A2496" s="5">
        <f>+'Net Hash Rate'!B2495</f>
        <v>42315</v>
      </c>
      <c r="B2496">
        <f>+'Net Hash Rate'!G2495</f>
        <v>384.79998779296875</v>
      </c>
      <c r="C2496">
        <v>81.839100234122498</v>
      </c>
      <c r="D2496" s="25">
        <f t="shared" si="114"/>
        <v>302.96088755884625</v>
      </c>
      <c r="E2496">
        <v>98.387872013013691</v>
      </c>
      <c r="F2496" s="25">
        <f t="shared" si="115"/>
        <v>286.41211577995506</v>
      </c>
      <c r="G2496">
        <v>162.67157598811662</v>
      </c>
      <c r="H2496" s="25">
        <f t="shared" si="116"/>
        <v>222.12841180485213</v>
      </c>
      <c r="K2496">
        <v>43.93716584264525</v>
      </c>
      <c r="L2496">
        <v>2494</v>
      </c>
      <c r="M2496" s="25"/>
      <c r="O2496" s="25"/>
      <c r="Q2496" s="25"/>
    </row>
    <row r="2497" spans="1:17" x14ac:dyDescent="0.25">
      <c r="A2497" s="5">
        <f>+'Net Hash Rate'!B2496</f>
        <v>42316</v>
      </c>
      <c r="B2497">
        <f>+'Net Hash Rate'!G2496</f>
        <v>373.48699951171875</v>
      </c>
      <c r="C2497">
        <v>85.427703239119282</v>
      </c>
      <c r="D2497" s="25">
        <f t="shared" si="114"/>
        <v>288.05929627259945</v>
      </c>
      <c r="E2497">
        <v>103.77790944894494</v>
      </c>
      <c r="F2497" s="25">
        <f t="shared" si="115"/>
        <v>269.70909006277384</v>
      </c>
      <c r="G2497">
        <v>175.05928547101263</v>
      </c>
      <c r="H2497" s="25">
        <f t="shared" si="116"/>
        <v>198.42771404070612</v>
      </c>
      <c r="K2497">
        <v>37.674906927425056</v>
      </c>
      <c r="L2497">
        <v>2495</v>
      </c>
      <c r="M2497" s="25"/>
      <c r="O2497" s="25"/>
      <c r="Q2497" s="25"/>
    </row>
    <row r="2498" spans="1:17" x14ac:dyDescent="0.25">
      <c r="A2498" s="5">
        <f>+'Net Hash Rate'!B2497</f>
        <v>42317</v>
      </c>
      <c r="B2498">
        <f>+'Net Hash Rate'!G2497</f>
        <v>380.04299926757813</v>
      </c>
      <c r="C2498">
        <v>82.458356093504023</v>
      </c>
      <c r="D2498" s="25">
        <f t="shared" si="114"/>
        <v>297.58464317407413</v>
      </c>
      <c r="E2498">
        <v>99.42503680103556</v>
      </c>
      <c r="F2498" s="25">
        <f t="shared" si="115"/>
        <v>280.61796246654256</v>
      </c>
      <c r="G2498">
        <v>165.33210800944192</v>
      </c>
      <c r="H2498" s="25">
        <f t="shared" si="116"/>
        <v>214.7108912581362</v>
      </c>
      <c r="K2498">
        <v>42.094453000505851</v>
      </c>
      <c r="L2498">
        <v>2496</v>
      </c>
      <c r="M2498" s="25"/>
      <c r="O2498" s="25"/>
      <c r="Q2498" s="25"/>
    </row>
    <row r="2499" spans="1:17" x14ac:dyDescent="0.25">
      <c r="A2499" s="5">
        <f>+'Net Hash Rate'!B2498</f>
        <v>42318</v>
      </c>
      <c r="B2499">
        <f>+'Net Hash Rate'!G2498</f>
        <v>337.9320068359375</v>
      </c>
      <c r="C2499">
        <v>80.094646837580498</v>
      </c>
      <c r="D2499" s="25">
        <f t="shared" si="114"/>
        <v>257.83735999835699</v>
      </c>
      <c r="E2499">
        <v>97.766416771126202</v>
      </c>
      <c r="F2499" s="25">
        <f t="shared" si="115"/>
        <v>240.16559006481128</v>
      </c>
      <c r="G2499">
        <v>166.41240707798457</v>
      </c>
      <c r="H2499" s="25">
        <f t="shared" si="116"/>
        <v>171.51959975795293</v>
      </c>
      <c r="K2499">
        <v>35.016847000785759</v>
      </c>
      <c r="L2499">
        <v>2497</v>
      </c>
      <c r="M2499" s="25"/>
      <c r="O2499" s="25"/>
      <c r="Q2499" s="25"/>
    </row>
    <row r="2500" spans="1:17" x14ac:dyDescent="0.25">
      <c r="A2500" s="5">
        <f>+'Net Hash Rate'!B2499</f>
        <v>42319</v>
      </c>
      <c r="B2500">
        <f>+'Net Hash Rate'!G2499</f>
        <v>312.5780029296875</v>
      </c>
      <c r="C2500">
        <v>71.518825068706349</v>
      </c>
      <c r="D2500" s="25">
        <f t="shared" ref="D2500:D2563" si="117">+B2500-C2500</f>
        <v>241.05917786098115</v>
      </c>
      <c r="E2500">
        <v>86.885160814665696</v>
      </c>
      <c r="F2500" s="25">
        <f t="shared" ref="F2500:F2563" si="118">+B2500-E2500</f>
        <v>225.69284211502179</v>
      </c>
      <c r="G2500">
        <v>146.57569201984495</v>
      </c>
      <c r="H2500" s="25">
        <f t="shared" ref="H2500:H2563" si="119">+B2500-G2500</f>
        <v>166.00231090984255</v>
      </c>
      <c r="K2500">
        <v>37.649966552272147</v>
      </c>
      <c r="L2500">
        <v>2498</v>
      </c>
      <c r="M2500" s="25"/>
      <c r="O2500" s="25"/>
      <c r="Q2500" s="25"/>
    </row>
    <row r="2501" spans="1:17" x14ac:dyDescent="0.25">
      <c r="A2501" s="5">
        <f>+'Net Hash Rate'!B2500</f>
        <v>42320</v>
      </c>
      <c r="B2501">
        <f>+'Net Hash Rate'!G2500</f>
        <v>336.85598754882813</v>
      </c>
      <c r="C2501">
        <v>79.031608460079639</v>
      </c>
      <c r="D2501" s="25">
        <f t="shared" si="117"/>
        <v>257.82437908874851</v>
      </c>
      <c r="E2501">
        <v>96.338719090048002</v>
      </c>
      <c r="F2501" s="25">
        <f t="shared" si="118"/>
        <v>240.51726845878011</v>
      </c>
      <c r="G2501">
        <v>163.56819033215996</v>
      </c>
      <c r="H2501" s="25">
        <f t="shared" si="119"/>
        <v>173.28779721666817</v>
      </c>
      <c r="K2501">
        <v>35.752848817037226</v>
      </c>
      <c r="L2501">
        <v>2499</v>
      </c>
      <c r="M2501" s="25"/>
      <c r="O2501" s="25"/>
      <c r="Q2501" s="25"/>
    </row>
    <row r="2502" spans="1:17" x14ac:dyDescent="0.25">
      <c r="A2502" s="5">
        <f>+'Net Hash Rate'!B2501</f>
        <v>42321</v>
      </c>
      <c r="B2502">
        <f>+'Net Hash Rate'!G2501</f>
        <v>337.2919921875</v>
      </c>
      <c r="C2502">
        <v>79.323319850438509</v>
      </c>
      <c r="D2502" s="25">
        <f t="shared" si="117"/>
        <v>257.96867233706149</v>
      </c>
      <c r="E2502">
        <v>96.725126425677715</v>
      </c>
      <c r="F2502" s="25">
        <f t="shared" si="118"/>
        <v>240.56686576182227</v>
      </c>
      <c r="G2502">
        <v>164.32244406719437</v>
      </c>
      <c r="H2502" s="25">
        <f t="shared" si="119"/>
        <v>172.96954812030563</v>
      </c>
      <c r="K2502">
        <v>35.57819189243785</v>
      </c>
      <c r="L2502">
        <v>2500</v>
      </c>
      <c r="M2502" s="25"/>
      <c r="O2502" s="25"/>
      <c r="Q2502" s="25"/>
    </row>
    <row r="2503" spans="1:17" x14ac:dyDescent="0.25">
      <c r="A2503" s="5">
        <f>+'Net Hash Rate'!B2502</f>
        <v>42322</v>
      </c>
      <c r="B2503">
        <f>+'Net Hash Rate'!G2502</f>
        <v>333.55300903320313</v>
      </c>
      <c r="C2503">
        <v>86.773342032638539</v>
      </c>
      <c r="D2503" s="25">
        <f t="shared" si="117"/>
        <v>246.77966700056459</v>
      </c>
      <c r="E2503">
        <v>107.16128693609838</v>
      </c>
      <c r="F2503" s="25">
        <f t="shared" si="118"/>
        <v>226.39172209710475</v>
      </c>
      <c r="G2503">
        <v>186.35825891358806</v>
      </c>
      <c r="H2503" s="25">
        <f t="shared" si="119"/>
        <v>147.19475011961507</v>
      </c>
      <c r="K2503">
        <v>29.050068734531738</v>
      </c>
      <c r="L2503">
        <v>2501</v>
      </c>
      <c r="M2503" s="25"/>
      <c r="O2503" s="25"/>
      <c r="Q2503" s="25"/>
    </row>
    <row r="2504" spans="1:17" x14ac:dyDescent="0.25">
      <c r="A2504" s="5">
        <f>+'Net Hash Rate'!B2503</f>
        <v>42323</v>
      </c>
      <c r="B2504">
        <f>+'Net Hash Rate'!G2503</f>
        <v>319.92800903320313</v>
      </c>
      <c r="C2504">
        <v>79.418907757376175</v>
      </c>
      <c r="D2504" s="25">
        <f t="shared" si="117"/>
        <v>240.50910127582694</v>
      </c>
      <c r="E2504">
        <v>97.519924437963567</v>
      </c>
      <c r="F2504" s="25">
        <f t="shared" si="118"/>
        <v>222.40808459523956</v>
      </c>
      <c r="G2504">
        <v>167.83332373370516</v>
      </c>
      <c r="H2504" s="25">
        <f t="shared" si="119"/>
        <v>152.09468529949797</v>
      </c>
      <c r="K2504">
        <v>31.888918354571345</v>
      </c>
      <c r="L2504">
        <v>2502</v>
      </c>
      <c r="M2504" s="25"/>
      <c r="O2504" s="25"/>
      <c r="Q2504" s="25"/>
    </row>
    <row r="2505" spans="1:17" x14ac:dyDescent="0.25">
      <c r="A2505" s="5">
        <f>+'Net Hash Rate'!B2504</f>
        <v>42324</v>
      </c>
      <c r="B2505">
        <f>+'Net Hash Rate'!G2504</f>
        <v>331.58999633789063</v>
      </c>
      <c r="C2505">
        <v>83.8740766253228</v>
      </c>
      <c r="D2505" s="25">
        <f t="shared" si="117"/>
        <v>247.71591971256782</v>
      </c>
      <c r="E2505">
        <v>103.23038722037043</v>
      </c>
      <c r="F2505" s="25">
        <f t="shared" si="118"/>
        <v>228.35960911752019</v>
      </c>
      <c r="G2505">
        <v>178.41997572683306</v>
      </c>
      <c r="H2505" s="25">
        <f t="shared" si="119"/>
        <v>153.17002061105757</v>
      </c>
      <c r="K2505">
        <v>30.714438290852332</v>
      </c>
      <c r="L2505">
        <v>2503</v>
      </c>
      <c r="M2505" s="25"/>
      <c r="O2505" s="25"/>
      <c r="Q2505" s="25"/>
    </row>
    <row r="2506" spans="1:17" x14ac:dyDescent="0.25">
      <c r="A2506" s="5">
        <f>+'Net Hash Rate'!B2505</f>
        <v>42325</v>
      </c>
      <c r="B2506">
        <f>+'Net Hash Rate'!G2505</f>
        <v>335.76998901367188</v>
      </c>
      <c r="C2506">
        <v>92.37887273543366</v>
      </c>
      <c r="D2506" s="25">
        <f t="shared" si="117"/>
        <v>243.3911162782382</v>
      </c>
      <c r="E2506">
        <v>114.82165308836503</v>
      </c>
      <c r="F2506" s="25">
        <f t="shared" si="118"/>
        <v>220.94833592530685</v>
      </c>
      <c r="G2506">
        <v>202.00063336932718</v>
      </c>
      <c r="H2506" s="25">
        <f t="shared" si="119"/>
        <v>133.7693556443447</v>
      </c>
      <c r="K2506">
        <v>26.027910529876618</v>
      </c>
      <c r="L2506">
        <v>2504</v>
      </c>
      <c r="M2506" s="25"/>
      <c r="O2506" s="25"/>
      <c r="Q2506" s="25"/>
    </row>
    <row r="2507" spans="1:17" x14ac:dyDescent="0.25">
      <c r="A2507" s="5">
        <f>+'Net Hash Rate'!B2506</f>
        <v>42326</v>
      </c>
      <c r="B2507">
        <f>+'Net Hash Rate'!G2506</f>
        <v>334.97299194335938</v>
      </c>
      <c r="C2507">
        <v>79.00938058265875</v>
      </c>
      <c r="D2507" s="25">
        <f t="shared" si="117"/>
        <v>255.96361136070061</v>
      </c>
      <c r="E2507">
        <v>96.379875422418692</v>
      </c>
      <c r="F2507" s="25">
        <f t="shared" si="118"/>
        <v>238.59311652094067</v>
      </c>
      <c r="G2507">
        <v>163.85556262746618</v>
      </c>
      <c r="H2507" s="25">
        <f t="shared" si="119"/>
        <v>171.11742931589319</v>
      </c>
      <c r="K2507">
        <v>35.365294594806798</v>
      </c>
      <c r="L2507">
        <v>2505</v>
      </c>
      <c r="M2507" s="25"/>
      <c r="O2507" s="25"/>
      <c r="Q2507" s="25"/>
    </row>
    <row r="2508" spans="1:17" x14ac:dyDescent="0.25">
      <c r="A2508" s="5">
        <f>+'Net Hash Rate'!B2507</f>
        <v>42327</v>
      </c>
      <c r="B2508">
        <f>+'Net Hash Rate'!G2507</f>
        <v>326.31500244140625</v>
      </c>
      <c r="C2508">
        <v>83.772638435646442</v>
      </c>
      <c r="D2508" s="25">
        <f t="shared" si="117"/>
        <v>242.54236400575979</v>
      </c>
      <c r="E2508">
        <v>103.29156286090748</v>
      </c>
      <c r="F2508" s="25">
        <f t="shared" si="118"/>
        <v>223.02343958049877</v>
      </c>
      <c r="G2508">
        <v>179.11282479083391</v>
      </c>
      <c r="H2508" s="25">
        <f t="shared" si="119"/>
        <v>147.20217765057234</v>
      </c>
      <c r="K2508">
        <v>29.822425710121514</v>
      </c>
      <c r="L2508">
        <v>2506</v>
      </c>
      <c r="M2508" s="25"/>
      <c r="O2508" s="25"/>
      <c r="Q2508" s="25"/>
    </row>
    <row r="2509" spans="1:17" x14ac:dyDescent="0.25">
      <c r="A2509" s="5">
        <f>+'Net Hash Rate'!B2508</f>
        <v>42328</v>
      </c>
      <c r="B2509">
        <f>+'Net Hash Rate'!G2508</f>
        <v>321.98800659179688</v>
      </c>
      <c r="C2509">
        <v>79.528543333288638</v>
      </c>
      <c r="D2509" s="25">
        <f t="shared" si="117"/>
        <v>242.45946325850824</v>
      </c>
      <c r="E2509">
        <v>97.59278091172456</v>
      </c>
      <c r="F2509" s="25">
        <f t="shared" si="118"/>
        <v>224.39522568007231</v>
      </c>
      <c r="G2509">
        <v>167.76331178515886</v>
      </c>
      <c r="H2509" s="25">
        <f t="shared" si="119"/>
        <v>154.22469480663801</v>
      </c>
      <c r="K2509">
        <v>32.212968263607365</v>
      </c>
      <c r="L2509">
        <v>2507</v>
      </c>
      <c r="M2509" s="25"/>
      <c r="O2509" s="25"/>
      <c r="Q2509" s="25"/>
    </row>
    <row r="2510" spans="1:17" x14ac:dyDescent="0.25">
      <c r="A2510" s="5">
        <f>+'Net Hash Rate'!B2509</f>
        <v>42329</v>
      </c>
      <c r="B2510">
        <f>+'Net Hash Rate'!G2509</f>
        <v>327.17401123046875</v>
      </c>
      <c r="C2510">
        <v>78.139498325771541</v>
      </c>
      <c r="D2510" s="25">
        <f t="shared" si="117"/>
        <v>249.03451290469721</v>
      </c>
      <c r="E2510">
        <v>95.475649101627738</v>
      </c>
      <c r="F2510" s="25">
        <f t="shared" si="118"/>
        <v>231.69836212884101</v>
      </c>
      <c r="G2510">
        <v>162.81792679044119</v>
      </c>
      <c r="H2510" s="25">
        <f t="shared" si="119"/>
        <v>164.35608444002756</v>
      </c>
      <c r="K2510">
        <v>34.47609787771674</v>
      </c>
      <c r="L2510">
        <v>2508</v>
      </c>
      <c r="M2510" s="25"/>
      <c r="O2510" s="25"/>
      <c r="Q2510" s="25"/>
    </row>
    <row r="2511" spans="1:17" x14ac:dyDescent="0.25">
      <c r="A2511" s="5">
        <f>+'Net Hash Rate'!B2510</f>
        <v>42330</v>
      </c>
      <c r="B2511">
        <f>+'Net Hash Rate'!G2510</f>
        <v>324.343994140625</v>
      </c>
      <c r="C2511">
        <v>82.684482590371047</v>
      </c>
      <c r="D2511" s="25">
        <f t="shared" si="117"/>
        <v>241.65951155025397</v>
      </c>
      <c r="E2511">
        <v>101.86332003056621</v>
      </c>
      <c r="F2511" s="25">
        <f t="shared" si="118"/>
        <v>222.48067411005877</v>
      </c>
      <c r="G2511">
        <v>176.36351406700427</v>
      </c>
      <c r="H2511" s="25">
        <f t="shared" si="119"/>
        <v>147.98048007362073</v>
      </c>
      <c r="K2511">
        <v>30.240770825090632</v>
      </c>
      <c r="L2511">
        <v>2509</v>
      </c>
      <c r="M2511" s="25"/>
      <c r="O2511" s="25"/>
      <c r="Q2511" s="25"/>
    </row>
    <row r="2512" spans="1:17" x14ac:dyDescent="0.25">
      <c r="A2512" s="5">
        <f>+'Net Hash Rate'!B2511</f>
        <v>42331</v>
      </c>
      <c r="B2512">
        <f>+'Net Hash Rate'!G2511</f>
        <v>323.25698852539063</v>
      </c>
      <c r="C2512">
        <v>85.26384240923116</v>
      </c>
      <c r="D2512" s="25">
        <f t="shared" si="117"/>
        <v>237.99314611615947</v>
      </c>
      <c r="E2512">
        <v>105.46862587391189</v>
      </c>
      <c r="F2512" s="25">
        <f t="shared" si="118"/>
        <v>217.78836265147874</v>
      </c>
      <c r="G2512">
        <v>183.95410724246449</v>
      </c>
      <c r="H2512" s="25">
        <f t="shared" si="119"/>
        <v>139.30288128292614</v>
      </c>
      <c r="K2512">
        <v>28.269718983984514</v>
      </c>
      <c r="L2512">
        <v>2510</v>
      </c>
      <c r="M2512" s="25"/>
      <c r="O2512" s="25"/>
      <c r="Q2512" s="25"/>
    </row>
    <row r="2513" spans="1:17" x14ac:dyDescent="0.25">
      <c r="A2513" s="5">
        <f>+'Net Hash Rate'!B2512</f>
        <v>42332</v>
      </c>
      <c r="B2513">
        <f>+'Net Hash Rate'!G2512</f>
        <v>320.1610107421875</v>
      </c>
      <c r="C2513">
        <v>85.332174448165119</v>
      </c>
      <c r="D2513" s="25">
        <f t="shared" si="117"/>
        <v>234.82883629402238</v>
      </c>
      <c r="E2513">
        <v>105.68120154530899</v>
      </c>
      <c r="F2513" s="25">
        <f t="shared" si="118"/>
        <v>214.47980919687851</v>
      </c>
      <c r="G2513">
        <v>184.72699730416423</v>
      </c>
      <c r="H2513" s="25">
        <f t="shared" si="119"/>
        <v>135.43401343802327</v>
      </c>
      <c r="K2513">
        <v>27.69612544202457</v>
      </c>
      <c r="L2513">
        <v>2511</v>
      </c>
      <c r="M2513" s="25"/>
      <c r="O2513" s="25"/>
      <c r="Q2513" s="25"/>
    </row>
    <row r="2514" spans="1:17" x14ac:dyDescent="0.25">
      <c r="A2514" s="5">
        <f>+'Net Hash Rate'!B2513</f>
        <v>42333</v>
      </c>
      <c r="B2514">
        <f>+'Net Hash Rate'!G2513</f>
        <v>328.98300170898438</v>
      </c>
      <c r="C2514">
        <v>89.013276630552227</v>
      </c>
      <c r="D2514" s="25">
        <f t="shared" si="117"/>
        <v>239.96972507843213</v>
      </c>
      <c r="E2514">
        <v>110.43055484089922</v>
      </c>
      <c r="F2514" s="25">
        <f t="shared" si="118"/>
        <v>218.55244686808516</v>
      </c>
      <c r="G2514">
        <v>193.6259720489924</v>
      </c>
      <c r="H2514" s="25">
        <f t="shared" si="119"/>
        <v>135.35702965999198</v>
      </c>
      <c r="K2514">
        <v>26.890781103548314</v>
      </c>
      <c r="L2514">
        <v>2512</v>
      </c>
      <c r="M2514" s="25"/>
      <c r="O2514" s="25"/>
      <c r="Q2514" s="25"/>
    </row>
    <row r="2515" spans="1:17" x14ac:dyDescent="0.25">
      <c r="A2515" s="5">
        <f>+'Net Hash Rate'!B2514</f>
        <v>42334</v>
      </c>
      <c r="B2515">
        <f>+'Net Hash Rate'!G2514</f>
        <v>353.30398559570313</v>
      </c>
      <c r="C2515">
        <v>85.624889274382923</v>
      </c>
      <c r="D2515" s="25">
        <f t="shared" si="117"/>
        <v>267.67909632132023</v>
      </c>
      <c r="E2515">
        <v>104.82067564099276</v>
      </c>
      <c r="F2515" s="25">
        <f t="shared" si="118"/>
        <v>248.48330995471036</v>
      </c>
      <c r="G2515">
        <v>179.38670778208891</v>
      </c>
      <c r="H2515" s="25">
        <f t="shared" si="119"/>
        <v>173.91727781361422</v>
      </c>
      <c r="K2515">
        <v>33.467231761270405</v>
      </c>
      <c r="L2515">
        <v>2513</v>
      </c>
      <c r="M2515" s="25"/>
      <c r="O2515" s="25"/>
      <c r="Q2515" s="25"/>
    </row>
    <row r="2516" spans="1:17" x14ac:dyDescent="0.25">
      <c r="A2516" s="5">
        <f>+'Net Hash Rate'!B2515</f>
        <v>42335</v>
      </c>
      <c r="B2516">
        <f>+'Net Hash Rate'!G2515</f>
        <v>358.18499755859375</v>
      </c>
      <c r="C2516">
        <v>102.21342757029232</v>
      </c>
      <c r="D2516" s="25">
        <f t="shared" si="117"/>
        <v>255.97156998830144</v>
      </c>
      <c r="E2516">
        <v>127.55423194147522</v>
      </c>
      <c r="F2516" s="25">
        <f t="shared" si="118"/>
        <v>230.63076561711853</v>
      </c>
      <c r="G2516">
        <v>225.99058652133499</v>
      </c>
      <c r="H2516" s="25">
        <f t="shared" si="119"/>
        <v>132.19441103725876</v>
      </c>
      <c r="K2516">
        <v>24.242788783395174</v>
      </c>
      <c r="L2516">
        <v>2514</v>
      </c>
      <c r="M2516" s="25"/>
      <c r="O2516" s="25"/>
      <c r="Q2516" s="25"/>
    </row>
    <row r="2517" spans="1:17" x14ac:dyDescent="0.25">
      <c r="A2517" s="5">
        <f>+'Net Hash Rate'!B2516</f>
        <v>42336</v>
      </c>
      <c r="B2517">
        <f>+'Net Hash Rate'!G2516</f>
        <v>357.66299438476563</v>
      </c>
      <c r="C2517">
        <v>87.463328202840884</v>
      </c>
      <c r="D2517" s="25">
        <f t="shared" si="117"/>
        <v>270.19966618192473</v>
      </c>
      <c r="E2517">
        <v>107.19441814619636</v>
      </c>
      <c r="F2517" s="25">
        <f t="shared" si="118"/>
        <v>250.46857623856926</v>
      </c>
      <c r="G2517">
        <v>183.83983703116058</v>
      </c>
      <c r="H2517" s="25">
        <f t="shared" si="119"/>
        <v>173.82315735360504</v>
      </c>
      <c r="K2517">
        <v>32.865857927681162</v>
      </c>
      <c r="L2517">
        <v>2515</v>
      </c>
      <c r="M2517" s="25"/>
      <c r="O2517" s="25"/>
      <c r="Q2517" s="25"/>
    </row>
    <row r="2518" spans="1:17" x14ac:dyDescent="0.25">
      <c r="A2518" s="5">
        <f>+'Net Hash Rate'!B2517</f>
        <v>42337</v>
      </c>
      <c r="B2518">
        <f>+'Net Hash Rate'!G2517</f>
        <v>371.864013671875</v>
      </c>
      <c r="C2518">
        <v>90.626725870057271</v>
      </c>
      <c r="D2518" s="25">
        <f t="shared" si="117"/>
        <v>281.23728780181773</v>
      </c>
      <c r="E2518">
        <v>111.02317561912037</v>
      </c>
      <c r="F2518" s="25">
        <f t="shared" si="118"/>
        <v>260.84083805275463</v>
      </c>
      <c r="G2518">
        <v>190.25318466935579</v>
      </c>
      <c r="H2518" s="25">
        <f t="shared" si="119"/>
        <v>181.61082900251921</v>
      </c>
      <c r="K2518">
        <v>33.092498892135254</v>
      </c>
      <c r="L2518">
        <v>2516</v>
      </c>
      <c r="M2518" s="25"/>
      <c r="O2518" s="25"/>
      <c r="Q2518" s="25"/>
    </row>
    <row r="2519" spans="1:17" x14ac:dyDescent="0.25">
      <c r="A2519" s="5">
        <f>+'Net Hash Rate'!B2518</f>
        <v>42338</v>
      </c>
      <c r="B2519">
        <f>+'Net Hash Rate'!G2518</f>
        <v>376.90701293945313</v>
      </c>
      <c r="C2519">
        <v>88.025177332446873</v>
      </c>
      <c r="D2519" s="25">
        <f t="shared" si="117"/>
        <v>288.88183560700622</v>
      </c>
      <c r="E2519">
        <v>107.23622480858238</v>
      </c>
      <c r="F2519" s="25">
        <f t="shared" si="118"/>
        <v>269.67078813087073</v>
      </c>
      <c r="G2519">
        <v>181.86153872963067</v>
      </c>
      <c r="H2519" s="25">
        <f t="shared" si="119"/>
        <v>195.04547420982246</v>
      </c>
      <c r="K2519">
        <v>36.089463956511068</v>
      </c>
      <c r="L2519">
        <v>2517</v>
      </c>
      <c r="M2519" s="25"/>
      <c r="O2519" s="25"/>
      <c r="Q2519" s="25"/>
    </row>
    <row r="2520" spans="1:17" x14ac:dyDescent="0.25">
      <c r="A2520" s="5">
        <f>+'Net Hash Rate'!B2519</f>
        <v>42339</v>
      </c>
      <c r="B2520">
        <f>+'Net Hash Rate'!G2519</f>
        <v>362.72900390625</v>
      </c>
      <c r="C2520">
        <v>85.110978490004214</v>
      </c>
      <c r="D2520" s="25">
        <f t="shared" si="117"/>
        <v>277.61802541624581</v>
      </c>
      <c r="E2520">
        <v>103.75089909417852</v>
      </c>
      <c r="F2520" s="25">
        <f t="shared" si="118"/>
        <v>258.97810481207148</v>
      </c>
      <c r="G2520">
        <v>176.1576706810938</v>
      </c>
      <c r="H2520" s="25">
        <f t="shared" si="119"/>
        <v>186.5713332251562</v>
      </c>
      <c r="K2520">
        <v>35.744962392692663</v>
      </c>
      <c r="L2520">
        <v>2518</v>
      </c>
      <c r="M2520" s="25"/>
      <c r="O2520" s="25"/>
      <c r="Q2520" s="25"/>
    </row>
    <row r="2521" spans="1:17" x14ac:dyDescent="0.25">
      <c r="A2521" s="5">
        <f>+'Net Hash Rate'!B2520</f>
        <v>42340</v>
      </c>
      <c r="B2521">
        <f>+'Net Hash Rate'!G2520</f>
        <v>359.42999267578125</v>
      </c>
      <c r="C2521">
        <v>85.521764101442315</v>
      </c>
      <c r="D2521" s="25">
        <f t="shared" si="117"/>
        <v>273.90822857433892</v>
      </c>
      <c r="E2521">
        <v>104.4443809635503</v>
      </c>
      <c r="F2521" s="25">
        <f t="shared" si="118"/>
        <v>254.98561171223093</v>
      </c>
      <c r="G2521">
        <v>177.94928616440885</v>
      </c>
      <c r="H2521" s="25">
        <f t="shared" si="119"/>
        <v>181.4807065113724</v>
      </c>
      <c r="K2521">
        <v>34.740424824369668</v>
      </c>
      <c r="L2521">
        <v>2519</v>
      </c>
      <c r="M2521" s="25"/>
      <c r="O2521" s="25"/>
      <c r="Q2521" s="25"/>
    </row>
    <row r="2522" spans="1:17" x14ac:dyDescent="0.25">
      <c r="A2522" s="5">
        <f>+'Net Hash Rate'!B2521</f>
        <v>42341</v>
      </c>
      <c r="B2522">
        <f>+'Net Hash Rate'!G2521</f>
        <v>361.30801391601563</v>
      </c>
      <c r="C2522">
        <v>92.284095732777445</v>
      </c>
      <c r="D2522" s="25">
        <f t="shared" si="117"/>
        <v>269.02391818323815</v>
      </c>
      <c r="E2522">
        <v>113.71599864370826</v>
      </c>
      <c r="F2522" s="25">
        <f t="shared" si="118"/>
        <v>247.59201527230738</v>
      </c>
      <c r="G2522">
        <v>196.96822550121905</v>
      </c>
      <c r="H2522" s="25">
        <f t="shared" si="119"/>
        <v>164.33978841479657</v>
      </c>
      <c r="K2522">
        <v>30.12599517285371</v>
      </c>
      <c r="L2522">
        <v>2520</v>
      </c>
      <c r="M2522" s="25"/>
      <c r="O2522" s="25"/>
      <c r="Q2522" s="25"/>
    </row>
    <row r="2523" spans="1:17" x14ac:dyDescent="0.25">
      <c r="A2523" s="5">
        <f>+'Net Hash Rate'!B2522</f>
        <v>42342</v>
      </c>
      <c r="B2523">
        <f>+'Net Hash Rate'!G2522</f>
        <v>363.48300170898438</v>
      </c>
      <c r="C2523">
        <v>88.115703997697096</v>
      </c>
      <c r="D2523" s="25">
        <f t="shared" si="117"/>
        <v>275.36729771128728</v>
      </c>
      <c r="E2523">
        <v>107.87365383454838</v>
      </c>
      <c r="F2523" s="25">
        <f t="shared" si="118"/>
        <v>255.609347874436</v>
      </c>
      <c r="G2523">
        <v>184.6234099757971</v>
      </c>
      <c r="H2523" s="25">
        <f t="shared" si="119"/>
        <v>178.85959173318727</v>
      </c>
      <c r="K2523">
        <v>33.44889120400817</v>
      </c>
      <c r="L2523">
        <v>2521</v>
      </c>
      <c r="M2523" s="25"/>
      <c r="O2523" s="25"/>
      <c r="Q2523" s="25"/>
    </row>
    <row r="2524" spans="1:17" x14ac:dyDescent="0.25">
      <c r="A2524" s="5">
        <f>+'Net Hash Rate'!B2523</f>
        <v>42343</v>
      </c>
      <c r="B2524">
        <f>+'Net Hash Rate'!G2523</f>
        <v>388.86099243164063</v>
      </c>
      <c r="C2524">
        <v>84.128880241729803</v>
      </c>
      <c r="D2524" s="25">
        <f t="shared" si="117"/>
        <v>304.73211218991082</v>
      </c>
      <c r="E2524">
        <v>101.39659180092063</v>
      </c>
      <c r="F2524" s="25">
        <f t="shared" si="118"/>
        <v>287.46440063071998</v>
      </c>
      <c r="G2524">
        <v>168.4730173525974</v>
      </c>
      <c r="H2524" s="25">
        <f t="shared" si="119"/>
        <v>220.38797507904323</v>
      </c>
      <c r="K2524">
        <v>42.35402396830731</v>
      </c>
      <c r="L2524">
        <v>2522</v>
      </c>
      <c r="M2524" s="25"/>
      <c r="O2524" s="25"/>
      <c r="Q2524" s="25"/>
    </row>
    <row r="2525" spans="1:17" x14ac:dyDescent="0.25">
      <c r="A2525" s="5">
        <f>+'Net Hash Rate'!B2524</f>
        <v>42344</v>
      </c>
      <c r="B2525">
        <f>+'Net Hash Rate'!G2524</f>
        <v>388.4580078125</v>
      </c>
      <c r="C2525">
        <v>97.433804219406369</v>
      </c>
      <c r="D2525" s="25">
        <f t="shared" si="117"/>
        <v>291.0242035930936</v>
      </c>
      <c r="E2525">
        <v>119.79495713418935</v>
      </c>
      <c r="F2525" s="25">
        <f t="shared" si="118"/>
        <v>268.66305067831064</v>
      </c>
      <c r="G2525">
        <v>206.65685563166357</v>
      </c>
      <c r="H2525" s="25">
        <f t="shared" si="119"/>
        <v>181.80115218083643</v>
      </c>
      <c r="K2525">
        <v>31.235334389295925</v>
      </c>
      <c r="L2525">
        <v>2523</v>
      </c>
      <c r="M2525" s="25"/>
      <c r="O2525" s="25"/>
      <c r="Q2525" s="25"/>
    </row>
    <row r="2526" spans="1:17" x14ac:dyDescent="0.25">
      <c r="A2526" s="5">
        <f>+'Net Hash Rate'!B2525</f>
        <v>42345</v>
      </c>
      <c r="B2526">
        <f>+'Net Hash Rate'!G2525</f>
        <v>395.864990234375</v>
      </c>
      <c r="C2526">
        <v>102.82494007877962</v>
      </c>
      <c r="D2526" s="25">
        <f t="shared" si="117"/>
        <v>293.0400501555954</v>
      </c>
      <c r="E2526">
        <v>126.96101517175755</v>
      </c>
      <c r="F2526" s="25">
        <f t="shared" si="118"/>
        <v>268.90397506261746</v>
      </c>
      <c r="G2526">
        <v>220.71759887043027</v>
      </c>
      <c r="H2526" s="25">
        <f t="shared" si="119"/>
        <v>175.14739136394473</v>
      </c>
      <c r="K2526">
        <v>29.138794011212024</v>
      </c>
      <c r="L2526">
        <v>2524</v>
      </c>
      <c r="M2526" s="25"/>
      <c r="O2526" s="25"/>
      <c r="Q2526" s="25"/>
    </row>
    <row r="2527" spans="1:17" x14ac:dyDescent="0.25">
      <c r="A2527" s="5">
        <f>+'Net Hash Rate'!B2526</f>
        <v>42346</v>
      </c>
      <c r="B2527">
        <f>+'Net Hash Rate'!G2526</f>
        <v>418.135986328125</v>
      </c>
      <c r="C2527">
        <v>95.265617980539432</v>
      </c>
      <c r="D2527" s="25">
        <f t="shared" si="117"/>
        <v>322.87036834758555</v>
      </c>
      <c r="E2527">
        <v>115.66653127501834</v>
      </c>
      <c r="F2527" s="25">
        <f t="shared" si="118"/>
        <v>302.46945505310669</v>
      </c>
      <c r="G2527">
        <v>194.91387896742145</v>
      </c>
      <c r="H2527" s="25">
        <f t="shared" si="119"/>
        <v>223.22210736070355</v>
      </c>
      <c r="K2527">
        <v>37.983048741445984</v>
      </c>
      <c r="L2527">
        <v>2525</v>
      </c>
      <c r="M2527" s="25"/>
      <c r="O2527" s="25"/>
      <c r="Q2527" s="25"/>
    </row>
    <row r="2528" spans="1:17" x14ac:dyDescent="0.25">
      <c r="A2528" s="5">
        <f>+'Net Hash Rate'!B2527</f>
        <v>42347</v>
      </c>
      <c r="B2528">
        <f>+'Net Hash Rate'!G2527</f>
        <v>418.0360107421875</v>
      </c>
      <c r="C2528">
        <v>97.36439191768217</v>
      </c>
      <c r="D2528" s="25">
        <f t="shared" si="117"/>
        <v>320.67161882450534</v>
      </c>
      <c r="E2528">
        <v>118.57015533695275</v>
      </c>
      <c r="F2528" s="25">
        <f t="shared" si="118"/>
        <v>299.46585540523472</v>
      </c>
      <c r="G2528">
        <v>200.94394333910944</v>
      </c>
      <c r="H2528" s="25">
        <f t="shared" si="119"/>
        <v>217.09206740307806</v>
      </c>
      <c r="K2528">
        <v>36.292580934833587</v>
      </c>
      <c r="L2528">
        <v>2526</v>
      </c>
      <c r="M2528" s="25"/>
      <c r="O2528" s="25"/>
      <c r="Q2528" s="25"/>
    </row>
    <row r="2529" spans="1:17" x14ac:dyDescent="0.25">
      <c r="A2529" s="5">
        <f>+'Net Hash Rate'!B2528</f>
        <v>42348</v>
      </c>
      <c r="B2529">
        <f>+'Net Hash Rate'!G2528</f>
        <v>415.25201416015625</v>
      </c>
      <c r="C2529">
        <v>94.873366199807663</v>
      </c>
      <c r="D2529" s="25">
        <f t="shared" si="117"/>
        <v>320.37864796034859</v>
      </c>
      <c r="E2529">
        <v>115.23464155394439</v>
      </c>
      <c r="F2529" s="25">
        <f t="shared" si="118"/>
        <v>300.01737260621189</v>
      </c>
      <c r="G2529">
        <v>194.32801566708838</v>
      </c>
      <c r="H2529" s="25">
        <f t="shared" si="119"/>
        <v>220.92399849306787</v>
      </c>
      <c r="K2529">
        <v>37.763290448730174</v>
      </c>
      <c r="L2529">
        <v>2527</v>
      </c>
      <c r="M2529" s="25"/>
      <c r="O2529" s="25"/>
      <c r="Q2529" s="25"/>
    </row>
    <row r="2530" spans="1:17" x14ac:dyDescent="0.25">
      <c r="A2530" s="5">
        <f>+'Net Hash Rate'!B2529</f>
        <v>42349</v>
      </c>
      <c r="B2530">
        <f>+'Net Hash Rate'!G2529</f>
        <v>453.89999389648438</v>
      </c>
      <c r="C2530">
        <v>117.05887418538654</v>
      </c>
      <c r="D2530" s="25">
        <f t="shared" si="117"/>
        <v>336.8411197110978</v>
      </c>
      <c r="E2530">
        <v>144.41257416646857</v>
      </c>
      <c r="F2530" s="25">
        <f t="shared" si="118"/>
        <v>309.4874197300158</v>
      </c>
      <c r="G2530">
        <v>250.66802174298164</v>
      </c>
      <c r="H2530" s="25">
        <f t="shared" si="119"/>
        <v>203.23197215350274</v>
      </c>
      <c r="K2530">
        <v>29.554271921741542</v>
      </c>
      <c r="L2530">
        <v>2528</v>
      </c>
      <c r="M2530" s="25"/>
      <c r="O2530" s="25"/>
      <c r="Q2530" s="25"/>
    </row>
    <row r="2531" spans="1:17" x14ac:dyDescent="0.25">
      <c r="A2531" s="5">
        <f>+'Net Hash Rate'!B2530</f>
        <v>42350</v>
      </c>
      <c r="B2531">
        <f>+'Net Hash Rate'!G2530</f>
        <v>435.89700317382813</v>
      </c>
      <c r="C2531">
        <v>103.95663600903085</v>
      </c>
      <c r="D2531" s="25">
        <f t="shared" si="117"/>
        <v>331.94036716479729</v>
      </c>
      <c r="E2531">
        <v>126.9967500389055</v>
      </c>
      <c r="F2531" s="25">
        <f t="shared" si="118"/>
        <v>308.90025313492265</v>
      </c>
      <c r="G2531">
        <v>216.4960729879534</v>
      </c>
      <c r="H2531" s="25">
        <f t="shared" si="119"/>
        <v>219.40093018587473</v>
      </c>
      <c r="K2531">
        <v>34.576950450963018</v>
      </c>
      <c r="L2531">
        <v>2529</v>
      </c>
      <c r="M2531" s="25"/>
      <c r="O2531" s="25"/>
      <c r="Q2531" s="25"/>
    </row>
    <row r="2532" spans="1:17" x14ac:dyDescent="0.25">
      <c r="A2532" s="5">
        <f>+'Net Hash Rate'!B2531</f>
        <v>42351</v>
      </c>
      <c r="B2532">
        <f>+'Net Hash Rate'!G2531</f>
        <v>433.5369873046875</v>
      </c>
      <c r="C2532">
        <v>112.15499253748455</v>
      </c>
      <c r="D2532" s="25">
        <f t="shared" si="117"/>
        <v>321.38199476720297</v>
      </c>
      <c r="E2532">
        <v>138.41422926292705</v>
      </c>
      <c r="F2532" s="25">
        <f t="shared" si="118"/>
        <v>295.12275804176045</v>
      </c>
      <c r="G2532">
        <v>240.41823432290855</v>
      </c>
      <c r="H2532" s="25">
        <f t="shared" si="119"/>
        <v>193.11875298177895</v>
      </c>
      <c r="K2532">
        <v>29.373160975922772</v>
      </c>
      <c r="L2532">
        <v>2530</v>
      </c>
      <c r="M2532" s="25"/>
      <c r="O2532" s="25"/>
      <c r="Q2532" s="25"/>
    </row>
    <row r="2533" spans="1:17" x14ac:dyDescent="0.25">
      <c r="A2533" s="5">
        <f>+'Net Hash Rate'!B2532</f>
        <v>42352</v>
      </c>
      <c r="B2533">
        <f>+'Net Hash Rate'!G2532</f>
        <v>443.8389892578125</v>
      </c>
      <c r="C2533">
        <v>97.200893113882401</v>
      </c>
      <c r="D2533" s="25">
        <f t="shared" si="117"/>
        <v>346.63809614393011</v>
      </c>
      <c r="E2533">
        <v>117.35943776860873</v>
      </c>
      <c r="F2533" s="25">
        <f t="shared" si="118"/>
        <v>326.4795514892038</v>
      </c>
      <c r="G2533">
        <v>195.66530447989285</v>
      </c>
      <c r="H2533" s="25">
        <f t="shared" si="119"/>
        <v>248.17368477791965</v>
      </c>
      <c r="K2533">
        <v>41.269419246015921</v>
      </c>
      <c r="L2533">
        <v>2531</v>
      </c>
      <c r="M2533" s="25"/>
      <c r="O2533" s="25"/>
      <c r="Q2533" s="25"/>
    </row>
    <row r="2534" spans="1:17" x14ac:dyDescent="0.25">
      <c r="A2534" s="5">
        <f>+'Net Hash Rate'!B2533</f>
        <v>42353</v>
      </c>
      <c r="B2534">
        <f>+'Net Hash Rate'!G2533</f>
        <v>465.50201416015625</v>
      </c>
      <c r="C2534">
        <v>102.7645729659255</v>
      </c>
      <c r="D2534" s="25">
        <f t="shared" si="117"/>
        <v>362.73744119423077</v>
      </c>
      <c r="E2534">
        <v>124.21978707921789</v>
      </c>
      <c r="F2534" s="25">
        <f t="shared" si="118"/>
        <v>341.28222708093836</v>
      </c>
      <c r="G2534">
        <v>207.56256630230226</v>
      </c>
      <c r="H2534" s="25">
        <f t="shared" si="119"/>
        <v>257.93944785785402</v>
      </c>
      <c r="K2534">
        <v>40.576144067786217</v>
      </c>
      <c r="L2534">
        <v>2532</v>
      </c>
      <c r="M2534" s="25"/>
      <c r="O2534" s="25"/>
      <c r="Q2534" s="25"/>
    </row>
    <row r="2535" spans="1:17" x14ac:dyDescent="0.25">
      <c r="A2535" s="5">
        <f>+'Net Hash Rate'!B2534</f>
        <v>42354</v>
      </c>
      <c r="B2535">
        <f>+'Net Hash Rate'!G2534</f>
        <v>455.375</v>
      </c>
      <c r="C2535">
        <v>105.70983516544487</v>
      </c>
      <c r="D2535" s="25">
        <f t="shared" si="117"/>
        <v>349.66516483455513</v>
      </c>
      <c r="E2535">
        <v>128.67567644546685</v>
      </c>
      <c r="F2535" s="25">
        <f t="shared" si="118"/>
        <v>326.69932355453318</v>
      </c>
      <c r="G2535">
        <v>217.88648689771225</v>
      </c>
      <c r="H2535" s="25">
        <f t="shared" si="119"/>
        <v>237.48851310228775</v>
      </c>
      <c r="K2535">
        <v>36.541069206680866</v>
      </c>
      <c r="L2535">
        <v>2533</v>
      </c>
      <c r="M2535" s="25"/>
      <c r="O2535" s="25"/>
      <c r="Q2535" s="25"/>
    </row>
    <row r="2536" spans="1:17" x14ac:dyDescent="0.25">
      <c r="A2536" s="5">
        <f>+'Net Hash Rate'!B2535</f>
        <v>42355</v>
      </c>
      <c r="B2536">
        <f>+'Net Hash Rate'!G2535</f>
        <v>455.98699951171875</v>
      </c>
      <c r="C2536">
        <v>108.79556995825632</v>
      </c>
      <c r="D2536" s="25">
        <f t="shared" si="117"/>
        <v>347.1914295534624</v>
      </c>
      <c r="E2536">
        <v>132.91577872174074</v>
      </c>
      <c r="F2536" s="25">
        <f t="shared" si="118"/>
        <v>323.07122078997804</v>
      </c>
      <c r="G2536">
        <v>226.61072966349587</v>
      </c>
      <c r="H2536" s="25">
        <f t="shared" si="119"/>
        <v>229.37626984822288</v>
      </c>
      <c r="K2536">
        <v>34.546111897247791</v>
      </c>
      <c r="L2536">
        <v>2534</v>
      </c>
      <c r="M2536" s="25"/>
      <c r="O2536" s="25"/>
      <c r="Q2536" s="25"/>
    </row>
    <row r="2537" spans="1:17" x14ac:dyDescent="0.25">
      <c r="A2537" s="5">
        <f>+'Net Hash Rate'!B2536</f>
        <v>42356</v>
      </c>
      <c r="B2537">
        <f>+'Net Hash Rate'!G2536</f>
        <v>463.843994140625</v>
      </c>
      <c r="C2537">
        <v>101.58698459005693</v>
      </c>
      <c r="D2537" s="25">
        <f t="shared" si="117"/>
        <v>362.25700955056806</v>
      </c>
      <c r="E2537">
        <v>122.65603244922708</v>
      </c>
      <c r="F2537" s="25">
        <f t="shared" si="118"/>
        <v>341.1879616913979</v>
      </c>
      <c r="G2537">
        <v>204.49874885817337</v>
      </c>
      <c r="H2537" s="25">
        <f t="shared" si="119"/>
        <v>259.34524528245163</v>
      </c>
      <c r="K2537">
        <v>41.265121648245547</v>
      </c>
      <c r="L2537">
        <v>2535</v>
      </c>
      <c r="M2537" s="25"/>
      <c r="O2537" s="25"/>
      <c r="Q2537" s="25"/>
    </row>
    <row r="2538" spans="1:17" x14ac:dyDescent="0.25">
      <c r="A2538" s="5">
        <f>+'Net Hash Rate'!B2537</f>
        <v>42357</v>
      </c>
      <c r="B2538">
        <f>+'Net Hash Rate'!G2537</f>
        <v>462.22601318359375</v>
      </c>
      <c r="C2538">
        <v>105.59800805564795</v>
      </c>
      <c r="D2538" s="25">
        <f t="shared" si="117"/>
        <v>356.62800512794581</v>
      </c>
      <c r="E2538">
        <v>128.25968743564971</v>
      </c>
      <c r="F2538" s="25">
        <f t="shared" si="118"/>
        <v>333.96632574794404</v>
      </c>
      <c r="G2538">
        <v>216.28898098726677</v>
      </c>
      <c r="H2538" s="25">
        <f t="shared" si="119"/>
        <v>245.93703219632698</v>
      </c>
      <c r="K2538">
        <v>37.768922503703784</v>
      </c>
      <c r="L2538">
        <v>2536</v>
      </c>
      <c r="M2538" s="25"/>
      <c r="O2538" s="25"/>
      <c r="Q2538" s="25"/>
    </row>
    <row r="2539" spans="1:17" x14ac:dyDescent="0.25">
      <c r="A2539" s="5">
        <f>+'Net Hash Rate'!B2538</f>
        <v>42358</v>
      </c>
      <c r="B2539">
        <f>+'Net Hash Rate'!G2538</f>
        <v>442.49600219726563</v>
      </c>
      <c r="C2539">
        <v>114.75365109662941</v>
      </c>
      <c r="D2539" s="25">
        <f t="shared" si="117"/>
        <v>327.7423511006362</v>
      </c>
      <c r="E2539">
        <v>141.66277532432588</v>
      </c>
      <c r="F2539" s="25">
        <f t="shared" si="118"/>
        <v>300.83322687293975</v>
      </c>
      <c r="G2539">
        <v>246.19126838681311</v>
      </c>
      <c r="H2539" s="25">
        <f t="shared" si="119"/>
        <v>196.30473381045252</v>
      </c>
      <c r="K2539">
        <v>29.231038364003261</v>
      </c>
      <c r="L2539">
        <v>2537</v>
      </c>
      <c r="M2539" s="25"/>
      <c r="O2539" s="25"/>
      <c r="Q2539" s="25"/>
    </row>
    <row r="2540" spans="1:17" x14ac:dyDescent="0.25">
      <c r="A2540" s="5">
        <f>+'Net Hash Rate'!B2539</f>
        <v>42359</v>
      </c>
      <c r="B2540">
        <f>+'Net Hash Rate'!G2539</f>
        <v>437.760986328125</v>
      </c>
      <c r="C2540">
        <v>121.56885253558337</v>
      </c>
      <c r="D2540" s="25">
        <f t="shared" si="117"/>
        <v>316.19213379254165</v>
      </c>
      <c r="E2540">
        <v>151.25983982990439</v>
      </c>
      <c r="F2540" s="25">
        <f t="shared" si="118"/>
        <v>286.50114649822058</v>
      </c>
      <c r="G2540">
        <v>266.59447997469431</v>
      </c>
      <c r="H2540" s="25">
        <f t="shared" si="119"/>
        <v>171.16650635343069</v>
      </c>
      <c r="K2540">
        <v>25.55863547344034</v>
      </c>
      <c r="L2540">
        <v>2538</v>
      </c>
      <c r="M2540" s="25"/>
      <c r="O2540" s="25"/>
      <c r="Q2540" s="25"/>
    </row>
    <row r="2541" spans="1:17" x14ac:dyDescent="0.25">
      <c r="A2541" s="5">
        <f>+'Net Hash Rate'!B2540</f>
        <v>42360</v>
      </c>
      <c r="B2541">
        <f>+'Net Hash Rate'!G2540</f>
        <v>435.5</v>
      </c>
      <c r="C2541">
        <v>108.01150351685931</v>
      </c>
      <c r="D2541" s="25">
        <f t="shared" si="117"/>
        <v>327.48849648314069</v>
      </c>
      <c r="E2541">
        <v>132.61438213822819</v>
      </c>
      <c r="F2541" s="25">
        <f t="shared" si="118"/>
        <v>302.88561786177183</v>
      </c>
      <c r="G2541">
        <v>228.18426414293597</v>
      </c>
      <c r="H2541" s="25">
        <f t="shared" si="119"/>
        <v>207.31573585706403</v>
      </c>
      <c r="K2541">
        <v>31.946358946667203</v>
      </c>
      <c r="L2541">
        <v>2539</v>
      </c>
      <c r="M2541" s="25"/>
      <c r="O2541" s="25"/>
      <c r="Q2541" s="25"/>
    </row>
    <row r="2542" spans="1:17" x14ac:dyDescent="0.25">
      <c r="A2542" s="5">
        <f>+'Net Hash Rate'!B2541</f>
        <v>42361</v>
      </c>
      <c r="B2542">
        <f>+'Net Hash Rate'!G2541</f>
        <v>442.8389892578125</v>
      </c>
      <c r="C2542">
        <v>105.84326234560604</v>
      </c>
      <c r="D2542" s="25">
        <f t="shared" si="117"/>
        <v>336.99572691220646</v>
      </c>
      <c r="E2542">
        <v>129.3384876133594</v>
      </c>
      <c r="F2542" s="25">
        <f t="shared" si="118"/>
        <v>313.5005016444531</v>
      </c>
      <c r="G2542">
        <v>220.60569016594769</v>
      </c>
      <c r="H2542" s="25">
        <f t="shared" si="119"/>
        <v>222.23329909186481</v>
      </c>
      <c r="K2542">
        <v>34.423579062224931</v>
      </c>
      <c r="L2542">
        <v>2540</v>
      </c>
      <c r="M2542" s="25"/>
      <c r="O2542" s="25"/>
      <c r="Q2542" s="25"/>
    </row>
    <row r="2543" spans="1:17" x14ac:dyDescent="0.25">
      <c r="A2543" s="5">
        <f>+'Net Hash Rate'!B2542</f>
        <v>42362</v>
      </c>
      <c r="B2543">
        <f>+'Net Hash Rate'!G2542</f>
        <v>454.84799194335938</v>
      </c>
      <c r="C2543">
        <v>119.4096466505875</v>
      </c>
      <c r="D2543" s="25">
        <f t="shared" si="117"/>
        <v>335.43834529277188</v>
      </c>
      <c r="E2543">
        <v>147.62437869750119</v>
      </c>
      <c r="F2543" s="25">
        <f t="shared" si="118"/>
        <v>307.22361324585819</v>
      </c>
      <c r="G2543">
        <v>257.22450533373745</v>
      </c>
      <c r="H2543" s="25">
        <f t="shared" si="119"/>
        <v>197.62348660962192</v>
      </c>
      <c r="K2543">
        <v>28.533038249807266</v>
      </c>
      <c r="L2543">
        <v>2541</v>
      </c>
      <c r="M2543" s="25"/>
      <c r="O2543" s="25"/>
      <c r="Q2543" s="25"/>
    </row>
    <row r="2544" spans="1:17" x14ac:dyDescent="0.25">
      <c r="A2544" s="5">
        <f>+'Net Hash Rate'!B2543</f>
        <v>42363</v>
      </c>
      <c r="B2544">
        <f>+'Net Hash Rate'!G2543</f>
        <v>455.31201171875</v>
      </c>
      <c r="C2544">
        <v>108.65916432887236</v>
      </c>
      <c r="D2544" s="25">
        <f t="shared" si="117"/>
        <v>346.65284738987765</v>
      </c>
      <c r="E2544">
        <v>132.75307356820073</v>
      </c>
      <c r="F2544" s="25">
        <f t="shared" si="118"/>
        <v>322.55893815054924</v>
      </c>
      <c r="G2544">
        <v>226.34586400837202</v>
      </c>
      <c r="H2544" s="25">
        <f t="shared" si="119"/>
        <v>228.96614771037798</v>
      </c>
      <c r="K2544">
        <v>34.530172147311376</v>
      </c>
      <c r="L2544">
        <v>2542</v>
      </c>
      <c r="M2544" s="25"/>
      <c r="O2544" s="25"/>
      <c r="Q2544" s="25"/>
    </row>
    <row r="2545" spans="1:17" x14ac:dyDescent="0.25">
      <c r="A2545" s="5">
        <f>+'Net Hash Rate'!B2544</f>
        <v>42364</v>
      </c>
      <c r="B2545">
        <f>+'Net Hash Rate'!G2544</f>
        <v>417.21600341796875</v>
      </c>
      <c r="C2545">
        <v>116.32023912836458</v>
      </c>
      <c r="D2545" s="25">
        <f t="shared" si="117"/>
        <v>300.89576428960419</v>
      </c>
      <c r="E2545">
        <v>144.79213561314415</v>
      </c>
      <c r="F2545" s="25">
        <f t="shared" si="118"/>
        <v>272.42386780482457</v>
      </c>
      <c r="G2545">
        <v>255.39121750827027</v>
      </c>
      <c r="H2545" s="25">
        <f t="shared" si="119"/>
        <v>161.82478590969848</v>
      </c>
      <c r="K2545">
        <v>25.36360142644854</v>
      </c>
      <c r="L2545">
        <v>2543</v>
      </c>
      <c r="M2545" s="25"/>
      <c r="O2545" s="25"/>
      <c r="Q2545" s="25"/>
    </row>
    <row r="2546" spans="1:17" x14ac:dyDescent="0.25">
      <c r="A2546" s="5">
        <f>+'Net Hash Rate'!B2545</f>
        <v>42365</v>
      </c>
      <c r="B2546">
        <f>+'Net Hash Rate'!G2545</f>
        <v>422.52301025390625</v>
      </c>
      <c r="C2546">
        <v>104.5596142779889</v>
      </c>
      <c r="D2546" s="25">
        <f t="shared" si="117"/>
        <v>317.96339597591736</v>
      </c>
      <c r="E2546">
        <v>128.34030789423946</v>
      </c>
      <c r="F2546" s="25">
        <f t="shared" si="118"/>
        <v>294.18270235966679</v>
      </c>
      <c r="G2546">
        <v>220.71641224656474</v>
      </c>
      <c r="H2546" s="25">
        <f t="shared" si="119"/>
        <v>201.80659800734151</v>
      </c>
      <c r="K2546">
        <v>32.089566547408353</v>
      </c>
      <c r="L2546">
        <v>2544</v>
      </c>
      <c r="M2546" s="25"/>
      <c r="O2546" s="25"/>
      <c r="Q2546" s="25"/>
    </row>
    <row r="2547" spans="1:17" x14ac:dyDescent="0.25">
      <c r="A2547" s="5">
        <f>+'Net Hash Rate'!B2546</f>
        <v>42366</v>
      </c>
      <c r="B2547">
        <f>+'Net Hash Rate'!G2546</f>
        <v>421.2650146484375</v>
      </c>
      <c r="C2547">
        <v>115.07661944787577</v>
      </c>
      <c r="D2547" s="25">
        <f t="shared" si="117"/>
        <v>306.18839520056173</v>
      </c>
      <c r="E2547">
        <v>142.91932866550471</v>
      </c>
      <c r="F2547" s="25">
        <f t="shared" si="118"/>
        <v>278.34568598293276</v>
      </c>
      <c r="G2547">
        <v>251.07433262138446</v>
      </c>
      <c r="H2547" s="25">
        <f t="shared" si="119"/>
        <v>170.19068202705304</v>
      </c>
      <c r="K2547">
        <v>26.392982907570886</v>
      </c>
      <c r="L2547">
        <v>2545</v>
      </c>
      <c r="M2547" s="25"/>
      <c r="O2547" s="25"/>
      <c r="Q2547" s="25"/>
    </row>
    <row r="2548" spans="1:17" x14ac:dyDescent="0.25">
      <c r="A2548" s="5">
        <f>+'Net Hash Rate'!B2547</f>
        <v>42367</v>
      </c>
      <c r="B2548">
        <f>+'Net Hash Rate'!G2547</f>
        <v>432.61801147460938</v>
      </c>
      <c r="C2548">
        <v>112.51500997473534</v>
      </c>
      <c r="D2548" s="25">
        <f t="shared" si="117"/>
        <v>320.10300149987404</v>
      </c>
      <c r="E2548">
        <v>138.94672810045557</v>
      </c>
      <c r="F2548" s="25">
        <f t="shared" si="118"/>
        <v>293.6712833741538</v>
      </c>
      <c r="G2548">
        <v>241.62073715981589</v>
      </c>
      <c r="H2548" s="25">
        <f t="shared" si="119"/>
        <v>190.99727431479349</v>
      </c>
      <c r="K2548">
        <v>29.065352465760785</v>
      </c>
      <c r="L2548">
        <v>2546</v>
      </c>
      <c r="M2548" s="25"/>
      <c r="O2548" s="25"/>
      <c r="Q2548" s="25"/>
    </row>
    <row r="2549" spans="1:17" x14ac:dyDescent="0.25">
      <c r="A2549" s="5">
        <f>+'Net Hash Rate'!B2548</f>
        <v>42368</v>
      </c>
      <c r="B2549">
        <f>+'Net Hash Rate'!G2548</f>
        <v>426.14498901367188</v>
      </c>
      <c r="C2549">
        <v>114.30020405278432</v>
      </c>
      <c r="D2549" s="25">
        <f t="shared" si="117"/>
        <v>311.84478496088752</v>
      </c>
      <c r="E2549">
        <v>141.66032763827104</v>
      </c>
      <c r="F2549" s="25">
        <f t="shared" si="118"/>
        <v>284.48466137540083</v>
      </c>
      <c r="G2549">
        <v>247.94072770609421</v>
      </c>
      <c r="H2549" s="25">
        <f t="shared" si="119"/>
        <v>178.20426130757767</v>
      </c>
      <c r="K2549">
        <v>27.354682136857605</v>
      </c>
      <c r="L2549">
        <v>2547</v>
      </c>
      <c r="M2549" s="25"/>
      <c r="O2549" s="25"/>
      <c r="Q2549" s="25"/>
    </row>
    <row r="2550" spans="1:17" x14ac:dyDescent="0.25">
      <c r="A2550" s="5">
        <f>+'Net Hash Rate'!B2549</f>
        <v>42369</v>
      </c>
      <c r="B2550">
        <f>+'Net Hash Rate'!G2549</f>
        <v>430.04998779296875</v>
      </c>
      <c r="C2550">
        <v>126.26337326486885</v>
      </c>
      <c r="D2550" s="25">
        <f t="shared" si="117"/>
        <v>303.7866145280999</v>
      </c>
      <c r="E2550">
        <v>158.04041180610091</v>
      </c>
      <c r="F2550" s="25">
        <f t="shared" si="118"/>
        <v>272.00957598686784</v>
      </c>
      <c r="G2550">
        <v>281.47831801951713</v>
      </c>
      <c r="H2550" s="25">
        <f t="shared" si="119"/>
        <v>148.57166977345162</v>
      </c>
      <c r="K2550">
        <v>22.943858469423304</v>
      </c>
      <c r="L2550">
        <v>2548</v>
      </c>
      <c r="M2550" s="25"/>
      <c r="O2550" s="25"/>
      <c r="Q2550" s="25"/>
    </row>
    <row r="2551" spans="1:17" x14ac:dyDescent="0.25">
      <c r="A2551" s="5">
        <f>+'Net Hash Rate'!B2550</f>
        <v>42370</v>
      </c>
      <c r="B2551">
        <f>+'Net Hash Rate'!G2550</f>
        <v>434.4630126953125</v>
      </c>
      <c r="C2551">
        <v>119.45714620133481</v>
      </c>
      <c r="D2551" s="25">
        <f t="shared" si="117"/>
        <v>315.00586649397769</v>
      </c>
      <c r="E2551">
        <v>148.46803626342827</v>
      </c>
      <c r="F2551" s="25">
        <f t="shared" si="118"/>
        <v>285.9949764318842</v>
      </c>
      <c r="G2551">
        <v>261.16083870963064</v>
      </c>
      <c r="H2551" s="25">
        <f t="shared" si="119"/>
        <v>173.30217398568186</v>
      </c>
      <c r="K2551">
        <v>26.059665110839738</v>
      </c>
      <c r="L2551">
        <v>2549</v>
      </c>
      <c r="M2551" s="25"/>
      <c r="O2551" s="25"/>
      <c r="Q2551" s="25"/>
    </row>
    <row r="2552" spans="1:17" x14ac:dyDescent="0.25">
      <c r="A2552" s="5">
        <f>+'Net Hash Rate'!B2551</f>
        <v>42371</v>
      </c>
      <c r="B2552">
        <f>+'Net Hash Rate'!G2551</f>
        <v>433.58599853515625</v>
      </c>
      <c r="C2552">
        <v>113.87992239659883</v>
      </c>
      <c r="D2552" s="25">
        <f t="shared" si="117"/>
        <v>319.70607613855742</v>
      </c>
      <c r="E2552">
        <v>140.7956386626972</v>
      </c>
      <c r="F2552" s="25">
        <f t="shared" si="118"/>
        <v>292.79035987245902</v>
      </c>
      <c r="G2552">
        <v>245.34973849835626</v>
      </c>
      <c r="H2552" s="25">
        <f t="shared" si="119"/>
        <v>188.23626003679999</v>
      </c>
      <c r="K2552">
        <v>28.50730685175866</v>
      </c>
      <c r="L2552">
        <v>2550</v>
      </c>
      <c r="M2552" s="25"/>
      <c r="O2552" s="25"/>
      <c r="Q2552" s="25"/>
    </row>
    <row r="2553" spans="1:17" x14ac:dyDescent="0.25">
      <c r="A2553" s="5">
        <f>+'Net Hash Rate'!B2552</f>
        <v>42372</v>
      </c>
      <c r="B2553">
        <f>+'Net Hash Rate'!G2552</f>
        <v>430.36099243164063</v>
      </c>
      <c r="C2553">
        <v>120.96891369620649</v>
      </c>
      <c r="D2553" s="25">
        <f t="shared" si="117"/>
        <v>309.39207873543415</v>
      </c>
      <c r="E2553">
        <v>150.71335758911698</v>
      </c>
      <c r="F2553" s="25">
        <f t="shared" si="118"/>
        <v>279.64763484252364</v>
      </c>
      <c r="G2553">
        <v>266.25564989112775</v>
      </c>
      <c r="H2553" s="25">
        <f t="shared" si="119"/>
        <v>164.10534254051288</v>
      </c>
      <c r="K2553">
        <v>24.964023252155165</v>
      </c>
      <c r="L2553">
        <v>2551</v>
      </c>
      <c r="M2553" s="25"/>
      <c r="O2553" s="25"/>
      <c r="Q2553" s="25"/>
    </row>
    <row r="2554" spans="1:17" x14ac:dyDescent="0.25">
      <c r="A2554" s="5">
        <f>+'Net Hash Rate'!B2553</f>
        <v>42373</v>
      </c>
      <c r="B2554">
        <f>+'Net Hash Rate'!G2553</f>
        <v>433.49301147460938</v>
      </c>
      <c r="C2554">
        <v>105.72614828187915</v>
      </c>
      <c r="D2554" s="25">
        <f t="shared" si="117"/>
        <v>327.76686319273023</v>
      </c>
      <c r="E2554">
        <v>129.53338074009201</v>
      </c>
      <c r="F2554" s="25">
        <f t="shared" si="118"/>
        <v>303.95963073451736</v>
      </c>
      <c r="G2554">
        <v>222.01257522402005</v>
      </c>
      <c r="H2554" s="25">
        <f t="shared" si="119"/>
        <v>211.48043625058932</v>
      </c>
      <c r="K2554">
        <v>33.042079672355236</v>
      </c>
      <c r="L2554">
        <v>2552</v>
      </c>
      <c r="M2554" s="25"/>
      <c r="O2554" s="25"/>
      <c r="Q2554" s="25"/>
    </row>
    <row r="2555" spans="1:17" x14ac:dyDescent="0.25">
      <c r="A2555" s="5">
        <f>+'Net Hash Rate'!B2554</f>
        <v>42374</v>
      </c>
      <c r="B2555">
        <f>+'Net Hash Rate'!G2554</f>
        <v>432.25299072265625</v>
      </c>
      <c r="C2555">
        <v>121.72491162978748</v>
      </c>
      <c r="D2555" s="25">
        <f t="shared" si="117"/>
        <v>310.52807909286878</v>
      </c>
      <c r="E2555">
        <v>151.68568409411699</v>
      </c>
      <c r="F2555" s="25">
        <f t="shared" si="118"/>
        <v>280.56730662853926</v>
      </c>
      <c r="G2555">
        <v>268.06830473180509</v>
      </c>
      <c r="H2555" s="25">
        <f t="shared" si="119"/>
        <v>164.18468599085116</v>
      </c>
      <c r="K2555">
        <v>24.874772194548033</v>
      </c>
      <c r="L2555">
        <v>2553</v>
      </c>
      <c r="M2555" s="25"/>
      <c r="O2555" s="25"/>
      <c r="Q2555" s="25"/>
    </row>
    <row r="2556" spans="1:17" x14ac:dyDescent="0.25">
      <c r="A2556" s="5">
        <f>+'Net Hash Rate'!B2555</f>
        <v>42375</v>
      </c>
      <c r="B2556">
        <f>+'Net Hash Rate'!G2555</f>
        <v>429.4639892578125</v>
      </c>
      <c r="C2556">
        <v>130.25480018604543</v>
      </c>
      <c r="D2556" s="25">
        <f t="shared" si="117"/>
        <v>299.20918907176707</v>
      </c>
      <c r="E2556">
        <v>163.57760343512339</v>
      </c>
      <c r="F2556" s="25">
        <f t="shared" si="118"/>
        <v>265.88638582268914</v>
      </c>
      <c r="G2556">
        <v>293.02003265616713</v>
      </c>
      <c r="H2556" s="25">
        <f t="shared" si="119"/>
        <v>136.44395660164537</v>
      </c>
      <c r="K2556">
        <v>21.549869271340743</v>
      </c>
      <c r="L2556">
        <v>2554</v>
      </c>
      <c r="M2556" s="25"/>
      <c r="O2556" s="25"/>
      <c r="Q2556" s="25"/>
    </row>
    <row r="2557" spans="1:17" x14ac:dyDescent="0.25">
      <c r="A2557" s="5">
        <f>+'Net Hash Rate'!B2556</f>
        <v>42376</v>
      </c>
      <c r="B2557">
        <f>+'Net Hash Rate'!G2556</f>
        <v>458.27999877929688</v>
      </c>
      <c r="C2557">
        <v>119.65063141903904</v>
      </c>
      <c r="D2557" s="25">
        <f t="shared" si="117"/>
        <v>338.62936736025785</v>
      </c>
      <c r="E2557">
        <v>147.8263509450494</v>
      </c>
      <c r="F2557" s="25">
        <f t="shared" si="118"/>
        <v>310.45364783424748</v>
      </c>
      <c r="G2557">
        <v>257.27493344383663</v>
      </c>
      <c r="H2557" s="25">
        <f t="shared" si="119"/>
        <v>201.00506533546024</v>
      </c>
      <c r="K2557">
        <v>28.844355897082476</v>
      </c>
      <c r="L2557">
        <v>2555</v>
      </c>
      <c r="M2557" s="25"/>
      <c r="O2557" s="25"/>
      <c r="Q2557" s="25"/>
    </row>
    <row r="2558" spans="1:17" x14ac:dyDescent="0.25">
      <c r="A2558" s="5">
        <f>+'Net Hash Rate'!B2557</f>
        <v>42377</v>
      </c>
      <c r="B2558">
        <f>+'Net Hash Rate'!G2557</f>
        <v>453.3699951171875</v>
      </c>
      <c r="C2558">
        <v>108.17750455410476</v>
      </c>
      <c r="D2558" s="25">
        <f t="shared" si="117"/>
        <v>345.19249056308274</v>
      </c>
      <c r="E2558">
        <v>132.16170029441955</v>
      </c>
      <c r="F2558" s="25">
        <f t="shared" si="118"/>
        <v>321.20829482276793</v>
      </c>
      <c r="G2558">
        <v>225.32830864767243</v>
      </c>
      <c r="H2558" s="25">
        <f t="shared" si="119"/>
        <v>228.04168646951507</v>
      </c>
      <c r="K2558">
        <v>34.541995333987536</v>
      </c>
      <c r="L2558">
        <v>2556</v>
      </c>
      <c r="M2558" s="25"/>
      <c r="O2558" s="25"/>
      <c r="Q2558" s="25"/>
    </row>
    <row r="2559" spans="1:17" x14ac:dyDescent="0.25">
      <c r="A2559" s="5">
        <f>+'Net Hash Rate'!B2558</f>
        <v>42378</v>
      </c>
      <c r="B2559">
        <f>+'Net Hash Rate'!G2558</f>
        <v>449.14300537109375</v>
      </c>
      <c r="C2559">
        <v>124.31345558827751</v>
      </c>
      <c r="D2559" s="25">
        <f t="shared" si="117"/>
        <v>324.82954978281623</v>
      </c>
      <c r="E2559">
        <v>154.61755443468795</v>
      </c>
      <c r="F2559" s="25">
        <f t="shared" si="118"/>
        <v>294.52545093640583</v>
      </c>
      <c r="G2559">
        <v>272.33382640356967</v>
      </c>
      <c r="H2559" s="25">
        <f t="shared" si="119"/>
        <v>176.80917896752408</v>
      </c>
      <c r="K2559">
        <v>25.725593208692317</v>
      </c>
      <c r="L2559">
        <v>2557</v>
      </c>
      <c r="M2559" s="25"/>
      <c r="O2559" s="25"/>
      <c r="Q2559" s="25"/>
    </row>
    <row r="2560" spans="1:17" x14ac:dyDescent="0.25">
      <c r="A2560" s="5">
        <f>+'Net Hash Rate'!B2559</f>
        <v>42379</v>
      </c>
      <c r="B2560">
        <f>+'Net Hash Rate'!G2559</f>
        <v>448.9639892578125</v>
      </c>
      <c r="C2560">
        <v>113.46605570111376</v>
      </c>
      <c r="D2560" s="25">
        <f t="shared" si="117"/>
        <v>335.49793355669874</v>
      </c>
      <c r="E2560">
        <v>139.63688403606275</v>
      </c>
      <c r="F2560" s="25">
        <f t="shared" si="118"/>
        <v>309.32710522174978</v>
      </c>
      <c r="G2560">
        <v>241.29746670317206</v>
      </c>
      <c r="H2560" s="25">
        <f t="shared" si="119"/>
        <v>207.66652255464044</v>
      </c>
      <c r="K2560">
        <v>30.766891679190927</v>
      </c>
      <c r="L2560">
        <v>2558</v>
      </c>
      <c r="M2560" s="25"/>
      <c r="O2560" s="25"/>
      <c r="Q2560" s="25"/>
    </row>
    <row r="2561" spans="1:17" x14ac:dyDescent="0.25">
      <c r="A2561" s="5">
        <f>+'Net Hash Rate'!B2560</f>
        <v>42380</v>
      </c>
      <c r="B2561">
        <f>+'Net Hash Rate'!G2560</f>
        <v>448.385009765625</v>
      </c>
      <c r="C2561">
        <v>120.09910949250842</v>
      </c>
      <c r="D2561" s="25">
        <f t="shared" si="117"/>
        <v>328.28590027311657</v>
      </c>
      <c r="E2561">
        <v>148.82365849102675</v>
      </c>
      <c r="F2561" s="25">
        <f t="shared" si="118"/>
        <v>299.56135127459822</v>
      </c>
      <c r="G2561">
        <v>260.40416907577094</v>
      </c>
      <c r="H2561" s="25">
        <f t="shared" si="119"/>
        <v>187.98084068985406</v>
      </c>
      <c r="K2561">
        <v>27.429017621690814</v>
      </c>
      <c r="L2561">
        <v>2559</v>
      </c>
      <c r="M2561" s="25"/>
      <c r="O2561" s="25"/>
      <c r="Q2561" s="25"/>
    </row>
    <row r="2562" spans="1:17" x14ac:dyDescent="0.25">
      <c r="A2562" s="5">
        <f>+'Net Hash Rate'!B2561</f>
        <v>42381</v>
      </c>
      <c r="B2562">
        <f>+'Net Hash Rate'!G2561</f>
        <v>432.88400268554688</v>
      </c>
      <c r="C2562">
        <v>118.5147537239263</v>
      </c>
      <c r="D2562" s="25">
        <f t="shared" si="117"/>
        <v>314.36924896162054</v>
      </c>
      <c r="E2562">
        <v>147.22622866969226</v>
      </c>
      <c r="F2562" s="25">
        <f t="shared" si="118"/>
        <v>285.65777401585461</v>
      </c>
      <c r="G2562">
        <v>258.75595309651987</v>
      </c>
      <c r="H2562" s="25">
        <f t="shared" si="119"/>
        <v>174.128049589027</v>
      </c>
      <c r="K2562">
        <v>26.278211026534287</v>
      </c>
      <c r="L2562">
        <v>2560</v>
      </c>
      <c r="M2562" s="25"/>
      <c r="O2562" s="25"/>
      <c r="Q2562" s="25"/>
    </row>
    <row r="2563" spans="1:17" x14ac:dyDescent="0.25">
      <c r="A2563" s="5">
        <f>+'Net Hash Rate'!B2562</f>
        <v>42382</v>
      </c>
      <c r="B2563">
        <f>+'Net Hash Rate'!G2562</f>
        <v>432.04000854492188</v>
      </c>
      <c r="C2563">
        <v>127.90986439712982</v>
      </c>
      <c r="D2563" s="25">
        <f t="shared" si="117"/>
        <v>304.13014414779207</v>
      </c>
      <c r="E2563">
        <v>160.23936286613005</v>
      </c>
      <c r="F2563" s="25">
        <f t="shared" si="118"/>
        <v>271.80064567879185</v>
      </c>
      <c r="G2563">
        <v>285.82329966896134</v>
      </c>
      <c r="H2563" s="25">
        <f t="shared" si="119"/>
        <v>146.21670887596053</v>
      </c>
      <c r="K2563">
        <v>22.577286395413502</v>
      </c>
      <c r="L2563">
        <v>2561</v>
      </c>
      <c r="M2563" s="25"/>
      <c r="O2563" s="25"/>
      <c r="Q2563" s="25"/>
    </row>
    <row r="2564" spans="1:17" x14ac:dyDescent="0.25">
      <c r="A2564" s="5">
        <f>+'Net Hash Rate'!B2563</f>
        <v>42383</v>
      </c>
      <c r="B2564">
        <f>+'Net Hash Rate'!G2563</f>
        <v>429.72900390625</v>
      </c>
      <c r="C2564">
        <v>137.13458989577751</v>
      </c>
      <c r="D2564" s="25">
        <f t="shared" ref="D2564:D2627" si="120">+B2564-C2564</f>
        <v>292.59441401047252</v>
      </c>
      <c r="E2564">
        <v>173.07307242081501</v>
      </c>
      <c r="F2564" s="25">
        <f t="shared" ref="F2564:F2627" si="121">+B2564-E2564</f>
        <v>256.65593148543496</v>
      </c>
      <c r="G2564">
        <v>312.67610778932345</v>
      </c>
      <c r="H2564" s="25">
        <f t="shared" ref="H2564:H2627" si="122">+B2564-G2564</f>
        <v>117.05289611692655</v>
      </c>
      <c r="K2564">
        <v>19.539684045810983</v>
      </c>
      <c r="L2564">
        <v>2562</v>
      </c>
      <c r="M2564" s="25"/>
      <c r="O2564" s="25"/>
      <c r="Q2564" s="25"/>
    </row>
    <row r="2565" spans="1:17" x14ac:dyDescent="0.25">
      <c r="A2565" s="5">
        <f>+'Net Hash Rate'!B2564</f>
        <v>42384</v>
      </c>
      <c r="B2565">
        <f>+'Net Hash Rate'!G2564</f>
        <v>358.7659912109375</v>
      </c>
      <c r="C2565">
        <v>118.16437764416976</v>
      </c>
      <c r="D2565" s="25">
        <f t="shared" si="120"/>
        <v>240.60161356676775</v>
      </c>
      <c r="E2565">
        <v>149.57097098395806</v>
      </c>
      <c r="F2565" s="25">
        <f t="shared" si="121"/>
        <v>209.19502022697944</v>
      </c>
      <c r="G2565">
        <v>271.56988281236551</v>
      </c>
      <c r="H2565" s="25">
        <f t="shared" si="122"/>
        <v>87.196108398571994</v>
      </c>
      <c r="K2565">
        <v>18.386071558696955</v>
      </c>
      <c r="L2565">
        <v>2563</v>
      </c>
      <c r="M2565" s="25"/>
      <c r="O2565" s="25"/>
      <c r="Q2565" s="25"/>
    </row>
    <row r="2566" spans="1:17" x14ac:dyDescent="0.25">
      <c r="A2566" s="5">
        <f>+'Net Hash Rate'!B2565</f>
        <v>42385</v>
      </c>
      <c r="B2566">
        <f>+'Net Hash Rate'!G2565</f>
        <v>387.66500854492188</v>
      </c>
      <c r="C2566">
        <v>109.54786542869486</v>
      </c>
      <c r="D2566" s="25">
        <f t="shared" si="120"/>
        <v>278.117143116227</v>
      </c>
      <c r="E2566">
        <v>136.56283135822082</v>
      </c>
      <c r="F2566" s="25">
        <f t="shared" si="121"/>
        <v>251.10217718670106</v>
      </c>
      <c r="G2566">
        <v>241.50246651146449</v>
      </c>
      <c r="H2566" s="25">
        <f t="shared" si="122"/>
        <v>146.16254203345738</v>
      </c>
      <c r="K2566">
        <v>24.707828439251202</v>
      </c>
      <c r="L2566">
        <v>2564</v>
      </c>
      <c r="M2566" s="25"/>
      <c r="O2566" s="25"/>
      <c r="Q2566" s="25"/>
    </row>
    <row r="2567" spans="1:17" x14ac:dyDescent="0.25">
      <c r="A2567" s="5">
        <f>+'Net Hash Rate'!B2566</f>
        <v>42386</v>
      </c>
      <c r="B2567">
        <f>+'Net Hash Rate'!G2566</f>
        <v>380.2080078125</v>
      </c>
      <c r="C2567">
        <v>113.19972709012137</v>
      </c>
      <c r="D2567" s="25">
        <f t="shared" si="120"/>
        <v>267.00828072237863</v>
      </c>
      <c r="E2567">
        <v>141.89310062240722</v>
      </c>
      <c r="F2567" s="25">
        <f t="shared" si="121"/>
        <v>238.31490719009278</v>
      </c>
      <c r="G2567">
        <v>253.35251010857164</v>
      </c>
      <c r="H2567" s="25">
        <f t="shared" si="122"/>
        <v>126.85549770392836</v>
      </c>
      <c r="K2567">
        <v>22.333375091383239</v>
      </c>
      <c r="L2567">
        <v>2565</v>
      </c>
      <c r="M2567" s="25"/>
      <c r="O2567" s="25"/>
      <c r="Q2567" s="25"/>
    </row>
    <row r="2568" spans="1:17" x14ac:dyDescent="0.25">
      <c r="A2568" s="5">
        <f>+'Net Hash Rate'!B2567</f>
        <v>42387</v>
      </c>
      <c r="B2568">
        <f>+'Net Hash Rate'!G2567</f>
        <v>385.843994140625</v>
      </c>
      <c r="C2568">
        <v>104.18727192070538</v>
      </c>
      <c r="D2568" s="25">
        <f t="shared" si="120"/>
        <v>281.65672221991963</v>
      </c>
      <c r="E2568">
        <v>129.22577430487559</v>
      </c>
      <c r="F2568" s="25">
        <f t="shared" si="121"/>
        <v>256.61821983574941</v>
      </c>
      <c r="G2568">
        <v>226.48783681618471</v>
      </c>
      <c r="H2568" s="25">
        <f t="shared" si="122"/>
        <v>159.35615732444029</v>
      </c>
      <c r="K2568">
        <v>26.997466659793957</v>
      </c>
      <c r="L2568">
        <v>2566</v>
      </c>
      <c r="M2568" s="25"/>
      <c r="O2568" s="25"/>
      <c r="Q2568" s="25"/>
    </row>
    <row r="2569" spans="1:17" x14ac:dyDescent="0.25">
      <c r="A2569" s="5">
        <f>+'Net Hash Rate'!B2568</f>
        <v>42388</v>
      </c>
      <c r="B2569">
        <f>+'Net Hash Rate'!G2568</f>
        <v>377.7449951171875</v>
      </c>
      <c r="C2569">
        <v>128.92655878273035</v>
      </c>
      <c r="D2569" s="25">
        <f t="shared" si="120"/>
        <v>248.81843633445715</v>
      </c>
      <c r="E2569">
        <v>163.71636243268699</v>
      </c>
      <c r="F2569" s="25">
        <f t="shared" si="121"/>
        <v>214.02863268450051</v>
      </c>
      <c r="G2569">
        <v>298.85735471094375</v>
      </c>
      <c r="H2569" s="25">
        <f t="shared" si="122"/>
        <v>78.887640406243747</v>
      </c>
      <c r="K2569">
        <v>17.16492145834345</v>
      </c>
      <c r="L2569">
        <v>2567</v>
      </c>
      <c r="M2569" s="25"/>
      <c r="O2569" s="25"/>
      <c r="Q2569" s="25"/>
    </row>
    <row r="2570" spans="1:17" x14ac:dyDescent="0.25">
      <c r="A2570" s="5">
        <f>+'Net Hash Rate'!B2569</f>
        <v>42389</v>
      </c>
      <c r="B2570">
        <f>+'Net Hash Rate'!G2569</f>
        <v>418.74200439453125</v>
      </c>
      <c r="C2570">
        <v>121.55062751128733</v>
      </c>
      <c r="D2570" s="25">
        <f t="shared" si="120"/>
        <v>297.19137688324395</v>
      </c>
      <c r="E2570">
        <v>151.96055215289914</v>
      </c>
      <c r="F2570" s="25">
        <f t="shared" si="121"/>
        <v>266.78145224163211</v>
      </c>
      <c r="G2570">
        <v>270.08790442324039</v>
      </c>
      <c r="H2570" s="25">
        <f t="shared" si="122"/>
        <v>148.65409997129086</v>
      </c>
      <c r="K2570">
        <v>23.454819863110952</v>
      </c>
      <c r="L2570">
        <v>2568</v>
      </c>
      <c r="M2570" s="25"/>
      <c r="O2570" s="25"/>
      <c r="Q2570" s="25"/>
    </row>
    <row r="2571" spans="1:17" x14ac:dyDescent="0.25">
      <c r="A2571" s="5">
        <f>+'Net Hash Rate'!B2570</f>
        <v>42390</v>
      </c>
      <c r="B2571">
        <f>+'Net Hash Rate'!G2570</f>
        <v>409.94500732421875</v>
      </c>
      <c r="C2571">
        <v>120.2438976665034</v>
      </c>
      <c r="D2571" s="25">
        <f t="shared" si="120"/>
        <v>289.70110965771534</v>
      </c>
      <c r="E2571">
        <v>150.49083866557498</v>
      </c>
      <c r="F2571" s="25">
        <f t="shared" si="121"/>
        <v>259.45416865864377</v>
      </c>
      <c r="G2571">
        <v>267.98508097646902</v>
      </c>
      <c r="H2571" s="25">
        <f t="shared" si="122"/>
        <v>141.95992634774973</v>
      </c>
      <c r="K2571">
        <v>22.986875373607372</v>
      </c>
      <c r="L2571">
        <v>2569</v>
      </c>
      <c r="M2571" s="25"/>
      <c r="O2571" s="25"/>
      <c r="Q2571" s="25"/>
    </row>
    <row r="2572" spans="1:17" x14ac:dyDescent="0.25">
      <c r="A2572" s="5">
        <f>+'Net Hash Rate'!B2571</f>
        <v>42391</v>
      </c>
      <c r="B2572">
        <f>+'Net Hash Rate'!G2571</f>
        <v>381.760986328125</v>
      </c>
      <c r="C2572">
        <v>100.09056457464727</v>
      </c>
      <c r="D2572" s="25">
        <f t="shared" si="120"/>
        <v>281.67042175347774</v>
      </c>
      <c r="E2572">
        <v>123.7213210318783</v>
      </c>
      <c r="F2572" s="25">
        <f t="shared" si="121"/>
        <v>258.03966529624671</v>
      </c>
      <c r="G2572">
        <v>215.51499448999238</v>
      </c>
      <c r="H2572" s="25">
        <f t="shared" si="122"/>
        <v>166.24599183813262</v>
      </c>
      <c r="K2572">
        <v>28.607167672852309</v>
      </c>
      <c r="L2572">
        <v>2570</v>
      </c>
      <c r="M2572" s="25"/>
      <c r="O2572" s="25"/>
      <c r="Q2572" s="25"/>
    </row>
    <row r="2573" spans="1:17" x14ac:dyDescent="0.25">
      <c r="A2573" s="5">
        <f>+'Net Hash Rate'!B2572</f>
        <v>42392</v>
      </c>
      <c r="B2573">
        <f>+'Net Hash Rate'!G2572</f>
        <v>386.19100952148438</v>
      </c>
      <c r="C2573">
        <v>120.01219285434776</v>
      </c>
      <c r="D2573" s="25">
        <f t="shared" si="120"/>
        <v>266.17881666713663</v>
      </c>
      <c r="E2573">
        <v>151.07731314221081</v>
      </c>
      <c r="F2573" s="25">
        <f t="shared" si="121"/>
        <v>235.11369637927356</v>
      </c>
      <c r="G2573">
        <v>271.74977290041465</v>
      </c>
      <c r="H2573" s="25">
        <f t="shared" si="122"/>
        <v>114.44123662106972</v>
      </c>
      <c r="K2573">
        <v>20.564193992537493</v>
      </c>
      <c r="L2573">
        <v>2571</v>
      </c>
      <c r="M2573" s="25"/>
      <c r="O2573" s="25"/>
      <c r="Q2573" s="25"/>
    </row>
    <row r="2574" spans="1:17" x14ac:dyDescent="0.25">
      <c r="A2574" s="5">
        <f>+'Net Hash Rate'!B2573</f>
        <v>42393</v>
      </c>
      <c r="B2574">
        <f>+'Net Hash Rate'!G2573</f>
        <v>402.6099853515625</v>
      </c>
      <c r="C2574">
        <v>125.33479025397739</v>
      </c>
      <c r="D2574" s="25">
        <f t="shared" si="120"/>
        <v>277.27519509758508</v>
      </c>
      <c r="E2574">
        <v>157.80471505134668</v>
      </c>
      <c r="F2574" s="25">
        <f t="shared" si="121"/>
        <v>244.80527030021582</v>
      </c>
      <c r="G2574">
        <v>283.93413792672794</v>
      </c>
      <c r="H2574" s="25">
        <f t="shared" si="122"/>
        <v>118.67584742483456</v>
      </c>
      <c r="K2574">
        <v>20.494672297119649</v>
      </c>
      <c r="L2574">
        <v>2572</v>
      </c>
      <c r="M2574" s="25"/>
      <c r="O2574" s="25"/>
      <c r="Q2574" s="25"/>
    </row>
    <row r="2575" spans="1:17" x14ac:dyDescent="0.25">
      <c r="A2575" s="5">
        <f>+'Net Hash Rate'!B2574</f>
        <v>42394</v>
      </c>
      <c r="B2575">
        <f>+'Net Hash Rate'!G2574</f>
        <v>390.66299438476563</v>
      </c>
      <c r="C2575">
        <v>125.62592465179584</v>
      </c>
      <c r="D2575" s="25">
        <f t="shared" si="120"/>
        <v>265.03706973296977</v>
      </c>
      <c r="E2575">
        <v>158.66294421305233</v>
      </c>
      <c r="F2575" s="25">
        <f t="shared" si="121"/>
        <v>232.0000501717133</v>
      </c>
      <c r="G2575">
        <v>286.99524669875279</v>
      </c>
      <c r="H2575" s="25">
        <f t="shared" si="122"/>
        <v>103.66774768601283</v>
      </c>
      <c r="K2575">
        <v>19.253824219212827</v>
      </c>
      <c r="L2575">
        <v>2573</v>
      </c>
      <c r="M2575" s="25"/>
      <c r="O2575" s="25"/>
      <c r="Q2575" s="25"/>
    </row>
    <row r="2576" spans="1:17" x14ac:dyDescent="0.25">
      <c r="A2576" s="5">
        <f>+'Net Hash Rate'!B2575</f>
        <v>42395</v>
      </c>
      <c r="B2576">
        <f>+'Net Hash Rate'!G2575</f>
        <v>391.42999267578125</v>
      </c>
      <c r="C2576">
        <v>126.68627612170765</v>
      </c>
      <c r="D2576" s="25">
        <f t="shared" si="120"/>
        <v>264.74371655407361</v>
      </c>
      <c r="E2576">
        <v>160.09872381610163</v>
      </c>
      <c r="F2576" s="25">
        <f t="shared" si="121"/>
        <v>231.33126885967962</v>
      </c>
      <c r="G2576">
        <v>289.88937688497464</v>
      </c>
      <c r="H2576" s="25">
        <f t="shared" si="122"/>
        <v>101.54061579080661</v>
      </c>
      <c r="K2576">
        <v>19.016413449900725</v>
      </c>
      <c r="L2576">
        <v>2574</v>
      </c>
      <c r="M2576" s="25"/>
      <c r="O2576" s="25"/>
      <c r="Q2576" s="25"/>
    </row>
    <row r="2577" spans="1:17" x14ac:dyDescent="0.25">
      <c r="A2577" s="5">
        <f>+'Net Hash Rate'!B2576</f>
        <v>42396</v>
      </c>
      <c r="B2577">
        <f>+'Net Hash Rate'!G2576</f>
        <v>394.62899780273438</v>
      </c>
      <c r="C2577">
        <v>124.50591909353909</v>
      </c>
      <c r="D2577" s="25">
        <f t="shared" si="120"/>
        <v>270.12307870919528</v>
      </c>
      <c r="E2577">
        <v>156.96409905534819</v>
      </c>
      <c r="F2577" s="25">
        <f t="shared" si="121"/>
        <v>237.66489874738619</v>
      </c>
      <c r="G2577">
        <v>283.04789911699572</v>
      </c>
      <c r="H2577" s="25">
        <f t="shared" si="122"/>
        <v>111.58109868573865</v>
      </c>
      <c r="K2577">
        <v>19.973251416587871</v>
      </c>
      <c r="L2577">
        <v>2575</v>
      </c>
      <c r="M2577" s="25"/>
      <c r="O2577" s="25"/>
      <c r="Q2577" s="25"/>
    </row>
    <row r="2578" spans="1:17" x14ac:dyDescent="0.25">
      <c r="A2578" s="5">
        <f>+'Net Hash Rate'!B2577</f>
        <v>42397</v>
      </c>
      <c r="B2578">
        <f>+'Net Hash Rate'!G2577</f>
        <v>379.38400268554688</v>
      </c>
      <c r="C2578">
        <v>128.13015309994819</v>
      </c>
      <c r="D2578" s="25">
        <f t="shared" si="120"/>
        <v>251.25384958559869</v>
      </c>
      <c r="E2578">
        <v>162.55343872776376</v>
      </c>
      <c r="F2578" s="25">
        <f t="shared" si="121"/>
        <v>216.83056395778311</v>
      </c>
      <c r="G2578">
        <v>296.27069174901322</v>
      </c>
      <c r="H2578" s="25">
        <f t="shared" si="122"/>
        <v>83.113310936533651</v>
      </c>
      <c r="K2578">
        <v>17.517480624167312</v>
      </c>
      <c r="L2578">
        <v>2576</v>
      </c>
      <c r="M2578" s="25"/>
      <c r="O2578" s="25"/>
      <c r="Q2578" s="25"/>
    </row>
    <row r="2579" spans="1:17" x14ac:dyDescent="0.25">
      <c r="A2579" s="5">
        <f>+'Net Hash Rate'!B2578</f>
        <v>42398</v>
      </c>
      <c r="B2579">
        <f>+'Net Hash Rate'!G2578</f>
        <v>378.20001220703125</v>
      </c>
      <c r="C2579">
        <v>123.92941598845647</v>
      </c>
      <c r="D2579" s="25">
        <f t="shared" si="120"/>
        <v>254.27059621857478</v>
      </c>
      <c r="E2579">
        <v>156.79460473066553</v>
      </c>
      <c r="F2579" s="25">
        <f t="shared" si="121"/>
        <v>221.40540747636572</v>
      </c>
      <c r="G2579">
        <v>284.45943039977647</v>
      </c>
      <c r="H2579" s="25">
        <f t="shared" si="122"/>
        <v>93.740581807254785</v>
      </c>
      <c r="K2579">
        <v>18.568261868547566</v>
      </c>
      <c r="L2579">
        <v>2577</v>
      </c>
      <c r="M2579" s="25"/>
      <c r="O2579" s="25"/>
      <c r="Q2579" s="25"/>
    </row>
    <row r="2580" spans="1:17" x14ac:dyDescent="0.25">
      <c r="A2580" s="5">
        <f>+'Net Hash Rate'!B2579</f>
        <v>42399</v>
      </c>
      <c r="B2580">
        <f>+'Net Hash Rate'!G2579</f>
        <v>376.93701171875</v>
      </c>
      <c r="C2580">
        <v>115.67274168422793</v>
      </c>
      <c r="D2580" s="25">
        <f t="shared" si="120"/>
        <v>261.26427003452204</v>
      </c>
      <c r="E2580">
        <v>145.43482857434304</v>
      </c>
      <c r="F2580" s="25">
        <f t="shared" si="121"/>
        <v>231.50218314440696</v>
      </c>
      <c r="G2580">
        <v>261.04565509899538</v>
      </c>
      <c r="H2580" s="25">
        <f t="shared" si="122"/>
        <v>115.89135661975462</v>
      </c>
      <c r="K2580">
        <v>21.068221808434707</v>
      </c>
      <c r="L2580">
        <v>2578</v>
      </c>
      <c r="M2580" s="25"/>
      <c r="O2580" s="25"/>
      <c r="Q2580" s="25"/>
    </row>
    <row r="2581" spans="1:17" x14ac:dyDescent="0.25">
      <c r="A2581" s="5">
        <f>+'Net Hash Rate'!B2580</f>
        <v>42400</v>
      </c>
      <c r="B2581">
        <f>+'Net Hash Rate'!G2580</f>
        <v>367.135009765625</v>
      </c>
      <c r="C2581">
        <v>121.54031143840965</v>
      </c>
      <c r="D2581" s="25">
        <f t="shared" si="120"/>
        <v>245.59469832721535</v>
      </c>
      <c r="E2581">
        <v>153.91597144895945</v>
      </c>
      <c r="F2581" s="25">
        <f t="shared" si="121"/>
        <v>213.21903831666555</v>
      </c>
      <c r="G2581">
        <v>279.6792227599401</v>
      </c>
      <c r="H2581" s="25">
        <f t="shared" si="122"/>
        <v>87.455787005684897</v>
      </c>
      <c r="K2581">
        <v>18.205876754118631</v>
      </c>
      <c r="L2581">
        <v>2579</v>
      </c>
      <c r="M2581" s="25"/>
      <c r="O2581" s="25"/>
      <c r="Q2581" s="25"/>
    </row>
    <row r="2582" spans="1:17" x14ac:dyDescent="0.25">
      <c r="A2582" s="5">
        <f>+'Net Hash Rate'!B2581</f>
        <v>42401</v>
      </c>
      <c r="B2582">
        <f>+'Net Hash Rate'!G2581</f>
        <v>371.24798583984375</v>
      </c>
      <c r="C2582">
        <v>131.83028927579241</v>
      </c>
      <c r="D2582" s="25">
        <f t="shared" si="120"/>
        <v>239.41769656405134</v>
      </c>
      <c r="E2582">
        <v>167.97632318979109</v>
      </c>
      <c r="F2582" s="25">
        <f t="shared" si="121"/>
        <v>203.27166265005266</v>
      </c>
      <c r="G2582">
        <v>308.38559192871895</v>
      </c>
      <c r="H2582" s="25">
        <f t="shared" si="122"/>
        <v>62.862393911124798</v>
      </c>
      <c r="K2582">
        <v>15.896694866188078</v>
      </c>
      <c r="L2582">
        <v>2580</v>
      </c>
      <c r="M2582" s="25"/>
      <c r="O2582" s="25"/>
      <c r="Q2582" s="25"/>
    </row>
    <row r="2583" spans="1:17" x14ac:dyDescent="0.25">
      <c r="A2583" s="5">
        <f>+'Net Hash Rate'!B2582</f>
        <v>42402</v>
      </c>
      <c r="B2583">
        <f>+'Net Hash Rate'!G2582</f>
        <v>372.87701416015625</v>
      </c>
      <c r="C2583">
        <v>114.90960180011686</v>
      </c>
      <c r="D2583" s="25">
        <f t="shared" si="120"/>
        <v>257.96741236003936</v>
      </c>
      <c r="E2583">
        <v>144.53537981211389</v>
      </c>
      <c r="F2583" s="25">
        <f t="shared" si="121"/>
        <v>228.34163434804236</v>
      </c>
      <c r="G2583">
        <v>259.61671449971612</v>
      </c>
      <c r="H2583" s="25">
        <f t="shared" si="122"/>
        <v>113.26029966044013</v>
      </c>
      <c r="K2583">
        <v>20.898076985974175</v>
      </c>
      <c r="L2583">
        <v>2581</v>
      </c>
      <c r="M2583" s="25"/>
      <c r="O2583" s="25"/>
      <c r="Q2583" s="25"/>
    </row>
    <row r="2584" spans="1:17" x14ac:dyDescent="0.25">
      <c r="A2584" s="5">
        <f>+'Net Hash Rate'!B2583</f>
        <v>42403</v>
      </c>
      <c r="B2584">
        <f>+'Net Hash Rate'!G2583</f>
        <v>368.93301391601563</v>
      </c>
      <c r="C2584">
        <v>115.12693584012528</v>
      </c>
      <c r="D2584" s="25">
        <f t="shared" si="120"/>
        <v>253.80607807589035</v>
      </c>
      <c r="E2584">
        <v>144.98619303139094</v>
      </c>
      <c r="F2584" s="25">
        <f t="shared" si="121"/>
        <v>223.94682088462469</v>
      </c>
      <c r="G2584">
        <v>260.97447759086231</v>
      </c>
      <c r="H2584" s="25">
        <f t="shared" si="122"/>
        <v>107.95853632515332</v>
      </c>
      <c r="K2584">
        <v>20.400192257974815</v>
      </c>
      <c r="L2584">
        <v>2582</v>
      </c>
      <c r="M2584" s="25"/>
      <c r="O2584" s="25"/>
      <c r="Q2584" s="25"/>
    </row>
    <row r="2585" spans="1:17" x14ac:dyDescent="0.25">
      <c r="A2585" s="5">
        <f>+'Net Hash Rate'!B2584</f>
        <v>42404</v>
      </c>
      <c r="B2585">
        <f>+'Net Hash Rate'!G2584</f>
        <v>388.61199951171875</v>
      </c>
      <c r="C2585">
        <v>132.9079559778491</v>
      </c>
      <c r="D2585" s="25">
        <f t="shared" si="120"/>
        <v>255.70404353386965</v>
      </c>
      <c r="E2585">
        <v>168.80257209788232</v>
      </c>
      <c r="F2585" s="25">
        <f t="shared" si="121"/>
        <v>219.80942741383643</v>
      </c>
      <c r="G2585">
        <v>308.23520841615141</v>
      </c>
      <c r="H2585" s="25">
        <f t="shared" si="122"/>
        <v>80.376791095567341</v>
      </c>
      <c r="K2585">
        <v>17.096984751949446</v>
      </c>
      <c r="L2585">
        <v>2583</v>
      </c>
      <c r="M2585" s="25"/>
      <c r="O2585" s="25"/>
      <c r="Q2585" s="25"/>
    </row>
    <row r="2586" spans="1:17" x14ac:dyDescent="0.25">
      <c r="A2586" s="5">
        <f>+'Net Hash Rate'!B2585</f>
        <v>42405</v>
      </c>
      <c r="B2586">
        <f>+'Net Hash Rate'!G2585</f>
        <v>385.3380126953125</v>
      </c>
      <c r="C2586">
        <v>122.50876782803277</v>
      </c>
      <c r="D2586" s="25">
        <f t="shared" si="120"/>
        <v>262.82924486727973</v>
      </c>
      <c r="E2586">
        <v>154.55930647133295</v>
      </c>
      <c r="F2586" s="25">
        <f t="shared" si="121"/>
        <v>230.77870622397955</v>
      </c>
      <c r="G2586">
        <v>279.05962383123244</v>
      </c>
      <c r="H2586" s="25">
        <f t="shared" si="122"/>
        <v>106.27838886408006</v>
      </c>
      <c r="K2586">
        <v>19.681110345811017</v>
      </c>
      <c r="L2586">
        <v>2584</v>
      </c>
      <c r="M2586" s="25"/>
      <c r="O2586" s="25"/>
      <c r="Q2586" s="25"/>
    </row>
    <row r="2587" spans="1:17" x14ac:dyDescent="0.25">
      <c r="A2587" s="5">
        <f>+'Net Hash Rate'!B2586</f>
        <v>42406</v>
      </c>
      <c r="B2587">
        <f>+'Net Hash Rate'!G2586</f>
        <v>375.40499877929688</v>
      </c>
      <c r="C2587">
        <v>119.0690074771081</v>
      </c>
      <c r="D2587" s="25">
        <f t="shared" si="120"/>
        <v>256.33599130218875</v>
      </c>
      <c r="E2587">
        <v>150.18581157273917</v>
      </c>
      <c r="F2587" s="25">
        <f t="shared" si="121"/>
        <v>225.21918720655771</v>
      </c>
      <c r="G2587">
        <v>271.05903708221786</v>
      </c>
      <c r="H2587" s="25">
        <f t="shared" si="122"/>
        <v>104.34596169707902</v>
      </c>
      <c r="K2587">
        <v>19.77087290952322</v>
      </c>
      <c r="L2587">
        <v>2585</v>
      </c>
      <c r="M2587" s="25"/>
      <c r="O2587" s="25"/>
      <c r="Q2587" s="25"/>
    </row>
    <row r="2588" spans="1:17" x14ac:dyDescent="0.25">
      <c r="A2588" s="5">
        <f>+'Net Hash Rate'!B2587</f>
        <v>42407</v>
      </c>
      <c r="B2588">
        <f>+'Net Hash Rate'!G2587</f>
        <v>375.28399658203125</v>
      </c>
      <c r="C2588">
        <v>130.03379429038341</v>
      </c>
      <c r="D2588" s="25">
        <f t="shared" si="120"/>
        <v>245.25020229164784</v>
      </c>
      <c r="E2588">
        <v>165.34012243648587</v>
      </c>
      <c r="F2588" s="25">
        <f t="shared" si="121"/>
        <v>209.94387414554538</v>
      </c>
      <c r="G2588">
        <v>302.48755412002038</v>
      </c>
      <c r="H2588" s="25">
        <f t="shared" si="122"/>
        <v>72.796442462010873</v>
      </c>
      <c r="K2588">
        <v>16.671246102518669</v>
      </c>
      <c r="L2588">
        <v>2586</v>
      </c>
      <c r="M2588" s="25"/>
      <c r="O2588" s="25"/>
      <c r="Q2588" s="25"/>
    </row>
    <row r="2589" spans="1:17" x14ac:dyDescent="0.25">
      <c r="A2589" s="5">
        <f>+'Net Hash Rate'!B2588</f>
        <v>42408</v>
      </c>
      <c r="B2589">
        <f>+'Net Hash Rate'!G2588</f>
        <v>371.10101318359375</v>
      </c>
      <c r="C2589">
        <v>148.0822237359412</v>
      </c>
      <c r="D2589" s="25">
        <f t="shared" si="120"/>
        <v>223.01878944765255</v>
      </c>
      <c r="E2589">
        <v>190.43670678769612</v>
      </c>
      <c r="F2589" s="25">
        <f t="shared" si="121"/>
        <v>180.66430639589763</v>
      </c>
      <c r="G2589">
        <v>354.96269620223859</v>
      </c>
      <c r="H2589" s="25">
        <f t="shared" si="122"/>
        <v>16.13831698135516</v>
      </c>
      <c r="K2589">
        <v>12.63727133725901</v>
      </c>
      <c r="L2589">
        <v>2587</v>
      </c>
      <c r="M2589" s="25"/>
      <c r="O2589" s="25"/>
      <c r="Q2589" s="25"/>
    </row>
    <row r="2590" spans="1:17" x14ac:dyDescent="0.25">
      <c r="A2590" s="5">
        <f>+'Net Hash Rate'!B2589</f>
        <v>42409</v>
      </c>
      <c r="B2590">
        <f>+'Net Hash Rate'!G2589</f>
        <v>373.32101440429688</v>
      </c>
      <c r="C2590">
        <v>130.75813889203144</v>
      </c>
      <c r="D2590" s="25">
        <f t="shared" si="120"/>
        <v>242.56287551226544</v>
      </c>
      <c r="E2590">
        <v>166.4158467346054</v>
      </c>
      <c r="F2590" s="25">
        <f t="shared" si="121"/>
        <v>206.90516766969148</v>
      </c>
      <c r="G2590">
        <v>304.92821284908416</v>
      </c>
      <c r="H2590" s="25">
        <f t="shared" si="122"/>
        <v>68.392801555212714</v>
      </c>
      <c r="K2590">
        <v>16.326088704287649</v>
      </c>
      <c r="L2590">
        <v>2588</v>
      </c>
      <c r="M2590" s="25"/>
      <c r="O2590" s="25"/>
      <c r="Q2590" s="25"/>
    </row>
    <row r="2591" spans="1:17" x14ac:dyDescent="0.25">
      <c r="A2591" s="5">
        <f>+'Net Hash Rate'!B2590</f>
        <v>42410</v>
      </c>
      <c r="B2591">
        <f>+'Net Hash Rate'!G2590</f>
        <v>379.95999145507813</v>
      </c>
      <c r="C2591">
        <v>143.00780326449365</v>
      </c>
      <c r="D2591" s="25">
        <f t="shared" si="120"/>
        <v>236.95218819058448</v>
      </c>
      <c r="E2591">
        <v>183.08742489284529</v>
      </c>
      <c r="F2591" s="25">
        <f t="shared" si="121"/>
        <v>196.87256656223283</v>
      </c>
      <c r="G2591">
        <v>338.77671510817709</v>
      </c>
      <c r="H2591" s="25">
        <f t="shared" si="122"/>
        <v>41.183276346901039</v>
      </c>
      <c r="K2591">
        <v>14.188887732790471</v>
      </c>
      <c r="L2591">
        <v>2589</v>
      </c>
      <c r="M2591" s="25"/>
      <c r="O2591" s="25"/>
      <c r="Q2591" s="25"/>
    </row>
    <row r="2592" spans="1:17" x14ac:dyDescent="0.25">
      <c r="A2592" s="5">
        <f>+'Net Hash Rate'!B2591</f>
        <v>42411</v>
      </c>
      <c r="B2592">
        <f>+'Net Hash Rate'!G2591</f>
        <v>377.72000122070313</v>
      </c>
      <c r="C2592">
        <v>127.56353037401702</v>
      </c>
      <c r="D2592" s="25">
        <f t="shared" si="120"/>
        <v>250.15647084668609</v>
      </c>
      <c r="E2592">
        <v>161.83406394042458</v>
      </c>
      <c r="F2592" s="25">
        <f t="shared" si="121"/>
        <v>215.88593728027854</v>
      </c>
      <c r="G2592">
        <v>294.9579515791346</v>
      </c>
      <c r="H2592" s="25">
        <f t="shared" si="122"/>
        <v>82.762049641568524</v>
      </c>
      <c r="K2592">
        <v>17.5187097355421</v>
      </c>
      <c r="L2592">
        <v>2590</v>
      </c>
      <c r="M2592" s="25"/>
      <c r="O2592" s="25"/>
      <c r="Q2592" s="25"/>
    </row>
    <row r="2593" spans="1:17" x14ac:dyDescent="0.25">
      <c r="A2593" s="5">
        <f>+'Net Hash Rate'!B2592</f>
        <v>42412</v>
      </c>
      <c r="B2593">
        <f>+'Net Hash Rate'!G2592</f>
        <v>383.12600708007813</v>
      </c>
      <c r="C2593">
        <v>133.10575119212928</v>
      </c>
      <c r="D2593" s="25">
        <f t="shared" si="120"/>
        <v>250.02025588794885</v>
      </c>
      <c r="E2593">
        <v>169.28524202401843</v>
      </c>
      <c r="F2593" s="25">
        <f t="shared" si="121"/>
        <v>213.84076505605969</v>
      </c>
      <c r="G2593">
        <v>309.82447416049195</v>
      </c>
      <c r="H2593" s="25">
        <f t="shared" si="122"/>
        <v>73.30153291958618</v>
      </c>
      <c r="K2593">
        <v>16.585325009664981</v>
      </c>
      <c r="L2593">
        <v>2591</v>
      </c>
      <c r="M2593" s="25"/>
      <c r="O2593" s="25"/>
      <c r="Q2593" s="25"/>
    </row>
    <row r="2594" spans="1:17" x14ac:dyDescent="0.25">
      <c r="A2594" s="5">
        <f>+'Net Hash Rate'!B2593</f>
        <v>42413</v>
      </c>
      <c r="B2594">
        <f>+'Net Hash Rate'!G2593</f>
        <v>392.1820068359375</v>
      </c>
      <c r="C2594">
        <v>143.07001044412698</v>
      </c>
      <c r="D2594" s="25">
        <f t="shared" si="120"/>
        <v>249.11199639181052</v>
      </c>
      <c r="E2594">
        <v>182.70689960665871</v>
      </c>
      <c r="F2594" s="25">
        <f t="shared" si="121"/>
        <v>209.47510722927879</v>
      </c>
      <c r="G2594">
        <v>336.67639555851298</v>
      </c>
      <c r="H2594" s="25">
        <f t="shared" si="122"/>
        <v>55.505611277424521</v>
      </c>
      <c r="K2594">
        <v>15.083645663734474</v>
      </c>
      <c r="L2594">
        <v>2592</v>
      </c>
      <c r="M2594" s="25"/>
      <c r="O2594" s="25"/>
      <c r="Q2594" s="25"/>
    </row>
    <row r="2595" spans="1:17" x14ac:dyDescent="0.25">
      <c r="A2595" s="5">
        <f>+'Net Hash Rate'!B2594</f>
        <v>42414</v>
      </c>
      <c r="B2595">
        <f>+'Net Hash Rate'!G2594</f>
        <v>406.73800659179688</v>
      </c>
      <c r="C2595">
        <v>151.13290041341779</v>
      </c>
      <c r="D2595" s="25">
        <f t="shared" si="120"/>
        <v>255.60510617837909</v>
      </c>
      <c r="E2595">
        <v>193.29157924672234</v>
      </c>
      <c r="F2595" s="25">
        <f t="shared" si="121"/>
        <v>213.44642734507454</v>
      </c>
      <c r="G2595">
        <v>357.05696717469402</v>
      </c>
      <c r="H2595" s="25">
        <f t="shared" si="122"/>
        <v>49.681039417102852</v>
      </c>
      <c r="K2595">
        <v>14.551031289516928</v>
      </c>
      <c r="L2595">
        <v>2593</v>
      </c>
      <c r="M2595" s="25"/>
      <c r="O2595" s="25"/>
      <c r="Q2595" s="25"/>
    </row>
    <row r="2596" spans="1:17" x14ac:dyDescent="0.25">
      <c r="A2596" s="5">
        <f>+'Net Hash Rate'!B2595</f>
        <v>42415</v>
      </c>
      <c r="B2596">
        <f>+'Net Hash Rate'!G2595</f>
        <v>399.4849853515625</v>
      </c>
      <c r="C2596">
        <v>160.18352432735216</v>
      </c>
      <c r="D2596" s="25">
        <f t="shared" si="120"/>
        <v>239.30146102421034</v>
      </c>
      <c r="E2596">
        <v>206.07335910027041</v>
      </c>
      <c r="F2596" s="25">
        <f t="shared" si="121"/>
        <v>193.41162625129209</v>
      </c>
      <c r="G2596">
        <v>384.33242227567126</v>
      </c>
      <c r="H2596" s="25">
        <f t="shared" si="122"/>
        <v>15.152563075891237</v>
      </c>
      <c r="K2596">
        <v>12.515266383069228</v>
      </c>
      <c r="L2596">
        <v>2594</v>
      </c>
      <c r="M2596" s="25"/>
      <c r="O2596" s="25"/>
      <c r="Q2596" s="25"/>
    </row>
    <row r="2597" spans="1:17" x14ac:dyDescent="0.25">
      <c r="A2597" s="5">
        <f>+'Net Hash Rate'!B2596</f>
        <v>42416</v>
      </c>
      <c r="B2597">
        <f>+'Net Hash Rate'!G2596</f>
        <v>407.36099243164063</v>
      </c>
      <c r="C2597">
        <v>150.15888036496278</v>
      </c>
      <c r="D2597" s="25">
        <f t="shared" si="120"/>
        <v>257.20211206667784</v>
      </c>
      <c r="E2597">
        <v>191.92202977161816</v>
      </c>
      <c r="F2597" s="25">
        <f t="shared" si="121"/>
        <v>215.43896266002247</v>
      </c>
      <c r="G2597">
        <v>354.15098364177106</v>
      </c>
      <c r="H2597" s="25">
        <f t="shared" si="122"/>
        <v>53.210008789869562</v>
      </c>
      <c r="K2597">
        <v>14.780615871408767</v>
      </c>
      <c r="L2597">
        <v>2595</v>
      </c>
      <c r="M2597" s="25"/>
      <c r="O2597" s="25"/>
      <c r="Q2597" s="25"/>
    </row>
    <row r="2598" spans="1:17" x14ac:dyDescent="0.25">
      <c r="A2598" s="5">
        <f>+'Net Hash Rate'!B2597</f>
        <v>42417</v>
      </c>
      <c r="B2598">
        <f>+'Net Hash Rate'!G2597</f>
        <v>415.56100463867188</v>
      </c>
      <c r="C2598">
        <v>138.99660390580911</v>
      </c>
      <c r="D2598" s="25">
        <f t="shared" si="120"/>
        <v>276.56440073286274</v>
      </c>
      <c r="E2598">
        <v>176.18650405078762</v>
      </c>
      <c r="F2598" s="25">
        <f t="shared" si="121"/>
        <v>239.37450058788426</v>
      </c>
      <c r="G2598">
        <v>320.65067116395682</v>
      </c>
      <c r="H2598" s="25">
        <f t="shared" si="122"/>
        <v>94.91033347471506</v>
      </c>
      <c r="K2598">
        <v>17.847710243139556</v>
      </c>
      <c r="L2598">
        <v>2596</v>
      </c>
      <c r="M2598" s="25"/>
      <c r="O2598" s="25"/>
      <c r="Q2598" s="25"/>
    </row>
    <row r="2599" spans="1:17" x14ac:dyDescent="0.25">
      <c r="A2599" s="5">
        <f>+'Net Hash Rate'!B2598</f>
        <v>42418</v>
      </c>
      <c r="B2599">
        <f>+'Net Hash Rate'!G2598</f>
        <v>421.63699340820313</v>
      </c>
      <c r="C2599">
        <v>150.16056834245174</v>
      </c>
      <c r="D2599" s="25">
        <f t="shared" si="120"/>
        <v>271.47642506575141</v>
      </c>
      <c r="E2599">
        <v>191.37949304283666</v>
      </c>
      <c r="F2599" s="25">
        <f t="shared" si="121"/>
        <v>230.25750036536647</v>
      </c>
      <c r="G2599">
        <v>351.49440604148191</v>
      </c>
      <c r="H2599" s="25">
        <f t="shared" si="122"/>
        <v>70.142587366721216</v>
      </c>
      <c r="K2599">
        <v>15.80689998329137</v>
      </c>
      <c r="L2599">
        <v>2597</v>
      </c>
      <c r="M2599" s="25"/>
      <c r="O2599" s="25"/>
      <c r="Q2599" s="25"/>
    </row>
    <row r="2600" spans="1:17" x14ac:dyDescent="0.25">
      <c r="A2600" s="5">
        <f>+'Net Hash Rate'!B2599</f>
        <v>42419</v>
      </c>
      <c r="B2600">
        <f>+'Net Hash Rate'!G2599</f>
        <v>420.33401489257813</v>
      </c>
      <c r="C2600">
        <v>167.51634438529987</v>
      </c>
      <c r="D2600" s="25">
        <f t="shared" si="120"/>
        <v>252.81767050727825</v>
      </c>
      <c r="E2600">
        <v>215.40914000270354</v>
      </c>
      <c r="F2600" s="25">
        <f t="shared" si="121"/>
        <v>204.92487488987459</v>
      </c>
      <c r="G2600">
        <v>401.44870457850828</v>
      </c>
      <c r="H2600" s="25">
        <f t="shared" si="122"/>
        <v>18.885310314069841</v>
      </c>
      <c r="K2600">
        <v>12.669179182285543</v>
      </c>
      <c r="L2600">
        <v>2598</v>
      </c>
      <c r="M2600" s="25"/>
      <c r="O2600" s="25"/>
      <c r="Q2600" s="25"/>
    </row>
    <row r="2601" spans="1:17" x14ac:dyDescent="0.25">
      <c r="A2601" s="5">
        <f>+'Net Hash Rate'!B2600</f>
        <v>42420</v>
      </c>
      <c r="B2601">
        <f>+'Net Hash Rate'!G2600</f>
        <v>436.51699829101563</v>
      </c>
      <c r="C2601">
        <v>164.55111792981108</v>
      </c>
      <c r="D2601" s="25">
        <f t="shared" si="120"/>
        <v>271.96588036120454</v>
      </c>
      <c r="E2601">
        <v>210.69452983685653</v>
      </c>
      <c r="F2601" s="25">
        <f t="shared" si="121"/>
        <v>225.82246845415909</v>
      </c>
      <c r="G2601">
        <v>389.93861338977416</v>
      </c>
      <c r="H2601" s="25">
        <f t="shared" si="122"/>
        <v>46.578384901241463</v>
      </c>
      <c r="K2601">
        <v>14.145423710361365</v>
      </c>
      <c r="L2601">
        <v>2599</v>
      </c>
      <c r="M2601" s="25"/>
      <c r="O2601" s="25"/>
      <c r="Q2601" s="25"/>
    </row>
    <row r="2602" spans="1:17" x14ac:dyDescent="0.25">
      <c r="A2602" s="5">
        <f>+'Net Hash Rate'!B2601</f>
        <v>42421</v>
      </c>
      <c r="B2602">
        <f>+'Net Hash Rate'!G2601</f>
        <v>438.9849853515625</v>
      </c>
      <c r="C2602">
        <v>185.25664646754538</v>
      </c>
      <c r="D2602" s="25">
        <f t="shared" si="120"/>
        <v>253.72833888401712</v>
      </c>
      <c r="E2602">
        <v>239.20849626907079</v>
      </c>
      <c r="F2602" s="25">
        <f t="shared" si="121"/>
        <v>199.77648908249171</v>
      </c>
      <c r="G2602">
        <v>448.78445682309541</v>
      </c>
      <c r="H2602" s="25">
        <f t="shared" si="122"/>
        <v>-9.799471471532911</v>
      </c>
      <c r="K2602">
        <v>11.286879236982628</v>
      </c>
      <c r="L2602">
        <v>2600</v>
      </c>
      <c r="M2602" s="25"/>
      <c r="O2602" s="25"/>
      <c r="Q2602" s="25"/>
    </row>
    <row r="2603" spans="1:17" x14ac:dyDescent="0.25">
      <c r="A2603" s="5">
        <f>+'Net Hash Rate'!B2602</f>
        <v>42422</v>
      </c>
      <c r="B2603">
        <f>+'Net Hash Rate'!G2602</f>
        <v>438.07199096679688</v>
      </c>
      <c r="C2603">
        <v>160.73617104605796</v>
      </c>
      <c r="D2603" s="25">
        <f t="shared" si="120"/>
        <v>277.33581992073891</v>
      </c>
      <c r="E2603">
        <v>205.36419160470996</v>
      </c>
      <c r="F2603" s="25">
        <f t="shared" si="121"/>
        <v>232.70779936208692</v>
      </c>
      <c r="G2603">
        <v>378.72173746479325</v>
      </c>
      <c r="H2603" s="25">
        <f t="shared" si="122"/>
        <v>59.350253502003625</v>
      </c>
      <c r="K2603">
        <v>14.914530366297711</v>
      </c>
      <c r="L2603">
        <v>2601</v>
      </c>
      <c r="M2603" s="25"/>
      <c r="O2603" s="25"/>
      <c r="Q2603" s="25"/>
    </row>
    <row r="2604" spans="1:17" x14ac:dyDescent="0.25">
      <c r="A2604" s="5">
        <f>+'Net Hash Rate'!B2603</f>
        <v>42423</v>
      </c>
      <c r="B2604">
        <f>+'Net Hash Rate'!G2603</f>
        <v>419.98098754882813</v>
      </c>
      <c r="C2604">
        <v>151.13331327938664</v>
      </c>
      <c r="D2604" s="25">
        <f t="shared" si="120"/>
        <v>268.84767426944148</v>
      </c>
      <c r="E2604">
        <v>192.78670778268392</v>
      </c>
      <c r="F2604" s="25">
        <f t="shared" si="121"/>
        <v>227.19427976614421</v>
      </c>
      <c r="G2604">
        <v>354.58931873074232</v>
      </c>
      <c r="H2604" s="25">
        <f t="shared" si="122"/>
        <v>65.391668818085805</v>
      </c>
      <c r="K2604">
        <v>15.490560275839753</v>
      </c>
      <c r="L2604">
        <v>2602</v>
      </c>
      <c r="M2604" s="25"/>
      <c r="O2604" s="25"/>
      <c r="Q2604" s="25"/>
    </row>
    <row r="2605" spans="1:17" x14ac:dyDescent="0.25">
      <c r="A2605" s="5">
        <f>+'Net Hash Rate'!B2604</f>
        <v>42424</v>
      </c>
      <c r="B2605">
        <f>+'Net Hash Rate'!G2604</f>
        <v>424.36199951171875</v>
      </c>
      <c r="C2605">
        <v>161.20137532884067</v>
      </c>
      <c r="D2605" s="25">
        <f t="shared" si="120"/>
        <v>263.16062418287811</v>
      </c>
      <c r="E2605">
        <v>206.53021556444227</v>
      </c>
      <c r="F2605" s="25">
        <f t="shared" si="121"/>
        <v>217.83178394727648</v>
      </c>
      <c r="G2605">
        <v>382.6100954596364</v>
      </c>
      <c r="H2605" s="25">
        <f t="shared" si="122"/>
        <v>41.751904052082352</v>
      </c>
      <c r="K2605">
        <v>13.933414019775778</v>
      </c>
      <c r="L2605">
        <v>2603</v>
      </c>
      <c r="M2605" s="25"/>
      <c r="O2605" s="25"/>
      <c r="Q2605" s="25"/>
    </row>
    <row r="2606" spans="1:17" x14ac:dyDescent="0.25">
      <c r="A2606" s="5">
        <f>+'Net Hash Rate'!B2605</f>
        <v>42425</v>
      </c>
      <c r="B2606">
        <f>+'Net Hash Rate'!G2605</f>
        <v>423.51699829101563</v>
      </c>
      <c r="C2606">
        <v>133.03698976053906</v>
      </c>
      <c r="D2606" s="25">
        <f t="shared" si="120"/>
        <v>290.48000853047654</v>
      </c>
      <c r="E2606">
        <v>167.64864259521551</v>
      </c>
      <c r="F2606" s="25">
        <f t="shared" si="121"/>
        <v>255.86835569580012</v>
      </c>
      <c r="G2606">
        <v>302.09760803151613</v>
      </c>
      <c r="H2606" s="25">
        <f t="shared" si="122"/>
        <v>121.41939025949949</v>
      </c>
      <c r="K2606">
        <v>20.142118719470282</v>
      </c>
      <c r="L2606">
        <v>2604</v>
      </c>
      <c r="M2606" s="25"/>
      <c r="O2606" s="25"/>
      <c r="Q2606" s="25"/>
    </row>
    <row r="2607" spans="1:17" x14ac:dyDescent="0.25">
      <c r="A2607" s="5">
        <f>+'Net Hash Rate'!B2606</f>
        <v>42426</v>
      </c>
      <c r="B2607">
        <f>+'Net Hash Rate'!G2606</f>
        <v>432.06399536132813</v>
      </c>
      <c r="C2607">
        <v>165.52883372843925</v>
      </c>
      <c r="D2607" s="25">
        <f t="shared" si="120"/>
        <v>266.53516163288884</v>
      </c>
      <c r="E2607">
        <v>212.21536502097425</v>
      </c>
      <c r="F2607" s="25">
        <f t="shared" si="121"/>
        <v>219.84863034035388</v>
      </c>
      <c r="G2607">
        <v>393.56919582682639</v>
      </c>
      <c r="H2607" s="25">
        <f t="shared" si="122"/>
        <v>38.494799534501738</v>
      </c>
      <c r="K2607">
        <v>13.701690192203595</v>
      </c>
      <c r="L2607">
        <v>2605</v>
      </c>
      <c r="M2607" s="25"/>
      <c r="O2607" s="25"/>
      <c r="Q2607" s="25"/>
    </row>
    <row r="2608" spans="1:17" x14ac:dyDescent="0.25">
      <c r="A2608" s="5">
        <f>+'Net Hash Rate'!B2607</f>
        <v>42427</v>
      </c>
      <c r="B2608">
        <f>+'Net Hash Rate'!G2607</f>
        <v>432.13800048828125</v>
      </c>
      <c r="C2608">
        <v>159.85246571382592</v>
      </c>
      <c r="D2608" s="25">
        <f t="shared" si="120"/>
        <v>272.2855347744553</v>
      </c>
      <c r="E2608">
        <v>204.3696857188456</v>
      </c>
      <c r="F2608" s="25">
        <f t="shared" si="121"/>
        <v>227.76831476943565</v>
      </c>
      <c r="G2608">
        <v>377.29682682834482</v>
      </c>
      <c r="H2608" s="25">
        <f t="shared" si="122"/>
        <v>54.84117365993643</v>
      </c>
      <c r="K2608">
        <v>14.679382121907112</v>
      </c>
      <c r="L2608">
        <v>2606</v>
      </c>
      <c r="M2608" s="25"/>
      <c r="O2608" s="25"/>
      <c r="Q2608" s="25"/>
    </row>
    <row r="2609" spans="1:17" x14ac:dyDescent="0.25">
      <c r="A2609" s="5">
        <f>+'Net Hash Rate'!B2608</f>
        <v>42428</v>
      </c>
      <c r="B2609">
        <f>+'Net Hash Rate'!G2608</f>
        <v>432.6400146484375</v>
      </c>
      <c r="C2609">
        <v>169.8839862403054</v>
      </c>
      <c r="D2609" s="25">
        <f t="shared" si="120"/>
        <v>262.75602840813212</v>
      </c>
      <c r="E2609">
        <v>218.21075410192552</v>
      </c>
      <c r="F2609" s="25">
        <f t="shared" si="121"/>
        <v>214.42926054651198</v>
      </c>
      <c r="G2609">
        <v>405.93608386038881</v>
      </c>
      <c r="H2609" s="25">
        <f t="shared" si="122"/>
        <v>26.703930788048694</v>
      </c>
      <c r="K2609">
        <v>13.048968430606228</v>
      </c>
      <c r="L2609">
        <v>2607</v>
      </c>
      <c r="M2609" s="25"/>
      <c r="O2609" s="25"/>
      <c r="Q2609" s="25"/>
    </row>
    <row r="2610" spans="1:17" x14ac:dyDescent="0.25">
      <c r="A2610" s="5">
        <f>+'Net Hash Rate'!B2609</f>
        <v>42429</v>
      </c>
      <c r="B2610">
        <f>+'Net Hash Rate'!G2609</f>
        <v>436.60800170898438</v>
      </c>
      <c r="C2610">
        <v>170.7228258798169</v>
      </c>
      <c r="D2610" s="25">
        <f t="shared" si="120"/>
        <v>265.88517582916745</v>
      </c>
      <c r="E2610">
        <v>219.21830652097478</v>
      </c>
      <c r="F2610" s="25">
        <f t="shared" si="121"/>
        <v>217.3896951880096</v>
      </c>
      <c r="G2610">
        <v>407.59900107155283</v>
      </c>
      <c r="H2610" s="25">
        <f t="shared" si="122"/>
        <v>29.009000637431541</v>
      </c>
      <c r="K2610">
        <v>13.158430714643288</v>
      </c>
      <c r="L2610">
        <v>2608</v>
      </c>
      <c r="M2610" s="25"/>
      <c r="O2610" s="25"/>
      <c r="Q2610" s="25"/>
    </row>
    <row r="2611" spans="1:17" x14ac:dyDescent="0.25">
      <c r="A2611" s="5">
        <f>+'Net Hash Rate'!B2610</f>
        <v>42430</v>
      </c>
      <c r="B2611">
        <f>+'Net Hash Rate'!G2610</f>
        <v>433.63699340820313</v>
      </c>
      <c r="C2611">
        <v>146.20973370228418</v>
      </c>
      <c r="D2611" s="25">
        <f t="shared" si="120"/>
        <v>287.42725970591891</v>
      </c>
      <c r="E2611">
        <v>185.46275080608871</v>
      </c>
      <c r="F2611" s="25">
        <f t="shared" si="121"/>
        <v>248.17424260211442</v>
      </c>
      <c r="G2611">
        <v>337.94109574581751</v>
      </c>
      <c r="H2611" s="25">
        <f t="shared" si="122"/>
        <v>95.695897662385619</v>
      </c>
      <c r="K2611">
        <v>17.573819140321422</v>
      </c>
      <c r="L2611">
        <v>2609</v>
      </c>
      <c r="M2611" s="25"/>
      <c r="O2611" s="25"/>
      <c r="Q2611" s="25"/>
    </row>
    <row r="2612" spans="1:17" x14ac:dyDescent="0.25">
      <c r="A2612" s="5">
        <f>+'Net Hash Rate'!B2611</f>
        <v>42431</v>
      </c>
      <c r="B2612">
        <f>+'Net Hash Rate'!G2611</f>
        <v>421.59799194335938</v>
      </c>
      <c r="C2612">
        <v>133.87894194837574</v>
      </c>
      <c r="D2612" s="25">
        <f t="shared" si="120"/>
        <v>287.71904999498361</v>
      </c>
      <c r="E2612">
        <v>168.88518308954727</v>
      </c>
      <c r="F2612" s="25">
        <f t="shared" si="121"/>
        <v>252.71280885381211</v>
      </c>
      <c r="G2612">
        <v>304.86692680242811</v>
      </c>
      <c r="H2612" s="25">
        <f t="shared" si="122"/>
        <v>116.73106514093126</v>
      </c>
      <c r="K2612">
        <v>19.725788815864025</v>
      </c>
      <c r="L2612">
        <v>2610</v>
      </c>
      <c r="M2612" s="25"/>
      <c r="O2612" s="25"/>
      <c r="Q2612" s="25"/>
    </row>
    <row r="2613" spans="1:17" x14ac:dyDescent="0.25">
      <c r="A2613" s="5">
        <f>+'Net Hash Rate'!B2612</f>
        <v>42432</v>
      </c>
      <c r="B2613">
        <f>+'Net Hash Rate'!G2612</f>
        <v>419.46600341796875</v>
      </c>
      <c r="C2613">
        <v>153.44843396253481</v>
      </c>
      <c r="D2613" s="25">
        <f t="shared" si="120"/>
        <v>266.01756945543394</v>
      </c>
      <c r="E2613">
        <v>196.00509071059864</v>
      </c>
      <c r="F2613" s="25">
        <f t="shared" si="121"/>
        <v>223.46091270737011</v>
      </c>
      <c r="G2613">
        <v>361.31642384845259</v>
      </c>
      <c r="H2613" s="25">
        <f t="shared" si="122"/>
        <v>58.149579569516163</v>
      </c>
      <c r="K2613">
        <v>15.002169236945228</v>
      </c>
      <c r="L2613">
        <v>2611</v>
      </c>
      <c r="M2613" s="25"/>
      <c r="O2613" s="25"/>
      <c r="Q2613" s="25"/>
    </row>
    <row r="2614" spans="1:17" x14ac:dyDescent="0.25">
      <c r="A2614" s="5">
        <f>+'Net Hash Rate'!B2613</f>
        <v>42433</v>
      </c>
      <c r="B2614">
        <f>+'Net Hash Rate'!G2613</f>
        <v>407.98199462890625</v>
      </c>
      <c r="C2614">
        <v>138.16160553554522</v>
      </c>
      <c r="D2614" s="25">
        <f t="shared" si="120"/>
        <v>269.82038909336103</v>
      </c>
      <c r="E2614">
        <v>175.32208009912847</v>
      </c>
      <c r="F2614" s="25">
        <f t="shared" si="121"/>
        <v>232.65991452977778</v>
      </c>
      <c r="G2614">
        <v>319.67194354136734</v>
      </c>
      <c r="H2614" s="25">
        <f t="shared" si="122"/>
        <v>88.310051087538909</v>
      </c>
      <c r="K2614">
        <v>17.426282668054952</v>
      </c>
      <c r="L2614">
        <v>2612</v>
      </c>
      <c r="M2614" s="25"/>
      <c r="O2614" s="25"/>
      <c r="Q2614" s="25"/>
    </row>
    <row r="2615" spans="1:17" x14ac:dyDescent="0.25">
      <c r="A2615" s="5">
        <f>+'Net Hash Rate'!B2614</f>
        <v>42434</v>
      </c>
      <c r="B2615">
        <f>+'Net Hash Rate'!G2614</f>
        <v>397.8330078125</v>
      </c>
      <c r="C2615">
        <v>159.59118757536567</v>
      </c>
      <c r="D2615" s="25">
        <f t="shared" si="120"/>
        <v>238.24182023713433</v>
      </c>
      <c r="E2615">
        <v>205.31799715726464</v>
      </c>
      <c r="F2615" s="25">
        <f t="shared" si="121"/>
        <v>192.51501065523536</v>
      </c>
      <c r="G2615">
        <v>382.94378897815142</v>
      </c>
      <c r="H2615" s="25">
        <f t="shared" si="122"/>
        <v>14.889218834348583</v>
      </c>
      <c r="K2615">
        <v>12.504269897619585</v>
      </c>
      <c r="L2615">
        <v>2613</v>
      </c>
      <c r="M2615" s="25"/>
      <c r="O2615" s="25"/>
      <c r="Q2615" s="25"/>
    </row>
    <row r="2616" spans="1:17" x14ac:dyDescent="0.25">
      <c r="A2616" s="5">
        <f>+'Net Hash Rate'!B2615</f>
        <v>42435</v>
      </c>
      <c r="B2616">
        <f>+'Net Hash Rate'!G2615</f>
        <v>404.54998779296875</v>
      </c>
      <c r="C2616">
        <v>162.5144856072784</v>
      </c>
      <c r="D2616" s="25">
        <f t="shared" si="120"/>
        <v>242.03550218569035</v>
      </c>
      <c r="E2616">
        <v>209.10065836432562</v>
      </c>
      <c r="F2616" s="25">
        <f t="shared" si="121"/>
        <v>195.44932942864313</v>
      </c>
      <c r="G2616">
        <v>390.06464643907526</v>
      </c>
      <c r="H2616" s="25">
        <f t="shared" si="122"/>
        <v>14.485341353893489</v>
      </c>
      <c r="K2616">
        <v>12.469047592191068</v>
      </c>
      <c r="L2616">
        <v>2614</v>
      </c>
      <c r="M2616" s="25"/>
      <c r="O2616" s="25"/>
      <c r="Q2616" s="25"/>
    </row>
    <row r="2617" spans="1:17" x14ac:dyDescent="0.25">
      <c r="A2617" s="5">
        <f>+'Net Hash Rate'!B2616</f>
        <v>42436</v>
      </c>
      <c r="B2617">
        <f>+'Net Hash Rate'!G2616</f>
        <v>412.98199462890625</v>
      </c>
      <c r="C2617">
        <v>169.18826524049371</v>
      </c>
      <c r="D2617" s="25">
        <f t="shared" si="120"/>
        <v>243.79372938841254</v>
      </c>
      <c r="E2617">
        <v>217.99978209228934</v>
      </c>
      <c r="F2617" s="25">
        <f t="shared" si="121"/>
        <v>194.98221253661691</v>
      </c>
      <c r="G2617">
        <v>407.60811930308932</v>
      </c>
      <c r="H2617" s="25">
        <f t="shared" si="122"/>
        <v>5.3738753258169254</v>
      </c>
      <c r="K2617">
        <v>11.987026592693681</v>
      </c>
      <c r="L2617">
        <v>2615</v>
      </c>
      <c r="M2617" s="25"/>
      <c r="O2617" s="25"/>
      <c r="Q2617" s="25"/>
    </row>
    <row r="2618" spans="1:17" x14ac:dyDescent="0.25">
      <c r="A2618" s="5">
        <f>+'Net Hash Rate'!B2617</f>
        <v>42437</v>
      </c>
      <c r="B2618">
        <f>+'Net Hash Rate'!G2617</f>
        <v>411.75799560546875</v>
      </c>
      <c r="C2618">
        <v>151.71072534516105</v>
      </c>
      <c r="D2618" s="25">
        <f t="shared" si="120"/>
        <v>260.0472702603077</v>
      </c>
      <c r="E2618">
        <v>193.89834453076742</v>
      </c>
      <c r="F2618" s="25">
        <f t="shared" si="121"/>
        <v>217.85965107470133</v>
      </c>
      <c r="G2618">
        <v>357.77615125725549</v>
      </c>
      <c r="H2618" s="25">
        <f t="shared" si="122"/>
        <v>53.981844348213258</v>
      </c>
      <c r="K2618">
        <v>14.793758469254259</v>
      </c>
      <c r="L2618">
        <v>2616</v>
      </c>
      <c r="M2618" s="25"/>
      <c r="O2618" s="25"/>
      <c r="Q2618" s="25"/>
    </row>
    <row r="2619" spans="1:17" x14ac:dyDescent="0.25">
      <c r="A2619" s="5">
        <f>+'Net Hash Rate'!B2618</f>
        <v>42438</v>
      </c>
      <c r="B2619">
        <f>+'Net Hash Rate'!G2618</f>
        <v>412.61801147460938</v>
      </c>
      <c r="C2619">
        <v>148.90236681133808</v>
      </c>
      <c r="D2619" s="25">
        <f t="shared" si="120"/>
        <v>263.71564466327129</v>
      </c>
      <c r="E2619">
        <v>189.98530200957211</v>
      </c>
      <c r="F2619" s="25">
        <f t="shared" si="121"/>
        <v>222.63270946503727</v>
      </c>
      <c r="G2619">
        <v>349.57196378711205</v>
      </c>
      <c r="H2619" s="25">
        <f t="shared" si="122"/>
        <v>63.046047687497321</v>
      </c>
      <c r="K2619">
        <v>15.405850242634509</v>
      </c>
      <c r="L2619">
        <v>2617</v>
      </c>
      <c r="M2619" s="25"/>
      <c r="O2619" s="25"/>
      <c r="Q2619" s="25"/>
    </row>
    <row r="2620" spans="1:17" x14ac:dyDescent="0.25">
      <c r="A2620" s="5">
        <f>+'Net Hash Rate'!B2619</f>
        <v>42439</v>
      </c>
      <c r="B2620">
        <f>+'Net Hash Rate'!G2619</f>
        <v>416.16000366210938</v>
      </c>
      <c r="C2620">
        <v>158.48139265536284</v>
      </c>
      <c r="D2620" s="25">
        <f t="shared" si="120"/>
        <v>257.67861100674656</v>
      </c>
      <c r="E2620">
        <v>203.08514690655994</v>
      </c>
      <c r="F2620" s="25">
        <f t="shared" si="121"/>
        <v>213.07485675554943</v>
      </c>
      <c r="G2620">
        <v>376.34843029533522</v>
      </c>
      <c r="H2620" s="25">
        <f t="shared" si="122"/>
        <v>39.811573366774155</v>
      </c>
      <c r="K2620">
        <v>13.864946500542453</v>
      </c>
      <c r="L2620">
        <v>2618</v>
      </c>
      <c r="M2620" s="25"/>
      <c r="O2620" s="25"/>
      <c r="Q2620" s="25"/>
    </row>
    <row r="2621" spans="1:17" x14ac:dyDescent="0.25">
      <c r="A2621" s="5">
        <f>+'Net Hash Rate'!B2620</f>
        <v>42440</v>
      </c>
      <c r="B2621">
        <f>+'Net Hash Rate'!G2620</f>
        <v>419.88699340820313</v>
      </c>
      <c r="C2621">
        <v>153.8241781642482</v>
      </c>
      <c r="D2621" s="25">
        <f t="shared" si="120"/>
        <v>266.0628152439549</v>
      </c>
      <c r="E2621">
        <v>196.50817653446691</v>
      </c>
      <c r="F2621" s="25">
        <f t="shared" si="121"/>
        <v>223.37881687373621</v>
      </c>
      <c r="G2621">
        <v>362.3141682035818</v>
      </c>
      <c r="H2621" s="25">
        <f t="shared" si="122"/>
        <v>57.572825204621324</v>
      </c>
      <c r="K2621">
        <v>14.959956446606407</v>
      </c>
      <c r="L2621">
        <v>2619</v>
      </c>
      <c r="M2621" s="25"/>
      <c r="O2621" s="25"/>
      <c r="Q2621" s="25"/>
    </row>
    <row r="2622" spans="1:17" x14ac:dyDescent="0.25">
      <c r="A2622" s="5">
        <f>+'Net Hash Rate'!B2621</f>
        <v>42441</v>
      </c>
      <c r="B2622">
        <f>+'Net Hash Rate'!G2621</f>
        <v>410.13198852539063</v>
      </c>
      <c r="C2622">
        <v>165.23465967335764</v>
      </c>
      <c r="D2622" s="25">
        <f t="shared" si="120"/>
        <v>244.89732885203298</v>
      </c>
      <c r="E2622">
        <v>212.64598823389019</v>
      </c>
      <c r="F2622" s="25">
        <f t="shared" si="121"/>
        <v>197.48600029150043</v>
      </c>
      <c r="G2622">
        <v>396.81529402727881</v>
      </c>
      <c r="H2622" s="25">
        <f t="shared" si="122"/>
        <v>13.316694498111815</v>
      </c>
      <c r="K2622">
        <v>12.396901902769141</v>
      </c>
      <c r="L2622">
        <v>2620</v>
      </c>
      <c r="M2622" s="25"/>
      <c r="O2622" s="25"/>
      <c r="Q2622" s="25"/>
    </row>
    <row r="2623" spans="1:17" x14ac:dyDescent="0.25">
      <c r="A2623" s="5">
        <f>+'Net Hash Rate'!B2622</f>
        <v>42442</v>
      </c>
      <c r="B2623">
        <f>+'Net Hash Rate'!G2622</f>
        <v>412.29098510742188</v>
      </c>
      <c r="C2623">
        <v>149.11615799769265</v>
      </c>
      <c r="D2623" s="25">
        <f t="shared" si="120"/>
        <v>263.17482710972922</v>
      </c>
      <c r="E2623">
        <v>190.29317194493387</v>
      </c>
      <c r="F2623" s="25">
        <f t="shared" si="121"/>
        <v>221.997813162488</v>
      </c>
      <c r="G2623">
        <v>350.24528262299231</v>
      </c>
      <c r="H2623" s="25">
        <f t="shared" si="122"/>
        <v>62.045702484429569</v>
      </c>
      <c r="K2623">
        <v>15.339130367068963</v>
      </c>
      <c r="L2623">
        <v>2621</v>
      </c>
      <c r="M2623" s="25"/>
      <c r="O2623" s="25"/>
      <c r="Q2623" s="25"/>
    </row>
    <row r="2624" spans="1:17" x14ac:dyDescent="0.25">
      <c r="A2624" s="5">
        <f>+'Net Hash Rate'!B2623</f>
        <v>42443</v>
      </c>
      <c r="B2624">
        <f>+'Net Hash Rate'!G2623</f>
        <v>415.09100341796875</v>
      </c>
      <c r="C2624">
        <v>135.84034192997996</v>
      </c>
      <c r="D2624" s="25">
        <f t="shared" si="120"/>
        <v>279.25066148798879</v>
      </c>
      <c r="E2624">
        <v>171.84353702129692</v>
      </c>
      <c r="F2624" s="25">
        <f t="shared" si="121"/>
        <v>243.24746639667183</v>
      </c>
      <c r="G2624">
        <v>311.69794835351752</v>
      </c>
      <c r="H2624" s="25">
        <f t="shared" si="122"/>
        <v>103.39305506445123</v>
      </c>
      <c r="K2624">
        <v>18.615058632193691</v>
      </c>
      <c r="L2624">
        <v>2622</v>
      </c>
      <c r="M2624" s="25"/>
      <c r="O2624" s="25"/>
      <c r="Q2624" s="25"/>
    </row>
    <row r="2625" spans="1:17" x14ac:dyDescent="0.25">
      <c r="A2625" s="5">
        <f>+'Net Hash Rate'!B2624</f>
        <v>42444</v>
      </c>
      <c r="B2625">
        <f>+'Net Hash Rate'!G2624</f>
        <v>415.38299560546875</v>
      </c>
      <c r="C2625">
        <v>144.81529384468786</v>
      </c>
      <c r="D2625" s="25">
        <f t="shared" si="120"/>
        <v>270.56770176078089</v>
      </c>
      <c r="E2625">
        <v>184.23279446330102</v>
      </c>
      <c r="F2625" s="25">
        <f t="shared" si="121"/>
        <v>231.15020114216773</v>
      </c>
      <c r="G2625">
        <v>337.35007561630363</v>
      </c>
      <c r="H2625" s="25">
        <f t="shared" si="122"/>
        <v>78.032919989165123</v>
      </c>
      <c r="K2625">
        <v>16.473963950906665</v>
      </c>
      <c r="L2625">
        <v>2623</v>
      </c>
      <c r="M2625" s="25"/>
      <c r="O2625" s="25"/>
      <c r="Q2625" s="25"/>
    </row>
    <row r="2626" spans="1:17" x14ac:dyDescent="0.25">
      <c r="A2626" s="5">
        <f>+'Net Hash Rate'!B2625</f>
        <v>42445</v>
      </c>
      <c r="B2626">
        <f>+'Net Hash Rate'!G2625</f>
        <v>416.25299072265625</v>
      </c>
      <c r="C2626">
        <v>150.72746854944731</v>
      </c>
      <c r="D2626" s="25">
        <f t="shared" si="120"/>
        <v>265.52552217320897</v>
      </c>
      <c r="E2626">
        <v>192.36825082305796</v>
      </c>
      <c r="F2626" s="25">
        <f t="shared" si="121"/>
        <v>223.88473989959829</v>
      </c>
      <c r="G2626">
        <v>354.12186956489853</v>
      </c>
      <c r="H2626" s="25">
        <f t="shared" si="122"/>
        <v>62.131121157757718</v>
      </c>
      <c r="K2626">
        <v>15.303777172782793</v>
      </c>
      <c r="L2626">
        <v>2624</v>
      </c>
      <c r="M2626" s="25"/>
      <c r="O2626" s="25"/>
      <c r="Q2626" s="25"/>
    </row>
    <row r="2627" spans="1:17" x14ac:dyDescent="0.25">
      <c r="A2627" s="5">
        <f>+'Net Hash Rate'!B2626</f>
        <v>42446</v>
      </c>
      <c r="B2627">
        <f>+'Net Hash Rate'!G2626</f>
        <v>418.45199584960938</v>
      </c>
      <c r="C2627">
        <v>146.17925802087035</v>
      </c>
      <c r="D2627" s="25">
        <f t="shared" si="120"/>
        <v>272.27273782873903</v>
      </c>
      <c r="E2627">
        <v>186.00020596233659</v>
      </c>
      <c r="F2627" s="25">
        <f t="shared" si="121"/>
        <v>232.45178988727278</v>
      </c>
      <c r="G2627">
        <v>340.68467824096194</v>
      </c>
      <c r="H2627" s="25">
        <f t="shared" si="122"/>
        <v>77.767317608647431</v>
      </c>
      <c r="K2627">
        <v>16.4098195690746</v>
      </c>
      <c r="L2627">
        <v>2625</v>
      </c>
      <c r="M2627" s="25"/>
      <c r="O2627" s="25"/>
      <c r="Q2627" s="25"/>
    </row>
    <row r="2628" spans="1:17" x14ac:dyDescent="0.25">
      <c r="A2628" s="5">
        <f>+'Net Hash Rate'!B2627</f>
        <v>42447</v>
      </c>
      <c r="B2628">
        <f>+'Net Hash Rate'!G2627</f>
        <v>408.0360107421875</v>
      </c>
      <c r="C2628">
        <v>148.9539269339478</v>
      </c>
      <c r="D2628" s="25">
        <f t="shared" ref="D2628:D2691" si="123">+B2628-C2628</f>
        <v>259.0820838082397</v>
      </c>
      <c r="E2628">
        <v>190.23142117192353</v>
      </c>
      <c r="F2628" s="25">
        <f t="shared" ref="F2628:F2691" si="124">+B2628-E2628</f>
        <v>217.80458957026397</v>
      </c>
      <c r="G2628">
        <v>350.57384753934025</v>
      </c>
      <c r="H2628" s="25">
        <f t="shared" ref="H2628:H2691" si="125">+B2628-G2628</f>
        <v>57.46216320284725</v>
      </c>
      <c r="K2628">
        <v>15.063826247662945</v>
      </c>
      <c r="L2628">
        <v>2626</v>
      </c>
      <c r="M2628" s="25"/>
      <c r="O2628" s="25"/>
      <c r="Q2628" s="25"/>
    </row>
    <row r="2629" spans="1:17" x14ac:dyDescent="0.25">
      <c r="A2629" s="5">
        <f>+'Net Hash Rate'!B2628</f>
        <v>42448</v>
      </c>
      <c r="B2629">
        <f>+'Net Hash Rate'!G2628</f>
        <v>408.51998901367188</v>
      </c>
      <c r="C2629">
        <v>154.03000363791162</v>
      </c>
      <c r="D2629" s="25">
        <f t="shared" si="123"/>
        <v>254.48998537576026</v>
      </c>
      <c r="E2629">
        <v>197.22640088628884</v>
      </c>
      <c r="F2629" s="25">
        <f t="shared" si="124"/>
        <v>211.29358812738303</v>
      </c>
      <c r="G2629">
        <v>365.02280599761036</v>
      </c>
      <c r="H2629" s="25">
        <f t="shared" si="125"/>
        <v>43.497183016061513</v>
      </c>
      <c r="K2629">
        <v>14.139511714134185</v>
      </c>
      <c r="L2629">
        <v>2627</v>
      </c>
      <c r="M2629" s="25"/>
      <c r="O2629" s="25"/>
      <c r="Q2629" s="25"/>
    </row>
    <row r="2630" spans="1:17" x14ac:dyDescent="0.25">
      <c r="A2630" s="5">
        <f>+'Net Hash Rate'!B2629</f>
        <v>42449</v>
      </c>
      <c r="B2630">
        <f>+'Net Hash Rate'!G2629</f>
        <v>410.75100708007813</v>
      </c>
      <c r="C2630">
        <v>146.51715530026138</v>
      </c>
      <c r="D2630" s="25">
        <f t="shared" si="123"/>
        <v>264.23385177981675</v>
      </c>
      <c r="E2630">
        <v>186.760989669444</v>
      </c>
      <c r="F2630" s="25">
        <f t="shared" si="124"/>
        <v>223.99001741063412</v>
      </c>
      <c r="G2630">
        <v>343.08816427653414</v>
      </c>
      <c r="H2630" s="25">
        <f t="shared" si="125"/>
        <v>67.662842803543981</v>
      </c>
      <c r="K2630">
        <v>15.757972723324261</v>
      </c>
      <c r="L2630">
        <v>2628</v>
      </c>
      <c r="M2630" s="25"/>
      <c r="O2630" s="25"/>
      <c r="Q2630" s="25"/>
    </row>
    <row r="2631" spans="1:17" x14ac:dyDescent="0.25">
      <c r="A2631" s="5">
        <f>+'Net Hash Rate'!B2630</f>
        <v>42450</v>
      </c>
      <c r="B2631">
        <f>+'Net Hash Rate'!G2630</f>
        <v>411.42300415039063</v>
      </c>
      <c r="C2631">
        <v>144.17453429452277</v>
      </c>
      <c r="D2631" s="25">
        <f t="shared" si="123"/>
        <v>267.24846985586782</v>
      </c>
      <c r="E2631">
        <v>183.49861775407871</v>
      </c>
      <c r="F2631" s="25">
        <f t="shared" si="124"/>
        <v>227.92438639631192</v>
      </c>
      <c r="G2631">
        <v>336.25301995272383</v>
      </c>
      <c r="H2631" s="25">
        <f t="shared" si="125"/>
        <v>75.169984197666793</v>
      </c>
      <c r="K2631">
        <v>16.310521981109769</v>
      </c>
      <c r="L2631">
        <v>2629</v>
      </c>
      <c r="M2631" s="25"/>
      <c r="O2631" s="25"/>
      <c r="Q2631" s="25"/>
    </row>
    <row r="2632" spans="1:17" x14ac:dyDescent="0.25">
      <c r="A2632" s="5">
        <f>+'Net Hash Rate'!B2631</f>
        <v>42451</v>
      </c>
      <c r="B2632">
        <f>+'Net Hash Rate'!G2631</f>
        <v>416.92599487304688</v>
      </c>
      <c r="C2632">
        <v>138.42170449495859</v>
      </c>
      <c r="D2632" s="25">
        <f t="shared" si="123"/>
        <v>278.50429037808829</v>
      </c>
      <c r="E2632">
        <v>175.34008678237359</v>
      </c>
      <c r="F2632" s="25">
        <f t="shared" si="124"/>
        <v>241.58590809067329</v>
      </c>
      <c r="G2632">
        <v>318.74954277783718</v>
      </c>
      <c r="H2632" s="25">
        <f t="shared" si="125"/>
        <v>98.176452095209697</v>
      </c>
      <c r="K2632">
        <v>18.105080870113422</v>
      </c>
      <c r="L2632">
        <v>2630</v>
      </c>
      <c r="M2632" s="25"/>
      <c r="O2632" s="25"/>
      <c r="Q2632" s="25"/>
    </row>
    <row r="2633" spans="1:17" x14ac:dyDescent="0.25">
      <c r="A2633" s="5">
        <f>+'Net Hash Rate'!B2632</f>
        <v>42452</v>
      </c>
      <c r="B2633">
        <f>+'Net Hash Rate'!G2632</f>
        <v>417.385986328125</v>
      </c>
      <c r="C2633">
        <v>156.94156190077206</v>
      </c>
      <c r="D2633" s="25">
        <f t="shared" si="123"/>
        <v>260.44442442735294</v>
      </c>
      <c r="E2633">
        <v>200.91082056633115</v>
      </c>
      <c r="F2633" s="25">
        <f t="shared" si="124"/>
        <v>216.47516576179385</v>
      </c>
      <c r="G2633">
        <v>371.70940585269528</v>
      </c>
      <c r="H2633" s="25">
        <f t="shared" si="125"/>
        <v>45.676580475429716</v>
      </c>
      <c r="K2633">
        <v>14.215991754149318</v>
      </c>
      <c r="L2633">
        <v>2631</v>
      </c>
      <c r="M2633" s="25"/>
      <c r="O2633" s="25"/>
      <c r="Q2633" s="25"/>
    </row>
    <row r="2634" spans="1:17" x14ac:dyDescent="0.25">
      <c r="A2634" s="5">
        <f>+'Net Hash Rate'!B2633</f>
        <v>42453</v>
      </c>
      <c r="B2634">
        <f>+'Net Hash Rate'!G2633</f>
        <v>414.34100341796875</v>
      </c>
      <c r="C2634">
        <v>158.10211041697301</v>
      </c>
      <c r="D2634" s="25">
        <f t="shared" si="123"/>
        <v>256.23889300099574</v>
      </c>
      <c r="E2634">
        <v>202.63053023773463</v>
      </c>
      <c r="F2634" s="25">
        <f t="shared" si="124"/>
        <v>211.71047318023412</v>
      </c>
      <c r="G2634">
        <v>375.60117703148291</v>
      </c>
      <c r="H2634" s="25">
        <f t="shared" si="125"/>
        <v>38.739826386485845</v>
      </c>
      <c r="K2634">
        <v>13.810805451390731</v>
      </c>
      <c r="L2634">
        <v>2632</v>
      </c>
      <c r="M2634" s="25"/>
      <c r="O2634" s="25"/>
      <c r="Q2634" s="25"/>
    </row>
    <row r="2635" spans="1:17" x14ac:dyDescent="0.25">
      <c r="A2635" s="5">
        <f>+'Net Hash Rate'!B2634</f>
        <v>42454</v>
      </c>
      <c r="B2635">
        <f>+'Net Hash Rate'!G2634</f>
        <v>415.68701171875</v>
      </c>
      <c r="C2635">
        <v>154.45944962888291</v>
      </c>
      <c r="D2635" s="25">
        <f t="shared" si="123"/>
        <v>261.22756208986709</v>
      </c>
      <c r="E2635">
        <v>197.54621041219048</v>
      </c>
      <c r="F2635" s="25">
        <f t="shared" si="124"/>
        <v>218.14080130655952</v>
      </c>
      <c r="G2635">
        <v>364.91673267494878</v>
      </c>
      <c r="H2635" s="25">
        <f t="shared" si="125"/>
        <v>50.770279043801224</v>
      </c>
      <c r="K2635">
        <v>14.550783990672331</v>
      </c>
      <c r="L2635">
        <v>2633</v>
      </c>
      <c r="M2635" s="25"/>
      <c r="O2635" s="25"/>
      <c r="Q2635" s="25"/>
    </row>
    <row r="2636" spans="1:17" x14ac:dyDescent="0.25">
      <c r="A2636" s="5">
        <f>+'Net Hash Rate'!B2635</f>
        <v>42455</v>
      </c>
      <c r="B2636">
        <f>+'Net Hash Rate'!G2635</f>
        <v>416.73001098632813</v>
      </c>
      <c r="C2636">
        <v>149.28025771479932</v>
      </c>
      <c r="D2636" s="25">
        <f t="shared" si="123"/>
        <v>267.44975327152883</v>
      </c>
      <c r="E2636">
        <v>190.35047992290566</v>
      </c>
      <c r="F2636" s="25">
        <f t="shared" si="124"/>
        <v>226.37953106342246</v>
      </c>
      <c r="G2636">
        <v>349.88775809029505</v>
      </c>
      <c r="H2636" s="25">
        <f t="shared" si="125"/>
        <v>66.842252896033074</v>
      </c>
      <c r="K2636">
        <v>15.628827246154398</v>
      </c>
      <c r="L2636">
        <v>2634</v>
      </c>
      <c r="M2636" s="25"/>
      <c r="O2636" s="25"/>
      <c r="Q2636" s="25"/>
    </row>
    <row r="2637" spans="1:17" x14ac:dyDescent="0.25">
      <c r="A2637" s="5">
        <f>+'Net Hash Rate'!B2636</f>
        <v>42456</v>
      </c>
      <c r="B2637">
        <f>+'Net Hash Rate'!G2636</f>
        <v>425.37799072265625</v>
      </c>
      <c r="C2637">
        <v>165.70314469010282</v>
      </c>
      <c r="D2637" s="25">
        <f t="shared" si="123"/>
        <v>259.67484603255343</v>
      </c>
      <c r="E2637">
        <v>212.71138811095443</v>
      </c>
      <c r="F2637" s="25">
        <f t="shared" si="124"/>
        <v>212.66660261170182</v>
      </c>
      <c r="G2637">
        <v>395.31490967925254</v>
      </c>
      <c r="H2637" s="25">
        <f t="shared" si="125"/>
        <v>30.063081043403713</v>
      </c>
      <c r="K2637">
        <v>13.257666850016433</v>
      </c>
      <c r="L2637">
        <v>2635</v>
      </c>
      <c r="M2637" s="25"/>
      <c r="O2637" s="25"/>
      <c r="Q2637" s="25"/>
    </row>
    <row r="2638" spans="1:17" x14ac:dyDescent="0.25">
      <c r="A2638" s="5">
        <f>+'Net Hash Rate'!B2637</f>
        <v>42457</v>
      </c>
      <c r="B2638">
        <f>+'Net Hash Rate'!G2637</f>
        <v>422.75601196289063</v>
      </c>
      <c r="C2638">
        <v>144.17246777492718</v>
      </c>
      <c r="D2638" s="25">
        <f t="shared" si="123"/>
        <v>278.58354418796341</v>
      </c>
      <c r="E2638">
        <v>183.06321812294533</v>
      </c>
      <c r="F2638" s="25">
        <f t="shared" si="124"/>
        <v>239.6927938399453</v>
      </c>
      <c r="G2638">
        <v>334.13433784982129</v>
      </c>
      <c r="H2638" s="25">
        <f t="shared" si="125"/>
        <v>88.621674113069332</v>
      </c>
      <c r="K2638">
        <v>17.191761538876715</v>
      </c>
      <c r="L2638">
        <v>2636</v>
      </c>
      <c r="M2638" s="25"/>
      <c r="O2638" s="25"/>
      <c r="Q2638" s="25"/>
    </row>
    <row r="2639" spans="1:17" x14ac:dyDescent="0.25">
      <c r="A2639" s="5">
        <f>+'Net Hash Rate'!B2638</f>
        <v>42458</v>
      </c>
      <c r="B2639">
        <f>+'Net Hash Rate'!G2638</f>
        <v>415.55300903320313</v>
      </c>
      <c r="C2639">
        <v>163.59753518751731</v>
      </c>
      <c r="D2639" s="25">
        <f t="shared" si="123"/>
        <v>251.95547384568582</v>
      </c>
      <c r="E2639">
        <v>210.17712320456479</v>
      </c>
      <c r="F2639" s="25">
        <f t="shared" si="124"/>
        <v>205.37588582863833</v>
      </c>
      <c r="G2639">
        <v>391.11553285678605</v>
      </c>
      <c r="H2639" s="25">
        <f t="shared" si="125"/>
        <v>24.437476176417078</v>
      </c>
      <c r="K2639">
        <v>12.981933996675444</v>
      </c>
      <c r="L2639">
        <v>2637</v>
      </c>
      <c r="M2639" s="25"/>
      <c r="O2639" s="25"/>
      <c r="Q2639" s="25"/>
    </row>
    <row r="2640" spans="1:17" x14ac:dyDescent="0.25">
      <c r="A2640" s="5">
        <f>+'Net Hash Rate'!B2639</f>
        <v>42459</v>
      </c>
      <c r="B2640">
        <f>+'Net Hash Rate'!G2639</f>
        <v>412.69000244140625</v>
      </c>
      <c r="C2640">
        <v>171.81568183118904</v>
      </c>
      <c r="D2640" s="25">
        <f t="shared" si="123"/>
        <v>240.87432061021721</v>
      </c>
      <c r="E2640">
        <v>221.64114332804391</v>
      </c>
      <c r="F2640" s="25">
        <f t="shared" si="124"/>
        <v>191.04885911336234</v>
      </c>
      <c r="G2640">
        <v>415.18814851257673</v>
      </c>
      <c r="H2640" s="25">
        <f t="shared" si="125"/>
        <v>-2.4981460711704813</v>
      </c>
      <c r="K2640">
        <v>11.602468940523751</v>
      </c>
      <c r="L2640">
        <v>2638</v>
      </c>
      <c r="M2640" s="25"/>
      <c r="O2640" s="25"/>
      <c r="Q2640" s="25"/>
    </row>
    <row r="2641" spans="1:17" x14ac:dyDescent="0.25">
      <c r="A2641" s="5">
        <f>+'Net Hash Rate'!B2640</f>
        <v>42460</v>
      </c>
      <c r="B2641">
        <f>+'Net Hash Rate'!G2640</f>
        <v>415.1610107421875</v>
      </c>
      <c r="C2641">
        <v>154.97332831750958</v>
      </c>
      <c r="D2641" s="25">
        <f t="shared" si="123"/>
        <v>260.18768242467792</v>
      </c>
      <c r="E2641">
        <v>198.2762957987708</v>
      </c>
      <c r="F2641" s="25">
        <f t="shared" si="124"/>
        <v>216.8847149434167</v>
      </c>
      <c r="G2641">
        <v>366.48667297972958</v>
      </c>
      <c r="H2641" s="25">
        <f t="shared" si="125"/>
        <v>48.674337762457924</v>
      </c>
      <c r="K2641">
        <v>14.420499890439391</v>
      </c>
      <c r="L2641">
        <v>2639</v>
      </c>
      <c r="M2641" s="25"/>
      <c r="O2641" s="25"/>
      <c r="Q2641" s="25"/>
    </row>
    <row r="2642" spans="1:17" x14ac:dyDescent="0.25">
      <c r="A2642" s="5">
        <f>+'Net Hash Rate'!B2641</f>
        <v>42461</v>
      </c>
      <c r="B2642">
        <f>+'Net Hash Rate'!G2641</f>
        <v>417.00900268554688</v>
      </c>
      <c r="C2642">
        <v>133.66577571604887</v>
      </c>
      <c r="D2642" s="25">
        <f t="shared" si="123"/>
        <v>283.34322696949801</v>
      </c>
      <c r="E2642">
        <v>168.76580510757947</v>
      </c>
      <c r="F2642" s="25">
        <f t="shared" si="124"/>
        <v>248.24319757796741</v>
      </c>
      <c r="G2642">
        <v>305.11186927898018</v>
      </c>
      <c r="H2642" s="25">
        <f t="shared" si="125"/>
        <v>111.8971334065667</v>
      </c>
      <c r="K2642">
        <v>19.373879638142984</v>
      </c>
      <c r="L2642">
        <v>2640</v>
      </c>
      <c r="M2642" s="25"/>
      <c r="O2642" s="25"/>
      <c r="Q2642" s="25"/>
    </row>
    <row r="2643" spans="1:17" x14ac:dyDescent="0.25">
      <c r="A2643" s="5">
        <f>+'Net Hash Rate'!B2642</f>
        <v>42462</v>
      </c>
      <c r="B2643">
        <f>+'Net Hash Rate'!G2642</f>
        <v>419.68600463867188</v>
      </c>
      <c r="C2643">
        <v>164.30657410648038</v>
      </c>
      <c r="D2643" s="25">
        <f t="shared" si="123"/>
        <v>255.37943053219149</v>
      </c>
      <c r="E2643">
        <v>210.99903630643888</v>
      </c>
      <c r="F2643" s="25">
        <f t="shared" si="124"/>
        <v>208.68696833223299</v>
      </c>
      <c r="G2643">
        <v>392.37590572217766</v>
      </c>
      <c r="H2643" s="25">
        <f t="shared" si="125"/>
        <v>27.310098916494212</v>
      </c>
      <c r="K2643">
        <v>13.126543437621583</v>
      </c>
      <c r="L2643">
        <v>2641</v>
      </c>
      <c r="M2643" s="25"/>
      <c r="O2643" s="25"/>
      <c r="Q2643" s="25"/>
    </row>
    <row r="2644" spans="1:17" x14ac:dyDescent="0.25">
      <c r="A2644" s="5">
        <f>+'Net Hash Rate'!B2643</f>
        <v>42463</v>
      </c>
      <c r="B2644">
        <f>+'Net Hash Rate'!G2643</f>
        <v>419.385009765625</v>
      </c>
      <c r="C2644">
        <v>161.84736079550333</v>
      </c>
      <c r="D2644" s="25">
        <f t="shared" si="123"/>
        <v>257.53764897012167</v>
      </c>
      <c r="E2644">
        <v>207.61270852712389</v>
      </c>
      <c r="F2644" s="25">
        <f t="shared" si="124"/>
        <v>211.77230123850111</v>
      </c>
      <c r="G2644">
        <v>385.38820179060394</v>
      </c>
      <c r="H2644" s="25">
        <f t="shared" si="125"/>
        <v>33.996807975021056</v>
      </c>
      <c r="K2644">
        <v>13.505641018023688</v>
      </c>
      <c r="L2644">
        <v>2642</v>
      </c>
      <c r="M2644" s="25"/>
      <c r="O2644" s="25"/>
      <c r="Q2644" s="25"/>
    </row>
    <row r="2645" spans="1:17" x14ac:dyDescent="0.25">
      <c r="A2645" s="5">
        <f>+'Net Hash Rate'!B2644</f>
        <v>42464</v>
      </c>
      <c r="B2645">
        <f>+'Net Hash Rate'!G2644</f>
        <v>419.41598510742188</v>
      </c>
      <c r="C2645">
        <v>154.16602390118845</v>
      </c>
      <c r="D2645" s="25">
        <f t="shared" si="123"/>
        <v>265.24996120623342</v>
      </c>
      <c r="E2645">
        <v>196.9984706422407</v>
      </c>
      <c r="F2645" s="25">
        <f t="shared" si="124"/>
        <v>222.41751446518117</v>
      </c>
      <c r="G2645">
        <v>363.38111000785796</v>
      </c>
      <c r="H2645" s="25">
        <f t="shared" si="125"/>
        <v>56.034875099563919</v>
      </c>
      <c r="K2645">
        <v>14.862562270691368</v>
      </c>
      <c r="L2645">
        <v>2643</v>
      </c>
      <c r="M2645" s="25"/>
      <c r="O2645" s="25"/>
      <c r="Q2645" s="25"/>
    </row>
    <row r="2646" spans="1:17" x14ac:dyDescent="0.25">
      <c r="A2646" s="5">
        <f>+'Net Hash Rate'!B2645</f>
        <v>42465</v>
      </c>
      <c r="B2646">
        <f>+'Net Hash Rate'!G2645</f>
        <v>422.65301513671875</v>
      </c>
      <c r="C2646">
        <v>162.19224949709576</v>
      </c>
      <c r="D2646" s="25">
        <f t="shared" si="123"/>
        <v>260.46076563962299</v>
      </c>
      <c r="E2646">
        <v>207.96450089820874</v>
      </c>
      <c r="F2646" s="25">
        <f t="shared" si="124"/>
        <v>214.68851423851001</v>
      </c>
      <c r="G2646">
        <v>385.76681146583167</v>
      </c>
      <c r="H2646" s="25">
        <f t="shared" si="125"/>
        <v>36.886203670887085</v>
      </c>
      <c r="K2646">
        <v>13.656873288952873</v>
      </c>
      <c r="L2646">
        <v>2644</v>
      </c>
      <c r="M2646" s="25"/>
      <c r="O2646" s="25"/>
      <c r="Q2646" s="25"/>
    </row>
    <row r="2647" spans="1:17" x14ac:dyDescent="0.25">
      <c r="A2647" s="5">
        <f>+'Net Hash Rate'!B2646</f>
        <v>42466</v>
      </c>
      <c r="B2647">
        <f>+'Net Hash Rate'!G2646</f>
        <v>421.70001220703125</v>
      </c>
      <c r="C2647">
        <v>153.71727943058019</v>
      </c>
      <c r="D2647" s="25">
        <f t="shared" si="123"/>
        <v>267.98273277645103</v>
      </c>
      <c r="E2647">
        <v>196.29128091386721</v>
      </c>
      <c r="F2647" s="25">
        <f t="shared" si="124"/>
        <v>225.40873129316404</v>
      </c>
      <c r="G2647">
        <v>361.6699896756956</v>
      </c>
      <c r="H2647" s="25">
        <f t="shared" si="125"/>
        <v>60.030022531335646</v>
      </c>
      <c r="K2647">
        <v>15.106838358051975</v>
      </c>
      <c r="L2647">
        <v>2645</v>
      </c>
      <c r="M2647" s="25"/>
      <c r="O2647" s="25"/>
      <c r="Q2647" s="25"/>
    </row>
    <row r="2648" spans="1:17" x14ac:dyDescent="0.25">
      <c r="A2648" s="5">
        <f>+'Net Hash Rate'!B2647</f>
        <v>42467</v>
      </c>
      <c r="B2648">
        <f>+'Net Hash Rate'!G2647</f>
        <v>421.20401000976563</v>
      </c>
      <c r="C2648">
        <v>168.27629531668168</v>
      </c>
      <c r="D2648" s="25">
        <f t="shared" si="123"/>
        <v>252.92771469308394</v>
      </c>
      <c r="E2648">
        <v>216.42593480512096</v>
      </c>
      <c r="F2648" s="25">
        <f t="shared" si="124"/>
        <v>204.77807520464467</v>
      </c>
      <c r="G2648">
        <v>403.46320939796396</v>
      </c>
      <c r="H2648" s="25">
        <f t="shared" si="125"/>
        <v>17.74080061180166</v>
      </c>
      <c r="K2648">
        <v>12.607083286867542</v>
      </c>
      <c r="L2648">
        <v>2646</v>
      </c>
      <c r="M2648" s="25"/>
      <c r="O2648" s="25"/>
      <c r="Q2648" s="25"/>
    </row>
    <row r="2649" spans="1:17" x14ac:dyDescent="0.25">
      <c r="A2649" s="5">
        <f>+'Net Hash Rate'!B2648</f>
        <v>42468</v>
      </c>
      <c r="B2649">
        <f>+'Net Hash Rate'!G2648</f>
        <v>418.0889892578125</v>
      </c>
      <c r="C2649">
        <v>152.59444671678668</v>
      </c>
      <c r="D2649" s="25">
        <f t="shared" si="123"/>
        <v>265.49454254102579</v>
      </c>
      <c r="E2649">
        <v>194.87772024594202</v>
      </c>
      <c r="F2649" s="25">
        <f t="shared" si="124"/>
        <v>223.21126901187048</v>
      </c>
      <c r="G2649">
        <v>359.12709626994632</v>
      </c>
      <c r="H2649" s="25">
        <f t="shared" si="125"/>
        <v>58.961892987866179</v>
      </c>
      <c r="K2649">
        <v>15.069478990530486</v>
      </c>
      <c r="L2649">
        <v>2647</v>
      </c>
      <c r="M2649" s="25"/>
      <c r="O2649" s="25"/>
      <c r="Q2649" s="25"/>
    </row>
    <row r="2650" spans="1:17" x14ac:dyDescent="0.25">
      <c r="A2650" s="5">
        <f>+'Net Hash Rate'!B2649</f>
        <v>42469</v>
      </c>
      <c r="B2650">
        <f>+'Net Hash Rate'!G2649</f>
        <v>418.41900634765625</v>
      </c>
      <c r="C2650">
        <v>140.54973673613932</v>
      </c>
      <c r="D2650" s="25">
        <f t="shared" si="123"/>
        <v>277.86926961151693</v>
      </c>
      <c r="E2650">
        <v>178.22333691744637</v>
      </c>
      <c r="F2650" s="25">
        <f t="shared" si="124"/>
        <v>240.19566943020988</v>
      </c>
      <c r="G2650">
        <v>324.56643682173382</v>
      </c>
      <c r="H2650" s="25">
        <f t="shared" si="125"/>
        <v>93.852569525922434</v>
      </c>
      <c r="K2650">
        <v>17.701686163737982</v>
      </c>
      <c r="L2650">
        <v>2648</v>
      </c>
      <c r="M2650" s="25"/>
      <c r="O2650" s="25"/>
      <c r="Q2650" s="25"/>
    </row>
    <row r="2651" spans="1:17" x14ac:dyDescent="0.25">
      <c r="A2651" s="5">
        <f>+'Net Hash Rate'!B2650</f>
        <v>42470</v>
      </c>
      <c r="B2651">
        <f>+'Net Hash Rate'!G2650</f>
        <v>421.11099243164063</v>
      </c>
      <c r="C2651">
        <v>156.24811518661335</v>
      </c>
      <c r="D2651" s="25">
        <f t="shared" si="123"/>
        <v>264.86287724502728</v>
      </c>
      <c r="E2651">
        <v>199.81053610854403</v>
      </c>
      <c r="F2651" s="25">
        <f t="shared" si="124"/>
        <v>221.3004563230966</v>
      </c>
      <c r="G2651">
        <v>369.02876017978349</v>
      </c>
      <c r="H2651" s="25">
        <f t="shared" si="125"/>
        <v>52.082232251857135</v>
      </c>
      <c r="K2651">
        <v>14.592185005678806</v>
      </c>
      <c r="L2651">
        <v>2649</v>
      </c>
      <c r="M2651" s="25"/>
      <c r="O2651" s="25"/>
      <c r="Q2651" s="25"/>
    </row>
    <row r="2652" spans="1:17" x14ac:dyDescent="0.25">
      <c r="A2652" s="5">
        <f>+'Net Hash Rate'!B2651</f>
        <v>42471</v>
      </c>
      <c r="B2652">
        <f>+'Net Hash Rate'!G2651</f>
        <v>422.989990234375</v>
      </c>
      <c r="C2652">
        <v>170.57790862005589</v>
      </c>
      <c r="D2652" s="25">
        <f t="shared" si="123"/>
        <v>252.41208161431911</v>
      </c>
      <c r="E2652">
        <v>219.53783462708321</v>
      </c>
      <c r="F2652" s="25">
        <f t="shared" si="124"/>
        <v>203.45215560729179</v>
      </c>
      <c r="G2652">
        <v>409.72266720138094</v>
      </c>
      <c r="H2652" s="25">
        <f t="shared" si="125"/>
        <v>13.267323032994057</v>
      </c>
      <c r="K2652">
        <v>12.37315995509093</v>
      </c>
      <c r="L2652">
        <v>2650</v>
      </c>
      <c r="M2652" s="25"/>
      <c r="O2652" s="25"/>
      <c r="Q2652" s="25"/>
    </row>
    <row r="2653" spans="1:17" x14ac:dyDescent="0.25">
      <c r="A2653" s="5">
        <f>+'Net Hash Rate'!B2652</f>
        <v>42472</v>
      </c>
      <c r="B2653">
        <f>+'Net Hash Rate'!G2652</f>
        <v>425.989990234375</v>
      </c>
      <c r="C2653">
        <v>158.29377892663351</v>
      </c>
      <c r="D2653" s="25">
        <f t="shared" si="123"/>
        <v>267.69621130774146</v>
      </c>
      <c r="E2653">
        <v>202.45074815307854</v>
      </c>
      <c r="F2653" s="25">
        <f t="shared" si="124"/>
        <v>223.53924208129646</v>
      </c>
      <c r="G2653">
        <v>373.97849511320362</v>
      </c>
      <c r="H2653" s="25">
        <f t="shared" si="125"/>
        <v>52.011495121171379</v>
      </c>
      <c r="K2653">
        <v>14.549705706564053</v>
      </c>
      <c r="L2653">
        <v>2651</v>
      </c>
      <c r="M2653" s="25"/>
      <c r="O2653" s="25"/>
      <c r="Q2653" s="25"/>
    </row>
    <row r="2654" spans="1:17" x14ac:dyDescent="0.25">
      <c r="A2654" s="5">
        <f>+'Net Hash Rate'!B2653</f>
        <v>42473</v>
      </c>
      <c r="B2654">
        <f>+'Net Hash Rate'!G2653</f>
        <v>424.4010009765625</v>
      </c>
      <c r="C2654">
        <v>147.04022926835529</v>
      </c>
      <c r="D2654" s="25">
        <f t="shared" si="123"/>
        <v>277.36077170820721</v>
      </c>
      <c r="E2654">
        <v>186.96272783516508</v>
      </c>
      <c r="F2654" s="25">
        <f t="shared" si="124"/>
        <v>237.43827314139742</v>
      </c>
      <c r="G2654">
        <v>342.0416735179378</v>
      </c>
      <c r="H2654" s="25">
        <f t="shared" si="125"/>
        <v>82.359327458624705</v>
      </c>
      <c r="K2654">
        <v>16.673952683239829</v>
      </c>
      <c r="L2654">
        <v>2652</v>
      </c>
      <c r="M2654" s="25"/>
      <c r="O2654" s="25"/>
      <c r="Q2654" s="25"/>
    </row>
    <row r="2655" spans="1:17" x14ac:dyDescent="0.25">
      <c r="A2655" s="5">
        <f>+'Net Hash Rate'!B2654</f>
        <v>42474</v>
      </c>
      <c r="B2655">
        <f>+'Net Hash Rate'!G2654</f>
        <v>425.10598754882813</v>
      </c>
      <c r="C2655">
        <v>164.04756776541953</v>
      </c>
      <c r="D2655" s="25">
        <f t="shared" si="123"/>
        <v>261.05841978340857</v>
      </c>
      <c r="E2655">
        <v>210.43431230967715</v>
      </c>
      <c r="F2655" s="25">
        <f t="shared" si="124"/>
        <v>214.67167523915097</v>
      </c>
      <c r="G2655">
        <v>390.62362149184577</v>
      </c>
      <c r="H2655" s="25">
        <f t="shared" si="125"/>
        <v>34.482366056982357</v>
      </c>
      <c r="K2655">
        <v>13.506880330487476</v>
      </c>
      <c r="L2655">
        <v>2653</v>
      </c>
      <c r="M2655" s="25"/>
      <c r="O2655" s="25"/>
      <c r="Q2655" s="25"/>
    </row>
    <row r="2656" spans="1:17" x14ac:dyDescent="0.25">
      <c r="A2656" s="5">
        <f>+'Net Hash Rate'!B2655</f>
        <v>42475</v>
      </c>
      <c r="B2656">
        <f>+'Net Hash Rate'!G2655</f>
        <v>429.98001098632813</v>
      </c>
      <c r="C2656">
        <v>186.02505308413225</v>
      </c>
      <c r="D2656" s="25">
        <f t="shared" si="123"/>
        <v>243.95495790219587</v>
      </c>
      <c r="E2656">
        <v>240.6138697823209</v>
      </c>
      <c r="F2656" s="25">
        <f t="shared" si="124"/>
        <v>189.36614120400722</v>
      </c>
      <c r="G2656">
        <v>452.66412824643425</v>
      </c>
      <c r="H2656" s="25">
        <f t="shared" si="125"/>
        <v>-22.68411726010612</v>
      </c>
      <c r="K2656">
        <v>10.725491673548179</v>
      </c>
      <c r="L2656">
        <v>2654</v>
      </c>
      <c r="M2656" s="25"/>
      <c r="O2656" s="25"/>
      <c r="Q2656" s="25"/>
    </row>
    <row r="2657" spans="1:17" x14ac:dyDescent="0.25">
      <c r="A2657" s="5">
        <f>+'Net Hash Rate'!B2656</f>
        <v>42476</v>
      </c>
      <c r="B2657">
        <f>+'Net Hash Rate'!G2656</f>
        <v>430.83700561523438</v>
      </c>
      <c r="C2657">
        <v>168.22017275983745</v>
      </c>
      <c r="D2657" s="25">
        <f t="shared" si="123"/>
        <v>262.61683285539692</v>
      </c>
      <c r="E2657">
        <v>215.98073167693161</v>
      </c>
      <c r="F2657" s="25">
        <f t="shared" si="124"/>
        <v>214.85627393830276</v>
      </c>
      <c r="G2657">
        <v>401.5066227903838</v>
      </c>
      <c r="H2657" s="25">
        <f t="shared" si="125"/>
        <v>29.330382824850574</v>
      </c>
      <c r="K2657">
        <v>13.196671336008309</v>
      </c>
      <c r="L2657">
        <v>2655</v>
      </c>
      <c r="M2657" s="25"/>
      <c r="O2657" s="25"/>
      <c r="Q2657" s="25"/>
    </row>
    <row r="2658" spans="1:17" x14ac:dyDescent="0.25">
      <c r="A2658" s="5">
        <f>+'Net Hash Rate'!B2657</f>
        <v>42477</v>
      </c>
      <c r="B2658">
        <f>+'Net Hash Rate'!G2657</f>
        <v>427.86199951171875</v>
      </c>
      <c r="C2658">
        <v>152.13897767341908</v>
      </c>
      <c r="D2658" s="25">
        <f t="shared" si="123"/>
        <v>275.7230218382997</v>
      </c>
      <c r="E2658">
        <v>193.87540903832411</v>
      </c>
      <c r="F2658" s="25">
        <f t="shared" si="124"/>
        <v>233.98659047339464</v>
      </c>
      <c r="G2658">
        <v>356.00057667529808</v>
      </c>
      <c r="H2658" s="25">
        <f t="shared" si="125"/>
        <v>71.861422836420672</v>
      </c>
      <c r="K2658">
        <v>15.855099029102719</v>
      </c>
      <c r="L2658">
        <v>2656</v>
      </c>
      <c r="M2658" s="25"/>
      <c r="O2658" s="25"/>
      <c r="Q2658" s="25"/>
    </row>
    <row r="2659" spans="1:17" x14ac:dyDescent="0.25">
      <c r="A2659" s="5">
        <f>+'Net Hash Rate'!B2658</f>
        <v>42478</v>
      </c>
      <c r="B2659">
        <f>+'Net Hash Rate'!G2658</f>
        <v>429.05398559570313</v>
      </c>
      <c r="C2659">
        <v>163.89302470094208</v>
      </c>
      <c r="D2659" s="25">
        <f t="shared" si="123"/>
        <v>265.16096089476105</v>
      </c>
      <c r="E2659">
        <v>210.07010277460529</v>
      </c>
      <c r="F2659" s="25">
        <f t="shared" si="124"/>
        <v>218.98388282109784</v>
      </c>
      <c r="G2659">
        <v>389.44496255175051</v>
      </c>
      <c r="H2659" s="25">
        <f t="shared" si="125"/>
        <v>39.609023043952618</v>
      </c>
      <c r="K2659">
        <v>13.781432968371021</v>
      </c>
      <c r="L2659">
        <v>2657</v>
      </c>
      <c r="M2659" s="25"/>
      <c r="O2659" s="25"/>
      <c r="Q2659" s="25"/>
    </row>
    <row r="2660" spans="1:17" x14ac:dyDescent="0.25">
      <c r="A2660" s="5">
        <f>+'Net Hash Rate'!B2659</f>
        <v>42479</v>
      </c>
      <c r="B2660">
        <f>+'Net Hash Rate'!G2659</f>
        <v>436.10501098632813</v>
      </c>
      <c r="C2660">
        <v>151.8894321985411</v>
      </c>
      <c r="D2660" s="25">
        <f t="shared" si="123"/>
        <v>284.21557878778702</v>
      </c>
      <c r="E2660">
        <v>193.21601091239131</v>
      </c>
      <c r="F2660" s="25">
        <f t="shared" si="124"/>
        <v>242.88900007393681</v>
      </c>
      <c r="G2660">
        <v>353.74910592634228</v>
      </c>
      <c r="H2660" s="25">
        <f t="shared" si="125"/>
        <v>82.355905059985844</v>
      </c>
      <c r="K2660">
        <v>16.505537364071316</v>
      </c>
      <c r="L2660">
        <v>2658</v>
      </c>
      <c r="M2660" s="25"/>
      <c r="O2660" s="25"/>
      <c r="Q2660" s="25"/>
    </row>
    <row r="2661" spans="1:17" x14ac:dyDescent="0.25">
      <c r="A2661" s="5">
        <f>+'Net Hash Rate'!B2660</f>
        <v>42480</v>
      </c>
      <c r="B2661">
        <f>+'Net Hash Rate'!G2660</f>
        <v>442.156005859375</v>
      </c>
      <c r="C2661">
        <v>164.57603387656565</v>
      </c>
      <c r="D2661" s="25">
        <f t="shared" si="123"/>
        <v>277.57997198280935</v>
      </c>
      <c r="E2661">
        <v>210.51373265038063</v>
      </c>
      <c r="F2661" s="25">
        <f t="shared" si="124"/>
        <v>231.64227320899437</v>
      </c>
      <c r="G2661">
        <v>388.95872353726514</v>
      </c>
      <c r="H2661" s="25">
        <f t="shared" si="125"/>
        <v>53.197282322109857</v>
      </c>
      <c r="K2661">
        <v>14.502074560567211</v>
      </c>
      <c r="L2661">
        <v>2659</v>
      </c>
      <c r="M2661" s="25"/>
      <c r="O2661" s="25"/>
      <c r="Q2661" s="25"/>
    </row>
    <row r="2662" spans="1:17" x14ac:dyDescent="0.25">
      <c r="A2662" s="5">
        <f>+'Net Hash Rate'!B2661</f>
        <v>42481</v>
      </c>
      <c r="B2662">
        <f>+'Net Hash Rate'!G2661</f>
        <v>451.10198974609375</v>
      </c>
      <c r="C2662">
        <v>176.42740597850079</v>
      </c>
      <c r="D2662" s="25">
        <f t="shared" si="123"/>
        <v>274.67458376759294</v>
      </c>
      <c r="E2662">
        <v>226.54695219679428</v>
      </c>
      <c r="F2662" s="25">
        <f t="shared" si="124"/>
        <v>224.55503754929947</v>
      </c>
      <c r="G2662">
        <v>421.23632948175555</v>
      </c>
      <c r="H2662" s="25">
        <f t="shared" si="125"/>
        <v>29.865660264338203</v>
      </c>
      <c r="K2662">
        <v>13.152932354395682</v>
      </c>
      <c r="L2662">
        <v>2660</v>
      </c>
      <c r="M2662" s="25"/>
      <c r="O2662" s="25"/>
      <c r="Q2662" s="25"/>
    </row>
    <row r="2663" spans="1:17" x14ac:dyDescent="0.25">
      <c r="A2663" s="5">
        <f>+'Net Hash Rate'!B2662</f>
        <v>42482</v>
      </c>
      <c r="B2663">
        <f>+'Net Hash Rate'!G2662</f>
        <v>447.635986328125</v>
      </c>
      <c r="C2663">
        <v>164.78625539853024</v>
      </c>
      <c r="D2663" s="25">
        <f t="shared" si="123"/>
        <v>282.84973092959478</v>
      </c>
      <c r="E2663">
        <v>210.59503575763054</v>
      </c>
      <c r="F2663" s="25">
        <f t="shared" si="124"/>
        <v>237.04095057049446</v>
      </c>
      <c r="G2663">
        <v>388.53924306255584</v>
      </c>
      <c r="H2663" s="25">
        <f t="shared" si="125"/>
        <v>59.09674326556916</v>
      </c>
      <c r="K2663">
        <v>14.818979001613361</v>
      </c>
      <c r="L2663">
        <v>2661</v>
      </c>
      <c r="M2663" s="25"/>
      <c r="O2663" s="25"/>
      <c r="Q2663" s="25"/>
    </row>
    <row r="2664" spans="1:17" x14ac:dyDescent="0.25">
      <c r="A2664" s="5">
        <f>+'Net Hash Rate'!B2663</f>
        <v>42483</v>
      </c>
      <c r="B2664">
        <f>+'Net Hash Rate'!G2663</f>
        <v>452.58401489257813</v>
      </c>
      <c r="C2664">
        <v>164.68887071349516</v>
      </c>
      <c r="D2664" s="25">
        <f t="shared" si="123"/>
        <v>287.89514417908299</v>
      </c>
      <c r="E2664">
        <v>210.27163217124735</v>
      </c>
      <c r="F2664" s="25">
        <f t="shared" si="124"/>
        <v>242.31238272133078</v>
      </c>
      <c r="G2664">
        <v>387.33786905388564</v>
      </c>
      <c r="H2664" s="25">
        <f t="shared" si="125"/>
        <v>65.246145838692485</v>
      </c>
      <c r="K2664">
        <v>15.158106352775389</v>
      </c>
      <c r="L2664">
        <v>2662</v>
      </c>
      <c r="M2664" s="25"/>
      <c r="O2664" s="25"/>
      <c r="Q2664" s="25"/>
    </row>
    <row r="2665" spans="1:17" x14ac:dyDescent="0.25">
      <c r="A2665" s="5">
        <f>+'Net Hash Rate'!B2664</f>
        <v>42484</v>
      </c>
      <c r="B2665">
        <f>+'Net Hash Rate'!G2664</f>
        <v>460.32699584960938</v>
      </c>
      <c r="C2665">
        <v>166.11176740587854</v>
      </c>
      <c r="D2665" s="25">
        <f t="shared" si="123"/>
        <v>294.21522844373084</v>
      </c>
      <c r="E2665">
        <v>211.94207804690313</v>
      </c>
      <c r="F2665" s="25">
        <f t="shared" si="124"/>
        <v>248.38491780270624</v>
      </c>
      <c r="G2665">
        <v>389.96991973196344</v>
      </c>
      <c r="H2665" s="25">
        <f t="shared" si="125"/>
        <v>70.357076117645931</v>
      </c>
      <c r="K2665">
        <v>15.407195334017198</v>
      </c>
      <c r="L2665">
        <v>2663</v>
      </c>
      <c r="M2665" s="25"/>
      <c r="O2665" s="25"/>
      <c r="Q2665" s="25"/>
    </row>
    <row r="2666" spans="1:17" x14ac:dyDescent="0.25">
      <c r="A2666" s="5">
        <f>+'Net Hash Rate'!B2665</f>
        <v>42485</v>
      </c>
      <c r="B2666">
        <f>+'Net Hash Rate'!G2665</f>
        <v>462.510009765625</v>
      </c>
      <c r="C2666">
        <v>170.53503834929774</v>
      </c>
      <c r="D2666" s="25">
        <f t="shared" si="123"/>
        <v>291.97497141632726</v>
      </c>
      <c r="E2666">
        <v>217.97025036316833</v>
      </c>
      <c r="F2666" s="25">
        <f t="shared" si="124"/>
        <v>244.53975940245667</v>
      </c>
      <c r="G2666">
        <v>402.23233143104869</v>
      </c>
      <c r="H2666" s="25">
        <f t="shared" si="125"/>
        <v>60.277678334576308</v>
      </c>
      <c r="K2666">
        <v>14.772568765883891</v>
      </c>
      <c r="L2666">
        <v>2664</v>
      </c>
      <c r="M2666" s="25"/>
      <c r="O2666" s="25"/>
      <c r="Q2666" s="25"/>
    </row>
    <row r="2667" spans="1:17" x14ac:dyDescent="0.25">
      <c r="A2667" s="5">
        <f>+'Net Hash Rate'!B2666</f>
        <v>42486</v>
      </c>
      <c r="B2667">
        <f>+'Net Hash Rate'!G2666</f>
        <v>467.80300903320313</v>
      </c>
      <c r="C2667">
        <v>157.95737857145221</v>
      </c>
      <c r="D2667" s="25">
        <f t="shared" si="123"/>
        <v>309.84563046175094</v>
      </c>
      <c r="E2667">
        <v>200.39008643766218</v>
      </c>
      <c r="F2667" s="25">
        <f t="shared" si="124"/>
        <v>267.41292259554098</v>
      </c>
      <c r="G2667">
        <v>365.21994014395455</v>
      </c>
      <c r="H2667" s="25">
        <f t="shared" si="125"/>
        <v>102.58306888924858</v>
      </c>
      <c r="K2667">
        <v>17.524912985823601</v>
      </c>
      <c r="L2667">
        <v>2665</v>
      </c>
      <c r="M2667" s="25"/>
      <c r="O2667" s="25"/>
      <c r="Q2667" s="25"/>
    </row>
    <row r="2668" spans="1:17" x14ac:dyDescent="0.25">
      <c r="A2668" s="5">
        <f>+'Net Hash Rate'!B2667</f>
        <v>42487</v>
      </c>
      <c r="B2668">
        <f>+'Net Hash Rate'!G2667</f>
        <v>445.01199340820313</v>
      </c>
      <c r="C2668">
        <v>184.18879725989498</v>
      </c>
      <c r="D2668" s="25">
        <f t="shared" si="123"/>
        <v>260.82319614830817</v>
      </c>
      <c r="E2668">
        <v>237.50305195478813</v>
      </c>
      <c r="F2668" s="25">
        <f t="shared" si="124"/>
        <v>207.50894145341499</v>
      </c>
      <c r="G2668">
        <v>444.60227431710064</v>
      </c>
      <c r="H2668" s="25">
        <f t="shared" si="125"/>
        <v>0.40971909110248816</v>
      </c>
      <c r="K2668">
        <v>11.741243956954346</v>
      </c>
      <c r="L2668">
        <v>2666</v>
      </c>
      <c r="M2668" s="25"/>
      <c r="O2668" s="25"/>
      <c r="Q2668" s="25"/>
    </row>
    <row r="2669" spans="1:17" x14ac:dyDescent="0.25">
      <c r="A2669" s="5">
        <f>+'Net Hash Rate'!B2668</f>
        <v>42488</v>
      </c>
      <c r="B2669">
        <f>+'Net Hash Rate'!G2668</f>
        <v>449.85598754882813</v>
      </c>
      <c r="C2669">
        <v>165.06321865107833</v>
      </c>
      <c r="D2669" s="25">
        <f t="shared" si="123"/>
        <v>284.7927688977498</v>
      </c>
      <c r="E2669">
        <v>210.89297666589587</v>
      </c>
      <c r="F2669" s="25">
        <f t="shared" si="124"/>
        <v>238.96301088293225</v>
      </c>
      <c r="G2669">
        <v>388.91867167445474</v>
      </c>
      <c r="H2669" s="25">
        <f t="shared" si="125"/>
        <v>60.937315874373382</v>
      </c>
      <c r="K2669">
        <v>14.913948381172139</v>
      </c>
      <c r="L2669">
        <v>2667</v>
      </c>
      <c r="M2669" s="25"/>
      <c r="O2669" s="25"/>
      <c r="Q2669" s="25"/>
    </row>
    <row r="2670" spans="1:17" x14ac:dyDescent="0.25">
      <c r="A2670" s="5">
        <f>+'Net Hash Rate'!B2669</f>
        <v>42489</v>
      </c>
      <c r="B2670">
        <f>+'Net Hash Rate'!G2669</f>
        <v>456.35000610351563</v>
      </c>
      <c r="C2670">
        <v>148.37217226685317</v>
      </c>
      <c r="D2670" s="25">
        <f t="shared" si="123"/>
        <v>307.97783383666246</v>
      </c>
      <c r="E2670">
        <v>187.58363998427276</v>
      </c>
      <c r="F2670" s="25">
        <f t="shared" si="124"/>
        <v>268.76636611924289</v>
      </c>
      <c r="G2670">
        <v>339.90058633258911</v>
      </c>
      <c r="H2670" s="25">
        <f t="shared" si="125"/>
        <v>116.44941977092651</v>
      </c>
      <c r="K2670">
        <v>18.850271214908513</v>
      </c>
      <c r="L2670">
        <v>2668</v>
      </c>
      <c r="M2670" s="25"/>
      <c r="O2670" s="25"/>
      <c r="Q2670" s="25"/>
    </row>
    <row r="2671" spans="1:17" x14ac:dyDescent="0.25">
      <c r="A2671" s="5">
        <f>+'Net Hash Rate'!B2670</f>
        <v>42490</v>
      </c>
      <c r="B2671">
        <f>+'Net Hash Rate'!G2670</f>
        <v>449.3330078125</v>
      </c>
      <c r="C2671">
        <v>164.37915640704918</v>
      </c>
      <c r="D2671" s="25">
        <f t="shared" si="123"/>
        <v>284.95385140545079</v>
      </c>
      <c r="E2671">
        <v>209.96779035845088</v>
      </c>
      <c r="F2671" s="25">
        <f t="shared" si="124"/>
        <v>239.36521745404912</v>
      </c>
      <c r="G2671">
        <v>387.05683894267116</v>
      </c>
      <c r="H2671" s="25">
        <f t="shared" si="125"/>
        <v>62.276168869828837</v>
      </c>
      <c r="K2671">
        <v>15.001310284974062</v>
      </c>
      <c r="L2671">
        <v>2669</v>
      </c>
      <c r="M2671" s="25"/>
      <c r="O2671" s="25"/>
      <c r="Q2671" s="25"/>
    </row>
    <row r="2672" spans="1:17" x14ac:dyDescent="0.25">
      <c r="A2672" s="5">
        <f>+'Net Hash Rate'!B2671</f>
        <v>42491</v>
      </c>
      <c r="B2672">
        <f>+'Net Hash Rate'!G2671</f>
        <v>453.0419921875</v>
      </c>
      <c r="C2672">
        <v>157.99401171961591</v>
      </c>
      <c r="D2672" s="25">
        <f t="shared" si="123"/>
        <v>295.04798046788409</v>
      </c>
      <c r="E2672">
        <v>201.00408172362236</v>
      </c>
      <c r="F2672" s="25">
        <f t="shared" si="124"/>
        <v>252.03791046387764</v>
      </c>
      <c r="G2672">
        <v>368.07669865418541</v>
      </c>
      <c r="H2672" s="25">
        <f t="shared" si="125"/>
        <v>84.965293533314593</v>
      </c>
      <c r="K2672">
        <v>16.463938632440232</v>
      </c>
      <c r="L2672">
        <v>2670</v>
      </c>
      <c r="M2672" s="25"/>
      <c r="O2672" s="25"/>
      <c r="Q2672" s="25"/>
    </row>
    <row r="2673" spans="1:17" x14ac:dyDescent="0.25">
      <c r="A2673" s="5">
        <f>+'Net Hash Rate'!B2672</f>
        <v>42492</v>
      </c>
      <c r="B2673">
        <f>+'Net Hash Rate'!G2672</f>
        <v>444.51300048828125</v>
      </c>
      <c r="C2673">
        <v>163.69976820231398</v>
      </c>
      <c r="D2673" s="25">
        <f t="shared" si="123"/>
        <v>280.81323228596727</v>
      </c>
      <c r="E2673">
        <v>209.21306571634219</v>
      </c>
      <c r="F2673" s="25">
        <f t="shared" si="124"/>
        <v>235.29993477193906</v>
      </c>
      <c r="G2673">
        <v>386.00946990958471</v>
      </c>
      <c r="H2673" s="25">
        <f t="shared" si="125"/>
        <v>58.503530578696541</v>
      </c>
      <c r="K2673">
        <v>14.807798913682188</v>
      </c>
      <c r="L2673">
        <v>2671</v>
      </c>
      <c r="M2673" s="25"/>
      <c r="O2673" s="25"/>
      <c r="Q2673" s="25"/>
    </row>
    <row r="2674" spans="1:17" x14ac:dyDescent="0.25">
      <c r="A2674" s="5">
        <f>+'Net Hash Rate'!B2673</f>
        <v>42493</v>
      </c>
      <c r="B2674">
        <f>+'Net Hash Rate'!G2673</f>
        <v>450.27398681640625</v>
      </c>
      <c r="C2674">
        <v>168.88266083032252</v>
      </c>
      <c r="D2674" s="25">
        <f t="shared" si="123"/>
        <v>281.39132598608376</v>
      </c>
      <c r="E2674">
        <v>216.15422315844742</v>
      </c>
      <c r="F2674" s="25">
        <f t="shared" si="124"/>
        <v>234.11976365795883</v>
      </c>
      <c r="G2674">
        <v>399.78060702204834</v>
      </c>
      <c r="H2674" s="25">
        <f t="shared" si="125"/>
        <v>50.493379794357907</v>
      </c>
      <c r="K2674">
        <v>14.286373225384144</v>
      </c>
      <c r="L2674">
        <v>2672</v>
      </c>
      <c r="M2674" s="25"/>
      <c r="O2674" s="25"/>
      <c r="Q2674" s="25"/>
    </row>
    <row r="2675" spans="1:17" x14ac:dyDescent="0.25">
      <c r="A2675" s="5">
        <f>+'Net Hash Rate'!B2674</f>
        <v>42494</v>
      </c>
      <c r="B2675">
        <f>+'Net Hash Rate'!G2674</f>
        <v>446.96200561523438</v>
      </c>
      <c r="C2675">
        <v>164.51957116367339</v>
      </c>
      <c r="D2675" s="25">
        <f t="shared" si="123"/>
        <v>282.44243445156098</v>
      </c>
      <c r="E2675">
        <v>210.25229041613363</v>
      </c>
      <c r="F2675" s="25">
        <f t="shared" si="124"/>
        <v>236.70971519910074</v>
      </c>
      <c r="G2675">
        <v>387.90103835231548</v>
      </c>
      <c r="H2675" s="25">
        <f t="shared" si="125"/>
        <v>59.060967262918894</v>
      </c>
      <c r="K2675">
        <v>14.822250978379763</v>
      </c>
      <c r="L2675">
        <v>2673</v>
      </c>
      <c r="M2675" s="25"/>
      <c r="O2675" s="25"/>
      <c r="Q2675" s="25"/>
    </row>
    <row r="2676" spans="1:17" x14ac:dyDescent="0.25">
      <c r="A2676" s="5">
        <f>+'Net Hash Rate'!B2675</f>
        <v>42495</v>
      </c>
      <c r="B2676">
        <f>+'Net Hash Rate'!G2675</f>
        <v>448.52700805664063</v>
      </c>
      <c r="C2676">
        <v>173.84959773289816</v>
      </c>
      <c r="D2676" s="25">
        <f t="shared" si="123"/>
        <v>274.67741032374249</v>
      </c>
      <c r="E2676">
        <v>223.08355636689021</v>
      </c>
      <c r="F2676" s="25">
        <f t="shared" si="124"/>
        <v>225.44345168975042</v>
      </c>
      <c r="G2676">
        <v>414.33286868063215</v>
      </c>
      <c r="H2676" s="25">
        <f t="shared" si="125"/>
        <v>34.194139376008479</v>
      </c>
      <c r="K2676">
        <v>13.38965630770628</v>
      </c>
      <c r="L2676">
        <v>2674</v>
      </c>
      <c r="M2676" s="25"/>
      <c r="O2676" s="25"/>
      <c r="Q2676" s="25"/>
    </row>
    <row r="2677" spans="1:17" x14ac:dyDescent="0.25">
      <c r="A2677" s="5">
        <f>+'Net Hash Rate'!B2676</f>
        <v>42496</v>
      </c>
      <c r="B2677">
        <f>+'Net Hash Rate'!G2676</f>
        <v>460.37399291992188</v>
      </c>
      <c r="C2677">
        <v>165.02210653950462</v>
      </c>
      <c r="D2677" s="25">
        <f t="shared" si="123"/>
        <v>295.35188638041723</v>
      </c>
      <c r="E2677">
        <v>210.43473501541425</v>
      </c>
      <c r="F2677" s="25">
        <f t="shared" si="124"/>
        <v>249.93925790450763</v>
      </c>
      <c r="G2677">
        <v>386.84009033008476</v>
      </c>
      <c r="H2677" s="25">
        <f t="shared" si="125"/>
        <v>73.533902589837112</v>
      </c>
      <c r="K2677">
        <v>15.608973783339334</v>
      </c>
      <c r="L2677">
        <v>2675</v>
      </c>
      <c r="M2677" s="25"/>
      <c r="O2677" s="25"/>
      <c r="Q2677" s="25"/>
    </row>
    <row r="2678" spans="1:17" x14ac:dyDescent="0.25">
      <c r="A2678" s="5">
        <f>+'Net Hash Rate'!B2677</f>
        <v>42497</v>
      </c>
      <c r="B2678">
        <f>+'Net Hash Rate'!G2677</f>
        <v>459.46499633789063</v>
      </c>
      <c r="C2678">
        <v>174.48550409942234</v>
      </c>
      <c r="D2678" s="25">
        <f t="shared" si="123"/>
        <v>284.97949223846831</v>
      </c>
      <c r="E2678">
        <v>223.54469993639927</v>
      </c>
      <c r="F2678" s="25">
        <f t="shared" si="124"/>
        <v>235.92029640149136</v>
      </c>
      <c r="G2678">
        <v>414.11514616513591</v>
      </c>
      <c r="H2678" s="25">
        <f t="shared" si="125"/>
        <v>45.349850172754714</v>
      </c>
      <c r="K2678">
        <v>13.941336984916827</v>
      </c>
      <c r="L2678">
        <v>2676</v>
      </c>
      <c r="M2678" s="25"/>
      <c r="O2678" s="25"/>
      <c r="Q2678" s="25"/>
    </row>
    <row r="2679" spans="1:17" x14ac:dyDescent="0.25">
      <c r="A2679" s="5">
        <f>+'Net Hash Rate'!B2678</f>
        <v>42498</v>
      </c>
      <c r="B2679">
        <f>+'Net Hash Rate'!G2678</f>
        <v>459.43701171875</v>
      </c>
      <c r="C2679">
        <v>161.54314575347857</v>
      </c>
      <c r="D2679" s="25">
        <f t="shared" si="123"/>
        <v>297.8938659652714</v>
      </c>
      <c r="E2679">
        <v>205.66372855985097</v>
      </c>
      <c r="F2679" s="25">
        <f t="shared" si="124"/>
        <v>253.77328315889903</v>
      </c>
      <c r="G2679">
        <v>377.05013247120479</v>
      </c>
      <c r="H2679" s="25">
        <f t="shared" si="125"/>
        <v>82.38687924754521</v>
      </c>
      <c r="K2679">
        <v>16.204348012678334</v>
      </c>
      <c r="L2679">
        <v>2677</v>
      </c>
      <c r="M2679" s="25"/>
      <c r="O2679" s="25"/>
      <c r="Q2679" s="25"/>
    </row>
    <row r="2680" spans="1:17" x14ac:dyDescent="0.25">
      <c r="A2680" s="5">
        <f>+'Net Hash Rate'!B2679</f>
        <v>42499</v>
      </c>
      <c r="B2680">
        <f>+'Net Hash Rate'!G2679</f>
        <v>461.49099731445313</v>
      </c>
      <c r="C2680">
        <v>159.50950879378621</v>
      </c>
      <c r="D2680" s="25">
        <f t="shared" si="123"/>
        <v>301.98148852066691</v>
      </c>
      <c r="E2680">
        <v>202.77552389534321</v>
      </c>
      <c r="F2680" s="25">
        <f t="shared" si="124"/>
        <v>258.71547341910991</v>
      </c>
      <c r="G2680">
        <v>370.84235955734135</v>
      </c>
      <c r="H2680" s="25">
        <f t="shared" si="125"/>
        <v>90.648637757111771</v>
      </c>
      <c r="K2680">
        <v>16.751151469540297</v>
      </c>
      <c r="L2680">
        <v>2678</v>
      </c>
      <c r="M2680" s="25"/>
      <c r="O2680" s="25"/>
      <c r="Q2680" s="25"/>
    </row>
    <row r="2681" spans="1:17" x14ac:dyDescent="0.25">
      <c r="A2681" s="5">
        <f>+'Net Hash Rate'!B2680</f>
        <v>42500</v>
      </c>
      <c r="B2681">
        <f>+'Net Hash Rate'!G2680</f>
        <v>450.98699951171875</v>
      </c>
      <c r="C2681">
        <v>163.62412343284976</v>
      </c>
      <c r="D2681" s="25">
        <f t="shared" si="123"/>
        <v>287.36287607886902</v>
      </c>
      <c r="E2681">
        <v>208.86145809575282</v>
      </c>
      <c r="F2681" s="25">
        <f t="shared" si="124"/>
        <v>242.12554141596593</v>
      </c>
      <c r="G2681">
        <v>384.58588459380013</v>
      </c>
      <c r="H2681" s="25">
        <f t="shared" si="125"/>
        <v>66.401114917918619</v>
      </c>
      <c r="K2681">
        <v>15.245613114223763</v>
      </c>
      <c r="L2681">
        <v>2679</v>
      </c>
      <c r="M2681" s="25"/>
      <c r="O2681" s="25"/>
      <c r="Q2681" s="25"/>
    </row>
    <row r="2682" spans="1:17" x14ac:dyDescent="0.25">
      <c r="A2682" s="5">
        <f>+'Net Hash Rate'!B2681</f>
        <v>42501</v>
      </c>
      <c r="B2682">
        <f>+'Net Hash Rate'!G2681</f>
        <v>452.11300659179688</v>
      </c>
      <c r="C2682">
        <v>185.69550907114782</v>
      </c>
      <c r="D2682" s="25">
        <f t="shared" si="123"/>
        <v>266.41749752064902</v>
      </c>
      <c r="E2682">
        <v>239.31380432041675</v>
      </c>
      <c r="F2682" s="25">
        <f t="shared" si="124"/>
        <v>212.79920227138012</v>
      </c>
      <c r="G2682">
        <v>447.59407221620211</v>
      </c>
      <c r="H2682" s="25">
        <f t="shared" si="125"/>
        <v>4.5189343755947675</v>
      </c>
      <c r="K2682">
        <v>11.925071304057829</v>
      </c>
      <c r="L2682">
        <v>2680</v>
      </c>
      <c r="M2682" s="25"/>
      <c r="O2682" s="25"/>
      <c r="Q2682" s="25"/>
    </row>
    <row r="2683" spans="1:17" x14ac:dyDescent="0.25">
      <c r="A2683" s="5">
        <f>+'Net Hash Rate'!B2682</f>
        <v>42502</v>
      </c>
      <c r="B2683">
        <f>+'Net Hash Rate'!G2682</f>
        <v>454.8179931640625</v>
      </c>
      <c r="C2683">
        <v>174.01816148138491</v>
      </c>
      <c r="D2683" s="25">
        <f t="shared" si="123"/>
        <v>280.79983168267756</v>
      </c>
      <c r="E2683">
        <v>223.07634883735008</v>
      </c>
      <c r="F2683" s="25">
        <f t="shared" si="124"/>
        <v>231.74164432671242</v>
      </c>
      <c r="G2683">
        <v>413.64287762159688</v>
      </c>
      <c r="H2683" s="25">
        <f t="shared" si="125"/>
        <v>41.175115542465619</v>
      </c>
      <c r="K2683">
        <v>13.73714832039102</v>
      </c>
      <c r="L2683">
        <v>2681</v>
      </c>
      <c r="M2683" s="25"/>
      <c r="O2683" s="25"/>
      <c r="Q2683" s="25"/>
    </row>
    <row r="2684" spans="1:17" x14ac:dyDescent="0.25">
      <c r="A2684" s="5">
        <f>+'Net Hash Rate'!B2683</f>
        <v>42503</v>
      </c>
      <c r="B2684">
        <f>+'Net Hash Rate'!G2683</f>
        <v>455.7349853515625</v>
      </c>
      <c r="C2684">
        <v>163.14562981535514</v>
      </c>
      <c r="D2684" s="25">
        <f t="shared" si="123"/>
        <v>292.58935553620734</v>
      </c>
      <c r="E2684">
        <v>208.0191235647811</v>
      </c>
      <c r="F2684" s="25">
        <f t="shared" si="124"/>
        <v>247.7158617867814</v>
      </c>
      <c r="G2684">
        <v>382.33021003442633</v>
      </c>
      <c r="H2684" s="25">
        <f t="shared" si="125"/>
        <v>73.404775317136171</v>
      </c>
      <c r="K2684">
        <v>15.648758200287888</v>
      </c>
      <c r="L2684">
        <v>2682</v>
      </c>
      <c r="M2684" s="25"/>
      <c r="O2684" s="25"/>
      <c r="Q2684" s="25"/>
    </row>
    <row r="2685" spans="1:17" x14ac:dyDescent="0.25">
      <c r="A2685" s="5">
        <f>+'Net Hash Rate'!B2684</f>
        <v>42504</v>
      </c>
      <c r="B2685">
        <f>+'Net Hash Rate'!G2684</f>
        <v>455.75299072265625</v>
      </c>
      <c r="C2685">
        <v>173.95350563958809</v>
      </c>
      <c r="D2685" s="25">
        <f t="shared" si="123"/>
        <v>281.79948508306813</v>
      </c>
      <c r="E2685">
        <v>222.95133010048971</v>
      </c>
      <c r="F2685" s="25">
        <f t="shared" si="124"/>
        <v>232.80166062216654</v>
      </c>
      <c r="G2685">
        <v>413.28337921886242</v>
      </c>
      <c r="H2685" s="25">
        <f t="shared" si="125"/>
        <v>42.469611503793828</v>
      </c>
      <c r="K2685">
        <v>13.80303659683989</v>
      </c>
      <c r="L2685">
        <v>2683</v>
      </c>
      <c r="M2685" s="25"/>
      <c r="O2685" s="25"/>
      <c r="Q2685" s="25"/>
    </row>
    <row r="2686" spans="1:17" x14ac:dyDescent="0.25">
      <c r="A2686" s="5">
        <f>+'Net Hash Rate'!B2685</f>
        <v>42505</v>
      </c>
      <c r="B2686">
        <f>+'Net Hash Rate'!G2685</f>
        <v>457.84799194335938</v>
      </c>
      <c r="C2686">
        <v>178.71898632774312</v>
      </c>
      <c r="D2686" s="25">
        <f t="shared" si="123"/>
        <v>279.12900561561628</v>
      </c>
      <c r="E2686">
        <v>229.45568175431154</v>
      </c>
      <c r="F2686" s="25">
        <f t="shared" si="124"/>
        <v>228.39231018904783</v>
      </c>
      <c r="G2686">
        <v>426.54237513881662</v>
      </c>
      <c r="H2686" s="25">
        <f t="shared" si="125"/>
        <v>31.305616804542751</v>
      </c>
      <c r="K2686">
        <v>13.203650885127972</v>
      </c>
      <c r="L2686">
        <v>2684</v>
      </c>
      <c r="M2686" s="25"/>
      <c r="O2686" s="25"/>
      <c r="Q2686" s="25"/>
    </row>
    <row r="2687" spans="1:17" x14ac:dyDescent="0.25">
      <c r="A2687" s="5">
        <f>+'Net Hash Rate'!B2686</f>
        <v>42506</v>
      </c>
      <c r="B2687">
        <f>+'Net Hash Rate'!G2686</f>
        <v>453.41000366210938</v>
      </c>
      <c r="C2687">
        <v>173.06342852723398</v>
      </c>
      <c r="D2687" s="25">
        <f t="shared" si="123"/>
        <v>280.34657513487537</v>
      </c>
      <c r="E2687">
        <v>221.81096350290085</v>
      </c>
      <c r="F2687" s="25">
        <f t="shared" si="124"/>
        <v>231.59904015920853</v>
      </c>
      <c r="G2687">
        <v>411.1707631158784</v>
      </c>
      <c r="H2687" s="25">
        <f t="shared" si="125"/>
        <v>42.239240546230974</v>
      </c>
      <c r="K2687">
        <v>13.802375456719124</v>
      </c>
      <c r="L2687">
        <v>2685</v>
      </c>
      <c r="M2687" s="25"/>
      <c r="O2687" s="25"/>
      <c r="Q2687" s="25"/>
    </row>
    <row r="2688" spans="1:17" x14ac:dyDescent="0.25">
      <c r="A2688" s="5">
        <f>+'Net Hash Rate'!B2687</f>
        <v>42507</v>
      </c>
      <c r="B2688">
        <f>+'Net Hash Rate'!G2687</f>
        <v>452.74600219726563</v>
      </c>
      <c r="C2688">
        <v>172.98529552460246</v>
      </c>
      <c r="D2688" s="25">
        <f t="shared" si="123"/>
        <v>279.76070667266316</v>
      </c>
      <c r="E2688">
        <v>221.72835244716887</v>
      </c>
      <c r="F2688" s="25">
        <f t="shared" si="124"/>
        <v>231.01764975009675</v>
      </c>
      <c r="G2688">
        <v>411.07075706287867</v>
      </c>
      <c r="H2688" s="25">
        <f t="shared" si="125"/>
        <v>41.675245134386955</v>
      </c>
      <c r="K2688">
        <v>13.774796625517794</v>
      </c>
      <c r="L2688">
        <v>2686</v>
      </c>
      <c r="M2688" s="25"/>
      <c r="O2688" s="25"/>
      <c r="Q2688" s="25"/>
    </row>
    <row r="2689" spans="1:17" x14ac:dyDescent="0.25">
      <c r="A2689" s="5">
        <f>+'Net Hash Rate'!B2688</f>
        <v>42508</v>
      </c>
      <c r="B2689">
        <f>+'Net Hash Rate'!G2688</f>
        <v>453.37799072265625</v>
      </c>
      <c r="C2689">
        <v>173.96692797334708</v>
      </c>
      <c r="D2689" s="25">
        <f t="shared" si="123"/>
        <v>279.41106274930917</v>
      </c>
      <c r="E2689">
        <v>223.06052140307594</v>
      </c>
      <c r="F2689" s="25">
        <f t="shared" si="124"/>
        <v>230.31746931958031</v>
      </c>
      <c r="G2689">
        <v>413.76458508085796</v>
      </c>
      <c r="H2689" s="25">
        <f t="shared" si="125"/>
        <v>39.613405641798295</v>
      </c>
      <c r="K2689">
        <v>13.659349494515991</v>
      </c>
      <c r="L2689">
        <v>2687</v>
      </c>
      <c r="M2689" s="25"/>
      <c r="O2689" s="25"/>
      <c r="Q2689" s="25"/>
    </row>
    <row r="2690" spans="1:17" x14ac:dyDescent="0.25">
      <c r="A2690" s="5">
        <f>+'Net Hash Rate'!B2689</f>
        <v>42509</v>
      </c>
      <c r="B2690">
        <f>+'Net Hash Rate'!G2689</f>
        <v>436.72900390625</v>
      </c>
      <c r="C2690">
        <v>207.06666147086599</v>
      </c>
      <c r="D2690" s="25">
        <f t="shared" si="123"/>
        <v>229.66234243538401</v>
      </c>
      <c r="E2690">
        <v>269.42879471361204</v>
      </c>
      <c r="F2690" s="25">
        <f t="shared" si="124"/>
        <v>167.30020919263796</v>
      </c>
      <c r="G2690">
        <v>511.67450129505926</v>
      </c>
      <c r="H2690" s="25">
        <f t="shared" si="125"/>
        <v>-74.945497388809258</v>
      </c>
      <c r="K2690">
        <v>8.8385305823231306</v>
      </c>
      <c r="L2690">
        <v>2688</v>
      </c>
      <c r="M2690" s="25"/>
      <c r="O2690" s="25"/>
      <c r="Q2690" s="25"/>
    </row>
    <row r="2691" spans="1:17" x14ac:dyDescent="0.25">
      <c r="A2691" s="5">
        <f>+'Net Hash Rate'!B2690</f>
        <v>42510</v>
      </c>
      <c r="B2691">
        <f>+'Net Hash Rate'!G2690</f>
        <v>442.9530029296875</v>
      </c>
      <c r="C2691">
        <v>172.09236200135936</v>
      </c>
      <c r="D2691" s="25">
        <f t="shared" si="123"/>
        <v>270.86064092832817</v>
      </c>
      <c r="E2691">
        <v>220.86838219699132</v>
      </c>
      <c r="F2691" s="25">
        <f t="shared" si="124"/>
        <v>222.08462073269618</v>
      </c>
      <c r="G2691">
        <v>410.33883264692389</v>
      </c>
      <c r="H2691" s="25">
        <f t="shared" si="125"/>
        <v>32.61417028276361</v>
      </c>
      <c r="K2691">
        <v>13.327564151824786</v>
      </c>
      <c r="L2691">
        <v>2689</v>
      </c>
      <c r="M2691" s="25"/>
      <c r="O2691" s="25"/>
      <c r="Q2691" s="25"/>
    </row>
    <row r="2692" spans="1:17" x14ac:dyDescent="0.25">
      <c r="A2692" s="5">
        <f>+'Net Hash Rate'!B2691</f>
        <v>42511</v>
      </c>
      <c r="B2692">
        <f>+'Net Hash Rate'!G2691</f>
        <v>443.135009765625</v>
      </c>
      <c r="C2692">
        <v>178.96941245994518</v>
      </c>
      <c r="D2692" s="25">
        <f t="shared" ref="D2692:D2755" si="126">+B2692-C2692</f>
        <v>264.16559730567985</v>
      </c>
      <c r="E2692">
        <v>230.36323458835707</v>
      </c>
      <c r="F2692" s="25">
        <f t="shared" ref="F2692:F2755" si="127">+B2692-E2692</f>
        <v>212.77177517726793</v>
      </c>
      <c r="G2692">
        <v>430.0025366461731</v>
      </c>
      <c r="H2692" s="25">
        <f t="shared" ref="H2692:H2755" si="128">+B2692-G2692</f>
        <v>13.132473119451902</v>
      </c>
      <c r="K2692">
        <v>12.336063115709397</v>
      </c>
      <c r="L2692">
        <v>2690</v>
      </c>
      <c r="M2692" s="25"/>
      <c r="O2692" s="25"/>
      <c r="Q2692" s="25"/>
    </row>
    <row r="2693" spans="1:17" x14ac:dyDescent="0.25">
      <c r="A2693" s="5">
        <f>+'Net Hash Rate'!B2692</f>
        <v>42512</v>
      </c>
      <c r="B2693">
        <f>+'Net Hash Rate'!G2692</f>
        <v>438.77301025390625</v>
      </c>
      <c r="C2693">
        <v>172.06722394696573</v>
      </c>
      <c r="D2693" s="25">
        <f t="shared" si="126"/>
        <v>266.70578630694052</v>
      </c>
      <c r="E2693">
        <v>220.99318660772337</v>
      </c>
      <c r="F2693" s="25">
        <f t="shared" si="127"/>
        <v>217.77982364618288</v>
      </c>
      <c r="G2693">
        <v>411.0460885634364</v>
      </c>
      <c r="H2693" s="25">
        <f t="shared" si="128"/>
        <v>27.726921690469851</v>
      </c>
      <c r="K2693">
        <v>13.082908384959824</v>
      </c>
      <c r="L2693">
        <v>2691</v>
      </c>
      <c r="M2693" s="25"/>
      <c r="O2693" s="25"/>
      <c r="Q2693" s="25"/>
    </row>
    <row r="2694" spans="1:17" x14ac:dyDescent="0.25">
      <c r="A2694" s="5">
        <f>+'Net Hash Rate'!B2693</f>
        <v>42513</v>
      </c>
      <c r="B2694">
        <f>+'Net Hash Rate'!G2693</f>
        <v>443.7340087890625</v>
      </c>
      <c r="C2694">
        <v>174.96603987750581</v>
      </c>
      <c r="D2694" s="25">
        <f t="shared" si="126"/>
        <v>268.76796891155669</v>
      </c>
      <c r="E2694">
        <v>224.80904183737286</v>
      </c>
      <c r="F2694" s="25">
        <f t="shared" si="127"/>
        <v>218.92496695168964</v>
      </c>
      <c r="G2694">
        <v>418.42418295047673</v>
      </c>
      <c r="H2694" s="25">
        <f t="shared" si="128"/>
        <v>25.309825838585766</v>
      </c>
      <c r="K2694">
        <v>12.941498305160577</v>
      </c>
      <c r="L2694">
        <v>2692</v>
      </c>
      <c r="M2694" s="25"/>
      <c r="O2694" s="25"/>
      <c r="Q2694" s="25"/>
    </row>
    <row r="2695" spans="1:17" x14ac:dyDescent="0.25">
      <c r="A2695" s="5">
        <f>+'Net Hash Rate'!B2694</f>
        <v>42514</v>
      </c>
      <c r="B2695">
        <f>+'Net Hash Rate'!G2694</f>
        <v>445.1300048828125</v>
      </c>
      <c r="C2695">
        <v>174.98418386449521</v>
      </c>
      <c r="D2695" s="25">
        <f t="shared" si="126"/>
        <v>270.14582101831729</v>
      </c>
      <c r="E2695">
        <v>224.7808301272033</v>
      </c>
      <c r="F2695" s="25">
        <f t="shared" si="127"/>
        <v>220.3491747556092</v>
      </c>
      <c r="G2695">
        <v>418.21590253469321</v>
      </c>
      <c r="H2695" s="25">
        <f t="shared" si="128"/>
        <v>26.914102348119286</v>
      </c>
      <c r="K2695">
        <v>13.019952529001921</v>
      </c>
      <c r="L2695">
        <v>2693</v>
      </c>
      <c r="M2695" s="25"/>
      <c r="O2695" s="25"/>
      <c r="Q2695" s="25"/>
    </row>
    <row r="2696" spans="1:17" x14ac:dyDescent="0.25">
      <c r="A2696" s="5">
        <f>+'Net Hash Rate'!B2695</f>
        <v>42515</v>
      </c>
      <c r="B2696">
        <f>+'Net Hash Rate'!G2695</f>
        <v>449.2340087890625</v>
      </c>
      <c r="C2696">
        <v>183.65291705133757</v>
      </c>
      <c r="D2696" s="25">
        <f t="shared" si="126"/>
        <v>265.58109173772493</v>
      </c>
      <c r="E2696">
        <v>236.60150281770711</v>
      </c>
      <c r="F2696" s="25">
        <f t="shared" si="127"/>
        <v>212.63250597135539</v>
      </c>
      <c r="G2696">
        <v>442.28028422717028</v>
      </c>
      <c r="H2696" s="25">
        <f t="shared" si="128"/>
        <v>6.9537245618922157</v>
      </c>
      <c r="K2696">
        <v>12.03799140137528</v>
      </c>
      <c r="L2696">
        <v>2694</v>
      </c>
      <c r="M2696" s="25"/>
      <c r="O2696" s="25"/>
      <c r="Q2696" s="25"/>
    </row>
    <row r="2697" spans="1:17" x14ac:dyDescent="0.25">
      <c r="A2697" s="5">
        <f>+'Net Hash Rate'!B2696</f>
        <v>42516</v>
      </c>
      <c r="B2697">
        <f>+'Net Hash Rate'!G2696</f>
        <v>453.81900024414063</v>
      </c>
      <c r="C2697">
        <v>177.57222491846727</v>
      </c>
      <c r="D2697" s="25">
        <f t="shared" si="126"/>
        <v>276.24677532567335</v>
      </c>
      <c r="E2697">
        <v>228.02501209922417</v>
      </c>
      <c r="F2697" s="25">
        <f t="shared" si="127"/>
        <v>225.79398814491645</v>
      </c>
      <c r="G2697">
        <v>424.00886390287457</v>
      </c>
      <c r="H2697" s="25">
        <f t="shared" si="128"/>
        <v>29.810136341266059</v>
      </c>
      <c r="K2697">
        <v>13.140845091596564</v>
      </c>
      <c r="L2697">
        <v>2695</v>
      </c>
      <c r="M2697" s="25"/>
      <c r="O2697" s="25"/>
      <c r="Q2697" s="25"/>
    </row>
    <row r="2698" spans="1:17" x14ac:dyDescent="0.25">
      <c r="A2698" s="5">
        <f>+'Net Hash Rate'!B2697</f>
        <v>42517</v>
      </c>
      <c r="B2698">
        <f>+'Net Hash Rate'!G2697</f>
        <v>473.46701049804688</v>
      </c>
      <c r="C2698">
        <v>175.15582741075497</v>
      </c>
      <c r="D2698" s="25">
        <f t="shared" si="126"/>
        <v>298.31118308729191</v>
      </c>
      <c r="E2698">
        <v>223.93645229548576</v>
      </c>
      <c r="F2698" s="25">
        <f t="shared" si="127"/>
        <v>249.53055820256111</v>
      </c>
      <c r="G2698">
        <v>413.42478966022247</v>
      </c>
      <c r="H2698" s="25">
        <f t="shared" si="128"/>
        <v>60.042220837824402</v>
      </c>
      <c r="K2698">
        <v>14.67686896388251</v>
      </c>
      <c r="L2698">
        <v>2696</v>
      </c>
      <c r="M2698" s="25"/>
      <c r="O2698" s="25"/>
      <c r="Q2698" s="25"/>
    </row>
    <row r="2699" spans="1:17" x14ac:dyDescent="0.25">
      <c r="A2699" s="5">
        <f>+'Net Hash Rate'!B2698</f>
        <v>42518</v>
      </c>
      <c r="B2699">
        <f>+'Net Hash Rate'!G2698</f>
        <v>525.4329833984375</v>
      </c>
      <c r="C2699">
        <v>181.94949730853341</v>
      </c>
      <c r="D2699" s="25">
        <f t="shared" si="126"/>
        <v>343.48348608990409</v>
      </c>
      <c r="E2699">
        <v>231.33967334199673</v>
      </c>
      <c r="F2699" s="25">
        <f t="shared" si="127"/>
        <v>294.09331005644077</v>
      </c>
      <c r="G2699">
        <v>423.19581214398477</v>
      </c>
      <c r="H2699" s="25">
        <f t="shared" si="128"/>
        <v>102.23717125445273</v>
      </c>
      <c r="K2699">
        <v>16.690776037267838</v>
      </c>
      <c r="L2699">
        <v>2697</v>
      </c>
      <c r="M2699" s="25"/>
      <c r="O2699" s="25"/>
      <c r="Q2699" s="25"/>
    </row>
    <row r="2700" spans="1:17" x14ac:dyDescent="0.25">
      <c r="A2700" s="5">
        <f>+'Net Hash Rate'!B2699</f>
        <v>42519</v>
      </c>
      <c r="B2700">
        <f>+'Net Hash Rate'!G2699</f>
        <v>524.0830078125</v>
      </c>
      <c r="C2700">
        <v>169.02795461692187</v>
      </c>
      <c r="D2700" s="25">
        <f t="shared" si="126"/>
        <v>355.05505319557813</v>
      </c>
      <c r="E2700">
        <v>213.53791841934375</v>
      </c>
      <c r="F2700" s="25">
        <f t="shared" si="127"/>
        <v>310.54508939315622</v>
      </c>
      <c r="G2700">
        <v>386.43687280985142</v>
      </c>
      <c r="H2700" s="25">
        <f t="shared" si="128"/>
        <v>137.64613500264858</v>
      </c>
      <c r="K2700">
        <v>19.144749958727687</v>
      </c>
      <c r="L2700">
        <v>2698</v>
      </c>
      <c r="M2700" s="25"/>
      <c r="O2700" s="25"/>
      <c r="Q2700" s="25"/>
    </row>
    <row r="2701" spans="1:17" x14ac:dyDescent="0.25">
      <c r="A2701" s="5">
        <f>+'Net Hash Rate'!B2700</f>
        <v>42520</v>
      </c>
      <c r="B2701">
        <f>+'Net Hash Rate'!G2700</f>
        <v>532.58599853515625</v>
      </c>
      <c r="C2701">
        <v>181.81905398827126</v>
      </c>
      <c r="D2701" s="25">
        <f t="shared" si="126"/>
        <v>350.76694454688499</v>
      </c>
      <c r="E2701">
        <v>230.88643647273699</v>
      </c>
      <c r="F2701" s="25">
        <f t="shared" si="127"/>
        <v>301.69956206241926</v>
      </c>
      <c r="G2701">
        <v>421.48868373364371</v>
      </c>
      <c r="H2701" s="25">
        <f t="shared" si="128"/>
        <v>111.09731480151254</v>
      </c>
      <c r="K2701">
        <v>17.156828513912345</v>
      </c>
      <c r="L2701">
        <v>2699</v>
      </c>
      <c r="M2701" s="25"/>
      <c r="O2701" s="25"/>
      <c r="Q2701" s="25"/>
    </row>
    <row r="2702" spans="1:17" x14ac:dyDescent="0.25">
      <c r="A2702" s="5">
        <f>+'Net Hash Rate'!B2701</f>
        <v>42521</v>
      </c>
      <c r="B2702">
        <f>+'Net Hash Rate'!G2701</f>
        <v>531.7969970703125</v>
      </c>
      <c r="C2702">
        <v>197.94357162321651</v>
      </c>
      <c r="D2702" s="25">
        <f t="shared" si="126"/>
        <v>333.85342544709601</v>
      </c>
      <c r="E2702">
        <v>253.19527651995077</v>
      </c>
      <c r="F2702" s="25">
        <f t="shared" si="127"/>
        <v>278.60172055036173</v>
      </c>
      <c r="G2702">
        <v>467.82052419131463</v>
      </c>
      <c r="H2702" s="25">
        <f t="shared" si="128"/>
        <v>63.976472878997868</v>
      </c>
      <c r="K2702">
        <v>14.501782751691875</v>
      </c>
      <c r="L2702">
        <v>2700</v>
      </c>
      <c r="M2702" s="25"/>
      <c r="O2702" s="25"/>
      <c r="Q2702" s="25"/>
    </row>
    <row r="2703" spans="1:17" x14ac:dyDescent="0.25">
      <c r="A2703" s="5">
        <f>+'Net Hash Rate'!B2702</f>
        <v>42522</v>
      </c>
      <c r="B2703">
        <f>+'Net Hash Rate'!G2702</f>
        <v>536.42401123046875</v>
      </c>
      <c r="C2703">
        <v>180.5939421935382</v>
      </c>
      <c r="D2703" s="25">
        <f t="shared" si="126"/>
        <v>355.83006903693058</v>
      </c>
      <c r="E2703">
        <v>229.04725440857425</v>
      </c>
      <c r="F2703" s="25">
        <f t="shared" si="127"/>
        <v>307.3767568218945</v>
      </c>
      <c r="G2703">
        <v>417.26414570788211</v>
      </c>
      <c r="H2703" s="25">
        <f t="shared" si="128"/>
        <v>119.15986552258664</v>
      </c>
      <c r="K2703">
        <v>17.625052378227739</v>
      </c>
      <c r="L2703">
        <v>2701</v>
      </c>
      <c r="M2703" s="25"/>
      <c r="O2703" s="25"/>
      <c r="Q2703" s="25"/>
    </row>
    <row r="2704" spans="1:17" x14ac:dyDescent="0.25">
      <c r="A2704" s="5">
        <f>+'Net Hash Rate'!B2703</f>
        <v>42523</v>
      </c>
      <c r="B2704">
        <f>+'Net Hash Rate'!G2703</f>
        <v>538.14501953125</v>
      </c>
      <c r="C2704">
        <v>184.36186809864097</v>
      </c>
      <c r="D2704" s="25">
        <f t="shared" si="126"/>
        <v>353.78315143260903</v>
      </c>
      <c r="E2704">
        <v>234.18759086940307</v>
      </c>
      <c r="F2704" s="25">
        <f t="shared" si="127"/>
        <v>303.95742866184696</v>
      </c>
      <c r="G2704">
        <v>427.73561097242856</v>
      </c>
      <c r="H2704" s="25">
        <f t="shared" si="128"/>
        <v>110.40940855882144</v>
      </c>
      <c r="K2704">
        <v>17.040988393579372</v>
      </c>
      <c r="L2704">
        <v>2702</v>
      </c>
      <c r="M2704" s="25"/>
      <c r="O2704" s="25"/>
      <c r="Q2704" s="25"/>
    </row>
    <row r="2705" spans="1:17" x14ac:dyDescent="0.25">
      <c r="A2705" s="5">
        <f>+'Net Hash Rate'!B2704</f>
        <v>42524</v>
      </c>
      <c r="B2705">
        <f>+'Net Hash Rate'!G2704</f>
        <v>570.47100830078125</v>
      </c>
      <c r="C2705">
        <v>181.54957540973061</v>
      </c>
      <c r="D2705" s="25">
        <f t="shared" si="126"/>
        <v>388.92143289105064</v>
      </c>
      <c r="E2705">
        <v>229.06815786634567</v>
      </c>
      <c r="F2705" s="25">
        <f t="shared" si="127"/>
        <v>341.40285043443555</v>
      </c>
      <c r="G2705">
        <v>413.65409141906684</v>
      </c>
      <c r="H2705" s="25">
        <f t="shared" si="128"/>
        <v>156.81691688171441</v>
      </c>
      <c r="K2705">
        <v>19.643082572817377</v>
      </c>
      <c r="L2705">
        <v>2703</v>
      </c>
      <c r="M2705" s="25"/>
      <c r="O2705" s="25"/>
      <c r="Q2705" s="25"/>
    </row>
    <row r="2706" spans="1:17" x14ac:dyDescent="0.25">
      <c r="A2706" s="5">
        <f>+'Net Hash Rate'!B2705</f>
        <v>42525</v>
      </c>
      <c r="B2706">
        <f>+'Net Hash Rate'!G2705</f>
        <v>573.45001220703125</v>
      </c>
      <c r="C2706">
        <v>204.94131068482309</v>
      </c>
      <c r="D2706" s="25">
        <f t="shared" si="126"/>
        <v>368.50870152220818</v>
      </c>
      <c r="E2706">
        <v>261.27406571834501</v>
      </c>
      <c r="F2706" s="25">
        <f t="shared" si="127"/>
        <v>312.17594648868624</v>
      </c>
      <c r="G2706">
        <v>480.09865264606145</v>
      </c>
      <c r="H2706" s="25">
        <f t="shared" si="128"/>
        <v>93.351359560969797</v>
      </c>
      <c r="K2706">
        <v>15.699940170279373</v>
      </c>
      <c r="L2706">
        <v>2704</v>
      </c>
      <c r="M2706" s="25"/>
      <c r="O2706" s="25"/>
      <c r="Q2706" s="25"/>
    </row>
    <row r="2707" spans="1:17" x14ac:dyDescent="0.25">
      <c r="A2707" s="5">
        <f>+'Net Hash Rate'!B2706</f>
        <v>42526</v>
      </c>
      <c r="B2707">
        <f>+'Net Hash Rate'!G2706</f>
        <v>574.10601806640625</v>
      </c>
      <c r="C2707">
        <v>181.68323082709125</v>
      </c>
      <c r="D2707" s="25">
        <f t="shared" si="126"/>
        <v>392.42278723931497</v>
      </c>
      <c r="E2707">
        <v>229.11408864052882</v>
      </c>
      <c r="F2707" s="25">
        <f t="shared" si="127"/>
        <v>344.9919294258774</v>
      </c>
      <c r="G2707">
        <v>413.35925581682727</v>
      </c>
      <c r="H2707" s="25">
        <f t="shared" si="128"/>
        <v>160.74676224957898</v>
      </c>
      <c r="K2707">
        <v>19.856581406957613</v>
      </c>
      <c r="L2707">
        <v>2705</v>
      </c>
      <c r="M2707" s="25"/>
      <c r="O2707" s="25"/>
      <c r="Q2707" s="25"/>
    </row>
    <row r="2708" spans="1:17" x14ac:dyDescent="0.25">
      <c r="A2708" s="5">
        <f>+'Net Hash Rate'!B2707</f>
        <v>42527</v>
      </c>
      <c r="B2708">
        <f>+'Net Hash Rate'!G2707</f>
        <v>585.531005859375</v>
      </c>
      <c r="C2708">
        <v>181.82031131704883</v>
      </c>
      <c r="D2708" s="25">
        <f t="shared" si="126"/>
        <v>403.71069454232617</v>
      </c>
      <c r="E2708">
        <v>228.86743336903535</v>
      </c>
      <c r="F2708" s="25">
        <f t="shared" si="127"/>
        <v>356.66357249033967</v>
      </c>
      <c r="G2708">
        <v>411.62197897997709</v>
      </c>
      <c r="H2708" s="25">
        <f t="shared" si="128"/>
        <v>173.90902687939791</v>
      </c>
      <c r="K2708">
        <v>20.594366342556565</v>
      </c>
      <c r="L2708">
        <v>2706</v>
      </c>
      <c r="M2708" s="25"/>
      <c r="O2708" s="25"/>
      <c r="Q2708" s="25"/>
    </row>
    <row r="2709" spans="1:17" x14ac:dyDescent="0.25">
      <c r="A2709" s="5">
        <f>+'Net Hash Rate'!B2708</f>
        <v>42528</v>
      </c>
      <c r="B2709">
        <f>+'Net Hash Rate'!G2708</f>
        <v>577.85601806640625</v>
      </c>
      <c r="C2709">
        <v>180.97821540436706</v>
      </c>
      <c r="D2709" s="25">
        <f t="shared" si="126"/>
        <v>396.87780266203919</v>
      </c>
      <c r="E2709">
        <v>227.99686613443214</v>
      </c>
      <c r="F2709" s="25">
        <f t="shared" si="127"/>
        <v>349.85915193197411</v>
      </c>
      <c r="G2709">
        <v>410.64081489537</v>
      </c>
      <c r="H2709" s="25">
        <f t="shared" si="128"/>
        <v>167.21520317103625</v>
      </c>
      <c r="K2709">
        <v>20.258061675509378</v>
      </c>
      <c r="L2709">
        <v>2707</v>
      </c>
      <c r="M2709" s="25"/>
      <c r="O2709" s="25"/>
      <c r="Q2709" s="25"/>
    </row>
    <row r="2710" spans="1:17" x14ac:dyDescent="0.25">
      <c r="A2710" s="5">
        <f>+'Net Hash Rate'!B2709</f>
        <v>42529</v>
      </c>
      <c r="B2710">
        <f>+'Net Hash Rate'!G2709</f>
        <v>583.10498046875</v>
      </c>
      <c r="C2710">
        <v>177.45938697540879</v>
      </c>
      <c r="D2710" s="25">
        <f t="shared" si="126"/>
        <v>405.64559349334121</v>
      </c>
      <c r="E2710">
        <v>222.93467830821194</v>
      </c>
      <c r="F2710" s="25">
        <f t="shared" si="127"/>
        <v>360.17030216053809</v>
      </c>
      <c r="G2710">
        <v>399.5834474904857</v>
      </c>
      <c r="H2710" s="25">
        <f t="shared" si="128"/>
        <v>183.5215329782643</v>
      </c>
      <c r="K2710">
        <v>21.408316381290764</v>
      </c>
      <c r="L2710">
        <v>2708</v>
      </c>
      <c r="M2710" s="25"/>
      <c r="O2710" s="25"/>
      <c r="Q2710" s="25"/>
    </row>
    <row r="2711" spans="1:17" x14ac:dyDescent="0.25">
      <c r="A2711" s="5">
        <f>+'Net Hash Rate'!B2710</f>
        <v>42530</v>
      </c>
      <c r="B2711">
        <f>+'Net Hash Rate'!G2710</f>
        <v>576.4539794921875</v>
      </c>
      <c r="C2711">
        <v>175.90046706754046</v>
      </c>
      <c r="D2711" s="25">
        <f t="shared" si="126"/>
        <v>400.55351242464701</v>
      </c>
      <c r="E2711">
        <v>221.03461618211605</v>
      </c>
      <c r="F2711" s="25">
        <f t="shared" si="127"/>
        <v>355.41936331007145</v>
      </c>
      <c r="G2711">
        <v>396.35821841768478</v>
      </c>
      <c r="H2711" s="25">
        <f t="shared" si="128"/>
        <v>180.09576107450272</v>
      </c>
      <c r="K2711">
        <v>21.299358660307632</v>
      </c>
      <c r="L2711">
        <v>2709</v>
      </c>
      <c r="M2711" s="25"/>
      <c r="O2711" s="25"/>
      <c r="Q2711" s="25"/>
    </row>
    <row r="2712" spans="1:17" x14ac:dyDescent="0.25">
      <c r="A2712" s="5">
        <f>+'Net Hash Rate'!B2711</f>
        <v>42531</v>
      </c>
      <c r="B2712">
        <f>+'Net Hash Rate'!G2711</f>
        <v>579.1309814453125</v>
      </c>
      <c r="C2712">
        <v>192.35284126193531</v>
      </c>
      <c r="D2712" s="25">
        <f t="shared" si="126"/>
        <v>386.77814018337722</v>
      </c>
      <c r="E2712">
        <v>243.66415889107549</v>
      </c>
      <c r="F2712" s="25">
        <f t="shared" si="127"/>
        <v>335.46682255423701</v>
      </c>
      <c r="G2712">
        <v>442.9829722214709</v>
      </c>
      <c r="H2712" s="25">
        <f t="shared" si="128"/>
        <v>136.1480092238416</v>
      </c>
      <c r="K2712">
        <v>18.090892600912888</v>
      </c>
      <c r="L2712">
        <v>2710</v>
      </c>
      <c r="M2712" s="25"/>
      <c r="O2712" s="25"/>
      <c r="Q2712" s="25"/>
    </row>
    <row r="2713" spans="1:17" x14ac:dyDescent="0.25">
      <c r="A2713" s="5">
        <f>+'Net Hash Rate'!B2712</f>
        <v>42532</v>
      </c>
      <c r="B2713">
        <f>+'Net Hash Rate'!G2712</f>
        <v>611.7769775390625</v>
      </c>
      <c r="C2713">
        <v>178.12031962968948</v>
      </c>
      <c r="D2713" s="25">
        <f t="shared" si="126"/>
        <v>433.65665790937305</v>
      </c>
      <c r="E2713">
        <v>222.75354992538141</v>
      </c>
      <c r="F2713" s="25">
        <f t="shared" si="127"/>
        <v>389.02342761368106</v>
      </c>
      <c r="G2713">
        <v>396.13133300899716</v>
      </c>
      <c r="H2713" s="25">
        <f t="shared" si="128"/>
        <v>215.64564453006534</v>
      </c>
      <c r="K2713">
        <v>23.318410343312081</v>
      </c>
      <c r="L2713">
        <v>2711</v>
      </c>
      <c r="M2713" s="25"/>
      <c r="O2713" s="25"/>
      <c r="Q2713" s="25"/>
    </row>
    <row r="2714" spans="1:17" x14ac:dyDescent="0.25">
      <c r="A2714" s="5">
        <f>+'Net Hash Rate'!B2713</f>
        <v>42533</v>
      </c>
      <c r="B2714">
        <f>+'Net Hash Rate'!G2713</f>
        <v>675.343017578125</v>
      </c>
      <c r="C2714">
        <v>191.42725345785581</v>
      </c>
      <c r="D2714" s="25">
        <f t="shared" si="126"/>
        <v>483.91576412026916</v>
      </c>
      <c r="E2714">
        <v>238.71320067318993</v>
      </c>
      <c r="F2714" s="25">
        <f t="shared" si="127"/>
        <v>436.62981690493507</v>
      </c>
      <c r="G2714">
        <v>422.39546263115585</v>
      </c>
      <c r="H2714" s="25">
        <f t="shared" si="128"/>
        <v>252.94755494696915</v>
      </c>
      <c r="K2714">
        <v>24.561162507748563</v>
      </c>
      <c r="L2714">
        <v>2712</v>
      </c>
      <c r="M2714" s="25"/>
      <c r="O2714" s="25"/>
      <c r="Q2714" s="25"/>
    </row>
    <row r="2715" spans="1:17" x14ac:dyDescent="0.25">
      <c r="A2715" s="5">
        <f>+'Net Hash Rate'!B2714</f>
        <v>42534</v>
      </c>
      <c r="B2715">
        <f>+'Net Hash Rate'!G2714</f>
        <v>705.6190185546875</v>
      </c>
      <c r="C2715">
        <v>185.64786132335129</v>
      </c>
      <c r="D2715" s="25">
        <f t="shared" si="126"/>
        <v>519.97115723133618</v>
      </c>
      <c r="E2715">
        <v>229.57246340886678</v>
      </c>
      <c r="F2715" s="25">
        <f t="shared" si="127"/>
        <v>476.04655514582072</v>
      </c>
      <c r="G2715">
        <v>400.19758021005168</v>
      </c>
      <c r="H2715" s="25">
        <f t="shared" si="128"/>
        <v>305.42143834463582</v>
      </c>
      <c r="K2715">
        <v>28.410747465068606</v>
      </c>
      <c r="L2715">
        <v>2713</v>
      </c>
      <c r="M2715" s="25"/>
      <c r="O2715" s="25"/>
      <c r="Q2715" s="25"/>
    </row>
    <row r="2716" spans="1:17" x14ac:dyDescent="0.25">
      <c r="A2716" s="5">
        <f>+'Net Hash Rate'!B2715</f>
        <v>42535</v>
      </c>
      <c r="B2716">
        <f>+'Net Hash Rate'!G2715</f>
        <v>685.989013671875</v>
      </c>
      <c r="C2716">
        <v>207.44226553722865</v>
      </c>
      <c r="D2716" s="25">
        <f t="shared" si="126"/>
        <v>478.54674813464635</v>
      </c>
      <c r="E2716">
        <v>260.43430341553614</v>
      </c>
      <c r="F2716" s="25">
        <f t="shared" si="127"/>
        <v>425.55471025633886</v>
      </c>
      <c r="G2716">
        <v>466.28187455382073</v>
      </c>
      <c r="H2716" s="25">
        <f t="shared" si="128"/>
        <v>219.70713911805427</v>
      </c>
      <c r="K2716">
        <v>21.67329737649705</v>
      </c>
      <c r="L2716">
        <v>2714</v>
      </c>
      <c r="M2716" s="25"/>
      <c r="O2716" s="25"/>
      <c r="Q2716" s="25"/>
    </row>
    <row r="2717" spans="1:17" x14ac:dyDescent="0.25">
      <c r="A2717" s="5">
        <f>+'Net Hash Rate'!B2716</f>
        <v>42536</v>
      </c>
      <c r="B2717">
        <f>+'Net Hash Rate'!G2716</f>
        <v>696.322998046875</v>
      </c>
      <c r="C2717">
        <v>184.16711662779048</v>
      </c>
      <c r="D2717" s="25">
        <f t="shared" si="126"/>
        <v>512.15588141908449</v>
      </c>
      <c r="E2717">
        <v>227.88136532635733</v>
      </c>
      <c r="F2717" s="25">
        <f t="shared" si="127"/>
        <v>468.44163272051765</v>
      </c>
      <c r="G2717">
        <v>397.68936439594017</v>
      </c>
      <c r="H2717" s="25">
        <f t="shared" si="128"/>
        <v>298.63363365093483</v>
      </c>
      <c r="K2717">
        <v>28.118385926785926</v>
      </c>
      <c r="L2717">
        <v>2715</v>
      </c>
      <c r="M2717" s="25"/>
      <c r="O2717" s="25"/>
      <c r="Q2717" s="25"/>
    </row>
    <row r="2718" spans="1:17" x14ac:dyDescent="0.25">
      <c r="A2718" s="5">
        <f>+'Net Hash Rate'!B2717</f>
        <v>42537</v>
      </c>
      <c r="B2718">
        <f>+'Net Hash Rate'!G2717</f>
        <v>768.24200439453125</v>
      </c>
      <c r="C2718">
        <v>192.96059124327411</v>
      </c>
      <c r="D2718" s="25">
        <f t="shared" si="126"/>
        <v>575.28141315125708</v>
      </c>
      <c r="E2718">
        <v>237.28610911958256</v>
      </c>
      <c r="F2718" s="25">
        <f t="shared" si="127"/>
        <v>530.95589527494872</v>
      </c>
      <c r="G2718">
        <v>409.4685833101035</v>
      </c>
      <c r="H2718" s="25">
        <f t="shared" si="128"/>
        <v>358.77342108442775</v>
      </c>
      <c r="K2718">
        <v>31.148545075453448</v>
      </c>
      <c r="L2718">
        <v>2716</v>
      </c>
      <c r="M2718" s="25"/>
      <c r="O2718" s="25"/>
      <c r="Q2718" s="25"/>
    </row>
    <row r="2719" spans="1:17" x14ac:dyDescent="0.25">
      <c r="A2719" s="5">
        <f>+'Net Hash Rate'!B2718</f>
        <v>42538</v>
      </c>
      <c r="B2719">
        <f>+'Net Hash Rate'!G2718</f>
        <v>747.55401611328125</v>
      </c>
      <c r="C2719">
        <v>186.56416743090219</v>
      </c>
      <c r="D2719" s="25">
        <f t="shared" si="126"/>
        <v>560.98984868237903</v>
      </c>
      <c r="E2719">
        <v>229.23797030837611</v>
      </c>
      <c r="F2719" s="25">
        <f t="shared" si="127"/>
        <v>518.31604580490512</v>
      </c>
      <c r="G2719">
        <v>395.00435758592346</v>
      </c>
      <c r="H2719" s="25">
        <f t="shared" si="128"/>
        <v>352.54965852735779</v>
      </c>
      <c r="K2719">
        <v>31.550402027760583</v>
      </c>
      <c r="L2719">
        <v>2717</v>
      </c>
      <c r="M2719" s="25"/>
      <c r="O2719" s="25"/>
      <c r="Q2719" s="25"/>
    </row>
    <row r="2720" spans="1:17" x14ac:dyDescent="0.25">
      <c r="A2720" s="5">
        <f>+'Net Hash Rate'!B2719</f>
        <v>42539</v>
      </c>
      <c r="B2720">
        <f>+'Net Hash Rate'!G2719</f>
        <v>755.68402099609375</v>
      </c>
      <c r="C2720">
        <v>180.73633111082785</v>
      </c>
      <c r="D2720" s="25">
        <f t="shared" si="126"/>
        <v>574.94768988526585</v>
      </c>
      <c r="E2720">
        <v>220.87554057942231</v>
      </c>
      <c r="F2720" s="25">
        <f t="shared" si="127"/>
        <v>534.8084804166715</v>
      </c>
      <c r="G2720">
        <v>376.79629976017759</v>
      </c>
      <c r="H2720" s="25">
        <f t="shared" si="128"/>
        <v>378.88772123591616</v>
      </c>
      <c r="K2720">
        <v>34.377220528079228</v>
      </c>
      <c r="L2720">
        <v>2718</v>
      </c>
      <c r="M2720" s="25"/>
      <c r="O2720" s="25"/>
      <c r="Q2720" s="25"/>
    </row>
    <row r="2721" spans="1:17" x14ac:dyDescent="0.25">
      <c r="A2721" s="5">
        <f>+'Net Hash Rate'!B2720</f>
        <v>42540</v>
      </c>
      <c r="B2721">
        <f>+'Net Hash Rate'!G2720</f>
        <v>764.04498291015625</v>
      </c>
      <c r="C2721">
        <v>187.67421096334834</v>
      </c>
      <c r="D2721" s="25">
        <f t="shared" si="126"/>
        <v>576.37077194680796</v>
      </c>
      <c r="E2721">
        <v>230.14227462550008</v>
      </c>
      <c r="F2721" s="25">
        <f t="shared" si="127"/>
        <v>533.90270828465623</v>
      </c>
      <c r="G2721">
        <v>395.10946792112844</v>
      </c>
      <c r="H2721" s="25">
        <f t="shared" si="128"/>
        <v>368.93551498902781</v>
      </c>
      <c r="K2721">
        <v>32.572472898149805</v>
      </c>
      <c r="L2721">
        <v>2719</v>
      </c>
      <c r="M2721" s="25"/>
      <c r="O2721" s="25"/>
      <c r="Q2721" s="25"/>
    </row>
    <row r="2722" spans="1:17" x14ac:dyDescent="0.25">
      <c r="A2722" s="5">
        <f>+'Net Hash Rate'!B2721</f>
        <v>42541</v>
      </c>
      <c r="B2722">
        <f>+'Net Hash Rate'!G2721</f>
        <v>727.948974609375</v>
      </c>
      <c r="C2722">
        <v>191.67227598856192</v>
      </c>
      <c r="D2722" s="25">
        <f t="shared" si="126"/>
        <v>536.27669862081302</v>
      </c>
      <c r="E2722">
        <v>237.04394055075653</v>
      </c>
      <c r="F2722" s="25">
        <f t="shared" si="127"/>
        <v>490.90503405861847</v>
      </c>
      <c r="G2722">
        <v>413.29017154260208</v>
      </c>
      <c r="H2722" s="25">
        <f t="shared" si="128"/>
        <v>314.65880306677292</v>
      </c>
      <c r="K2722">
        <v>28.367133741052513</v>
      </c>
      <c r="L2722">
        <v>2720</v>
      </c>
      <c r="M2722" s="25"/>
      <c r="O2722" s="25"/>
      <c r="Q2722" s="25"/>
    </row>
    <row r="2723" spans="1:17" x14ac:dyDescent="0.25">
      <c r="A2723" s="5">
        <f>+'Net Hash Rate'!B2722</f>
        <v>42542</v>
      </c>
      <c r="B2723">
        <f>+'Net Hash Rate'!G2722</f>
        <v>665.8759765625</v>
      </c>
      <c r="C2723">
        <v>183.38321837995218</v>
      </c>
      <c r="D2723" s="25">
        <f t="shared" si="126"/>
        <v>482.49275818254785</v>
      </c>
      <c r="E2723">
        <v>227.96034307300479</v>
      </c>
      <c r="F2723" s="25">
        <f t="shared" si="127"/>
        <v>437.91563348949524</v>
      </c>
      <c r="G2723">
        <v>401.12018394316783</v>
      </c>
      <c r="H2723" s="25">
        <f t="shared" si="128"/>
        <v>264.75579261933217</v>
      </c>
      <c r="K2723">
        <v>25.977059480881827</v>
      </c>
      <c r="L2723">
        <v>2721</v>
      </c>
      <c r="M2723" s="25"/>
      <c r="O2723" s="25"/>
      <c r="Q2723" s="25"/>
    </row>
    <row r="2724" spans="1:17" x14ac:dyDescent="0.25">
      <c r="A2724" s="5">
        <f>+'Net Hash Rate'!B2723</f>
        <v>42543</v>
      </c>
      <c r="B2724">
        <f>+'Net Hash Rate'!G2723</f>
        <v>602.88702392578125</v>
      </c>
      <c r="C2724">
        <v>193.90598451152724</v>
      </c>
      <c r="D2724" s="25">
        <f t="shared" si="126"/>
        <v>408.98103941425404</v>
      </c>
      <c r="E2724">
        <v>244.90339528135118</v>
      </c>
      <c r="F2724" s="25">
        <f t="shared" si="127"/>
        <v>357.98362864443004</v>
      </c>
      <c r="G2724">
        <v>443.00283741673195</v>
      </c>
      <c r="H2724" s="25">
        <f t="shared" si="128"/>
        <v>159.8841865090493</v>
      </c>
      <c r="K2724">
        <v>19.247143723128257</v>
      </c>
      <c r="L2724">
        <v>2722</v>
      </c>
      <c r="M2724" s="25"/>
      <c r="O2724" s="25"/>
      <c r="Q2724" s="25"/>
    </row>
    <row r="2725" spans="1:17" x14ac:dyDescent="0.25">
      <c r="A2725" s="5">
        <f>+'Net Hash Rate'!B2724</f>
        <v>42544</v>
      </c>
      <c r="B2725">
        <f>+'Net Hash Rate'!G2724</f>
        <v>625.4949951171875</v>
      </c>
      <c r="C2725">
        <v>177.90902980633138</v>
      </c>
      <c r="D2725" s="25">
        <f t="shared" si="126"/>
        <v>447.58596531085612</v>
      </c>
      <c r="E2725">
        <v>221.93804506059382</v>
      </c>
      <c r="F2725" s="25">
        <f t="shared" si="127"/>
        <v>403.55695005659368</v>
      </c>
      <c r="G2725">
        <v>392.96875481577598</v>
      </c>
      <c r="H2725" s="25">
        <f t="shared" si="128"/>
        <v>232.52624030141152</v>
      </c>
      <c r="K2725">
        <v>24.397691171211509</v>
      </c>
      <c r="L2725">
        <v>2723</v>
      </c>
      <c r="M2725" s="25"/>
      <c r="O2725" s="25"/>
      <c r="Q2725" s="25"/>
    </row>
    <row r="2726" spans="1:17" x14ac:dyDescent="0.25">
      <c r="A2726" s="5">
        <f>+'Net Hash Rate'!B2725</f>
        <v>42545</v>
      </c>
      <c r="B2726">
        <f>+'Net Hash Rate'!G2725</f>
        <v>665.1619873046875</v>
      </c>
      <c r="C2726">
        <v>190.83047319627559</v>
      </c>
      <c r="D2726" s="25">
        <f t="shared" si="126"/>
        <v>474.33151410841191</v>
      </c>
      <c r="E2726">
        <v>238.27722573418168</v>
      </c>
      <c r="F2726" s="25">
        <f t="shared" si="127"/>
        <v>426.88476157050582</v>
      </c>
      <c r="G2726">
        <v>422.58413596767798</v>
      </c>
      <c r="H2726" s="25">
        <f t="shared" si="128"/>
        <v>242.57785133700952</v>
      </c>
      <c r="K2726">
        <v>23.99312013926982</v>
      </c>
      <c r="L2726">
        <v>2724</v>
      </c>
      <c r="M2726" s="25"/>
      <c r="O2726" s="25"/>
      <c r="Q2726" s="25"/>
    </row>
    <row r="2727" spans="1:17" x14ac:dyDescent="0.25">
      <c r="A2727" s="5">
        <f>+'Net Hash Rate'!B2726</f>
        <v>42546</v>
      </c>
      <c r="B2727">
        <f>+'Net Hash Rate'!G2726</f>
        <v>665.3289794921875</v>
      </c>
      <c r="C2727">
        <v>184.16301932264707</v>
      </c>
      <c r="D2727" s="25">
        <f t="shared" si="126"/>
        <v>481.16596016954043</v>
      </c>
      <c r="E2727">
        <v>229.05864602192875</v>
      </c>
      <c r="F2727" s="25">
        <f t="shared" si="127"/>
        <v>436.27033347025872</v>
      </c>
      <c r="G2727">
        <v>403.45570793528884</v>
      </c>
      <c r="H2727" s="25">
        <f t="shared" si="128"/>
        <v>261.87327155689866</v>
      </c>
      <c r="K2727">
        <v>25.721843959143808</v>
      </c>
      <c r="L2727">
        <v>2725</v>
      </c>
      <c r="M2727" s="25"/>
      <c r="O2727" s="25"/>
      <c r="Q2727" s="25"/>
    </row>
    <row r="2728" spans="1:17" x14ac:dyDescent="0.25">
      <c r="A2728" s="5">
        <f>+'Net Hash Rate'!B2727</f>
        <v>42547</v>
      </c>
      <c r="B2728">
        <f>+'Net Hash Rate'!G2727</f>
        <v>630.2459716796875</v>
      </c>
      <c r="C2728">
        <v>192.84407026484621</v>
      </c>
      <c r="D2728" s="25">
        <f t="shared" si="126"/>
        <v>437.40190141484129</v>
      </c>
      <c r="E2728">
        <v>242.39197971528591</v>
      </c>
      <c r="F2728" s="25">
        <f t="shared" si="127"/>
        <v>387.85399196440159</v>
      </c>
      <c r="G2728">
        <v>434.86083397551874</v>
      </c>
      <c r="H2728" s="25">
        <f t="shared" si="128"/>
        <v>195.38513770416876</v>
      </c>
      <c r="K2728">
        <v>21.186858841050512</v>
      </c>
      <c r="L2728">
        <v>2726</v>
      </c>
      <c r="M2728" s="25"/>
      <c r="O2728" s="25"/>
      <c r="Q2728" s="25"/>
    </row>
    <row r="2729" spans="1:17" x14ac:dyDescent="0.25">
      <c r="A2729" s="5">
        <f>+'Net Hash Rate'!B2728</f>
        <v>42548</v>
      </c>
      <c r="B2729">
        <f>+'Net Hash Rate'!G2728</f>
        <v>658.39898681640625</v>
      </c>
      <c r="C2729">
        <v>179.17158112244294</v>
      </c>
      <c r="D2729" s="25">
        <f t="shared" si="126"/>
        <v>479.22740569396331</v>
      </c>
      <c r="E2729">
        <v>222.42663219827367</v>
      </c>
      <c r="F2729" s="25">
        <f t="shared" si="127"/>
        <v>435.97235461813261</v>
      </c>
      <c r="G2729">
        <v>390.45087810233821</v>
      </c>
      <c r="H2729" s="25">
        <f t="shared" si="128"/>
        <v>267.94810871406804</v>
      </c>
      <c r="K2729">
        <v>26.589860491649457</v>
      </c>
      <c r="L2729">
        <v>2727</v>
      </c>
      <c r="M2729" s="25"/>
      <c r="O2729" s="25"/>
      <c r="Q2729" s="25"/>
    </row>
    <row r="2730" spans="1:17" x14ac:dyDescent="0.25">
      <c r="A2730" s="5">
        <f>+'Net Hash Rate'!B2729</f>
        <v>42549</v>
      </c>
      <c r="B2730">
        <f>+'Net Hash Rate'!G2729</f>
        <v>646.30401611328125</v>
      </c>
      <c r="C2730">
        <v>176.69159848818717</v>
      </c>
      <c r="D2730" s="25">
        <f t="shared" si="126"/>
        <v>469.61241762509405</v>
      </c>
      <c r="E2730">
        <v>219.4617461656396</v>
      </c>
      <c r="F2730" s="25">
        <f t="shared" si="127"/>
        <v>426.84226994764163</v>
      </c>
      <c r="G2730">
        <v>385.60238481870357</v>
      </c>
      <c r="H2730" s="25">
        <f t="shared" si="128"/>
        <v>260.70163129457768</v>
      </c>
      <c r="K2730">
        <v>26.351786549813429</v>
      </c>
      <c r="L2730">
        <v>2728</v>
      </c>
      <c r="M2730" s="25"/>
      <c r="O2730" s="25"/>
      <c r="Q2730" s="25"/>
    </row>
    <row r="2731" spans="1:17" x14ac:dyDescent="0.25">
      <c r="A2731" s="5">
        <f>+'Net Hash Rate'!B2730</f>
        <v>42550</v>
      </c>
      <c r="B2731">
        <f>+'Net Hash Rate'!G2730</f>
        <v>639.08197021484375</v>
      </c>
      <c r="C2731">
        <v>175.99147102874159</v>
      </c>
      <c r="D2731" s="25">
        <f t="shared" si="126"/>
        <v>463.09049918610219</v>
      </c>
      <c r="E2731">
        <v>218.77004483543183</v>
      </c>
      <c r="F2731" s="25">
        <f t="shared" si="127"/>
        <v>420.31192537941195</v>
      </c>
      <c r="G2731">
        <v>384.94341478751983</v>
      </c>
      <c r="H2731" s="25">
        <f t="shared" si="128"/>
        <v>254.13855542732392</v>
      </c>
      <c r="K2731">
        <v>25.980697792052815</v>
      </c>
      <c r="L2731">
        <v>2729</v>
      </c>
      <c r="M2731" s="25"/>
      <c r="O2731" s="25"/>
      <c r="Q2731" s="25"/>
    </row>
    <row r="2732" spans="1:17" x14ac:dyDescent="0.25">
      <c r="A2732" s="5">
        <f>+'Net Hash Rate'!B2731</f>
        <v>42551</v>
      </c>
      <c r="B2732">
        <f>+'Net Hash Rate'!G2731</f>
        <v>672.4849853515625</v>
      </c>
      <c r="C2732">
        <v>175.77497554215984</v>
      </c>
      <c r="D2732" s="25">
        <f t="shared" si="126"/>
        <v>496.71000980940266</v>
      </c>
      <c r="E2732">
        <v>217.19603455158492</v>
      </c>
      <c r="F2732" s="25">
        <f t="shared" si="127"/>
        <v>455.28895079997756</v>
      </c>
      <c r="G2732">
        <v>378.09613827369691</v>
      </c>
      <c r="H2732" s="25">
        <f t="shared" si="128"/>
        <v>294.38884707786559</v>
      </c>
      <c r="K2732">
        <v>28.78014353209338</v>
      </c>
      <c r="L2732">
        <v>2730</v>
      </c>
      <c r="M2732" s="25"/>
      <c r="O2732" s="25"/>
      <c r="Q2732" s="25"/>
    </row>
    <row r="2733" spans="1:17" x14ac:dyDescent="0.25">
      <c r="A2733" s="5">
        <f>+'Net Hash Rate'!B2732</f>
        <v>42552</v>
      </c>
      <c r="B2733">
        <f>+'Net Hash Rate'!G2732</f>
        <v>676.52301025390625</v>
      </c>
      <c r="C2733">
        <v>180.17728452212165</v>
      </c>
      <c r="D2733" s="25">
        <f t="shared" si="126"/>
        <v>496.34572573178457</v>
      </c>
      <c r="E2733">
        <v>223.12444460686214</v>
      </c>
      <c r="F2733" s="25">
        <f t="shared" si="127"/>
        <v>453.39856564704411</v>
      </c>
      <c r="G2733">
        <v>389.95268795603681</v>
      </c>
      <c r="H2733" s="25">
        <f t="shared" si="128"/>
        <v>286.57032229786944</v>
      </c>
      <c r="K2733">
        <v>27.737101577981562</v>
      </c>
      <c r="L2733">
        <v>2731</v>
      </c>
      <c r="M2733" s="25"/>
      <c r="O2733" s="25"/>
      <c r="Q2733" s="25"/>
    </row>
    <row r="2734" spans="1:17" x14ac:dyDescent="0.25">
      <c r="A2734" s="5">
        <f>+'Net Hash Rate'!B2733</f>
        <v>42553</v>
      </c>
      <c r="B2734">
        <f>+'Net Hash Rate'!G2733</f>
        <v>703.68597412109375</v>
      </c>
      <c r="C2734">
        <v>186.87322996629877</v>
      </c>
      <c r="D2734" s="25">
        <f t="shared" si="126"/>
        <v>516.81274415479493</v>
      </c>
      <c r="E2734">
        <v>231.3392938521379</v>
      </c>
      <c r="F2734" s="25">
        <f t="shared" si="127"/>
        <v>472.34668026895588</v>
      </c>
      <c r="G2734">
        <v>404.06771901668003</v>
      </c>
      <c r="H2734" s="25">
        <f t="shared" si="128"/>
        <v>299.61825510441372</v>
      </c>
      <c r="K2734">
        <v>27.89431934330743</v>
      </c>
      <c r="L2734">
        <v>2732</v>
      </c>
      <c r="M2734" s="25"/>
      <c r="O2734" s="25"/>
      <c r="Q2734" s="25"/>
    </row>
    <row r="2735" spans="1:17" x14ac:dyDescent="0.25">
      <c r="A2735" s="5">
        <f>+'Net Hash Rate'!B2734</f>
        <v>42554</v>
      </c>
      <c r="B2735">
        <f>+'Net Hash Rate'!G2734</f>
        <v>659.68798828125</v>
      </c>
      <c r="C2735">
        <v>176.20615947444279</v>
      </c>
      <c r="D2735" s="25">
        <f t="shared" si="126"/>
        <v>483.48182880680724</v>
      </c>
      <c r="E2735">
        <v>218.28020763579374</v>
      </c>
      <c r="F2735" s="25">
        <f t="shared" si="127"/>
        <v>441.40778064545623</v>
      </c>
      <c r="G2735">
        <v>381.7168477185615</v>
      </c>
      <c r="H2735" s="25">
        <f t="shared" si="128"/>
        <v>277.9711405626885</v>
      </c>
      <c r="K2735">
        <v>27.578910037048328</v>
      </c>
      <c r="L2735">
        <v>2733</v>
      </c>
      <c r="M2735" s="25"/>
      <c r="O2735" s="25"/>
      <c r="Q2735" s="25"/>
    </row>
    <row r="2736" spans="1:17" x14ac:dyDescent="0.25">
      <c r="A2736" s="5">
        <f>+'Net Hash Rate'!B2735</f>
        <v>42555</v>
      </c>
      <c r="B2736">
        <f>+'Net Hash Rate'!G2735</f>
        <v>681.6300048828125</v>
      </c>
      <c r="C2736">
        <v>179.68395296016863</v>
      </c>
      <c r="D2736" s="25">
        <f t="shared" si="126"/>
        <v>501.94605192264385</v>
      </c>
      <c r="E2736">
        <v>222.24790675761153</v>
      </c>
      <c r="F2736" s="25">
        <f t="shared" si="127"/>
        <v>459.38209812520097</v>
      </c>
      <c r="G2736">
        <v>387.58758528377842</v>
      </c>
      <c r="H2736" s="25">
        <f t="shared" si="128"/>
        <v>294.04241959903408</v>
      </c>
      <c r="K2736">
        <v>28.302599198073501</v>
      </c>
      <c r="L2736">
        <v>2734</v>
      </c>
      <c r="M2736" s="25"/>
      <c r="O2736" s="25"/>
      <c r="Q2736" s="25"/>
    </row>
    <row r="2737" spans="1:17" x14ac:dyDescent="0.25">
      <c r="A2737" s="5">
        <f>+'Net Hash Rate'!B2736</f>
        <v>42556</v>
      </c>
      <c r="B2737">
        <f>+'Net Hash Rate'!G2736</f>
        <v>668.09197998046875</v>
      </c>
      <c r="C2737">
        <v>177.54086205624139</v>
      </c>
      <c r="D2737" s="25">
        <f t="shared" si="126"/>
        <v>490.55111792422736</v>
      </c>
      <c r="E2737">
        <v>219.80356990098548</v>
      </c>
      <c r="F2737" s="25">
        <f t="shared" si="127"/>
        <v>448.28841007948324</v>
      </c>
      <c r="G2737">
        <v>383.97305852389343</v>
      </c>
      <c r="H2737" s="25">
        <f t="shared" si="128"/>
        <v>284.11892145657532</v>
      </c>
      <c r="K2737">
        <v>27.857246803568515</v>
      </c>
      <c r="L2737">
        <v>2735</v>
      </c>
      <c r="M2737" s="25"/>
      <c r="O2737" s="25"/>
      <c r="Q2737" s="25"/>
    </row>
    <row r="2738" spans="1:17" x14ac:dyDescent="0.25">
      <c r="A2738" s="5">
        <f>+'Net Hash Rate'!B2737</f>
        <v>42557</v>
      </c>
      <c r="B2738">
        <f>+'Net Hash Rate'!G2737</f>
        <v>676.11297607421875</v>
      </c>
      <c r="C2738">
        <v>181.63838651297701</v>
      </c>
      <c r="D2738" s="25">
        <f t="shared" si="126"/>
        <v>494.47458956124171</v>
      </c>
      <c r="E2738">
        <v>225.15885182694069</v>
      </c>
      <c r="F2738" s="25">
        <f t="shared" si="127"/>
        <v>450.95412424727806</v>
      </c>
      <c r="G2738">
        <v>394.21409933903254</v>
      </c>
      <c r="H2738" s="25">
        <f t="shared" si="128"/>
        <v>281.89887673518621</v>
      </c>
      <c r="K2738">
        <v>27.268527723351596</v>
      </c>
      <c r="L2738">
        <v>2736</v>
      </c>
      <c r="M2738" s="25"/>
      <c r="O2738" s="25"/>
      <c r="Q2738" s="25"/>
    </row>
    <row r="2739" spans="1:17" x14ac:dyDescent="0.25">
      <c r="A2739" s="5">
        <f>+'Net Hash Rate'!B2738</f>
        <v>42558</v>
      </c>
      <c r="B2739">
        <f>+'Net Hash Rate'!G2738</f>
        <v>639.760986328125</v>
      </c>
      <c r="C2739">
        <v>174.22996772746262</v>
      </c>
      <c r="D2739" s="25">
        <f t="shared" si="126"/>
        <v>465.53101860066238</v>
      </c>
      <c r="E2739">
        <v>216.31031663155753</v>
      </c>
      <c r="F2739" s="25">
        <f t="shared" si="127"/>
        <v>423.4506696965675</v>
      </c>
      <c r="G2739">
        <v>379.77143194951407</v>
      </c>
      <c r="H2739" s="25">
        <f t="shared" si="128"/>
        <v>259.98955437861093</v>
      </c>
      <c r="K2739">
        <v>26.550978633470073</v>
      </c>
      <c r="L2739">
        <v>2737</v>
      </c>
      <c r="M2739" s="25"/>
      <c r="O2739" s="25"/>
      <c r="Q2739" s="25"/>
    </row>
    <row r="2740" spans="1:17" x14ac:dyDescent="0.25">
      <c r="A2740" s="5">
        <f>+'Net Hash Rate'!B2739</f>
        <v>42559</v>
      </c>
      <c r="B2740">
        <f>+'Net Hash Rate'!G2739</f>
        <v>664.74298095703125</v>
      </c>
      <c r="C2740">
        <v>170.17428727003352</v>
      </c>
      <c r="D2740" s="25">
        <f t="shared" si="126"/>
        <v>494.56869368699773</v>
      </c>
      <c r="E2740">
        <v>209.75323140722779</v>
      </c>
      <c r="F2740" s="25">
        <f t="shared" si="127"/>
        <v>454.98974954980349</v>
      </c>
      <c r="G2740">
        <v>363.49763990815893</v>
      </c>
      <c r="H2740" s="25">
        <f t="shared" si="128"/>
        <v>301.24534104887232</v>
      </c>
      <c r="K2740">
        <v>29.989806214495349</v>
      </c>
      <c r="L2740">
        <v>2738</v>
      </c>
      <c r="M2740" s="25"/>
      <c r="O2740" s="25"/>
      <c r="Q2740" s="25"/>
    </row>
    <row r="2741" spans="1:17" x14ac:dyDescent="0.25">
      <c r="A2741" s="5">
        <f>+'Net Hash Rate'!B2740</f>
        <v>42560</v>
      </c>
      <c r="B2741">
        <f>+'Net Hash Rate'!G2740</f>
        <v>650.62701416015625</v>
      </c>
      <c r="C2741">
        <v>194.35031200012401</v>
      </c>
      <c r="D2741" s="25">
        <f t="shared" si="126"/>
        <v>456.27670216003224</v>
      </c>
      <c r="E2741">
        <v>243.69522666870151</v>
      </c>
      <c r="F2741" s="25">
        <f t="shared" si="127"/>
        <v>406.93178749145477</v>
      </c>
      <c r="G2741">
        <v>435.37554769879114</v>
      </c>
      <c r="H2741" s="25">
        <f t="shared" si="128"/>
        <v>215.25146646136511</v>
      </c>
      <c r="K2741">
        <v>22.192035238869394</v>
      </c>
      <c r="L2741">
        <v>2739</v>
      </c>
      <c r="M2741" s="25"/>
      <c r="O2741" s="25"/>
      <c r="Q2741" s="25"/>
    </row>
    <row r="2742" spans="1:17" x14ac:dyDescent="0.25">
      <c r="A2742" s="5">
        <f>+'Net Hash Rate'!B2741</f>
        <v>42561</v>
      </c>
      <c r="B2742">
        <f>+'Net Hash Rate'!G2741</f>
        <v>649.96197509765625</v>
      </c>
      <c r="C2742">
        <v>270.18851947112296</v>
      </c>
      <c r="D2742" s="25">
        <f t="shared" si="126"/>
        <v>379.77345562653329</v>
      </c>
      <c r="E2742">
        <v>348.50381644417274</v>
      </c>
      <c r="F2742" s="25">
        <f t="shared" si="127"/>
        <v>301.45815865348351</v>
      </c>
      <c r="G2742">
        <v>652.71958753598472</v>
      </c>
      <c r="H2742" s="25">
        <f t="shared" si="128"/>
        <v>-2.757612438328465</v>
      </c>
      <c r="K2742">
        <v>11.638291990609879</v>
      </c>
      <c r="L2742">
        <v>2740</v>
      </c>
      <c r="M2742" s="25"/>
      <c r="O2742" s="25"/>
      <c r="Q2742" s="25"/>
    </row>
    <row r="2743" spans="1:17" x14ac:dyDescent="0.25">
      <c r="A2743" s="5">
        <f>+'Net Hash Rate'!B2742</f>
        <v>42562</v>
      </c>
      <c r="B2743">
        <f>+'Net Hash Rate'!G2742</f>
        <v>649.0269775390625</v>
      </c>
      <c r="C2743">
        <v>276.08515035815282</v>
      </c>
      <c r="D2743" s="25">
        <f t="shared" si="126"/>
        <v>372.94182718090968</v>
      </c>
      <c r="E2743">
        <v>356.68668716572023</v>
      </c>
      <c r="F2743" s="25">
        <f t="shared" si="127"/>
        <v>292.34029037334227</v>
      </c>
      <c r="G2743">
        <v>669.78335689471635</v>
      </c>
      <c r="H2743" s="25">
        <f t="shared" si="128"/>
        <v>-20.756379355653849</v>
      </c>
      <c r="K2743">
        <v>11.104755823342405</v>
      </c>
      <c r="L2743">
        <v>2741</v>
      </c>
      <c r="M2743" s="25"/>
      <c r="O2743" s="25"/>
      <c r="Q2743" s="25"/>
    </row>
    <row r="2744" spans="1:17" x14ac:dyDescent="0.25">
      <c r="A2744" s="5">
        <f>+'Net Hash Rate'!B2743</f>
        <v>42563</v>
      </c>
      <c r="B2744">
        <f>+'Net Hash Rate'!G2743</f>
        <v>664.8389892578125</v>
      </c>
      <c r="C2744">
        <v>277.29388449160103</v>
      </c>
      <c r="D2744" s="25">
        <f t="shared" si="126"/>
        <v>387.54510476621147</v>
      </c>
      <c r="E2744">
        <v>357.75326263334586</v>
      </c>
      <c r="F2744" s="25">
        <f t="shared" si="127"/>
        <v>307.08572662446664</v>
      </c>
      <c r="G2744">
        <v>670.2977170249543</v>
      </c>
      <c r="H2744" s="25">
        <f t="shared" si="128"/>
        <v>-5.4587277671417951</v>
      </c>
      <c r="K2744">
        <v>11.559973155650523</v>
      </c>
      <c r="L2744">
        <v>2742</v>
      </c>
      <c r="M2744" s="25"/>
      <c r="O2744" s="25"/>
      <c r="Q2744" s="25"/>
    </row>
    <row r="2745" spans="1:17" x14ac:dyDescent="0.25">
      <c r="A2745" s="5">
        <f>+'Net Hash Rate'!B2744</f>
        <v>42564</v>
      </c>
      <c r="B2745">
        <f>+'Net Hash Rate'!G2744</f>
        <v>653.93402099609375</v>
      </c>
      <c r="C2745">
        <v>275.8693795168769</v>
      </c>
      <c r="D2745" s="25">
        <f t="shared" si="126"/>
        <v>378.06464147921685</v>
      </c>
      <c r="E2745">
        <v>356.2012775117272</v>
      </c>
      <c r="F2745" s="25">
        <f t="shared" si="127"/>
        <v>297.73274348436655</v>
      </c>
      <c r="G2745">
        <v>668.25053527272314</v>
      </c>
      <c r="H2745" s="25">
        <f t="shared" si="128"/>
        <v>-14.316514276629391</v>
      </c>
      <c r="K2745">
        <v>11.295079068196376</v>
      </c>
      <c r="L2745">
        <v>2743</v>
      </c>
      <c r="M2745" s="25"/>
      <c r="O2745" s="25"/>
      <c r="Q2745" s="25"/>
    </row>
    <row r="2746" spans="1:17" x14ac:dyDescent="0.25">
      <c r="A2746" s="5">
        <f>+'Net Hash Rate'!B2745</f>
        <v>42565</v>
      </c>
      <c r="B2746">
        <f>+'Net Hash Rate'!G2745</f>
        <v>659.635986328125</v>
      </c>
      <c r="C2746">
        <v>257.62128153958531</v>
      </c>
      <c r="D2746" s="25">
        <f t="shared" si="126"/>
        <v>402.01470478853969</v>
      </c>
      <c r="E2746">
        <v>330.77084293904744</v>
      </c>
      <c r="F2746" s="25">
        <f t="shared" si="127"/>
        <v>328.86514338907756</v>
      </c>
      <c r="G2746">
        <v>614.92031419525824</v>
      </c>
      <c r="H2746" s="25">
        <f t="shared" si="128"/>
        <v>44.715672132866757</v>
      </c>
      <c r="K2746">
        <v>13.189898517964171</v>
      </c>
      <c r="L2746">
        <v>2744</v>
      </c>
      <c r="M2746" s="25"/>
      <c r="O2746" s="25"/>
      <c r="Q2746" s="25"/>
    </row>
    <row r="2747" spans="1:17" x14ac:dyDescent="0.25">
      <c r="A2747" s="5">
        <f>+'Net Hash Rate'!B2746</f>
        <v>42566</v>
      </c>
      <c r="B2747">
        <f>+'Net Hash Rate'!G2746</f>
        <v>664.8759765625</v>
      </c>
      <c r="C2747">
        <v>273.29576949306943</v>
      </c>
      <c r="D2747" s="25">
        <f t="shared" si="126"/>
        <v>391.58020706943057</v>
      </c>
      <c r="E2747">
        <v>352.22778429284438</v>
      </c>
      <c r="F2747" s="25">
        <f t="shared" si="127"/>
        <v>312.64819226965562</v>
      </c>
      <c r="G2747">
        <v>658.83919578256996</v>
      </c>
      <c r="H2747" s="25">
        <f t="shared" si="128"/>
        <v>6.0367807799300408</v>
      </c>
      <c r="K2747">
        <v>11.906353833113</v>
      </c>
      <c r="L2747">
        <v>2745</v>
      </c>
      <c r="M2747" s="25"/>
      <c r="O2747" s="25"/>
      <c r="Q2747" s="25"/>
    </row>
    <row r="2748" spans="1:17" x14ac:dyDescent="0.25">
      <c r="A2748" s="5">
        <f>+'Net Hash Rate'!B2747</f>
        <v>42567</v>
      </c>
      <c r="B2748">
        <f>+'Net Hash Rate'!G2747</f>
        <v>663.541015625</v>
      </c>
      <c r="C2748">
        <v>244.48434591115992</v>
      </c>
      <c r="D2748" s="25">
        <f t="shared" si="126"/>
        <v>419.05666971384005</v>
      </c>
      <c r="E2748">
        <v>312.47091993450186</v>
      </c>
      <c r="F2748" s="25">
        <f t="shared" si="127"/>
        <v>351.07009569049814</v>
      </c>
      <c r="G2748">
        <v>576.56476672817348</v>
      </c>
      <c r="H2748" s="25">
        <f t="shared" si="128"/>
        <v>86.976248896826519</v>
      </c>
      <c r="K2748">
        <v>14.793156174745848</v>
      </c>
      <c r="L2748">
        <v>2746</v>
      </c>
      <c r="M2748" s="25"/>
      <c r="O2748" s="25"/>
      <c r="Q2748" s="25"/>
    </row>
    <row r="2749" spans="1:17" x14ac:dyDescent="0.25">
      <c r="A2749" s="5">
        <f>+'Net Hash Rate'!B2748</f>
        <v>42568</v>
      </c>
      <c r="B2749">
        <f>+'Net Hash Rate'!G2748</f>
        <v>679.051025390625</v>
      </c>
      <c r="C2749">
        <v>274.05777922884931</v>
      </c>
      <c r="D2749" s="25">
        <f t="shared" si="126"/>
        <v>404.99324616177569</v>
      </c>
      <c r="E2749">
        <v>352.73961265432337</v>
      </c>
      <c r="F2749" s="25">
        <f t="shared" si="127"/>
        <v>326.31141273630163</v>
      </c>
      <c r="G2749">
        <v>658.3791945955777</v>
      </c>
      <c r="H2749" s="25">
        <f t="shared" si="128"/>
        <v>20.671830795047299</v>
      </c>
      <c r="K2749">
        <v>12.353344456683308</v>
      </c>
      <c r="L2749">
        <v>2747</v>
      </c>
      <c r="M2749" s="25"/>
      <c r="O2749" s="25"/>
      <c r="Q2749" s="25"/>
    </row>
    <row r="2750" spans="1:17" x14ac:dyDescent="0.25">
      <c r="A2750" s="5">
        <f>+'Net Hash Rate'!B2749</f>
        <v>42569</v>
      </c>
      <c r="B2750">
        <f>+'Net Hash Rate'!G2749</f>
        <v>673.593994140625</v>
      </c>
      <c r="C2750">
        <v>272.63078480782292</v>
      </c>
      <c r="D2750" s="25">
        <f t="shared" si="126"/>
        <v>400.96320933280208</v>
      </c>
      <c r="E2750">
        <v>350.97625774520299</v>
      </c>
      <c r="F2750" s="25">
        <f t="shared" si="127"/>
        <v>322.61773639542201</v>
      </c>
      <c r="G2750">
        <v>655.30924737045575</v>
      </c>
      <c r="H2750" s="25">
        <f t="shared" si="128"/>
        <v>18.284746770169249</v>
      </c>
      <c r="K2750">
        <v>12.282926713173088</v>
      </c>
      <c r="L2750">
        <v>2748</v>
      </c>
      <c r="M2750" s="25"/>
      <c r="O2750" s="25"/>
      <c r="Q2750" s="25"/>
    </row>
    <row r="2751" spans="1:17" x14ac:dyDescent="0.25">
      <c r="A2751" s="5">
        <f>+'Net Hash Rate'!B2750</f>
        <v>42570</v>
      </c>
      <c r="B2751">
        <f>+'Net Hash Rate'!G2750</f>
        <v>673.843017578125</v>
      </c>
      <c r="C2751">
        <v>269.04608939226574</v>
      </c>
      <c r="D2751" s="25">
        <f t="shared" si="126"/>
        <v>404.79692818585926</v>
      </c>
      <c r="E2751">
        <v>346.01389518415374</v>
      </c>
      <c r="F2751" s="25">
        <f t="shared" si="127"/>
        <v>327.82912239397126</v>
      </c>
      <c r="G2751">
        <v>644.99533678274281</v>
      </c>
      <c r="H2751" s="25">
        <f t="shared" si="128"/>
        <v>28.847680795382189</v>
      </c>
      <c r="K2751">
        <v>12.62232458949029</v>
      </c>
      <c r="L2751">
        <v>2749</v>
      </c>
      <c r="M2751" s="25"/>
      <c r="O2751" s="25"/>
      <c r="Q2751" s="25"/>
    </row>
    <row r="2752" spans="1:17" x14ac:dyDescent="0.25">
      <c r="A2752" s="5">
        <f>+'Net Hash Rate'!B2751</f>
        <v>42571</v>
      </c>
      <c r="B2752">
        <f>+'Net Hash Rate'!G2751</f>
        <v>666.17999267578125</v>
      </c>
      <c r="C2752">
        <v>238.59229976664221</v>
      </c>
      <c r="D2752" s="25">
        <f t="shared" si="126"/>
        <v>427.58769290913904</v>
      </c>
      <c r="E2752">
        <v>304.22934839779475</v>
      </c>
      <c r="F2752" s="25">
        <f t="shared" si="127"/>
        <v>361.9506442779865</v>
      </c>
      <c r="G2752">
        <v>559.1964638055066</v>
      </c>
      <c r="H2752" s="25">
        <f t="shared" si="128"/>
        <v>106.98352887027465</v>
      </c>
      <c r="K2752">
        <v>15.634622280912183</v>
      </c>
      <c r="L2752">
        <v>2750</v>
      </c>
      <c r="M2752" s="25"/>
      <c r="O2752" s="25"/>
      <c r="Q2752" s="25"/>
    </row>
    <row r="2753" spans="1:17" x14ac:dyDescent="0.25">
      <c r="A2753" s="5">
        <f>+'Net Hash Rate'!B2752</f>
        <v>42572</v>
      </c>
      <c r="B2753">
        <f>+'Net Hash Rate'!G2752</f>
        <v>665.0989990234375</v>
      </c>
      <c r="C2753">
        <v>266.65255167804276</v>
      </c>
      <c r="D2753" s="25">
        <f t="shared" si="126"/>
        <v>398.44644734539474</v>
      </c>
      <c r="E2753">
        <v>343.04055226677536</v>
      </c>
      <c r="F2753" s="25">
        <f t="shared" si="127"/>
        <v>322.05844675666214</v>
      </c>
      <c r="G2753">
        <v>639.76974055370704</v>
      </c>
      <c r="H2753" s="25">
        <f t="shared" si="128"/>
        <v>25.329258469730462</v>
      </c>
      <c r="K2753">
        <v>12.51860850210549</v>
      </c>
      <c r="L2753">
        <v>2751</v>
      </c>
      <c r="M2753" s="25"/>
      <c r="O2753" s="25"/>
      <c r="Q2753" s="25"/>
    </row>
    <row r="2754" spans="1:17" x14ac:dyDescent="0.25">
      <c r="A2754" s="5">
        <f>+'Net Hash Rate'!B2753</f>
        <v>42573</v>
      </c>
      <c r="B2754">
        <f>+'Net Hash Rate'!G2753</f>
        <v>650.822021484375</v>
      </c>
      <c r="C2754">
        <v>269.62252506192669</v>
      </c>
      <c r="D2754" s="25">
        <f t="shared" si="126"/>
        <v>381.19949642244831</v>
      </c>
      <c r="E2754">
        <v>347.68897500906513</v>
      </c>
      <c r="F2754" s="25">
        <f t="shared" si="127"/>
        <v>303.13304647530987</v>
      </c>
      <c r="G2754">
        <v>650.93809982872438</v>
      </c>
      <c r="H2754" s="25">
        <f t="shared" si="128"/>
        <v>-0.11607834434937558</v>
      </c>
      <c r="K2754">
        <v>11.719231398806675</v>
      </c>
      <c r="L2754">
        <v>2752</v>
      </c>
      <c r="M2754" s="25"/>
      <c r="O2754" s="25"/>
      <c r="Q2754" s="25"/>
    </row>
    <row r="2755" spans="1:17" x14ac:dyDescent="0.25">
      <c r="A2755" s="5">
        <f>+'Net Hash Rate'!B2754</f>
        <v>42574</v>
      </c>
      <c r="B2755">
        <f>+'Net Hash Rate'!G2754</f>
        <v>654.86199951171875</v>
      </c>
      <c r="C2755">
        <v>263.63334850199209</v>
      </c>
      <c r="D2755" s="25">
        <f t="shared" si="126"/>
        <v>391.22865100972666</v>
      </c>
      <c r="E2755">
        <v>339.25972981485097</v>
      </c>
      <c r="F2755" s="25">
        <f t="shared" si="127"/>
        <v>315.60226969686778</v>
      </c>
      <c r="G2755">
        <v>633.03040802465114</v>
      </c>
      <c r="H2755" s="25">
        <f t="shared" si="128"/>
        <v>21.831591487067612</v>
      </c>
      <c r="K2755">
        <v>12.41562462891098</v>
      </c>
      <c r="L2755">
        <v>2753</v>
      </c>
      <c r="M2755" s="25"/>
      <c r="O2755" s="25"/>
      <c r="Q2755" s="25"/>
    </row>
    <row r="2756" spans="1:17" x14ac:dyDescent="0.25">
      <c r="A2756" s="5">
        <f>+'Net Hash Rate'!B2755</f>
        <v>42575</v>
      </c>
      <c r="B2756">
        <f>+'Net Hash Rate'!G2755</f>
        <v>661.04998779296875</v>
      </c>
      <c r="C2756">
        <v>275.20131434134419</v>
      </c>
      <c r="D2756" s="25">
        <f t="shared" ref="D2756:D2819" si="129">+B2756-C2756</f>
        <v>385.84867345162456</v>
      </c>
      <c r="E2756">
        <v>355.0066398656403</v>
      </c>
      <c r="F2756" s="25">
        <f t="shared" ref="F2756:F2819" si="130">+B2756-E2756</f>
        <v>306.04334792732845</v>
      </c>
      <c r="G2756">
        <v>665.01042686476842</v>
      </c>
      <c r="H2756" s="25">
        <f t="shared" ref="H2756:H2819" si="131">+B2756-G2756</f>
        <v>-3.9604390717996694</v>
      </c>
      <c r="K2756">
        <v>11.603696998917384</v>
      </c>
      <c r="L2756">
        <v>2754</v>
      </c>
      <c r="M2756" s="25"/>
      <c r="O2756" s="25"/>
      <c r="Q2756" s="25"/>
    </row>
    <row r="2757" spans="1:17" x14ac:dyDescent="0.25">
      <c r="A2757" s="5">
        <f>+'Net Hash Rate'!B2756</f>
        <v>42576</v>
      </c>
      <c r="B2757">
        <f>+'Net Hash Rate'!G2756</f>
        <v>655.135009765625</v>
      </c>
      <c r="C2757">
        <v>262.14129837856296</v>
      </c>
      <c r="D2757" s="25">
        <f t="shared" si="129"/>
        <v>392.99371138706204</v>
      </c>
      <c r="E2757">
        <v>337.18779231898594</v>
      </c>
      <c r="F2757" s="25">
        <f t="shared" si="130"/>
        <v>317.94721744663906</v>
      </c>
      <c r="G2757">
        <v>628.70589803055941</v>
      </c>
      <c r="H2757" s="25">
        <f t="shared" si="131"/>
        <v>26.42911173506559</v>
      </c>
      <c r="K2757">
        <v>12.568007615088746</v>
      </c>
      <c r="L2757">
        <v>2755</v>
      </c>
      <c r="M2757" s="25"/>
      <c r="O2757" s="25"/>
      <c r="Q2757" s="25"/>
    </row>
    <row r="2758" spans="1:17" x14ac:dyDescent="0.25">
      <c r="A2758" s="5">
        <f>+'Net Hash Rate'!B2757</f>
        <v>42577</v>
      </c>
      <c r="B2758">
        <f>+'Net Hash Rate'!G2757</f>
        <v>651.0770263671875</v>
      </c>
      <c r="C2758">
        <v>263.58152205555126</v>
      </c>
      <c r="D2758" s="25">
        <f t="shared" si="129"/>
        <v>387.49550431163624</v>
      </c>
      <c r="E2758">
        <v>339.33258311176633</v>
      </c>
      <c r="F2758" s="25">
        <f t="shared" si="130"/>
        <v>311.74444325542117</v>
      </c>
      <c r="G2758">
        <v>633.58757978463416</v>
      </c>
      <c r="H2758" s="25">
        <f t="shared" si="131"/>
        <v>17.489446582553342</v>
      </c>
      <c r="K2758">
        <v>12.276913318188079</v>
      </c>
      <c r="L2758">
        <v>2756</v>
      </c>
      <c r="M2758" s="25"/>
      <c r="O2758" s="25"/>
      <c r="Q2758" s="25"/>
    </row>
    <row r="2759" spans="1:17" x14ac:dyDescent="0.25">
      <c r="A2759" s="5">
        <f>+'Net Hash Rate'!B2758</f>
        <v>42578</v>
      </c>
      <c r="B2759">
        <f>+'Net Hash Rate'!G2758</f>
        <v>655.4420166015625</v>
      </c>
      <c r="C2759">
        <v>258.87321264890596</v>
      </c>
      <c r="D2759" s="25">
        <f t="shared" si="129"/>
        <v>396.56880395265654</v>
      </c>
      <c r="E2759">
        <v>332.66066611873555</v>
      </c>
      <c r="F2759" s="25">
        <f t="shared" si="130"/>
        <v>322.78135048282695</v>
      </c>
      <c r="G2759">
        <v>619.28802912228844</v>
      </c>
      <c r="H2759" s="25">
        <f t="shared" si="131"/>
        <v>36.153987479274065</v>
      </c>
      <c r="K2759">
        <v>12.898739348357314</v>
      </c>
      <c r="L2759">
        <v>2757</v>
      </c>
      <c r="M2759" s="25"/>
      <c r="O2759" s="25"/>
      <c r="Q2759" s="25"/>
    </row>
    <row r="2760" spans="1:17" x14ac:dyDescent="0.25">
      <c r="A2760" s="5">
        <f>+'Net Hash Rate'!B2759</f>
        <v>42579</v>
      </c>
      <c r="B2760">
        <f>+'Net Hash Rate'!G2759</f>
        <v>655.62701416015625</v>
      </c>
      <c r="C2760">
        <v>248.2498678043147</v>
      </c>
      <c r="D2760" s="25">
        <f t="shared" si="129"/>
        <v>407.37714635584155</v>
      </c>
      <c r="E2760">
        <v>317.97567212344029</v>
      </c>
      <c r="F2760" s="25">
        <f t="shared" si="130"/>
        <v>337.65134203671596</v>
      </c>
      <c r="G2760">
        <v>588.82555900108321</v>
      </c>
      <c r="H2760" s="25">
        <f t="shared" si="131"/>
        <v>66.801455159073043</v>
      </c>
      <c r="K2760">
        <v>14.022142315909266</v>
      </c>
      <c r="L2760">
        <v>2758</v>
      </c>
      <c r="M2760" s="25"/>
      <c r="O2760" s="25"/>
      <c r="Q2760" s="25"/>
    </row>
    <row r="2761" spans="1:17" x14ac:dyDescent="0.25">
      <c r="A2761" s="5">
        <f>+'Net Hash Rate'!B2760</f>
        <v>42580</v>
      </c>
      <c r="B2761">
        <f>+'Net Hash Rate'!G2760</f>
        <v>656.66900634765625</v>
      </c>
      <c r="C2761">
        <v>260.20498929099955</v>
      </c>
      <c r="D2761" s="25">
        <f t="shared" si="129"/>
        <v>396.4640170566567</v>
      </c>
      <c r="E2761">
        <v>334.45390874399766</v>
      </c>
      <c r="F2761" s="25">
        <f t="shared" si="130"/>
        <v>322.21509760365859</v>
      </c>
      <c r="G2761">
        <v>622.87383635916842</v>
      </c>
      <c r="H2761" s="25">
        <f t="shared" si="131"/>
        <v>33.795169988487828</v>
      </c>
      <c r="K2761">
        <v>12.815185028225409</v>
      </c>
      <c r="L2761">
        <v>2759</v>
      </c>
      <c r="M2761" s="25"/>
      <c r="O2761" s="25"/>
      <c r="Q2761" s="25"/>
    </row>
    <row r="2762" spans="1:17" x14ac:dyDescent="0.25">
      <c r="A2762" s="5">
        <f>+'Net Hash Rate'!B2761</f>
        <v>42581</v>
      </c>
      <c r="B2762">
        <f>+'Net Hash Rate'!G2761</f>
        <v>654.97601318359375</v>
      </c>
      <c r="C2762">
        <v>304.57862285198848</v>
      </c>
      <c r="D2762" s="25">
        <f t="shared" si="129"/>
        <v>350.39739033160527</v>
      </c>
      <c r="E2762">
        <v>395.82814438892206</v>
      </c>
      <c r="F2762" s="25">
        <f t="shared" si="130"/>
        <v>259.14786879467169</v>
      </c>
      <c r="G2762">
        <v>750.28691079914029</v>
      </c>
      <c r="H2762" s="25">
        <f t="shared" si="131"/>
        <v>-95.310897615546537</v>
      </c>
      <c r="K2762">
        <v>9.2159796854986613</v>
      </c>
      <c r="L2762">
        <v>2760</v>
      </c>
      <c r="M2762" s="25"/>
      <c r="O2762" s="25"/>
      <c r="Q2762" s="25"/>
    </row>
    <row r="2763" spans="1:17" x14ac:dyDescent="0.25">
      <c r="A2763" s="5">
        <f>+'Net Hash Rate'!B2762</f>
        <v>42582</v>
      </c>
      <c r="B2763">
        <f>+'Net Hash Rate'!G2762</f>
        <v>625.8809814453125</v>
      </c>
      <c r="C2763">
        <v>257.24791699441926</v>
      </c>
      <c r="D2763" s="25">
        <f t="shared" si="129"/>
        <v>368.63306445089324</v>
      </c>
      <c r="E2763">
        <v>331.54329693958135</v>
      </c>
      <c r="F2763" s="25">
        <f t="shared" si="130"/>
        <v>294.33768450573115</v>
      </c>
      <c r="G2763">
        <v>620.14370033656337</v>
      </c>
      <c r="H2763" s="25">
        <f t="shared" si="131"/>
        <v>5.73728110874913</v>
      </c>
      <c r="K2763">
        <v>11.908134198050549</v>
      </c>
      <c r="L2763">
        <v>2761</v>
      </c>
      <c r="M2763" s="25"/>
      <c r="O2763" s="25"/>
      <c r="Q2763" s="25"/>
    </row>
    <row r="2764" spans="1:17" x14ac:dyDescent="0.25">
      <c r="A2764" s="5">
        <f>+'Net Hash Rate'!B2763</f>
        <v>42583</v>
      </c>
      <c r="B2764">
        <f>+'Net Hash Rate'!G2763</f>
        <v>607.3740234375</v>
      </c>
      <c r="C2764">
        <v>256.46840652159</v>
      </c>
      <c r="D2764" s="25">
        <f t="shared" si="129"/>
        <v>350.90561691591</v>
      </c>
      <c r="E2764">
        <v>331.17262338749947</v>
      </c>
      <c r="F2764" s="25">
        <f t="shared" si="130"/>
        <v>276.20140005000053</v>
      </c>
      <c r="G2764">
        <v>621.3611538031256</v>
      </c>
      <c r="H2764" s="25">
        <f t="shared" si="131"/>
        <v>-13.987130365625603</v>
      </c>
      <c r="K2764">
        <v>11.273439652139626</v>
      </c>
      <c r="L2764">
        <v>2762</v>
      </c>
      <c r="M2764" s="25"/>
      <c r="O2764" s="25"/>
      <c r="Q2764" s="25"/>
    </row>
    <row r="2765" spans="1:17" x14ac:dyDescent="0.25">
      <c r="A2765" s="5">
        <f>+'Net Hash Rate'!B2764</f>
        <v>42584</v>
      </c>
      <c r="B2765">
        <f>+'Net Hash Rate'!G2764</f>
        <v>552.82098388671875</v>
      </c>
      <c r="C2765">
        <v>239.57056160855868</v>
      </c>
      <c r="D2765" s="25">
        <f t="shared" si="129"/>
        <v>313.25042227816004</v>
      </c>
      <c r="E2765">
        <v>309.90752932653419</v>
      </c>
      <c r="F2765" s="25">
        <f t="shared" si="130"/>
        <v>242.91345456018456</v>
      </c>
      <c r="G2765">
        <v>583.13148042700971</v>
      </c>
      <c r="H2765" s="25">
        <f t="shared" si="131"/>
        <v>-30.310496540290956</v>
      </c>
      <c r="K2765">
        <v>10.688561617868151</v>
      </c>
      <c r="L2765">
        <v>2763</v>
      </c>
      <c r="M2765" s="25"/>
      <c r="O2765" s="25"/>
      <c r="Q2765" s="25"/>
    </row>
    <row r="2766" spans="1:17" x14ac:dyDescent="0.25">
      <c r="A2766" s="5">
        <f>+'Net Hash Rate'!B2765</f>
        <v>42585</v>
      </c>
      <c r="B2766">
        <f>+'Net Hash Rate'!G2765</f>
        <v>565.26397705078125</v>
      </c>
      <c r="C2766">
        <v>228.36911082982559</v>
      </c>
      <c r="D2766" s="25">
        <f t="shared" si="129"/>
        <v>336.89486622095569</v>
      </c>
      <c r="E2766">
        <v>293.95593680060267</v>
      </c>
      <c r="F2766" s="25">
        <f t="shared" si="130"/>
        <v>271.30804025017858</v>
      </c>
      <c r="G2766">
        <v>548.72796228408606</v>
      </c>
      <c r="H2766" s="25">
        <f t="shared" si="131"/>
        <v>16.536014766695189</v>
      </c>
      <c r="K2766">
        <v>12.327897667902855</v>
      </c>
      <c r="L2766">
        <v>2764</v>
      </c>
      <c r="M2766" s="25"/>
      <c r="O2766" s="25"/>
      <c r="Q2766" s="25"/>
    </row>
    <row r="2767" spans="1:17" x14ac:dyDescent="0.25">
      <c r="A2767" s="5">
        <f>+'Net Hash Rate'!B2766</f>
        <v>42586</v>
      </c>
      <c r="B2767">
        <f>+'Net Hash Rate'!G2766</f>
        <v>578.32098388671875</v>
      </c>
      <c r="C2767">
        <v>241.80170576617766</v>
      </c>
      <c r="D2767" s="25">
        <f t="shared" si="129"/>
        <v>336.51927812054112</v>
      </c>
      <c r="E2767">
        <v>312.01697648424118</v>
      </c>
      <c r="F2767" s="25">
        <f t="shared" si="130"/>
        <v>266.30400740247757</v>
      </c>
      <c r="G2767">
        <v>584.76819558855891</v>
      </c>
      <c r="H2767" s="25">
        <f t="shared" si="131"/>
        <v>-6.4472117018401605</v>
      </c>
      <c r="K2767">
        <v>11.502430443261451</v>
      </c>
      <c r="L2767">
        <v>2765</v>
      </c>
      <c r="M2767" s="25"/>
      <c r="O2767" s="25"/>
      <c r="Q2767" s="25"/>
    </row>
    <row r="2768" spans="1:17" x14ac:dyDescent="0.25">
      <c r="A2768" s="5">
        <f>+'Net Hash Rate'!B2767</f>
        <v>42587</v>
      </c>
      <c r="B2768">
        <f>+'Net Hash Rate'!G2767</f>
        <v>574.95599365234375</v>
      </c>
      <c r="C2768">
        <v>224.14062253192762</v>
      </c>
      <c r="D2768" s="25">
        <f t="shared" si="129"/>
        <v>350.8153711204161</v>
      </c>
      <c r="E2768">
        <v>287.74365774119889</v>
      </c>
      <c r="F2768" s="25">
        <f t="shared" si="130"/>
        <v>287.21233591114486</v>
      </c>
      <c r="G2768">
        <v>534.80964801161326</v>
      </c>
      <c r="H2768" s="25">
        <f t="shared" si="131"/>
        <v>40.146345640730488</v>
      </c>
      <c r="K2768">
        <v>13.237684143826316</v>
      </c>
      <c r="L2768">
        <v>2766</v>
      </c>
      <c r="M2768" s="25"/>
      <c r="O2768" s="25"/>
      <c r="Q2768" s="25"/>
    </row>
    <row r="2769" spans="1:17" x14ac:dyDescent="0.25">
      <c r="A2769" s="5">
        <f>+'Net Hash Rate'!B2768</f>
        <v>42588</v>
      </c>
      <c r="B2769">
        <f>+'Net Hash Rate'!G2768</f>
        <v>588.4219970703125</v>
      </c>
      <c r="C2769">
        <v>245.11016208421614</v>
      </c>
      <c r="D2769" s="25">
        <f t="shared" si="129"/>
        <v>343.31183498609636</v>
      </c>
      <c r="E2769">
        <v>316.20264084120049</v>
      </c>
      <c r="F2769" s="25">
        <f t="shared" si="130"/>
        <v>272.21935622911201</v>
      </c>
      <c r="G2769">
        <v>592.36137457270672</v>
      </c>
      <c r="H2769" s="25">
        <f t="shared" si="131"/>
        <v>-3.9393775023942226</v>
      </c>
      <c r="K2769">
        <v>11.589811163894487</v>
      </c>
      <c r="L2769">
        <v>2767</v>
      </c>
      <c r="M2769" s="25"/>
      <c r="O2769" s="25"/>
      <c r="Q2769" s="25"/>
    </row>
    <row r="2770" spans="1:17" x14ac:dyDescent="0.25">
      <c r="A2770" s="5">
        <f>+'Net Hash Rate'!B2769</f>
        <v>42589</v>
      </c>
      <c r="B2770">
        <f>+'Net Hash Rate'!G2769</f>
        <v>592.780029296875</v>
      </c>
      <c r="C2770">
        <v>266.60243346176821</v>
      </c>
      <c r="D2770" s="25">
        <f t="shared" si="129"/>
        <v>326.17759583510679</v>
      </c>
      <c r="E2770">
        <v>345.73148756909541</v>
      </c>
      <c r="F2770" s="25">
        <f t="shared" si="130"/>
        <v>247.04854172777959</v>
      </c>
      <c r="G2770">
        <v>653.10829824900759</v>
      </c>
      <c r="H2770" s="25">
        <f t="shared" si="131"/>
        <v>-60.328268952132589</v>
      </c>
      <c r="K2770">
        <v>9.8930315651500713</v>
      </c>
      <c r="L2770">
        <v>2768</v>
      </c>
      <c r="M2770" s="25"/>
      <c r="O2770" s="25"/>
      <c r="Q2770" s="25"/>
    </row>
    <row r="2771" spans="1:17" x14ac:dyDescent="0.25">
      <c r="A2771" s="5">
        <f>+'Net Hash Rate'!B2770</f>
        <v>42590</v>
      </c>
      <c r="B2771">
        <f>+'Net Hash Rate'!G2770</f>
        <v>590.62200927734375</v>
      </c>
      <c r="C2771">
        <v>242.09454730142417</v>
      </c>
      <c r="D2771" s="25">
        <f t="shared" si="129"/>
        <v>348.52746197591955</v>
      </c>
      <c r="E2771">
        <v>311.95209569755349</v>
      </c>
      <c r="F2771" s="25">
        <f t="shared" si="130"/>
        <v>278.66991357979026</v>
      </c>
      <c r="G2771">
        <v>583.31374244231711</v>
      </c>
      <c r="H2771" s="25">
        <f t="shared" si="131"/>
        <v>7.3082668350266431</v>
      </c>
      <c r="K2771">
        <v>11.973880102390686</v>
      </c>
      <c r="L2771">
        <v>2769</v>
      </c>
      <c r="M2771" s="25"/>
      <c r="O2771" s="25"/>
      <c r="Q2771" s="25"/>
    </row>
    <row r="2772" spans="1:17" x14ac:dyDescent="0.25">
      <c r="A2772" s="5">
        <f>+'Net Hash Rate'!B2771</f>
        <v>42591</v>
      </c>
      <c r="B2772">
        <f>+'Net Hash Rate'!G2771</f>
        <v>584.75897216796875</v>
      </c>
      <c r="C2772">
        <v>276.57807107706282</v>
      </c>
      <c r="D2772" s="25">
        <f t="shared" si="129"/>
        <v>308.18090109090593</v>
      </c>
      <c r="E2772">
        <v>359.82064250013576</v>
      </c>
      <c r="F2772" s="25">
        <f t="shared" si="130"/>
        <v>224.93832966783299</v>
      </c>
      <c r="G2772">
        <v>683.1764111930629</v>
      </c>
      <c r="H2772" s="25">
        <f t="shared" si="131"/>
        <v>-98.417439025094154</v>
      </c>
      <c r="K2772">
        <v>8.8852872991999341</v>
      </c>
      <c r="L2772">
        <v>2770</v>
      </c>
      <c r="M2772" s="25"/>
      <c r="O2772" s="25"/>
      <c r="Q2772" s="25"/>
    </row>
    <row r="2773" spans="1:17" x14ac:dyDescent="0.25">
      <c r="A2773" s="5">
        <f>+'Net Hash Rate'!B2772</f>
        <v>42592</v>
      </c>
      <c r="B2773">
        <f>+'Net Hash Rate'!G2772</f>
        <v>592.89300537109375</v>
      </c>
      <c r="C2773">
        <v>243.30352940184514</v>
      </c>
      <c r="D2773" s="25">
        <f t="shared" si="129"/>
        <v>349.58947596924861</v>
      </c>
      <c r="E2773">
        <v>313.53583070365744</v>
      </c>
      <c r="F2773" s="25">
        <f t="shared" si="130"/>
        <v>279.35717466743631</v>
      </c>
      <c r="G2773">
        <v>586.35320511054738</v>
      </c>
      <c r="H2773" s="25">
        <f t="shared" si="131"/>
        <v>6.5398002605463716</v>
      </c>
      <c r="K2773">
        <v>11.946280084439511</v>
      </c>
      <c r="L2773">
        <v>2771</v>
      </c>
      <c r="M2773" s="25"/>
      <c r="O2773" s="25"/>
      <c r="Q2773" s="25"/>
    </row>
    <row r="2774" spans="1:17" x14ac:dyDescent="0.25">
      <c r="A2774" s="5">
        <f>+'Net Hash Rate'!B2773</f>
        <v>42593</v>
      </c>
      <c r="B2774">
        <f>+'Net Hash Rate'!G2773</f>
        <v>586.5250244140625</v>
      </c>
      <c r="C2774">
        <v>243.34330374430519</v>
      </c>
      <c r="D2774" s="25">
        <f t="shared" si="129"/>
        <v>343.18172066975728</v>
      </c>
      <c r="E2774">
        <v>313.83383094322721</v>
      </c>
      <c r="F2774" s="25">
        <f t="shared" si="130"/>
        <v>272.69119347083529</v>
      </c>
      <c r="G2774">
        <v>587.65428384744075</v>
      </c>
      <c r="H2774" s="25">
        <f t="shared" si="131"/>
        <v>-1.1292594333782517</v>
      </c>
      <c r="K2774">
        <v>11.684351959563877</v>
      </c>
      <c r="L2774">
        <v>2772</v>
      </c>
      <c r="M2774" s="25"/>
      <c r="O2774" s="25"/>
      <c r="Q2774" s="25"/>
    </row>
    <row r="2775" spans="1:17" x14ac:dyDescent="0.25">
      <c r="A2775" s="5">
        <f>+'Net Hash Rate'!B2774</f>
        <v>42594</v>
      </c>
      <c r="B2775">
        <f>+'Net Hash Rate'!G2774</f>
        <v>586.0260009765625</v>
      </c>
      <c r="C2775">
        <v>241.58947976406327</v>
      </c>
      <c r="D2775" s="25">
        <f t="shared" si="129"/>
        <v>344.4365212124992</v>
      </c>
      <c r="E2775">
        <v>311.42967498318654</v>
      </c>
      <c r="F2775" s="25">
        <f t="shared" si="130"/>
        <v>274.59632599337596</v>
      </c>
      <c r="G2775">
        <v>582.72391331187146</v>
      </c>
      <c r="H2775" s="25">
        <f t="shared" si="131"/>
        <v>3.3020876646910438</v>
      </c>
      <c r="K2775">
        <v>11.836273485725433</v>
      </c>
      <c r="L2775">
        <v>2773</v>
      </c>
      <c r="M2775" s="25"/>
      <c r="O2775" s="25"/>
      <c r="Q2775" s="25"/>
    </row>
    <row r="2776" spans="1:17" x14ac:dyDescent="0.25">
      <c r="A2776" s="5">
        <f>+'Net Hash Rate'!B2775</f>
        <v>42595</v>
      </c>
      <c r="B2776">
        <f>+'Net Hash Rate'!G2775</f>
        <v>585.08099365234375</v>
      </c>
      <c r="C2776">
        <v>226.86623677470982</v>
      </c>
      <c r="D2776" s="25">
        <f t="shared" si="129"/>
        <v>358.21475687763393</v>
      </c>
      <c r="E2776">
        <v>291.12311248536952</v>
      </c>
      <c r="F2776" s="25">
        <f t="shared" si="130"/>
        <v>293.95788116697423</v>
      </c>
      <c r="G2776">
        <v>540.72894618342707</v>
      </c>
      <c r="H2776" s="25">
        <f t="shared" si="131"/>
        <v>44.35204746891668</v>
      </c>
      <c r="K2776">
        <v>13.379352901898097</v>
      </c>
      <c r="L2776">
        <v>2774</v>
      </c>
      <c r="M2776" s="25"/>
      <c r="O2776" s="25"/>
      <c r="Q2776" s="25"/>
    </row>
    <row r="2777" spans="1:17" x14ac:dyDescent="0.25">
      <c r="A2777" s="5">
        <f>+'Net Hash Rate'!B2776</f>
        <v>42596</v>
      </c>
      <c r="B2777">
        <f>+'Net Hash Rate'!G2776</f>
        <v>571.4439697265625</v>
      </c>
      <c r="C2777">
        <v>242.46256583083749</v>
      </c>
      <c r="D2777" s="25">
        <f t="shared" si="129"/>
        <v>328.98140389572501</v>
      </c>
      <c r="E2777">
        <v>313.19253900870063</v>
      </c>
      <c r="F2777" s="25">
        <f t="shared" si="130"/>
        <v>258.25143071786187</v>
      </c>
      <c r="G2777">
        <v>587.94311981811006</v>
      </c>
      <c r="H2777" s="25">
        <f t="shared" si="131"/>
        <v>-16.499150091547563</v>
      </c>
      <c r="K2777">
        <v>11.162953043460959</v>
      </c>
      <c r="L2777">
        <v>2775</v>
      </c>
      <c r="M2777" s="25"/>
      <c r="O2777" s="25"/>
      <c r="Q2777" s="25"/>
    </row>
    <row r="2778" spans="1:17" x14ac:dyDescent="0.25">
      <c r="A2778" s="5">
        <f>+'Net Hash Rate'!B2777</f>
        <v>42597</v>
      </c>
      <c r="B2778">
        <f>+'Net Hash Rate'!G2777</f>
        <v>567.2030029296875</v>
      </c>
      <c r="C2778">
        <v>262.08426744001764</v>
      </c>
      <c r="D2778" s="25">
        <f t="shared" si="129"/>
        <v>305.11873548966986</v>
      </c>
      <c r="E2778">
        <v>340.46507584918231</v>
      </c>
      <c r="F2778" s="25">
        <f t="shared" si="130"/>
        <v>226.73792708050519</v>
      </c>
      <c r="G2778">
        <v>644.93532611458261</v>
      </c>
      <c r="H2778" s="25">
        <f t="shared" si="131"/>
        <v>-77.732323184895108</v>
      </c>
      <c r="K2778">
        <v>9.3426564491721162</v>
      </c>
      <c r="L2778">
        <v>2776</v>
      </c>
      <c r="M2778" s="25"/>
      <c r="O2778" s="25"/>
      <c r="Q2778" s="25"/>
    </row>
    <row r="2779" spans="1:17" x14ac:dyDescent="0.25">
      <c r="A2779" s="5">
        <f>+'Net Hash Rate'!B2778</f>
        <v>42598</v>
      </c>
      <c r="B2779">
        <f>+'Net Hash Rate'!G2778</f>
        <v>576.2490234375</v>
      </c>
      <c r="C2779">
        <v>253.60636070111528</v>
      </c>
      <c r="D2779" s="25">
        <f t="shared" si="129"/>
        <v>322.64266273638475</v>
      </c>
      <c r="E2779">
        <v>328.40616785646745</v>
      </c>
      <c r="F2779" s="25">
        <f t="shared" si="130"/>
        <v>247.84285558103255</v>
      </c>
      <c r="G2779">
        <v>618.9660187514329</v>
      </c>
      <c r="H2779" s="25">
        <f t="shared" si="131"/>
        <v>-42.716995313932898</v>
      </c>
      <c r="K2779">
        <v>10.352197686273264</v>
      </c>
      <c r="L2779">
        <v>2777</v>
      </c>
      <c r="M2779" s="25"/>
      <c r="O2779" s="25"/>
      <c r="Q2779" s="25"/>
    </row>
    <row r="2780" spans="1:17" x14ac:dyDescent="0.25">
      <c r="A2780" s="5">
        <f>+'Net Hash Rate'!B2779</f>
        <v>42599</v>
      </c>
      <c r="B2780">
        <f>+'Net Hash Rate'!G2779</f>
        <v>571.7449951171875</v>
      </c>
      <c r="C2780">
        <v>272.43805041004481</v>
      </c>
      <c r="D2780" s="25">
        <f t="shared" si="129"/>
        <v>299.30694470714269</v>
      </c>
      <c r="E2780">
        <v>354.59721092312907</v>
      </c>
      <c r="F2780" s="25">
        <f t="shared" si="130"/>
        <v>217.14778419405843</v>
      </c>
      <c r="G2780">
        <v>673.74446993620484</v>
      </c>
      <c r="H2780" s="25">
        <f t="shared" si="131"/>
        <v>-101.99947481901734</v>
      </c>
      <c r="K2780">
        <v>8.7432328033919315</v>
      </c>
      <c r="L2780">
        <v>2778</v>
      </c>
      <c r="M2780" s="25"/>
      <c r="O2780" s="25"/>
      <c r="Q2780" s="25"/>
    </row>
    <row r="2781" spans="1:17" x14ac:dyDescent="0.25">
      <c r="A2781" s="5">
        <f>+'Net Hash Rate'!B2780</f>
        <v>42600</v>
      </c>
      <c r="B2781">
        <f>+'Net Hash Rate'!G2780</f>
        <v>572.50299072265625</v>
      </c>
      <c r="C2781">
        <v>253.3852708196749</v>
      </c>
      <c r="D2781" s="25">
        <f t="shared" si="129"/>
        <v>319.11771990298132</v>
      </c>
      <c r="E2781">
        <v>328.24366908903994</v>
      </c>
      <c r="F2781" s="25">
        <f t="shared" si="130"/>
        <v>244.25932163361631</v>
      </c>
      <c r="G2781">
        <v>619.03111716638887</v>
      </c>
      <c r="H2781" s="25">
        <f t="shared" si="131"/>
        <v>-46.528126443732617</v>
      </c>
      <c r="K2781">
        <v>10.231083558737884</v>
      </c>
      <c r="L2781">
        <v>2779</v>
      </c>
      <c r="M2781" s="25"/>
      <c r="O2781" s="25"/>
      <c r="Q2781" s="25"/>
    </row>
    <row r="2782" spans="1:17" x14ac:dyDescent="0.25">
      <c r="A2782" s="5">
        <f>+'Net Hash Rate'!B2781</f>
        <v>42601</v>
      </c>
      <c r="B2782">
        <f>+'Net Hash Rate'!G2781</f>
        <v>573.66400146484375</v>
      </c>
      <c r="C2782">
        <v>252.98577327889436</v>
      </c>
      <c r="D2782" s="25">
        <f t="shared" si="129"/>
        <v>320.67822818594937</v>
      </c>
      <c r="E2782">
        <v>327.64738417207224</v>
      </c>
      <c r="F2782" s="25">
        <f t="shared" si="130"/>
        <v>246.01661729277151</v>
      </c>
      <c r="G2782">
        <v>617.67041168662172</v>
      </c>
      <c r="H2782" s="25">
        <f t="shared" si="131"/>
        <v>-44.006410221777969</v>
      </c>
      <c r="K2782">
        <v>10.308212459377858</v>
      </c>
      <c r="L2782">
        <v>2780</v>
      </c>
      <c r="M2782" s="25"/>
      <c r="O2782" s="25"/>
      <c r="Q2782" s="25"/>
    </row>
    <row r="2783" spans="1:17" x14ac:dyDescent="0.25">
      <c r="A2783" s="5">
        <f>+'Net Hash Rate'!B2782</f>
        <v>42602</v>
      </c>
      <c r="B2783">
        <f>+'Net Hash Rate'!G2782</f>
        <v>580.7030029296875</v>
      </c>
      <c r="C2783">
        <v>256.83952189334883</v>
      </c>
      <c r="D2783" s="25">
        <f t="shared" si="129"/>
        <v>323.86348103633867</v>
      </c>
      <c r="E2783">
        <v>332.70332844292966</v>
      </c>
      <c r="F2783" s="25">
        <f t="shared" si="130"/>
        <v>247.99967448675784</v>
      </c>
      <c r="G2783">
        <v>627.39628498477668</v>
      </c>
      <c r="H2783" s="25">
        <f t="shared" si="131"/>
        <v>-46.693282055089185</v>
      </c>
      <c r="K2783">
        <v>10.245628183437184</v>
      </c>
      <c r="L2783">
        <v>2781</v>
      </c>
      <c r="M2783" s="25"/>
      <c r="O2783" s="25"/>
      <c r="Q2783" s="25"/>
    </row>
    <row r="2784" spans="1:17" x14ac:dyDescent="0.25">
      <c r="A2784" s="5">
        <f>+'Net Hash Rate'!B2783</f>
        <v>42603</v>
      </c>
      <c r="B2784">
        <f>+'Net Hash Rate'!G2783</f>
        <v>580.69000244140625</v>
      </c>
      <c r="C2784">
        <v>248.23407952084742</v>
      </c>
      <c r="D2784" s="25">
        <f t="shared" si="129"/>
        <v>332.45592292055881</v>
      </c>
      <c r="E2784">
        <v>320.81396221384375</v>
      </c>
      <c r="F2784" s="25">
        <f t="shared" si="130"/>
        <v>259.8760402275625</v>
      </c>
      <c r="G2784">
        <v>602.75051653478806</v>
      </c>
      <c r="H2784" s="25">
        <f t="shared" si="131"/>
        <v>-22.060514093381812</v>
      </c>
      <c r="K2784">
        <v>10.993324670753909</v>
      </c>
      <c r="L2784">
        <v>2782</v>
      </c>
      <c r="M2784" s="25"/>
      <c r="O2784" s="25"/>
      <c r="Q2784" s="25"/>
    </row>
    <row r="2785" spans="1:17" x14ac:dyDescent="0.25">
      <c r="A2785" s="5">
        <f>+'Net Hash Rate'!B2784</f>
        <v>42604</v>
      </c>
      <c r="B2785">
        <f>+'Net Hash Rate'!G2784</f>
        <v>584.73199462890625</v>
      </c>
      <c r="C2785">
        <v>256.70348595415629</v>
      </c>
      <c r="D2785" s="25">
        <f t="shared" si="129"/>
        <v>328.02850867474996</v>
      </c>
      <c r="E2785">
        <v>332.3615983397641</v>
      </c>
      <c r="F2785" s="25">
        <f t="shared" si="130"/>
        <v>252.37039628914215</v>
      </c>
      <c r="G2785">
        <v>626.25553590165805</v>
      </c>
      <c r="H2785" s="25">
        <f t="shared" si="131"/>
        <v>-41.5235412727518</v>
      </c>
      <c r="K2785">
        <v>10.405604845213647</v>
      </c>
      <c r="L2785">
        <v>2783</v>
      </c>
      <c r="M2785" s="25"/>
      <c r="O2785" s="25"/>
      <c r="Q2785" s="25"/>
    </row>
    <row r="2786" spans="1:17" x14ac:dyDescent="0.25">
      <c r="A2786" s="5">
        <f>+'Net Hash Rate'!B2785</f>
        <v>42605</v>
      </c>
      <c r="B2786">
        <f>+'Net Hash Rate'!G2785</f>
        <v>581.281005859375</v>
      </c>
      <c r="C2786">
        <v>270.3684051874925</v>
      </c>
      <c r="D2786" s="25">
        <f t="shared" si="129"/>
        <v>310.9126006718825</v>
      </c>
      <c r="E2786">
        <v>351.3736900131675</v>
      </c>
      <c r="F2786" s="25">
        <f t="shared" si="130"/>
        <v>229.9073158462075</v>
      </c>
      <c r="G2786">
        <v>666.03871891850167</v>
      </c>
      <c r="H2786" s="25">
        <f t="shared" si="131"/>
        <v>-84.757713059126672</v>
      </c>
      <c r="K2786">
        <v>9.211624194869934</v>
      </c>
      <c r="L2786">
        <v>2784</v>
      </c>
      <c r="M2786" s="25"/>
      <c r="O2786" s="25"/>
      <c r="Q2786" s="25"/>
    </row>
    <row r="2787" spans="1:17" x14ac:dyDescent="0.25">
      <c r="A2787" s="5">
        <f>+'Net Hash Rate'!B2786</f>
        <v>42606</v>
      </c>
      <c r="B2787">
        <f>+'Net Hash Rate'!G2786</f>
        <v>577.9949951171875</v>
      </c>
      <c r="C2787">
        <v>255.75711329392848</v>
      </c>
      <c r="D2787" s="25">
        <f t="shared" si="129"/>
        <v>322.23788182325904</v>
      </c>
      <c r="E2787">
        <v>331.3111552933637</v>
      </c>
      <c r="F2787" s="25">
        <f t="shared" si="130"/>
        <v>246.6838398238238</v>
      </c>
      <c r="G2787">
        <v>624.80083144017033</v>
      </c>
      <c r="H2787" s="25">
        <f t="shared" si="131"/>
        <v>-46.805836322982827</v>
      </c>
      <c r="K2787">
        <v>10.23599659144114</v>
      </c>
      <c r="L2787">
        <v>2785</v>
      </c>
      <c r="M2787" s="25"/>
      <c r="O2787" s="25"/>
      <c r="Q2787" s="25"/>
    </row>
    <row r="2788" spans="1:17" x14ac:dyDescent="0.25">
      <c r="A2788" s="5">
        <f>+'Net Hash Rate'!B2787</f>
        <v>42607</v>
      </c>
      <c r="B2788">
        <f>+'Net Hash Rate'!G2787</f>
        <v>575.7340087890625</v>
      </c>
      <c r="C2788">
        <v>287.64380945727993</v>
      </c>
      <c r="D2788" s="25">
        <f t="shared" si="129"/>
        <v>288.09019933178257</v>
      </c>
      <c r="E2788">
        <v>375.45427039606437</v>
      </c>
      <c r="F2788" s="25">
        <f t="shared" si="130"/>
        <v>200.27973839299813</v>
      </c>
      <c r="G2788">
        <v>716.5540059127726</v>
      </c>
      <c r="H2788" s="25">
        <f t="shared" si="131"/>
        <v>-140.8199971237101</v>
      </c>
      <c r="K2788">
        <v>7.8739647987759334</v>
      </c>
      <c r="L2788">
        <v>2786</v>
      </c>
      <c r="M2788" s="25"/>
      <c r="O2788" s="25"/>
      <c r="Q2788" s="25"/>
    </row>
    <row r="2789" spans="1:17" x14ac:dyDescent="0.25">
      <c r="A2789" s="5">
        <f>+'Net Hash Rate'!B2788</f>
        <v>42608</v>
      </c>
      <c r="B2789">
        <f>+'Net Hash Rate'!G2788</f>
        <v>578.156005859375</v>
      </c>
      <c r="C2789">
        <v>253.56725315819082</v>
      </c>
      <c r="D2789" s="25">
        <f t="shared" si="129"/>
        <v>324.58875270118415</v>
      </c>
      <c r="E2789">
        <v>328.2793508508538</v>
      </c>
      <c r="F2789" s="25">
        <f t="shared" si="130"/>
        <v>249.8766550085212</v>
      </c>
      <c r="G2789">
        <v>618.4984943380033</v>
      </c>
      <c r="H2789" s="25">
        <f t="shared" si="131"/>
        <v>-40.342488478628297</v>
      </c>
      <c r="K2789">
        <v>10.426865668896138</v>
      </c>
      <c r="L2789">
        <v>2787</v>
      </c>
      <c r="M2789" s="25"/>
      <c r="O2789" s="25"/>
      <c r="Q2789" s="25"/>
    </row>
    <row r="2790" spans="1:17" x14ac:dyDescent="0.25">
      <c r="A2790" s="5">
        <f>+'Net Hash Rate'!B2789</f>
        <v>42609</v>
      </c>
      <c r="B2790">
        <f>+'Net Hash Rate'!G2789</f>
        <v>568.666015625</v>
      </c>
      <c r="C2790">
        <v>237.44457318213952</v>
      </c>
      <c r="D2790" s="25">
        <f t="shared" si="129"/>
        <v>331.22144244286051</v>
      </c>
      <c r="E2790">
        <v>306.36536582683851</v>
      </c>
      <c r="F2790" s="25">
        <f t="shared" si="130"/>
        <v>262.30064979816149</v>
      </c>
      <c r="G2790">
        <v>574.08818485517213</v>
      </c>
      <c r="H2790" s="25">
        <f t="shared" si="131"/>
        <v>-5.4221692301721305</v>
      </c>
      <c r="K2790">
        <v>11.533986063696348</v>
      </c>
      <c r="L2790">
        <v>2788</v>
      </c>
      <c r="M2790" s="25"/>
      <c r="O2790" s="25"/>
      <c r="Q2790" s="25"/>
    </row>
    <row r="2791" spans="1:17" x14ac:dyDescent="0.25">
      <c r="A2791" s="5">
        <f>+'Net Hash Rate'!B2790</f>
        <v>42610</v>
      </c>
      <c r="B2791">
        <f>+'Net Hash Rate'!G2790</f>
        <v>573.55499267578125</v>
      </c>
      <c r="C2791">
        <v>255.23254819907893</v>
      </c>
      <c r="D2791" s="25">
        <f t="shared" si="129"/>
        <v>318.32244447670234</v>
      </c>
      <c r="E2791">
        <v>330.75584119119992</v>
      </c>
      <c r="F2791" s="25">
        <f t="shared" si="130"/>
        <v>242.79915148458133</v>
      </c>
      <c r="G2791">
        <v>624.12607281909357</v>
      </c>
      <c r="H2791" s="25">
        <f t="shared" si="131"/>
        <v>-50.571080143312315</v>
      </c>
      <c r="K2791">
        <v>10.115738290487251</v>
      </c>
      <c r="L2791">
        <v>2789</v>
      </c>
      <c r="M2791" s="25"/>
      <c r="O2791" s="25"/>
      <c r="Q2791" s="25"/>
    </row>
    <row r="2792" spans="1:17" x14ac:dyDescent="0.25">
      <c r="A2792" s="5">
        <f>+'Net Hash Rate'!B2791</f>
        <v>42611</v>
      </c>
      <c r="B2792">
        <f>+'Net Hash Rate'!G2791</f>
        <v>572.36102294921875</v>
      </c>
      <c r="C2792">
        <v>257.28121878863698</v>
      </c>
      <c r="D2792" s="25">
        <f t="shared" si="129"/>
        <v>315.07980416058177</v>
      </c>
      <c r="E2792">
        <v>333.63199330330951</v>
      </c>
      <c r="F2792" s="25">
        <f t="shared" si="130"/>
        <v>238.72902964590924</v>
      </c>
      <c r="G2792">
        <v>630.21657690555446</v>
      </c>
      <c r="H2792" s="25">
        <f t="shared" si="131"/>
        <v>-57.855553956335712</v>
      </c>
      <c r="K2792">
        <v>9.9041762810156833</v>
      </c>
      <c r="L2792">
        <v>2790</v>
      </c>
      <c r="M2792" s="25"/>
      <c r="O2792" s="25"/>
      <c r="Q2792" s="25"/>
    </row>
    <row r="2793" spans="1:17" x14ac:dyDescent="0.25">
      <c r="A2793" s="5">
        <f>+'Net Hash Rate'!B2792</f>
        <v>42612</v>
      </c>
      <c r="B2793">
        <f>+'Net Hash Rate'!G2792</f>
        <v>575.9990234375</v>
      </c>
      <c r="C2793">
        <v>258.17218335670293</v>
      </c>
      <c r="D2793" s="25">
        <f t="shared" si="129"/>
        <v>317.82684008079707</v>
      </c>
      <c r="E2793">
        <v>334.72415958049942</v>
      </c>
      <c r="F2793" s="25">
        <f t="shared" si="130"/>
        <v>241.27486385700058</v>
      </c>
      <c r="G2793">
        <v>632.09031122183671</v>
      </c>
      <c r="H2793" s="25">
        <f t="shared" si="131"/>
        <v>-56.091287784336714</v>
      </c>
      <c r="K2793">
        <v>9.9642681197928074</v>
      </c>
      <c r="L2793">
        <v>2791</v>
      </c>
      <c r="M2793" s="25"/>
      <c r="O2793" s="25"/>
      <c r="Q2793" s="25"/>
    </row>
    <row r="2794" spans="1:17" x14ac:dyDescent="0.25">
      <c r="A2794" s="5">
        <f>+'Net Hash Rate'!B2793</f>
        <v>42613</v>
      </c>
      <c r="B2794">
        <f>+'Net Hash Rate'!G2793</f>
        <v>572.333984375</v>
      </c>
      <c r="C2794">
        <v>301.57508346608381</v>
      </c>
      <c r="D2794" s="25">
        <f t="shared" si="129"/>
        <v>270.75890090891619</v>
      </c>
      <c r="E2794">
        <v>394.83243073423671</v>
      </c>
      <c r="F2794" s="25">
        <f t="shared" si="130"/>
        <v>177.50155364076329</v>
      </c>
      <c r="G2794">
        <v>757.09059619737718</v>
      </c>
      <c r="H2794" s="25">
        <f t="shared" si="131"/>
        <v>-184.75661182237718</v>
      </c>
      <c r="K2794">
        <v>6.968044676553979</v>
      </c>
      <c r="L2794">
        <v>2792</v>
      </c>
      <c r="M2794" s="25"/>
      <c r="O2794" s="25"/>
      <c r="Q2794" s="25"/>
    </row>
    <row r="2795" spans="1:17" x14ac:dyDescent="0.25">
      <c r="A2795" s="5">
        <f>+'Net Hash Rate'!B2794</f>
        <v>42614</v>
      </c>
      <c r="B2795">
        <f>+'Net Hash Rate'!G2794</f>
        <v>571.6939697265625</v>
      </c>
      <c r="C2795">
        <v>257.12586124373973</v>
      </c>
      <c r="D2795" s="25">
        <f t="shared" si="129"/>
        <v>314.56810848282277</v>
      </c>
      <c r="E2795">
        <v>333.44280006185022</v>
      </c>
      <c r="F2795" s="25">
        <f t="shared" si="130"/>
        <v>238.25116966471228</v>
      </c>
      <c r="G2795">
        <v>629.89594890080048</v>
      </c>
      <c r="H2795" s="25">
        <f t="shared" si="131"/>
        <v>-58.201979174237977</v>
      </c>
      <c r="K2795">
        <v>9.8924756685814064</v>
      </c>
      <c r="L2795">
        <v>2793</v>
      </c>
      <c r="M2795" s="25"/>
      <c r="O2795" s="25"/>
      <c r="Q2795" s="25"/>
    </row>
    <row r="2796" spans="1:17" x14ac:dyDescent="0.25">
      <c r="A2796" s="5">
        <f>+'Net Hash Rate'!B2795</f>
        <v>42615</v>
      </c>
      <c r="B2796">
        <f>+'Net Hash Rate'!G2795</f>
        <v>574.14801025390625</v>
      </c>
      <c r="C2796">
        <v>241.4141452616775</v>
      </c>
      <c r="D2796" s="25">
        <f t="shared" si="129"/>
        <v>332.73386499222875</v>
      </c>
      <c r="E2796">
        <v>311.64076558046793</v>
      </c>
      <c r="F2796" s="25">
        <f t="shared" si="130"/>
        <v>262.50724467343832</v>
      </c>
      <c r="G2796">
        <v>584.43607220880949</v>
      </c>
      <c r="H2796" s="25">
        <f t="shared" si="131"/>
        <v>-10.288061954903242</v>
      </c>
      <c r="K2796">
        <v>11.37120471348781</v>
      </c>
      <c r="L2796">
        <v>2794</v>
      </c>
      <c r="M2796" s="25"/>
      <c r="O2796" s="25"/>
      <c r="Q2796" s="25"/>
    </row>
    <row r="2797" spans="1:17" x14ac:dyDescent="0.25">
      <c r="A2797" s="5">
        <f>+'Net Hash Rate'!B2796</f>
        <v>42616</v>
      </c>
      <c r="B2797">
        <f>+'Net Hash Rate'!G2796</f>
        <v>598.38397216796875</v>
      </c>
      <c r="C2797">
        <v>258.8722489941768</v>
      </c>
      <c r="D2797" s="25">
        <f t="shared" si="129"/>
        <v>339.51172317379195</v>
      </c>
      <c r="E2797">
        <v>334.83705635461484</v>
      </c>
      <c r="F2797" s="25">
        <f t="shared" si="130"/>
        <v>263.54691581335391</v>
      </c>
      <c r="G2797">
        <v>629.9223505462362</v>
      </c>
      <c r="H2797" s="25">
        <f t="shared" si="131"/>
        <v>-31.538378378267453</v>
      </c>
      <c r="K2797">
        <v>10.726389810361809</v>
      </c>
      <c r="L2797">
        <v>2795</v>
      </c>
      <c r="M2797" s="25"/>
      <c r="O2797" s="25"/>
      <c r="Q2797" s="25"/>
    </row>
    <row r="2798" spans="1:17" x14ac:dyDescent="0.25">
      <c r="A2798" s="5">
        <f>+'Net Hash Rate'!B2797</f>
        <v>42617</v>
      </c>
      <c r="B2798">
        <f>+'Net Hash Rate'!G2797</f>
        <v>608.9169921875</v>
      </c>
      <c r="C2798">
        <v>202.55934468886619</v>
      </c>
      <c r="D2798" s="25">
        <f t="shared" si="129"/>
        <v>406.35764749863381</v>
      </c>
      <c r="E2798">
        <v>256.62931972698817</v>
      </c>
      <c r="F2798" s="25">
        <f t="shared" si="130"/>
        <v>352.28767246051183</v>
      </c>
      <c r="G2798">
        <v>466.66413776257309</v>
      </c>
      <c r="H2798" s="25">
        <f t="shared" si="131"/>
        <v>142.25285442492691</v>
      </c>
      <c r="K2798">
        <v>18.036966973058796</v>
      </c>
      <c r="L2798">
        <v>2796</v>
      </c>
      <c r="M2798" s="25"/>
      <c r="O2798" s="25"/>
      <c r="Q2798" s="25"/>
    </row>
    <row r="2799" spans="1:17" x14ac:dyDescent="0.25">
      <c r="A2799" s="5">
        <f>+'Net Hash Rate'!B2798</f>
        <v>42618</v>
      </c>
      <c r="B2799">
        <f>+'Net Hash Rate'!G2798</f>
        <v>606.02801513671875</v>
      </c>
      <c r="C2799">
        <v>258.81818203052637</v>
      </c>
      <c r="D2799" s="25">
        <f t="shared" si="129"/>
        <v>347.20983310619238</v>
      </c>
      <c r="E2799">
        <v>334.47060528604652</v>
      </c>
      <c r="F2799" s="25">
        <f t="shared" si="130"/>
        <v>271.55740985067223</v>
      </c>
      <c r="G2799">
        <v>628.342443422114</v>
      </c>
      <c r="H2799" s="25">
        <f t="shared" si="131"/>
        <v>-22.314428285395252</v>
      </c>
      <c r="K2799">
        <v>11.014896332406105</v>
      </c>
      <c r="L2799">
        <v>2797</v>
      </c>
      <c r="M2799" s="25"/>
      <c r="O2799" s="25"/>
      <c r="Q2799" s="25"/>
    </row>
    <row r="2800" spans="1:17" x14ac:dyDescent="0.25">
      <c r="A2800" s="5">
        <f>+'Net Hash Rate'!B2799</f>
        <v>42619</v>
      </c>
      <c r="B2800">
        <f>+'Net Hash Rate'!G2799</f>
        <v>611.07000732421875</v>
      </c>
      <c r="C2800">
        <v>265.1265513596162</v>
      </c>
      <c r="D2800" s="25">
        <f t="shared" si="129"/>
        <v>345.94345596460255</v>
      </c>
      <c r="E2800">
        <v>342.99423930695536</v>
      </c>
      <c r="F2800" s="25">
        <f t="shared" si="130"/>
        <v>268.07576801726339</v>
      </c>
      <c r="G2800">
        <v>645.47127313839383</v>
      </c>
      <c r="H2800" s="25">
        <f t="shared" si="131"/>
        <v>-34.401265814175076</v>
      </c>
      <c r="K2800">
        <v>10.662500919207236</v>
      </c>
      <c r="L2800">
        <v>2798</v>
      </c>
      <c r="M2800" s="25"/>
      <c r="O2800" s="25"/>
      <c r="Q2800" s="25"/>
    </row>
    <row r="2801" spans="1:17" x14ac:dyDescent="0.25">
      <c r="A2801" s="5">
        <f>+'Net Hash Rate'!B2800</f>
        <v>42620</v>
      </c>
      <c r="B2801">
        <f>+'Net Hash Rate'!G2800</f>
        <v>614.7869873046875</v>
      </c>
      <c r="C2801">
        <v>259.98241014191797</v>
      </c>
      <c r="D2801" s="25">
        <f t="shared" si="129"/>
        <v>354.80457716276953</v>
      </c>
      <c r="E2801">
        <v>335.74488000844599</v>
      </c>
      <c r="F2801" s="25">
        <f t="shared" si="130"/>
        <v>279.04210729624151</v>
      </c>
      <c r="G2801">
        <v>630.04419420497368</v>
      </c>
      <c r="H2801" s="25">
        <f t="shared" si="131"/>
        <v>-15.257206900286178</v>
      </c>
      <c r="K2801">
        <v>11.239482908764764</v>
      </c>
      <c r="L2801">
        <v>2799</v>
      </c>
      <c r="M2801" s="25"/>
      <c r="O2801" s="25"/>
      <c r="Q2801" s="25"/>
    </row>
    <row r="2802" spans="1:17" x14ac:dyDescent="0.25">
      <c r="A2802" s="5">
        <f>+'Net Hash Rate'!B2801</f>
        <v>42621</v>
      </c>
      <c r="B2802">
        <f>+'Net Hash Rate'!G2801</f>
        <v>624.948974609375</v>
      </c>
      <c r="C2802">
        <v>272.01898478916138</v>
      </c>
      <c r="D2802" s="25">
        <f t="shared" si="129"/>
        <v>352.92998982021362</v>
      </c>
      <c r="E2802">
        <v>351.98757701166801</v>
      </c>
      <c r="F2802" s="25">
        <f t="shared" si="130"/>
        <v>272.96139759770699</v>
      </c>
      <c r="G2802">
        <v>662.62557349999497</v>
      </c>
      <c r="H2802" s="25">
        <f t="shared" si="131"/>
        <v>-37.676598890619971</v>
      </c>
      <c r="K2802">
        <v>10.592058107159238</v>
      </c>
      <c r="L2802">
        <v>2800</v>
      </c>
      <c r="M2802" s="25"/>
      <c r="O2802" s="25"/>
      <c r="Q2802" s="25"/>
    </row>
    <row r="2803" spans="1:17" x14ac:dyDescent="0.25">
      <c r="A2803" s="5">
        <f>+'Net Hash Rate'!B2802</f>
        <v>42622</v>
      </c>
      <c r="B2803">
        <f>+'Net Hash Rate'!G2802</f>
        <v>621.7960205078125</v>
      </c>
      <c r="C2803">
        <v>261.48196578252714</v>
      </c>
      <c r="D2803" s="25">
        <f t="shared" si="129"/>
        <v>360.31405472528536</v>
      </c>
      <c r="E2803">
        <v>337.54925550315278</v>
      </c>
      <c r="F2803" s="25">
        <f t="shared" si="130"/>
        <v>284.24676500465972</v>
      </c>
      <c r="G2803">
        <v>633.03264242292323</v>
      </c>
      <c r="H2803" s="25">
        <f t="shared" si="131"/>
        <v>-11.236621915110732</v>
      </c>
      <c r="K2803">
        <v>11.368273202800941</v>
      </c>
      <c r="L2803">
        <v>2801</v>
      </c>
      <c r="M2803" s="25"/>
      <c r="O2803" s="25"/>
      <c r="Q2803" s="25"/>
    </row>
    <row r="2804" spans="1:17" x14ac:dyDescent="0.25">
      <c r="A2804" s="5">
        <f>+'Net Hash Rate'!B2803</f>
        <v>42623</v>
      </c>
      <c r="B2804">
        <f>+'Net Hash Rate'!G2803</f>
        <v>622.2130126953125</v>
      </c>
      <c r="C2804">
        <v>246.37559119178692</v>
      </c>
      <c r="D2804" s="25">
        <f t="shared" si="129"/>
        <v>375.83742150352555</v>
      </c>
      <c r="E2804">
        <v>316.66134928578902</v>
      </c>
      <c r="F2804" s="25">
        <f t="shared" si="130"/>
        <v>305.55166340952348</v>
      </c>
      <c r="G2804">
        <v>589.68637660194065</v>
      </c>
      <c r="H2804" s="25">
        <f t="shared" si="131"/>
        <v>32.526636093371849</v>
      </c>
      <c r="K2804">
        <v>12.833464930435653</v>
      </c>
      <c r="L2804">
        <v>2802</v>
      </c>
      <c r="M2804" s="25"/>
      <c r="O2804" s="25"/>
      <c r="Q2804" s="25"/>
    </row>
    <row r="2805" spans="1:17" x14ac:dyDescent="0.25">
      <c r="A2805" s="5">
        <f>+'Net Hash Rate'!B2804</f>
        <v>42624</v>
      </c>
      <c r="B2805">
        <f>+'Net Hash Rate'!G2804</f>
        <v>605.80902099609375</v>
      </c>
      <c r="C2805">
        <v>260.73314873938324</v>
      </c>
      <c r="D2805" s="25">
        <f t="shared" si="129"/>
        <v>345.07587225671051</v>
      </c>
      <c r="E2805">
        <v>337.12481137853888</v>
      </c>
      <c r="F2805" s="25">
        <f t="shared" si="130"/>
        <v>268.68420961755487</v>
      </c>
      <c r="G2805">
        <v>633.86822490033865</v>
      </c>
      <c r="H2805" s="25">
        <f t="shared" si="131"/>
        <v>-28.059203904244896</v>
      </c>
      <c r="K2805">
        <v>10.841262839481765</v>
      </c>
      <c r="L2805">
        <v>2803</v>
      </c>
      <c r="M2805" s="25"/>
      <c r="O2805" s="25"/>
      <c r="Q2805" s="25"/>
    </row>
    <row r="2806" spans="1:17" x14ac:dyDescent="0.25">
      <c r="A2806" s="5">
        <f>+'Net Hash Rate'!B2805</f>
        <v>42625</v>
      </c>
      <c r="B2806">
        <f>+'Net Hash Rate'!G2805</f>
        <v>606.3070068359375</v>
      </c>
      <c r="C2806">
        <v>261.07213314015013</v>
      </c>
      <c r="D2806" s="25">
        <f t="shared" si="129"/>
        <v>345.23487369578737</v>
      </c>
      <c r="E2806">
        <v>337.57416868656276</v>
      </c>
      <c r="F2806" s="25">
        <f t="shared" si="130"/>
        <v>268.73283814937474</v>
      </c>
      <c r="G2806">
        <v>634.74632576660304</v>
      </c>
      <c r="H2806" s="25">
        <f t="shared" si="131"/>
        <v>-28.439318930665536</v>
      </c>
      <c r="K2806">
        <v>10.83060981256128</v>
      </c>
      <c r="L2806">
        <v>2804</v>
      </c>
      <c r="M2806" s="25"/>
      <c r="O2806" s="25"/>
      <c r="Q2806" s="25"/>
    </row>
    <row r="2807" spans="1:17" x14ac:dyDescent="0.25">
      <c r="A2807" s="5">
        <f>+'Net Hash Rate'!B2806</f>
        <v>42626</v>
      </c>
      <c r="B2807">
        <f>+'Net Hash Rate'!G2806</f>
        <v>606.9210205078125</v>
      </c>
      <c r="C2807">
        <v>264.53145939664665</v>
      </c>
      <c r="D2807" s="25">
        <f t="shared" si="129"/>
        <v>342.38956111116585</v>
      </c>
      <c r="E2807">
        <v>342.33037337522842</v>
      </c>
      <c r="F2807" s="25">
        <f t="shared" si="130"/>
        <v>264.59064713258408</v>
      </c>
      <c r="G2807">
        <v>644.54025472502917</v>
      </c>
      <c r="H2807" s="25">
        <f t="shared" si="131"/>
        <v>-37.619234217216672</v>
      </c>
      <c r="K2807">
        <v>10.562293284621227</v>
      </c>
      <c r="L2807">
        <v>2805</v>
      </c>
      <c r="M2807" s="25"/>
      <c r="O2807" s="25"/>
      <c r="Q2807" s="25"/>
    </row>
    <row r="2808" spans="1:17" x14ac:dyDescent="0.25">
      <c r="A2808" s="5">
        <f>+'Net Hash Rate'!B2807</f>
        <v>42627</v>
      </c>
      <c r="B2808">
        <f>+'Net Hash Rate'!G2807</f>
        <v>608.219970703125</v>
      </c>
      <c r="C2808">
        <v>276.53244600753754</v>
      </c>
      <c r="D2808" s="25">
        <f t="shared" si="129"/>
        <v>331.68752469558746</v>
      </c>
      <c r="E2808">
        <v>358.86217310078695</v>
      </c>
      <c r="F2808" s="25">
        <f t="shared" si="130"/>
        <v>249.35779760233805</v>
      </c>
      <c r="G2808">
        <v>678.67199799451362</v>
      </c>
      <c r="H2808" s="25">
        <f t="shared" si="131"/>
        <v>-70.452027291388617</v>
      </c>
      <c r="K2808">
        <v>9.6690477106498491</v>
      </c>
      <c r="L2808">
        <v>2806</v>
      </c>
      <c r="M2808" s="25"/>
      <c r="O2808" s="25"/>
      <c r="Q2808" s="25"/>
    </row>
    <row r="2809" spans="1:17" x14ac:dyDescent="0.25">
      <c r="A2809" s="5">
        <f>+'Net Hash Rate'!B2808</f>
        <v>42628</v>
      </c>
      <c r="B2809">
        <f>+'Net Hash Rate'!G2808</f>
        <v>605.21002197265625</v>
      </c>
      <c r="C2809">
        <v>263.3342873206351</v>
      </c>
      <c r="D2809" s="25">
        <f t="shared" si="129"/>
        <v>341.87573465202115</v>
      </c>
      <c r="E2809">
        <v>340.74158259705251</v>
      </c>
      <c r="F2809" s="25">
        <f t="shared" si="130"/>
        <v>264.46843937560374</v>
      </c>
      <c r="G2809">
        <v>641.43022109829599</v>
      </c>
      <c r="H2809" s="25">
        <f t="shared" si="131"/>
        <v>-36.220199125639738</v>
      </c>
      <c r="K2809">
        <v>10.599798897957623</v>
      </c>
      <c r="L2809">
        <v>2807</v>
      </c>
      <c r="M2809" s="25"/>
      <c r="O2809" s="25"/>
      <c r="Q2809" s="25"/>
    </row>
    <row r="2810" spans="1:17" x14ac:dyDescent="0.25">
      <c r="A2810" s="5">
        <f>+'Net Hash Rate'!B2809</f>
        <v>42629</v>
      </c>
      <c r="B2810">
        <f>+'Net Hash Rate'!G2809</f>
        <v>606.333984375</v>
      </c>
      <c r="C2810">
        <v>283.96922923412978</v>
      </c>
      <c r="D2810" s="25">
        <f t="shared" si="129"/>
        <v>322.36475514087022</v>
      </c>
      <c r="E2810">
        <v>369.2093188552941</v>
      </c>
      <c r="F2810" s="25">
        <f t="shared" si="130"/>
        <v>237.1246655197059</v>
      </c>
      <c r="G2810">
        <v>700.32444698870643</v>
      </c>
      <c r="H2810" s="25">
        <f t="shared" si="131"/>
        <v>-93.990462613706427</v>
      </c>
      <c r="K2810">
        <v>9.076426547374167</v>
      </c>
      <c r="L2810">
        <v>2808</v>
      </c>
      <c r="M2810" s="25"/>
      <c r="O2810" s="25"/>
      <c r="Q2810" s="25"/>
    </row>
    <row r="2811" spans="1:17" x14ac:dyDescent="0.25">
      <c r="A2811" s="5">
        <f>+'Net Hash Rate'!B2810</f>
        <v>42630</v>
      </c>
      <c r="B2811">
        <f>+'Net Hash Rate'!G2810</f>
        <v>605.29400634765625</v>
      </c>
      <c r="C2811">
        <v>263.69069294844536</v>
      </c>
      <c r="D2811" s="25">
        <f t="shared" si="129"/>
        <v>341.60331339921089</v>
      </c>
      <c r="E2811">
        <v>341.23081135487769</v>
      </c>
      <c r="F2811" s="25">
        <f t="shared" si="130"/>
        <v>264.06319499277856</v>
      </c>
      <c r="G2811">
        <v>642.43540130466374</v>
      </c>
      <c r="H2811" s="25">
        <f t="shared" si="131"/>
        <v>-37.141394957007492</v>
      </c>
      <c r="K2811">
        <v>10.573209959015182</v>
      </c>
      <c r="L2811">
        <v>2809</v>
      </c>
      <c r="M2811" s="25"/>
      <c r="O2811" s="25"/>
      <c r="Q2811" s="25"/>
    </row>
    <row r="2812" spans="1:17" x14ac:dyDescent="0.25">
      <c r="A2812" s="5">
        <f>+'Net Hash Rate'!B2811</f>
        <v>42631</v>
      </c>
      <c r="B2812">
        <f>+'Net Hash Rate'!G2811</f>
        <v>608.698974609375</v>
      </c>
      <c r="C2812">
        <v>288.93187085858915</v>
      </c>
      <c r="D2812" s="25">
        <f t="shared" si="129"/>
        <v>319.76710375078585</v>
      </c>
      <c r="E2812">
        <v>375.97577681068645</v>
      </c>
      <c r="F2812" s="25">
        <f t="shared" si="130"/>
        <v>232.72319779868855</v>
      </c>
      <c r="G2812">
        <v>714.09782948160841</v>
      </c>
      <c r="H2812" s="25">
        <f t="shared" si="131"/>
        <v>-105.39885487223341</v>
      </c>
      <c r="K2812">
        <v>8.8167119869853963</v>
      </c>
      <c r="L2812">
        <v>2810</v>
      </c>
      <c r="M2812" s="25"/>
      <c r="O2812" s="25"/>
      <c r="Q2812" s="25"/>
    </row>
    <row r="2813" spans="1:17" x14ac:dyDescent="0.25">
      <c r="A2813" s="5">
        <f>+'Net Hash Rate'!B2812</f>
        <v>42632</v>
      </c>
      <c r="B2813">
        <f>+'Net Hash Rate'!G2812</f>
        <v>608.52801513671875</v>
      </c>
      <c r="C2813">
        <v>261.58506588786435</v>
      </c>
      <c r="D2813" s="25">
        <f t="shared" si="129"/>
        <v>346.9429492488544</v>
      </c>
      <c r="E2813">
        <v>338.19810260518443</v>
      </c>
      <c r="F2813" s="25">
        <f t="shared" si="130"/>
        <v>270.32991253153432</v>
      </c>
      <c r="G2813">
        <v>635.80144373361441</v>
      </c>
      <c r="H2813" s="25">
        <f t="shared" si="131"/>
        <v>-27.273428596895656</v>
      </c>
      <c r="K2813">
        <v>10.868425451787475</v>
      </c>
      <c r="L2813">
        <v>2811</v>
      </c>
      <c r="M2813" s="25"/>
      <c r="O2813" s="25"/>
      <c r="Q2813" s="25"/>
    </row>
    <row r="2814" spans="1:17" x14ac:dyDescent="0.25">
      <c r="A2814" s="5">
        <f>+'Net Hash Rate'!B2813</f>
        <v>42633</v>
      </c>
      <c r="B2814">
        <f>+'Net Hash Rate'!G2813</f>
        <v>599.4739990234375</v>
      </c>
      <c r="C2814">
        <v>237.27536631153535</v>
      </c>
      <c r="D2814" s="25">
        <f t="shared" si="129"/>
        <v>362.19863271190218</v>
      </c>
      <c r="E2814">
        <v>304.95573669877712</v>
      </c>
      <c r="F2814" s="25">
        <f t="shared" si="130"/>
        <v>294.51826232466038</v>
      </c>
      <c r="G2814">
        <v>567.86013546801792</v>
      </c>
      <c r="H2814" s="25">
        <f t="shared" si="131"/>
        <v>31.613863555419584</v>
      </c>
      <c r="K2814">
        <v>12.843852856225332</v>
      </c>
      <c r="L2814">
        <v>2812</v>
      </c>
      <c r="M2814" s="25"/>
      <c r="O2814" s="25"/>
      <c r="Q2814" s="25"/>
    </row>
    <row r="2815" spans="1:17" x14ac:dyDescent="0.25">
      <c r="A2815" s="5">
        <f>+'Net Hash Rate'!B2814</f>
        <v>42634</v>
      </c>
      <c r="B2815">
        <f>+'Net Hash Rate'!G2814</f>
        <v>595.79901123046875</v>
      </c>
      <c r="C2815">
        <v>261.7700756566777</v>
      </c>
      <c r="D2815" s="25">
        <f t="shared" si="129"/>
        <v>334.02893557379105</v>
      </c>
      <c r="E2815">
        <v>338.93954970072167</v>
      </c>
      <c r="F2815" s="25">
        <f t="shared" si="130"/>
        <v>256.85946152974708</v>
      </c>
      <c r="G2815">
        <v>638.70437162481051</v>
      </c>
      <c r="H2815" s="25">
        <f t="shared" si="131"/>
        <v>-42.905360394341756</v>
      </c>
      <c r="K2815">
        <v>10.388426969445858</v>
      </c>
      <c r="L2815">
        <v>2813</v>
      </c>
      <c r="M2815" s="25"/>
      <c r="O2815" s="25"/>
      <c r="Q2815" s="25"/>
    </row>
    <row r="2816" spans="1:17" x14ac:dyDescent="0.25">
      <c r="A2816" s="5">
        <f>+'Net Hash Rate'!B2815</f>
        <v>42635</v>
      </c>
      <c r="B2816">
        <f>+'Net Hash Rate'!G2815</f>
        <v>595.03497314453125</v>
      </c>
      <c r="C2816">
        <v>296.44891142345523</v>
      </c>
      <c r="D2816" s="25">
        <f t="shared" si="129"/>
        <v>298.58606172107602</v>
      </c>
      <c r="E2816">
        <v>386.88334042632715</v>
      </c>
      <c r="F2816" s="25">
        <f t="shared" si="130"/>
        <v>208.1516327182041</v>
      </c>
      <c r="G2816">
        <v>738.17587988798311</v>
      </c>
      <c r="H2816" s="25">
        <f t="shared" si="131"/>
        <v>-143.14090674345186</v>
      </c>
      <c r="K2816">
        <v>7.9240456984344378</v>
      </c>
      <c r="L2816">
        <v>2814</v>
      </c>
      <c r="M2816" s="25"/>
      <c r="O2816" s="25"/>
      <c r="Q2816" s="25"/>
    </row>
    <row r="2817" spans="1:17" x14ac:dyDescent="0.25">
      <c r="A2817" s="5">
        <f>+'Net Hash Rate'!B2816</f>
        <v>42636</v>
      </c>
      <c r="B2817">
        <f>+'Net Hash Rate'!G2816</f>
        <v>601.7139892578125</v>
      </c>
      <c r="C2817">
        <v>261.3899820992541</v>
      </c>
      <c r="D2817" s="25">
        <f t="shared" si="129"/>
        <v>340.3240071585584</v>
      </c>
      <c r="E2817">
        <v>338.18863103064342</v>
      </c>
      <c r="F2817" s="25">
        <f t="shared" si="130"/>
        <v>263.52535822716908</v>
      </c>
      <c r="G2817">
        <v>636.51298280462493</v>
      </c>
      <c r="H2817" s="25">
        <f t="shared" si="131"/>
        <v>-34.798993546812426</v>
      </c>
      <c r="K2817">
        <v>10.635312320536212</v>
      </c>
      <c r="L2817">
        <v>2815</v>
      </c>
      <c r="M2817" s="25"/>
      <c r="O2817" s="25"/>
      <c r="Q2817" s="25"/>
    </row>
    <row r="2818" spans="1:17" x14ac:dyDescent="0.25">
      <c r="A2818" s="5">
        <f>+'Net Hash Rate'!B2817</f>
        <v>42637</v>
      </c>
      <c r="B2818">
        <f>+'Net Hash Rate'!G2817</f>
        <v>601.34100341796875</v>
      </c>
      <c r="C2818">
        <v>226.02014569070346</v>
      </c>
      <c r="D2818" s="25">
        <f t="shared" si="129"/>
        <v>375.32085772726532</v>
      </c>
      <c r="E2818">
        <v>289.33350352497473</v>
      </c>
      <c r="F2818" s="25">
        <f t="shared" si="130"/>
        <v>312.00749989299402</v>
      </c>
      <c r="G2818">
        <v>535.27424203220153</v>
      </c>
      <c r="H2818" s="25">
        <f t="shared" si="131"/>
        <v>66.066761385767222</v>
      </c>
      <c r="K2818">
        <v>14.22717242233916</v>
      </c>
      <c r="L2818">
        <v>2816</v>
      </c>
      <c r="M2818" s="25"/>
      <c r="O2818" s="25"/>
      <c r="Q2818" s="25"/>
    </row>
    <row r="2819" spans="1:17" x14ac:dyDescent="0.25">
      <c r="A2819" s="5">
        <f>+'Net Hash Rate'!B2818</f>
        <v>42638</v>
      </c>
      <c r="B2819">
        <f>+'Net Hash Rate'!G2818</f>
        <v>599.176025390625</v>
      </c>
      <c r="C2819">
        <v>278.74978830649349</v>
      </c>
      <c r="D2819" s="25">
        <f t="shared" si="129"/>
        <v>320.42623708413151</v>
      </c>
      <c r="E2819">
        <v>362.27098174990823</v>
      </c>
      <c r="F2819" s="25">
        <f t="shared" si="130"/>
        <v>236.90504364071677</v>
      </c>
      <c r="G2819">
        <v>686.70905768085288</v>
      </c>
      <c r="H2819" s="25">
        <f t="shared" si="131"/>
        <v>-87.533032290227879</v>
      </c>
      <c r="K2819">
        <v>9.2075189218042617</v>
      </c>
      <c r="L2819">
        <v>2817</v>
      </c>
      <c r="M2819" s="25"/>
      <c r="O2819" s="25"/>
      <c r="Q2819" s="25"/>
    </row>
    <row r="2820" spans="1:17" x14ac:dyDescent="0.25">
      <c r="A2820" s="5">
        <f>+'Net Hash Rate'!B2819</f>
        <v>42639</v>
      </c>
      <c r="B2820">
        <f>+'Net Hash Rate'!G2819</f>
        <v>606.81201171875</v>
      </c>
      <c r="C2820">
        <v>322.54385540659837</v>
      </c>
      <c r="D2820" s="25">
        <f t="shared" ref="D2820:D2883" si="132">+B2820-C2820</f>
        <v>284.26815631215163</v>
      </c>
      <c r="E2820">
        <v>422.48839200775586</v>
      </c>
      <c r="F2820" s="25">
        <f t="shared" ref="F2820:F2883" si="133">+B2820-E2820</f>
        <v>184.32361971099414</v>
      </c>
      <c r="G2820">
        <v>810.72294443495321</v>
      </c>
      <c r="H2820" s="25">
        <f t="shared" ref="H2820:H2883" si="134">+B2820-G2820</f>
        <v>-203.91093271620321</v>
      </c>
      <c r="K2820">
        <v>6.8262218061178235</v>
      </c>
      <c r="L2820">
        <v>2818</v>
      </c>
      <c r="M2820" s="25"/>
      <c r="O2820" s="25"/>
      <c r="Q2820" s="25"/>
    </row>
    <row r="2821" spans="1:17" x14ac:dyDescent="0.25">
      <c r="A2821" s="5">
        <f>+'Net Hash Rate'!B2820</f>
        <v>42640</v>
      </c>
      <c r="B2821">
        <f>+'Net Hash Rate'!G2820</f>
        <v>604.76300048828125</v>
      </c>
      <c r="C2821">
        <v>278.67065191624175</v>
      </c>
      <c r="D2821" s="25">
        <f t="shared" si="132"/>
        <v>326.0923485720395</v>
      </c>
      <c r="E2821">
        <v>361.9484047142081</v>
      </c>
      <c r="F2821" s="25">
        <f t="shared" si="133"/>
        <v>242.81459577407315</v>
      </c>
      <c r="G2821">
        <v>685.44083545790795</v>
      </c>
      <c r="H2821" s="25">
        <f t="shared" si="134"/>
        <v>-80.677834969626701</v>
      </c>
      <c r="K2821">
        <v>9.3977276076547351</v>
      </c>
      <c r="L2821">
        <v>2819</v>
      </c>
      <c r="M2821" s="25"/>
      <c r="O2821" s="25"/>
      <c r="Q2821" s="25"/>
    </row>
    <row r="2822" spans="1:17" x14ac:dyDescent="0.25">
      <c r="A2822" s="5">
        <f>+'Net Hash Rate'!B2821</f>
        <v>42641</v>
      </c>
      <c r="B2822">
        <f>+'Net Hash Rate'!G2821</f>
        <v>603.51898193359375</v>
      </c>
      <c r="C2822">
        <v>305.29708822737996</v>
      </c>
      <c r="D2822" s="25">
        <f t="shared" si="132"/>
        <v>298.22189370621379</v>
      </c>
      <c r="E2822">
        <v>398.78477390816801</v>
      </c>
      <c r="F2822" s="25">
        <f t="shared" si="133"/>
        <v>204.73420802542574</v>
      </c>
      <c r="G2822">
        <v>761.9376889351895</v>
      </c>
      <c r="H2822" s="25">
        <f t="shared" si="134"/>
        <v>-158.41870700159575</v>
      </c>
      <c r="K2822">
        <v>7.6559018407918176</v>
      </c>
      <c r="L2822">
        <v>2820</v>
      </c>
      <c r="M2822" s="25"/>
      <c r="O2822" s="25"/>
      <c r="Q2822" s="25"/>
    </row>
    <row r="2823" spans="1:17" x14ac:dyDescent="0.25">
      <c r="A2823" s="5">
        <f>+'Net Hash Rate'!B2822</f>
        <v>42642</v>
      </c>
      <c r="B2823">
        <f>+'Net Hash Rate'!G2822</f>
        <v>605.05902099609375</v>
      </c>
      <c r="C2823">
        <v>274.2234139927582</v>
      </c>
      <c r="D2823" s="25">
        <f t="shared" si="132"/>
        <v>330.83560700333555</v>
      </c>
      <c r="E2823">
        <v>355.79250123865074</v>
      </c>
      <c r="F2823" s="25">
        <f t="shared" si="133"/>
        <v>249.26651975744301</v>
      </c>
      <c r="G2823">
        <v>672.64762064532056</v>
      </c>
      <c r="H2823" s="25">
        <f t="shared" si="134"/>
        <v>-67.588599649226808</v>
      </c>
      <c r="K2823">
        <v>9.7341466432553041</v>
      </c>
      <c r="L2823">
        <v>2821</v>
      </c>
      <c r="M2823" s="25"/>
      <c r="O2823" s="25"/>
      <c r="Q2823" s="25"/>
    </row>
    <row r="2824" spans="1:17" x14ac:dyDescent="0.25">
      <c r="A2824" s="5">
        <f>+'Net Hash Rate'!B2823</f>
        <v>42643</v>
      </c>
      <c r="B2824">
        <f>+'Net Hash Rate'!G2823</f>
        <v>608.43798828125</v>
      </c>
      <c r="C2824">
        <v>275.92153484646013</v>
      </c>
      <c r="D2824" s="25">
        <f t="shared" si="132"/>
        <v>332.51645343478987</v>
      </c>
      <c r="E2824">
        <v>358.00977580773366</v>
      </c>
      <c r="F2824" s="25">
        <f t="shared" si="133"/>
        <v>250.42821247351634</v>
      </c>
      <c r="G2824">
        <v>676.88154782180084</v>
      </c>
      <c r="H2824" s="25">
        <f t="shared" si="134"/>
        <v>-68.443559540550837</v>
      </c>
      <c r="K2824">
        <v>9.7217272400803818</v>
      </c>
      <c r="L2824">
        <v>2822</v>
      </c>
      <c r="M2824" s="25"/>
      <c r="O2824" s="25"/>
      <c r="Q2824" s="25"/>
    </row>
    <row r="2825" spans="1:17" x14ac:dyDescent="0.25">
      <c r="A2825" s="5">
        <f>+'Net Hash Rate'!B2824</f>
        <v>42644</v>
      </c>
      <c r="B2825">
        <f>+'Net Hash Rate'!G2824</f>
        <v>613.93402099609375</v>
      </c>
      <c r="C2825">
        <v>276.6578836545699</v>
      </c>
      <c r="D2825" s="25">
        <f t="shared" si="132"/>
        <v>337.27613734152385</v>
      </c>
      <c r="E2825">
        <v>358.81739936930131</v>
      </c>
      <c r="F2825" s="25">
        <f t="shared" si="133"/>
        <v>255.11662162679244</v>
      </c>
      <c r="G2825">
        <v>677.96603816317509</v>
      </c>
      <c r="H2825" s="25">
        <f t="shared" si="134"/>
        <v>-64.032017167081335</v>
      </c>
      <c r="K2825">
        <v>9.8523308295805681</v>
      </c>
      <c r="L2825">
        <v>2823</v>
      </c>
      <c r="M2825" s="25"/>
      <c r="O2825" s="25"/>
      <c r="Q2825" s="25"/>
    </row>
    <row r="2826" spans="1:17" x14ac:dyDescent="0.25">
      <c r="A2826" s="5">
        <f>+'Net Hash Rate'!B2825</f>
        <v>42645</v>
      </c>
      <c r="B2826">
        <f>+'Net Hash Rate'!G2825</f>
        <v>610.291015625</v>
      </c>
      <c r="C2826">
        <v>300.52285526125644</v>
      </c>
      <c r="D2826" s="25">
        <f t="shared" si="132"/>
        <v>309.76816036374356</v>
      </c>
      <c r="E2826">
        <v>391.92990336533103</v>
      </c>
      <c r="F2826" s="25">
        <f t="shared" si="133"/>
        <v>218.36111225966897</v>
      </c>
      <c r="G2826">
        <v>747.00058172560898</v>
      </c>
      <c r="H2826" s="25">
        <f t="shared" si="134"/>
        <v>-136.70956610060898</v>
      </c>
      <c r="K2826">
        <v>8.1333288875767114</v>
      </c>
      <c r="L2826">
        <v>2824</v>
      </c>
      <c r="M2826" s="25"/>
      <c r="O2826" s="25"/>
      <c r="Q2826" s="25"/>
    </row>
    <row r="2827" spans="1:17" x14ac:dyDescent="0.25">
      <c r="A2827" s="5">
        <f>+'Net Hash Rate'!B2826</f>
        <v>42646</v>
      </c>
      <c r="B2827">
        <f>+'Net Hash Rate'!G2826</f>
        <v>612.3380126953125</v>
      </c>
      <c r="C2827">
        <v>275.65589745914201</v>
      </c>
      <c r="D2827" s="25">
        <f t="shared" si="132"/>
        <v>336.68211523617049</v>
      </c>
      <c r="E2827">
        <v>357.49390182577554</v>
      </c>
      <c r="F2827" s="25">
        <f t="shared" si="133"/>
        <v>254.84411086953696</v>
      </c>
      <c r="G2827">
        <v>675.39362978796339</v>
      </c>
      <c r="H2827" s="25">
        <f t="shared" si="134"/>
        <v>-63.055617092650891</v>
      </c>
      <c r="K2827">
        <v>9.8736165772910418</v>
      </c>
      <c r="L2827">
        <v>2825</v>
      </c>
      <c r="M2827" s="25"/>
      <c r="O2827" s="25"/>
      <c r="Q2827" s="25"/>
    </row>
    <row r="2828" spans="1:17" x14ac:dyDescent="0.25">
      <c r="A2828" s="5">
        <f>+'Net Hash Rate'!B2827</f>
        <v>42647</v>
      </c>
      <c r="B2828">
        <f>+'Net Hash Rate'!G2827</f>
        <v>609.375</v>
      </c>
      <c r="C2828">
        <v>266.53499305760829</v>
      </c>
      <c r="D2828" s="25">
        <f t="shared" si="132"/>
        <v>342.84000694239171</v>
      </c>
      <c r="E2828">
        <v>345.00493078146434</v>
      </c>
      <c r="F2828" s="25">
        <f t="shared" si="133"/>
        <v>264.37006921853566</v>
      </c>
      <c r="G2828">
        <v>649.82140386978381</v>
      </c>
      <c r="H2828" s="25">
        <f t="shared" si="134"/>
        <v>-40.446403869783808</v>
      </c>
      <c r="K2828">
        <v>10.485748307298442</v>
      </c>
      <c r="L2828">
        <v>2826</v>
      </c>
      <c r="M2828" s="25"/>
      <c r="O2828" s="25"/>
      <c r="Q2828" s="25"/>
    </row>
    <row r="2829" spans="1:17" x14ac:dyDescent="0.25">
      <c r="A2829" s="5">
        <f>+'Net Hash Rate'!B2828</f>
        <v>42648</v>
      </c>
      <c r="B2829">
        <f>+'Net Hash Rate'!G2828</f>
        <v>610.885009765625</v>
      </c>
      <c r="C2829">
        <v>274.93286688079422</v>
      </c>
      <c r="D2829" s="25">
        <f t="shared" si="132"/>
        <v>335.95214288483078</v>
      </c>
      <c r="E2829">
        <v>356.55037021484844</v>
      </c>
      <c r="F2829" s="25">
        <f t="shared" si="133"/>
        <v>254.33463955077656</v>
      </c>
      <c r="G2829">
        <v>673.59356191598238</v>
      </c>
      <c r="H2829" s="25">
        <f t="shared" si="134"/>
        <v>-62.708552150357377</v>
      </c>
      <c r="K2829">
        <v>9.8788263544833974</v>
      </c>
      <c r="L2829">
        <v>2827</v>
      </c>
      <c r="M2829" s="25"/>
      <c r="O2829" s="25"/>
      <c r="Q2829" s="25"/>
    </row>
    <row r="2830" spans="1:17" x14ac:dyDescent="0.25">
      <c r="A2830" s="5">
        <f>+'Net Hash Rate'!B2829</f>
        <v>42649</v>
      </c>
      <c r="B2830">
        <f>+'Net Hash Rate'!G2829</f>
        <v>610.9000244140625</v>
      </c>
      <c r="C2830">
        <v>281.9984731001789</v>
      </c>
      <c r="D2830" s="25">
        <f t="shared" si="132"/>
        <v>328.9015513138836</v>
      </c>
      <c r="E2830">
        <v>366.31211757836815</v>
      </c>
      <c r="F2830" s="25">
        <f t="shared" si="133"/>
        <v>244.58790683569435</v>
      </c>
      <c r="G2830">
        <v>693.82846955389459</v>
      </c>
      <c r="H2830" s="25">
        <f t="shared" si="134"/>
        <v>-82.928445139832093</v>
      </c>
      <c r="K2830">
        <v>9.3622298981218446</v>
      </c>
      <c r="L2830">
        <v>2828</v>
      </c>
      <c r="M2830" s="25"/>
      <c r="O2830" s="25"/>
      <c r="Q2830" s="25"/>
    </row>
    <row r="2831" spans="1:17" x14ac:dyDescent="0.25">
      <c r="A2831" s="5">
        <f>+'Net Hash Rate'!B2830</f>
        <v>42650</v>
      </c>
      <c r="B2831">
        <f>+'Net Hash Rate'!G2830</f>
        <v>616.489013671875</v>
      </c>
      <c r="C2831">
        <v>275.66414513884223</v>
      </c>
      <c r="D2831" s="25">
        <f t="shared" si="132"/>
        <v>340.82486853303277</v>
      </c>
      <c r="E2831">
        <v>357.34686704835519</v>
      </c>
      <c r="F2831" s="25">
        <f t="shared" si="133"/>
        <v>259.14214662351981</v>
      </c>
      <c r="G2831">
        <v>674.64340030585822</v>
      </c>
      <c r="H2831" s="25">
        <f t="shared" si="134"/>
        <v>-58.154386633983222</v>
      </c>
      <c r="K2831">
        <v>10.014109047264924</v>
      </c>
      <c r="L2831">
        <v>2829</v>
      </c>
      <c r="M2831" s="25"/>
      <c r="O2831" s="25"/>
      <c r="Q2831" s="25"/>
    </row>
    <row r="2832" spans="1:17" x14ac:dyDescent="0.25">
      <c r="A2832" s="5">
        <f>+'Net Hash Rate'!B2831</f>
        <v>42651</v>
      </c>
      <c r="B2832">
        <f>+'Net Hash Rate'!G2831</f>
        <v>616.59600830078125</v>
      </c>
      <c r="C2832">
        <v>244.13044555427518</v>
      </c>
      <c r="D2832" s="25">
        <f t="shared" si="132"/>
        <v>372.46556274650607</v>
      </c>
      <c r="E2832">
        <v>313.77368686517542</v>
      </c>
      <c r="F2832" s="25">
        <f t="shared" si="133"/>
        <v>302.82232143560583</v>
      </c>
      <c r="G2832">
        <v>584.30285773736773</v>
      </c>
      <c r="H2832" s="25">
        <f t="shared" si="134"/>
        <v>32.293150563413519</v>
      </c>
      <c r="K2832">
        <v>12.835665511330841</v>
      </c>
      <c r="L2832">
        <v>2830</v>
      </c>
      <c r="M2832" s="25"/>
      <c r="O2832" s="25"/>
      <c r="Q2832" s="25"/>
    </row>
    <row r="2833" spans="1:17" x14ac:dyDescent="0.25">
      <c r="A2833" s="5">
        <f>+'Net Hash Rate'!B2832</f>
        <v>42652</v>
      </c>
      <c r="B2833">
        <f>+'Net Hash Rate'!G2832</f>
        <v>614.6240234375</v>
      </c>
      <c r="C2833">
        <v>291.49053152085338</v>
      </c>
      <c r="D2833" s="25">
        <f t="shared" si="132"/>
        <v>323.13349191664662</v>
      </c>
      <c r="E2833">
        <v>379.28485577462607</v>
      </c>
      <c r="F2833" s="25">
        <f t="shared" si="133"/>
        <v>235.33916766287393</v>
      </c>
      <c r="G2833">
        <v>720.32190833840593</v>
      </c>
      <c r="H2833" s="25">
        <f t="shared" si="134"/>
        <v>-105.69788490090593</v>
      </c>
      <c r="K2833">
        <v>8.8333771823139813</v>
      </c>
      <c r="L2833">
        <v>2831</v>
      </c>
      <c r="M2833" s="25"/>
      <c r="O2833" s="25"/>
      <c r="Q2833" s="25"/>
    </row>
    <row r="2834" spans="1:17" x14ac:dyDescent="0.25">
      <c r="A2834" s="5">
        <f>+'Net Hash Rate'!B2833</f>
        <v>42653</v>
      </c>
      <c r="B2834">
        <f>+'Net Hash Rate'!G2833</f>
        <v>617.4219970703125</v>
      </c>
      <c r="C2834">
        <v>354.25720726895162</v>
      </c>
      <c r="D2834" s="25">
        <f t="shared" si="132"/>
        <v>263.16478980136088</v>
      </c>
      <c r="E2834">
        <v>465.90075936345892</v>
      </c>
      <c r="F2834" s="25">
        <f t="shared" si="133"/>
        <v>151.52123770685358</v>
      </c>
      <c r="G2834">
        <v>899.58013747457233</v>
      </c>
      <c r="H2834" s="25">
        <f t="shared" si="134"/>
        <v>-282.15814040425983</v>
      </c>
      <c r="K2834">
        <v>5.6572500934815695</v>
      </c>
      <c r="L2834">
        <v>2832</v>
      </c>
      <c r="M2834" s="25"/>
      <c r="O2834" s="25"/>
      <c r="Q2834" s="25"/>
    </row>
    <row r="2835" spans="1:17" x14ac:dyDescent="0.25">
      <c r="A2835" s="5">
        <f>+'Net Hash Rate'!B2834</f>
        <v>42654</v>
      </c>
      <c r="B2835">
        <f>+'Net Hash Rate'!G2834</f>
        <v>639.3740234375</v>
      </c>
      <c r="C2835">
        <v>289.94406046061766</v>
      </c>
      <c r="D2835" s="25">
        <f t="shared" si="132"/>
        <v>349.42996297688234</v>
      </c>
      <c r="E2835">
        <v>376.20351880254492</v>
      </c>
      <c r="F2835" s="25">
        <f t="shared" si="133"/>
        <v>263.17050463495508</v>
      </c>
      <c r="G2835">
        <v>711.27838473176143</v>
      </c>
      <c r="H2835" s="25">
        <f t="shared" si="134"/>
        <v>-71.904361294261435</v>
      </c>
      <c r="K2835">
        <v>9.7222023794797163</v>
      </c>
      <c r="L2835">
        <v>2833</v>
      </c>
      <c r="M2835" s="25"/>
      <c r="O2835" s="25"/>
      <c r="Q2835" s="25"/>
    </row>
    <row r="2836" spans="1:17" x14ac:dyDescent="0.25">
      <c r="A2836" s="5">
        <f>+'Net Hash Rate'!B2835</f>
        <v>42655</v>
      </c>
      <c r="B2836">
        <f>+'Net Hash Rate'!G2835</f>
        <v>635.08099365234375</v>
      </c>
      <c r="C2836">
        <v>283.35953007321814</v>
      </c>
      <c r="D2836" s="25">
        <f t="shared" si="132"/>
        <v>351.72146357912561</v>
      </c>
      <c r="E2836">
        <v>367.26973646528842</v>
      </c>
      <c r="F2836" s="25">
        <f t="shared" si="133"/>
        <v>267.81125718705533</v>
      </c>
      <c r="G2836">
        <v>693.21893319528544</v>
      </c>
      <c r="H2836" s="25">
        <f t="shared" si="134"/>
        <v>-58.137939542941695</v>
      </c>
      <c r="K2836">
        <v>10.059938461427421</v>
      </c>
      <c r="L2836">
        <v>2834</v>
      </c>
      <c r="M2836" s="25"/>
      <c r="O2836" s="25"/>
      <c r="Q2836" s="25"/>
    </row>
    <row r="2837" spans="1:17" x14ac:dyDescent="0.25">
      <c r="A2837" s="5">
        <f>+'Net Hash Rate'!B2836</f>
        <v>42656</v>
      </c>
      <c r="B2837">
        <f>+'Net Hash Rate'!G2836</f>
        <v>635.02001953125</v>
      </c>
      <c r="C2837">
        <v>290.28441491862367</v>
      </c>
      <c r="D2837" s="25">
        <f t="shared" si="132"/>
        <v>344.73560461262633</v>
      </c>
      <c r="E2837">
        <v>376.83995388758456</v>
      </c>
      <c r="F2837" s="25">
        <f t="shared" si="133"/>
        <v>258.18006564366544</v>
      </c>
      <c r="G2837">
        <v>713.06494501251359</v>
      </c>
      <c r="H2837" s="25">
        <f t="shared" si="134"/>
        <v>-78.04492548126359</v>
      </c>
      <c r="K2837">
        <v>9.5587811124022686</v>
      </c>
      <c r="L2837">
        <v>2835</v>
      </c>
      <c r="M2837" s="25"/>
      <c r="O2837" s="25"/>
      <c r="Q2837" s="25"/>
    </row>
    <row r="2838" spans="1:17" x14ac:dyDescent="0.25">
      <c r="A2838" s="5">
        <f>+'Net Hash Rate'!B2837</f>
        <v>42657</v>
      </c>
      <c r="B2838">
        <f>+'Net Hash Rate'!G2837</f>
        <v>638.36700439453125</v>
      </c>
      <c r="C2838">
        <v>277.57976479851277</v>
      </c>
      <c r="D2838" s="25">
        <f t="shared" si="132"/>
        <v>360.78723959601848</v>
      </c>
      <c r="E2838">
        <v>359.15860459721586</v>
      </c>
      <c r="F2838" s="25">
        <f t="shared" si="133"/>
        <v>279.20839979731539</v>
      </c>
      <c r="G2838">
        <v>676.05160779527785</v>
      </c>
      <c r="H2838" s="25">
        <f t="shared" si="134"/>
        <v>-37.684603400746596</v>
      </c>
      <c r="K2838">
        <v>10.614141818724542</v>
      </c>
      <c r="L2838">
        <v>2836</v>
      </c>
      <c r="M2838" s="25"/>
      <c r="O2838" s="25"/>
      <c r="Q2838" s="25"/>
    </row>
    <row r="2839" spans="1:17" x14ac:dyDescent="0.25">
      <c r="A2839" s="5">
        <f>+'Net Hash Rate'!B2838</f>
        <v>42658</v>
      </c>
      <c r="B2839">
        <f>+'Net Hash Rate'!G2838</f>
        <v>637.3709716796875</v>
      </c>
      <c r="C2839">
        <v>291.77413816867198</v>
      </c>
      <c r="D2839" s="25">
        <f t="shared" si="132"/>
        <v>345.59683351101552</v>
      </c>
      <c r="E2839">
        <v>378.80852822830025</v>
      </c>
      <c r="F2839" s="25">
        <f t="shared" si="133"/>
        <v>258.56244345138725</v>
      </c>
      <c r="G2839">
        <v>716.8936164149261</v>
      </c>
      <c r="H2839" s="25">
        <f t="shared" si="134"/>
        <v>-79.5226447352386</v>
      </c>
      <c r="K2839">
        <v>9.5299386812291349</v>
      </c>
      <c r="L2839">
        <v>2837</v>
      </c>
      <c r="M2839" s="25"/>
      <c r="O2839" s="25"/>
      <c r="Q2839" s="25"/>
    </row>
    <row r="2840" spans="1:17" x14ac:dyDescent="0.25">
      <c r="A2840" s="5">
        <f>+'Net Hash Rate'!B2839</f>
        <v>42659</v>
      </c>
      <c r="B2840">
        <f>+'Net Hash Rate'!G2839</f>
        <v>639.8280029296875</v>
      </c>
      <c r="C2840">
        <v>312.91907115770317</v>
      </c>
      <c r="D2840" s="25">
        <f t="shared" si="132"/>
        <v>326.90893177198433</v>
      </c>
      <c r="E2840">
        <v>407.93002377905299</v>
      </c>
      <c r="F2840" s="25">
        <f t="shared" si="133"/>
        <v>231.89797915063451</v>
      </c>
      <c r="G2840">
        <v>777.0000692366857</v>
      </c>
      <c r="H2840" s="25">
        <f t="shared" si="134"/>
        <v>-137.1720663069982</v>
      </c>
      <c r="K2840">
        <v>8.2577999126014507</v>
      </c>
      <c r="L2840">
        <v>2838</v>
      </c>
      <c r="M2840" s="25"/>
      <c r="O2840" s="25"/>
      <c r="Q2840" s="25"/>
    </row>
    <row r="2841" spans="1:17" x14ac:dyDescent="0.25">
      <c r="A2841" s="5">
        <f>+'Net Hash Rate'!B2840</f>
        <v>42660</v>
      </c>
      <c r="B2841">
        <f>+'Net Hash Rate'!G2840</f>
        <v>636.91998291015625</v>
      </c>
      <c r="C2841">
        <v>289.10357450320322</v>
      </c>
      <c r="D2841" s="25">
        <f t="shared" si="132"/>
        <v>347.81640840695303</v>
      </c>
      <c r="E2841">
        <v>375.13590925861985</v>
      </c>
      <c r="F2841" s="25">
        <f t="shared" si="133"/>
        <v>261.7840736515364</v>
      </c>
      <c r="G2841">
        <v>709.32851361603616</v>
      </c>
      <c r="H2841" s="25">
        <f t="shared" si="134"/>
        <v>-72.408530705879912</v>
      </c>
      <c r="K2841">
        <v>9.7028562871139457</v>
      </c>
      <c r="L2841">
        <v>2839</v>
      </c>
      <c r="M2841" s="25"/>
      <c r="O2841" s="25"/>
      <c r="Q2841" s="25"/>
    </row>
    <row r="2842" spans="1:17" x14ac:dyDescent="0.25">
      <c r="A2842" s="5">
        <f>+'Net Hash Rate'!B2841</f>
        <v>42661</v>
      </c>
      <c r="B2842">
        <f>+'Net Hash Rate'!G2841</f>
        <v>635.50897216796875</v>
      </c>
      <c r="C2842">
        <v>246.3861313943606</v>
      </c>
      <c r="D2842" s="25">
        <f t="shared" si="132"/>
        <v>389.12284077360812</v>
      </c>
      <c r="E2842">
        <v>316.16844841716613</v>
      </c>
      <c r="F2842" s="25">
        <f t="shared" si="133"/>
        <v>319.34052375080262</v>
      </c>
      <c r="G2842">
        <v>587.23785889225417</v>
      </c>
      <c r="H2842" s="25">
        <f t="shared" si="134"/>
        <v>48.271113275714583</v>
      </c>
      <c r="K2842">
        <v>13.38297233024598</v>
      </c>
      <c r="L2842">
        <v>2840</v>
      </c>
      <c r="M2842" s="25"/>
      <c r="O2842" s="25"/>
      <c r="Q2842" s="25"/>
    </row>
    <row r="2843" spans="1:17" x14ac:dyDescent="0.25">
      <c r="A2843" s="5">
        <f>+'Net Hash Rate'!B2842</f>
        <v>42662</v>
      </c>
      <c r="B2843">
        <f>+'Net Hash Rate'!G2842</f>
        <v>628.15399169921875</v>
      </c>
      <c r="C2843">
        <v>291.22893986529385</v>
      </c>
      <c r="D2843" s="25">
        <f t="shared" si="132"/>
        <v>336.9250518339249</v>
      </c>
      <c r="E2843">
        <v>378.40702772567994</v>
      </c>
      <c r="F2843" s="25">
        <f t="shared" si="133"/>
        <v>249.74696397353881</v>
      </c>
      <c r="G2843">
        <v>717.05031001934992</v>
      </c>
      <c r="H2843" s="25">
        <f t="shared" si="134"/>
        <v>-88.896318320131172</v>
      </c>
      <c r="K2843">
        <v>9.2754973669118126</v>
      </c>
      <c r="L2843">
        <v>2841</v>
      </c>
      <c r="M2843" s="25"/>
      <c r="O2843" s="25"/>
      <c r="Q2843" s="25"/>
    </row>
    <row r="2844" spans="1:17" x14ac:dyDescent="0.25">
      <c r="A2844" s="5">
        <f>+'Net Hash Rate'!B2843</f>
        <v>42663</v>
      </c>
      <c r="B2844">
        <f>+'Net Hash Rate'!G2843</f>
        <v>628.62200927734375</v>
      </c>
      <c r="C2844">
        <v>273.12698393460005</v>
      </c>
      <c r="D2844" s="25">
        <f t="shared" si="132"/>
        <v>355.4950253427437</v>
      </c>
      <c r="E2844">
        <v>353.37827582873666</v>
      </c>
      <c r="F2844" s="25">
        <f t="shared" si="133"/>
        <v>275.24373344860709</v>
      </c>
      <c r="G2844">
        <v>665.11441919151059</v>
      </c>
      <c r="H2844" s="25">
        <f t="shared" si="134"/>
        <v>-36.492409914166842</v>
      </c>
      <c r="K2844">
        <v>10.631455777036777</v>
      </c>
      <c r="L2844">
        <v>2842</v>
      </c>
      <c r="M2844" s="25"/>
      <c r="O2844" s="25"/>
      <c r="Q2844" s="25"/>
    </row>
    <row r="2845" spans="1:17" x14ac:dyDescent="0.25">
      <c r="A2845" s="5">
        <f>+'Net Hash Rate'!B2844</f>
        <v>42664</v>
      </c>
      <c r="B2845">
        <f>+'Net Hash Rate'!G2844</f>
        <v>630.15399169921875</v>
      </c>
      <c r="C2845">
        <v>290.0208735583542</v>
      </c>
      <c r="D2845" s="25">
        <f t="shared" si="132"/>
        <v>340.13311814086455</v>
      </c>
      <c r="E2845">
        <v>376.66154788429787</v>
      </c>
      <c r="F2845" s="25">
        <f t="shared" si="133"/>
        <v>253.49244381492088</v>
      </c>
      <c r="G2845">
        <v>713.21724730342567</v>
      </c>
      <c r="H2845" s="25">
        <f t="shared" si="134"/>
        <v>-83.063255604206915</v>
      </c>
      <c r="K2845">
        <v>9.4218967002388148</v>
      </c>
      <c r="L2845">
        <v>2843</v>
      </c>
      <c r="M2845" s="25"/>
      <c r="O2845" s="25"/>
      <c r="Q2845" s="25"/>
    </row>
    <row r="2846" spans="1:17" x14ac:dyDescent="0.25">
      <c r="A2846" s="5">
        <f>+'Net Hash Rate'!B2845</f>
        <v>42665</v>
      </c>
      <c r="B2846">
        <f>+'Net Hash Rate'!G2845</f>
        <v>652.71502685546875</v>
      </c>
      <c r="C2846">
        <v>315.33888941334527</v>
      </c>
      <c r="D2846" s="25">
        <f t="shared" si="132"/>
        <v>337.37613744212348</v>
      </c>
      <c r="E2846">
        <v>410.78155250943416</v>
      </c>
      <c r="F2846" s="25">
        <f t="shared" si="133"/>
        <v>241.93347434603459</v>
      </c>
      <c r="G2846">
        <v>781.52857730619132</v>
      </c>
      <c r="H2846" s="25">
        <f t="shared" si="134"/>
        <v>-128.81355045072257</v>
      </c>
      <c r="K2846">
        <v>8.4836560883250982</v>
      </c>
      <c r="L2846">
        <v>2844</v>
      </c>
      <c r="M2846" s="25"/>
      <c r="O2846" s="25"/>
      <c r="Q2846" s="25"/>
    </row>
    <row r="2847" spans="1:17" x14ac:dyDescent="0.25">
      <c r="A2847" s="5">
        <f>+'Net Hash Rate'!B2846</f>
        <v>42666</v>
      </c>
      <c r="B2847">
        <f>+'Net Hash Rate'!G2846</f>
        <v>649.2449951171875</v>
      </c>
      <c r="C2847">
        <v>287.33692448443628</v>
      </c>
      <c r="D2847" s="25">
        <f t="shared" si="132"/>
        <v>361.90807063275122</v>
      </c>
      <c r="E2847">
        <v>372.22457985935256</v>
      </c>
      <c r="F2847" s="25">
        <f t="shared" si="133"/>
        <v>277.02041525783494</v>
      </c>
      <c r="G2847">
        <v>701.9706771632143</v>
      </c>
      <c r="H2847" s="25">
        <f t="shared" si="134"/>
        <v>-52.725682046026805</v>
      </c>
      <c r="K2847">
        <v>10.232104605580412</v>
      </c>
      <c r="L2847">
        <v>2845</v>
      </c>
      <c r="M2847" s="25"/>
      <c r="O2847" s="25"/>
      <c r="Q2847" s="25"/>
    </row>
    <row r="2848" spans="1:17" x14ac:dyDescent="0.25">
      <c r="A2848" s="5">
        <f>+'Net Hash Rate'!B2847</f>
        <v>42667</v>
      </c>
      <c r="B2848">
        <f>+'Net Hash Rate'!G2847</f>
        <v>648.39898681640625</v>
      </c>
      <c r="C2848">
        <v>287.0145262775942</v>
      </c>
      <c r="D2848" s="25">
        <f t="shared" si="132"/>
        <v>361.38446053881205</v>
      </c>
      <c r="E2848">
        <v>371.81142205681664</v>
      </c>
      <c r="F2848" s="25">
        <f t="shared" si="133"/>
        <v>276.58756475958961</v>
      </c>
      <c r="G2848">
        <v>701.20496371120623</v>
      </c>
      <c r="H2848" s="25">
        <f t="shared" si="134"/>
        <v>-52.805976894799983</v>
      </c>
      <c r="K2848">
        <v>10.228236509403756</v>
      </c>
      <c r="L2848">
        <v>2846</v>
      </c>
      <c r="M2848" s="25"/>
      <c r="O2848" s="25"/>
      <c r="Q2848" s="25"/>
    </row>
    <row r="2849" spans="1:17" x14ac:dyDescent="0.25">
      <c r="A2849" s="5">
        <f>+'Net Hash Rate'!B2848</f>
        <v>42668</v>
      </c>
      <c r="B2849">
        <f>+'Net Hash Rate'!G2848</f>
        <v>652.89501953125</v>
      </c>
      <c r="C2849">
        <v>283.39358654808439</v>
      </c>
      <c r="D2849" s="25">
        <f t="shared" si="132"/>
        <v>369.50143298316561</v>
      </c>
      <c r="E2849">
        <v>366.63688723701625</v>
      </c>
      <c r="F2849" s="25">
        <f t="shared" si="133"/>
        <v>286.25813229423375</v>
      </c>
      <c r="G2849">
        <v>689.99548876317272</v>
      </c>
      <c r="H2849" s="25">
        <f t="shared" si="134"/>
        <v>-37.100469231922716</v>
      </c>
      <c r="K2849">
        <v>10.653150846017642</v>
      </c>
      <c r="L2849">
        <v>2847</v>
      </c>
      <c r="M2849" s="25"/>
      <c r="O2849" s="25"/>
      <c r="Q2849" s="25"/>
    </row>
    <row r="2850" spans="1:17" x14ac:dyDescent="0.25">
      <c r="A2850" s="5">
        <f>+'Net Hash Rate'!B2849</f>
        <v>42669</v>
      </c>
      <c r="B2850">
        <f>+'Net Hash Rate'!G2849</f>
        <v>674.35699462890625</v>
      </c>
      <c r="C2850">
        <v>284.01555848515039</v>
      </c>
      <c r="D2850" s="25">
        <f t="shared" si="132"/>
        <v>390.34143614375586</v>
      </c>
      <c r="E2850">
        <v>366.67711139113004</v>
      </c>
      <c r="F2850" s="25">
        <f t="shared" si="133"/>
        <v>307.67988323777621</v>
      </c>
      <c r="G2850">
        <v>687.7759136544081</v>
      </c>
      <c r="H2850" s="25">
        <f t="shared" si="134"/>
        <v>-13.41891902550185</v>
      </c>
      <c r="K2850">
        <v>11.333194378897815</v>
      </c>
      <c r="L2850">
        <v>2848</v>
      </c>
      <c r="M2850" s="25"/>
      <c r="O2850" s="25"/>
      <c r="Q2850" s="25"/>
    </row>
    <row r="2851" spans="1:17" x14ac:dyDescent="0.25">
      <c r="A2851" s="5">
        <f>+'Net Hash Rate'!B2850</f>
        <v>42670</v>
      </c>
      <c r="B2851">
        <f>+'Net Hash Rate'!G2850</f>
        <v>686.52001953125</v>
      </c>
      <c r="C2851">
        <v>287.01093854400784</v>
      </c>
      <c r="D2851" s="25">
        <f t="shared" si="132"/>
        <v>399.50908098724216</v>
      </c>
      <c r="E2851">
        <v>370.35150802718186</v>
      </c>
      <c r="F2851" s="25">
        <f t="shared" si="133"/>
        <v>316.16851150406814</v>
      </c>
      <c r="G2851">
        <v>694.08795018457226</v>
      </c>
      <c r="H2851" s="25">
        <f t="shared" si="134"/>
        <v>-7.5679306533222643</v>
      </c>
      <c r="K2851">
        <v>11.504862521523322</v>
      </c>
      <c r="L2851">
        <v>2849</v>
      </c>
      <c r="M2851" s="25"/>
      <c r="O2851" s="25"/>
      <c r="Q2851" s="25"/>
    </row>
    <row r="2852" spans="1:17" x14ac:dyDescent="0.25">
      <c r="A2852" s="5">
        <f>+'Net Hash Rate'!B2851</f>
        <v>42671</v>
      </c>
      <c r="B2852">
        <f>+'Net Hash Rate'!G2851</f>
        <v>688.09600830078125</v>
      </c>
      <c r="C2852">
        <v>304.00907190720659</v>
      </c>
      <c r="D2852" s="25">
        <f t="shared" si="132"/>
        <v>384.08693639357466</v>
      </c>
      <c r="E2852">
        <v>393.77713071780101</v>
      </c>
      <c r="F2852" s="25">
        <f t="shared" si="133"/>
        <v>294.31887758298024</v>
      </c>
      <c r="G2852">
        <v>742.48115516755524</v>
      </c>
      <c r="H2852" s="25">
        <f t="shared" si="134"/>
        <v>-54.385146866773994</v>
      </c>
      <c r="K2852">
        <v>10.268782232325442</v>
      </c>
      <c r="L2852">
        <v>2850</v>
      </c>
      <c r="M2852" s="25"/>
      <c r="O2852" s="25"/>
      <c r="Q2852" s="25"/>
    </row>
    <row r="2853" spans="1:17" x14ac:dyDescent="0.25">
      <c r="A2853" s="5">
        <f>+'Net Hash Rate'!B2852</f>
        <v>42672</v>
      </c>
      <c r="B2853">
        <f>+'Net Hash Rate'!G2852</f>
        <v>712.8699951171875</v>
      </c>
      <c r="C2853">
        <v>292.71213687147525</v>
      </c>
      <c r="D2853" s="25">
        <f t="shared" si="132"/>
        <v>420.15785824571225</v>
      </c>
      <c r="E2853">
        <v>377.22297637985332</v>
      </c>
      <c r="F2853" s="25">
        <f t="shared" si="133"/>
        <v>335.64701873733418</v>
      </c>
      <c r="G2853">
        <v>705.50533245014742</v>
      </c>
      <c r="H2853" s="25">
        <f t="shared" si="134"/>
        <v>7.3646626670400792</v>
      </c>
      <c r="K2853">
        <v>11.93194702189348</v>
      </c>
      <c r="L2853">
        <v>2851</v>
      </c>
      <c r="M2853" s="25"/>
      <c r="O2853" s="25"/>
      <c r="Q2853" s="25"/>
    </row>
    <row r="2854" spans="1:17" x14ac:dyDescent="0.25">
      <c r="A2854" s="5">
        <f>+'Net Hash Rate'!B2853</f>
        <v>42673</v>
      </c>
      <c r="B2854">
        <f>+'Net Hash Rate'!G2853</f>
        <v>696.35400390625</v>
      </c>
      <c r="C2854">
        <v>267.73238730543579</v>
      </c>
      <c r="D2854" s="25">
        <f t="shared" si="132"/>
        <v>428.62161660081421</v>
      </c>
      <c r="E2854">
        <v>343.33962353828781</v>
      </c>
      <c r="F2854" s="25">
        <f t="shared" si="133"/>
        <v>353.01438036796219</v>
      </c>
      <c r="G2854">
        <v>637.03593268480165</v>
      </c>
      <c r="H2854" s="25">
        <f t="shared" si="134"/>
        <v>59.318071221448349</v>
      </c>
      <c r="K2854">
        <v>13.605733142709136</v>
      </c>
      <c r="L2854">
        <v>2852</v>
      </c>
      <c r="M2854" s="25"/>
      <c r="O2854" s="25"/>
      <c r="Q2854" s="25"/>
    </row>
    <row r="2855" spans="1:17" x14ac:dyDescent="0.25">
      <c r="A2855" s="5">
        <f>+'Net Hash Rate'!B2854</f>
        <v>42674</v>
      </c>
      <c r="B2855">
        <f>+'Net Hash Rate'!G2854</f>
        <v>697.3690185546875</v>
      </c>
      <c r="C2855">
        <v>290.48275904854637</v>
      </c>
      <c r="D2855" s="25">
        <f t="shared" si="132"/>
        <v>406.88625950614113</v>
      </c>
      <c r="E2855">
        <v>374.73433920709653</v>
      </c>
      <c r="F2855" s="25">
        <f t="shared" si="133"/>
        <v>322.63467934759097</v>
      </c>
      <c r="G2855">
        <v>702.00960233298463</v>
      </c>
      <c r="H2855" s="25">
        <f t="shared" si="134"/>
        <v>-4.6405837782971275</v>
      </c>
      <c r="K2855">
        <v>11.590607807913464</v>
      </c>
      <c r="L2855">
        <v>2853</v>
      </c>
      <c r="M2855" s="25"/>
      <c r="O2855" s="25"/>
      <c r="Q2855" s="25"/>
    </row>
    <row r="2856" spans="1:17" x14ac:dyDescent="0.25">
      <c r="A2856" s="5">
        <f>+'Net Hash Rate'!B2855</f>
        <v>42675</v>
      </c>
      <c r="B2856">
        <f>+'Net Hash Rate'!G2855</f>
        <v>729.27099609375</v>
      </c>
      <c r="C2856">
        <v>297.67408701687992</v>
      </c>
      <c r="D2856" s="25">
        <f t="shared" si="132"/>
        <v>431.59690907687008</v>
      </c>
      <c r="E2856">
        <v>383.45276964191373</v>
      </c>
      <c r="F2856" s="25">
        <f t="shared" si="133"/>
        <v>345.81822645183627</v>
      </c>
      <c r="G2856">
        <v>716.6600622988575</v>
      </c>
      <c r="H2856" s="25">
        <f t="shared" si="134"/>
        <v>12.610933794892503</v>
      </c>
      <c r="K2856">
        <v>12.075641057725779</v>
      </c>
      <c r="L2856">
        <v>2854</v>
      </c>
      <c r="M2856" s="25"/>
      <c r="O2856" s="25"/>
      <c r="Q2856" s="25"/>
    </row>
    <row r="2857" spans="1:17" x14ac:dyDescent="0.25">
      <c r="A2857" s="5">
        <f>+'Net Hash Rate'!B2856</f>
        <v>42676</v>
      </c>
      <c r="B2857">
        <f>+'Net Hash Rate'!G2856</f>
        <v>742.46502685546875</v>
      </c>
      <c r="C2857">
        <v>293.46566271151096</v>
      </c>
      <c r="D2857" s="25">
        <f t="shared" si="132"/>
        <v>448.99936414395779</v>
      </c>
      <c r="E2857">
        <v>377.13455175916783</v>
      </c>
      <c r="F2857" s="25">
        <f t="shared" si="133"/>
        <v>365.33047509630092</v>
      </c>
      <c r="G2857">
        <v>702.14635126479163</v>
      </c>
      <c r="H2857" s="25">
        <f t="shared" si="134"/>
        <v>40.318675590677117</v>
      </c>
      <c r="K2857">
        <v>12.879320930527813</v>
      </c>
      <c r="L2857">
        <v>2855</v>
      </c>
      <c r="M2857" s="25"/>
      <c r="O2857" s="25"/>
      <c r="Q2857" s="25"/>
    </row>
    <row r="2858" spans="1:17" x14ac:dyDescent="0.25">
      <c r="A2858" s="5">
        <f>+'Net Hash Rate'!B2857</f>
        <v>42677</v>
      </c>
      <c r="B2858">
        <f>+'Net Hash Rate'!G2857</f>
        <v>687.50799560546875</v>
      </c>
      <c r="C2858">
        <v>258.04472586834527</v>
      </c>
      <c r="D2858" s="25">
        <f t="shared" si="132"/>
        <v>429.46326973712348</v>
      </c>
      <c r="E2858">
        <v>330.29211754600107</v>
      </c>
      <c r="F2858" s="25">
        <f t="shared" si="133"/>
        <v>357.21587805946768</v>
      </c>
      <c r="G2858">
        <v>610.93711051785522</v>
      </c>
      <c r="H2858" s="25">
        <f t="shared" si="134"/>
        <v>76.570885087613533</v>
      </c>
      <c r="K2858">
        <v>14.266422959153937</v>
      </c>
      <c r="L2858">
        <v>2856</v>
      </c>
      <c r="M2858" s="25"/>
      <c r="O2858" s="25"/>
      <c r="Q2858" s="25"/>
    </row>
    <row r="2859" spans="1:17" x14ac:dyDescent="0.25">
      <c r="A2859" s="5">
        <f>+'Net Hash Rate'!B2858</f>
        <v>42678</v>
      </c>
      <c r="B2859">
        <f>+'Net Hash Rate'!G2858</f>
        <v>702.5369873046875</v>
      </c>
      <c r="C2859">
        <v>287.13369061842349</v>
      </c>
      <c r="D2859" s="25">
        <f t="shared" si="132"/>
        <v>415.40329668626401</v>
      </c>
      <c r="E2859">
        <v>369.9097945674614</v>
      </c>
      <c r="F2859" s="25">
        <f t="shared" si="133"/>
        <v>332.6271927372261</v>
      </c>
      <c r="G2859">
        <v>691.45357035749964</v>
      </c>
      <c r="H2859" s="25">
        <f t="shared" si="134"/>
        <v>11.083416947187857</v>
      </c>
      <c r="K2859">
        <v>12.044151204082119</v>
      </c>
      <c r="L2859">
        <v>2857</v>
      </c>
      <c r="M2859" s="25"/>
      <c r="O2859" s="25"/>
      <c r="Q2859" s="25"/>
    </row>
    <row r="2860" spans="1:17" x14ac:dyDescent="0.25">
      <c r="A2860" s="5">
        <f>+'Net Hash Rate'!B2859</f>
        <v>42679</v>
      </c>
      <c r="B2860">
        <f>+'Net Hash Rate'!G2859</f>
        <v>704.16400146484375</v>
      </c>
      <c r="C2860">
        <v>244.4470457907864</v>
      </c>
      <c r="D2860" s="25">
        <f t="shared" si="132"/>
        <v>459.71695567405732</v>
      </c>
      <c r="E2860">
        <v>310.86893509818373</v>
      </c>
      <c r="F2860" s="25">
        <f t="shared" si="133"/>
        <v>393.29506636666002</v>
      </c>
      <c r="G2860">
        <v>568.88476411276895</v>
      </c>
      <c r="H2860" s="25">
        <f t="shared" si="134"/>
        <v>135.2792373520748</v>
      </c>
      <c r="K2860">
        <v>16.610799619258362</v>
      </c>
      <c r="L2860">
        <v>2858</v>
      </c>
      <c r="M2860" s="25"/>
      <c r="O2860" s="25"/>
      <c r="Q2860" s="25"/>
    </row>
    <row r="2861" spans="1:17" x14ac:dyDescent="0.25">
      <c r="A2861" s="5">
        <f>+'Net Hash Rate'!B2860</f>
        <v>42680</v>
      </c>
      <c r="B2861">
        <f>+'Net Hash Rate'!G2860</f>
        <v>712.23602294921875</v>
      </c>
      <c r="C2861">
        <v>294.64710288552129</v>
      </c>
      <c r="D2861" s="25">
        <f t="shared" si="132"/>
        <v>417.58892006369746</v>
      </c>
      <c r="E2861">
        <v>379.92065324188616</v>
      </c>
      <c r="F2861" s="25">
        <f t="shared" si="133"/>
        <v>332.31536970733259</v>
      </c>
      <c r="G2861">
        <v>711.16575960118416</v>
      </c>
      <c r="H2861" s="25">
        <f t="shared" si="134"/>
        <v>1.0702633480345867</v>
      </c>
      <c r="K2861">
        <v>11.752922259769273</v>
      </c>
      <c r="L2861">
        <v>2859</v>
      </c>
      <c r="M2861" s="25"/>
      <c r="O2861" s="25"/>
      <c r="Q2861" s="25"/>
    </row>
    <row r="2862" spans="1:17" x14ac:dyDescent="0.25">
      <c r="A2862" s="5">
        <f>+'Net Hash Rate'!B2861</f>
        <v>42681</v>
      </c>
      <c r="B2862">
        <f>+'Net Hash Rate'!G2861</f>
        <v>704.01898193359375</v>
      </c>
      <c r="C2862">
        <v>301.53837986455289</v>
      </c>
      <c r="D2862" s="25">
        <f t="shared" si="132"/>
        <v>402.48060206904086</v>
      </c>
      <c r="E2862">
        <v>389.75572654867676</v>
      </c>
      <c r="F2862" s="25">
        <f t="shared" si="133"/>
        <v>314.26325538491699</v>
      </c>
      <c r="G2862">
        <v>732.43600974315575</v>
      </c>
      <c r="H2862" s="25">
        <f t="shared" si="134"/>
        <v>-28.417027809562001</v>
      </c>
      <c r="K2862">
        <v>10.949699591673808</v>
      </c>
      <c r="L2862">
        <v>2860</v>
      </c>
      <c r="M2862" s="25"/>
      <c r="O2862" s="25"/>
      <c r="Q2862" s="25"/>
    </row>
    <row r="2863" spans="1:17" x14ac:dyDescent="0.25">
      <c r="A2863" s="5">
        <f>+'Net Hash Rate'!B2862</f>
        <v>42682</v>
      </c>
      <c r="B2863">
        <f>+'Net Hash Rate'!G2862</f>
        <v>709.15301513671875</v>
      </c>
      <c r="C2863">
        <v>291.57555918543608</v>
      </c>
      <c r="D2863" s="25">
        <f t="shared" si="132"/>
        <v>417.57745595128267</v>
      </c>
      <c r="E2863">
        <v>375.79446876514419</v>
      </c>
      <c r="F2863" s="25">
        <f t="shared" si="133"/>
        <v>333.35854637157456</v>
      </c>
      <c r="G2863">
        <v>702.94282302752026</v>
      </c>
      <c r="H2863" s="25">
        <f t="shared" si="134"/>
        <v>6.2101921091984877</v>
      </c>
      <c r="K2863">
        <v>11.899772857241393</v>
      </c>
      <c r="L2863">
        <v>2861</v>
      </c>
      <c r="M2863" s="25"/>
      <c r="O2863" s="25"/>
      <c r="Q2863" s="25"/>
    </row>
    <row r="2864" spans="1:17" x14ac:dyDescent="0.25">
      <c r="A2864" s="5">
        <f>+'Net Hash Rate'!B2863</f>
        <v>42683</v>
      </c>
      <c r="B2864">
        <f>+'Net Hash Rate'!G2863</f>
        <v>721.19097900390625</v>
      </c>
      <c r="C2864">
        <v>324.88488103999964</v>
      </c>
      <c r="D2864" s="25">
        <f t="shared" si="132"/>
        <v>396.30609796390661</v>
      </c>
      <c r="E2864">
        <v>421.35743509069135</v>
      </c>
      <c r="F2864" s="25">
        <f t="shared" si="133"/>
        <v>299.8335439132149</v>
      </c>
      <c r="G2864">
        <v>796.10507130060341</v>
      </c>
      <c r="H2864" s="25">
        <f t="shared" si="134"/>
        <v>-74.914092296697163</v>
      </c>
      <c r="K2864">
        <v>9.8591215343339851</v>
      </c>
      <c r="L2864">
        <v>2862</v>
      </c>
      <c r="M2864" s="25"/>
      <c r="O2864" s="25"/>
      <c r="Q2864" s="25"/>
    </row>
    <row r="2865" spans="1:17" x14ac:dyDescent="0.25">
      <c r="A2865" s="5">
        <f>+'Net Hash Rate'!B2864</f>
        <v>42684</v>
      </c>
      <c r="B2865">
        <f>+'Net Hash Rate'!G2864</f>
        <v>713.6669921875</v>
      </c>
      <c r="C2865">
        <v>292.47803749967539</v>
      </c>
      <c r="D2865" s="25">
        <f t="shared" si="132"/>
        <v>421.18895468782461</v>
      </c>
      <c r="E2865">
        <v>376.86911001183444</v>
      </c>
      <c r="F2865" s="25">
        <f t="shared" si="133"/>
        <v>336.79788217566556</v>
      </c>
      <c r="G2865">
        <v>704.68623118531559</v>
      </c>
      <c r="H2865" s="25">
        <f t="shared" si="134"/>
        <v>8.9807610021844084</v>
      </c>
      <c r="K2865">
        <v>11.978204105714338</v>
      </c>
      <c r="L2865">
        <v>2863</v>
      </c>
      <c r="M2865" s="25"/>
      <c r="O2865" s="25"/>
      <c r="Q2865" s="25"/>
    </row>
    <row r="2866" spans="1:17" x14ac:dyDescent="0.25">
      <c r="A2866" s="5">
        <f>+'Net Hash Rate'!B2865</f>
        <v>42685</v>
      </c>
      <c r="B2866">
        <f>+'Net Hash Rate'!G2865</f>
        <v>716.5560302734375</v>
      </c>
      <c r="C2866">
        <v>300.21300024692658</v>
      </c>
      <c r="D2866" s="25">
        <f t="shared" si="132"/>
        <v>416.34303002651092</v>
      </c>
      <c r="E2866">
        <v>387.44599350682978</v>
      </c>
      <c r="F2866" s="25">
        <f t="shared" si="133"/>
        <v>329.11003676660772</v>
      </c>
      <c r="G2866">
        <v>726.30255582492316</v>
      </c>
      <c r="H2866" s="25">
        <f t="shared" si="134"/>
        <v>-9.7465255514856608</v>
      </c>
      <c r="K2866">
        <v>11.454648461809935</v>
      </c>
      <c r="L2866">
        <v>2864</v>
      </c>
      <c r="M2866" s="25"/>
      <c r="O2866" s="25"/>
      <c r="Q2866" s="25"/>
    </row>
    <row r="2867" spans="1:17" x14ac:dyDescent="0.25">
      <c r="A2867" s="5">
        <f>+'Net Hash Rate'!B2866</f>
        <v>42686</v>
      </c>
      <c r="B2867">
        <f>+'Net Hash Rate'!G2866</f>
        <v>703.5460205078125</v>
      </c>
      <c r="C2867">
        <v>292.93803916161198</v>
      </c>
      <c r="D2867" s="25">
        <f t="shared" si="132"/>
        <v>410.60798134620052</v>
      </c>
      <c r="E2867">
        <v>377.8909643587823</v>
      </c>
      <c r="F2867" s="25">
        <f t="shared" si="133"/>
        <v>325.6550561490302</v>
      </c>
      <c r="G2867">
        <v>707.89060228718995</v>
      </c>
      <c r="H2867" s="25">
        <f t="shared" si="134"/>
        <v>-4.3445817793774495</v>
      </c>
      <c r="K2867">
        <v>11.600061480445699</v>
      </c>
      <c r="L2867">
        <v>2865</v>
      </c>
      <c r="M2867" s="25"/>
      <c r="O2867" s="25"/>
      <c r="Q2867" s="25"/>
    </row>
    <row r="2868" spans="1:17" x14ac:dyDescent="0.25">
      <c r="A2868" s="5">
        <f>+'Net Hash Rate'!B2867</f>
        <v>42687</v>
      </c>
      <c r="B2868">
        <f>+'Net Hash Rate'!G2867</f>
        <v>702.5040283203125</v>
      </c>
      <c r="C2868">
        <v>332.47090059902314</v>
      </c>
      <c r="D2868" s="25">
        <f t="shared" si="132"/>
        <v>370.03312772128936</v>
      </c>
      <c r="E2868">
        <v>432.55201454494505</v>
      </c>
      <c r="F2868" s="25">
        <f t="shared" si="133"/>
        <v>269.95201377536745</v>
      </c>
      <c r="G2868">
        <v>821.317101667879</v>
      </c>
      <c r="H2868" s="25">
        <f t="shared" si="134"/>
        <v>-118.8130733475665</v>
      </c>
      <c r="K2868">
        <v>8.8735973403629416</v>
      </c>
      <c r="L2868">
        <v>2866</v>
      </c>
      <c r="M2868" s="25"/>
      <c r="O2868" s="25"/>
      <c r="Q2868" s="25"/>
    </row>
    <row r="2869" spans="1:17" x14ac:dyDescent="0.25">
      <c r="A2869" s="5">
        <f>+'Net Hash Rate'!B2868</f>
        <v>42688</v>
      </c>
      <c r="B2869">
        <f>+'Net Hash Rate'!G2868</f>
        <v>706.39501953125</v>
      </c>
      <c r="C2869">
        <v>291.82700031399389</v>
      </c>
      <c r="D2869" s="25">
        <f t="shared" si="132"/>
        <v>414.56801921725611</v>
      </c>
      <c r="E2869">
        <v>376.24714067440965</v>
      </c>
      <c r="F2869" s="25">
        <f t="shared" si="133"/>
        <v>330.14787885684035</v>
      </c>
      <c r="G2869">
        <v>704.17717590444488</v>
      </c>
      <c r="H2869" s="25">
        <f t="shared" si="134"/>
        <v>2.21784362680512</v>
      </c>
      <c r="K2869">
        <v>11.785851597422216</v>
      </c>
      <c r="L2869">
        <v>2867</v>
      </c>
      <c r="M2869" s="25"/>
      <c r="O2869" s="25"/>
      <c r="Q2869" s="25"/>
    </row>
    <row r="2870" spans="1:17" x14ac:dyDescent="0.25">
      <c r="A2870" s="5">
        <f>+'Net Hash Rate'!B2869</f>
        <v>42689</v>
      </c>
      <c r="B2870">
        <f>+'Net Hash Rate'!G2869</f>
        <v>711.95599365234375</v>
      </c>
      <c r="C2870">
        <v>313.82910009662913</v>
      </c>
      <c r="D2870" s="25">
        <f t="shared" si="132"/>
        <v>398.12689355571462</v>
      </c>
      <c r="E2870">
        <v>406.434488464759</v>
      </c>
      <c r="F2870" s="25">
        <f t="shared" si="133"/>
        <v>305.52150518758475</v>
      </c>
      <c r="G2870">
        <v>766.16011958076024</v>
      </c>
      <c r="H2870" s="25">
        <f t="shared" si="134"/>
        <v>-54.204125928416488</v>
      </c>
      <c r="K2870">
        <v>10.318023188190093</v>
      </c>
      <c r="L2870">
        <v>2868</v>
      </c>
      <c r="M2870" s="25"/>
      <c r="O2870" s="25"/>
      <c r="Q2870" s="25"/>
    </row>
    <row r="2871" spans="1:17" x14ac:dyDescent="0.25">
      <c r="A2871" s="5">
        <f>+'Net Hash Rate'!B2870</f>
        <v>42690</v>
      </c>
      <c r="B2871">
        <f>+'Net Hash Rate'!G2870</f>
        <v>742.07000732421875</v>
      </c>
      <c r="C2871">
        <v>296.43684663887899</v>
      </c>
      <c r="D2871" s="25">
        <f t="shared" si="132"/>
        <v>445.63316068533976</v>
      </c>
      <c r="E2871">
        <v>381.25481746781105</v>
      </c>
      <c r="F2871" s="25">
        <f t="shared" si="133"/>
        <v>360.8151898564077</v>
      </c>
      <c r="G2871">
        <v>710.73022515279877</v>
      </c>
      <c r="H2871" s="25">
        <f t="shared" si="134"/>
        <v>31.339782171419984</v>
      </c>
      <c r="K2871">
        <v>12.609587039071103</v>
      </c>
      <c r="L2871">
        <v>2869</v>
      </c>
      <c r="M2871" s="25"/>
      <c r="O2871" s="25"/>
      <c r="Q2871" s="25"/>
    </row>
    <row r="2872" spans="1:17" x14ac:dyDescent="0.25">
      <c r="A2872" s="5">
        <f>+'Net Hash Rate'!B2871</f>
        <v>42691</v>
      </c>
      <c r="B2872">
        <f>+'Net Hash Rate'!G2871</f>
        <v>735.406005859375</v>
      </c>
      <c r="C2872">
        <v>310.69247696530152</v>
      </c>
      <c r="D2872" s="25">
        <f t="shared" si="132"/>
        <v>424.71352889407348</v>
      </c>
      <c r="E2872">
        <v>401.20570596352678</v>
      </c>
      <c r="F2872" s="25">
        <f t="shared" si="133"/>
        <v>334.20029989584822</v>
      </c>
      <c r="G2872">
        <v>752.80434400713273</v>
      </c>
      <c r="H2872" s="25">
        <f t="shared" si="134"/>
        <v>-17.398338147757727</v>
      </c>
      <c r="K2872">
        <v>11.261475042126285</v>
      </c>
      <c r="L2872">
        <v>2870</v>
      </c>
      <c r="M2872" s="25"/>
      <c r="O2872" s="25"/>
      <c r="Q2872" s="25"/>
    </row>
    <row r="2873" spans="1:17" x14ac:dyDescent="0.25">
      <c r="A2873" s="5">
        <f>+'Net Hash Rate'!B2872</f>
        <v>42692</v>
      </c>
      <c r="B2873">
        <f>+'Net Hash Rate'!G2872</f>
        <v>749.677001953125</v>
      </c>
      <c r="C2873">
        <v>317.40504480881771</v>
      </c>
      <c r="D2873" s="25">
        <f t="shared" si="132"/>
        <v>432.27195714430729</v>
      </c>
      <c r="E2873">
        <v>409.93556670787746</v>
      </c>
      <c r="F2873" s="25">
        <f t="shared" si="133"/>
        <v>339.74143524524754</v>
      </c>
      <c r="G2873">
        <v>769.37037902477459</v>
      </c>
      <c r="H2873" s="25">
        <f t="shared" si="134"/>
        <v>-19.693377071649593</v>
      </c>
      <c r="K2873">
        <v>11.212005248150216</v>
      </c>
      <c r="L2873">
        <v>2871</v>
      </c>
      <c r="M2873" s="25"/>
      <c r="O2873" s="25"/>
      <c r="Q2873" s="25"/>
    </row>
    <row r="2874" spans="1:17" x14ac:dyDescent="0.25">
      <c r="A2874" s="5">
        <f>+'Net Hash Rate'!B2873</f>
        <v>42693</v>
      </c>
      <c r="B2874">
        <f>+'Net Hash Rate'!G2873</f>
        <v>750.63299560546875</v>
      </c>
      <c r="C2874">
        <v>318.44199544938789</v>
      </c>
      <c r="D2874" s="25">
        <f t="shared" si="132"/>
        <v>432.19100015608086</v>
      </c>
      <c r="E2874">
        <v>411.33180079521196</v>
      </c>
      <c r="F2874" s="25">
        <f t="shared" si="133"/>
        <v>339.30119481025679</v>
      </c>
      <c r="G2874">
        <v>772.16224966106597</v>
      </c>
      <c r="H2874" s="25">
        <f t="shared" si="134"/>
        <v>-21.529254055597221</v>
      </c>
      <c r="K2874">
        <v>11.166547249323335</v>
      </c>
      <c r="L2874">
        <v>2872</v>
      </c>
      <c r="M2874" s="25"/>
      <c r="O2874" s="25"/>
      <c r="Q2874" s="25"/>
    </row>
    <row r="2875" spans="1:17" x14ac:dyDescent="0.25">
      <c r="A2875" s="5">
        <f>+'Net Hash Rate'!B2874</f>
        <v>42694</v>
      </c>
      <c r="B2875">
        <f>+'Net Hash Rate'!G2874</f>
        <v>728.60699462890625</v>
      </c>
      <c r="C2875">
        <v>316.87025223187055</v>
      </c>
      <c r="D2875" s="25">
        <f t="shared" si="132"/>
        <v>411.7367423970357</v>
      </c>
      <c r="E2875">
        <v>410.00083531948991</v>
      </c>
      <c r="F2875" s="25">
        <f t="shared" si="133"/>
        <v>318.60615930941634</v>
      </c>
      <c r="G2875">
        <v>771.76658532334761</v>
      </c>
      <c r="H2875" s="25">
        <f t="shared" si="134"/>
        <v>-43.159590694441363</v>
      </c>
      <c r="K2875">
        <v>10.610565820501668</v>
      </c>
      <c r="L2875">
        <v>2873</v>
      </c>
      <c r="M2875" s="25"/>
      <c r="O2875" s="25"/>
      <c r="Q2875" s="25"/>
    </row>
    <row r="2876" spans="1:17" x14ac:dyDescent="0.25">
      <c r="A2876" s="5">
        <f>+'Net Hash Rate'!B2875</f>
        <v>42695</v>
      </c>
      <c r="B2876">
        <f>+'Net Hash Rate'!G2875</f>
        <v>736.71600341796875</v>
      </c>
      <c r="C2876">
        <v>315.33334627058349</v>
      </c>
      <c r="D2876" s="25">
        <f t="shared" si="132"/>
        <v>421.38265714738526</v>
      </c>
      <c r="E2876">
        <v>407.56784714534257</v>
      </c>
      <c r="F2876" s="25">
        <f t="shared" si="133"/>
        <v>329.14815627262618</v>
      </c>
      <c r="G2876">
        <v>765.85276579334391</v>
      </c>
      <c r="H2876" s="25">
        <f t="shared" si="134"/>
        <v>-29.136762375375156</v>
      </c>
      <c r="K2876">
        <v>10.964643030127593</v>
      </c>
      <c r="L2876">
        <v>2874</v>
      </c>
      <c r="M2876" s="25"/>
      <c r="O2876" s="25"/>
      <c r="Q2876" s="25"/>
    </row>
    <row r="2877" spans="1:17" x14ac:dyDescent="0.25">
      <c r="A2877" s="5">
        <f>+'Net Hash Rate'!B2876</f>
        <v>42696</v>
      </c>
      <c r="B2877">
        <f>+'Net Hash Rate'!G2876</f>
        <v>748.2249755859375</v>
      </c>
      <c r="C2877">
        <v>313.29785744843599</v>
      </c>
      <c r="D2877" s="25">
        <f t="shared" si="132"/>
        <v>434.92711813750151</v>
      </c>
      <c r="E2877">
        <v>404.31621745337384</v>
      </c>
      <c r="F2877" s="25">
        <f t="shared" si="133"/>
        <v>343.90875813256366</v>
      </c>
      <c r="G2877">
        <v>757.87703689255511</v>
      </c>
      <c r="H2877" s="25">
        <f t="shared" si="134"/>
        <v>-9.6520613066176111</v>
      </c>
      <c r="K2877">
        <v>11.468291490567104</v>
      </c>
      <c r="L2877">
        <v>2875</v>
      </c>
      <c r="M2877" s="25"/>
      <c r="O2877" s="25"/>
      <c r="Q2877" s="25"/>
    </row>
    <row r="2878" spans="1:17" x14ac:dyDescent="0.25">
      <c r="A2878" s="5">
        <f>+'Net Hash Rate'!B2877</f>
        <v>42697</v>
      </c>
      <c r="B2878">
        <f>+'Net Hash Rate'!G2877</f>
        <v>741.59600830078125</v>
      </c>
      <c r="C2878">
        <v>312.82361143925891</v>
      </c>
      <c r="D2878" s="25">
        <f t="shared" si="132"/>
        <v>428.77239686152234</v>
      </c>
      <c r="E2878">
        <v>403.91397334450164</v>
      </c>
      <c r="F2878" s="25">
        <f t="shared" si="133"/>
        <v>337.68203495627961</v>
      </c>
      <c r="G2878">
        <v>757.75448416541656</v>
      </c>
      <c r="H2878" s="25">
        <f t="shared" si="134"/>
        <v>-16.158475864635307</v>
      </c>
      <c r="K2878">
        <v>11.297065144368771</v>
      </c>
      <c r="L2878">
        <v>2876</v>
      </c>
      <c r="M2878" s="25"/>
      <c r="O2878" s="25"/>
      <c r="Q2878" s="25"/>
    </row>
    <row r="2879" spans="1:17" x14ac:dyDescent="0.25">
      <c r="A2879" s="5">
        <f>+'Net Hash Rate'!B2878</f>
        <v>42698</v>
      </c>
      <c r="B2879">
        <f>+'Net Hash Rate'!G2878</f>
        <v>736.39898681640625</v>
      </c>
      <c r="C2879">
        <v>313.37668363649925</v>
      </c>
      <c r="D2879" s="25">
        <f t="shared" si="132"/>
        <v>423.022303179907</v>
      </c>
      <c r="E2879">
        <v>404.87648893934937</v>
      </c>
      <c r="F2879" s="25">
        <f t="shared" si="133"/>
        <v>331.52249787705688</v>
      </c>
      <c r="G2879">
        <v>760.3074826382707</v>
      </c>
      <c r="H2879" s="25">
        <f t="shared" si="134"/>
        <v>-23.908495821864449</v>
      </c>
      <c r="K2879">
        <v>11.09569057848204</v>
      </c>
      <c r="L2879">
        <v>2877</v>
      </c>
      <c r="M2879" s="25"/>
      <c r="O2879" s="25"/>
      <c r="Q2879" s="25"/>
    </row>
    <row r="2880" spans="1:17" x14ac:dyDescent="0.25">
      <c r="A2880" s="5">
        <f>+'Net Hash Rate'!B2879</f>
        <v>42699</v>
      </c>
      <c r="B2880">
        <f>+'Net Hash Rate'!G2879</f>
        <v>738.27801513671875</v>
      </c>
      <c r="C2880">
        <v>309.30374574207571</v>
      </c>
      <c r="D2880" s="25">
        <f t="shared" si="132"/>
        <v>428.97426939464304</v>
      </c>
      <c r="E2880">
        <v>399.17732544516861</v>
      </c>
      <c r="F2880" s="25">
        <f t="shared" si="133"/>
        <v>339.10068969155014</v>
      </c>
      <c r="G2880">
        <v>748.29124580183304</v>
      </c>
      <c r="H2880" s="25">
        <f t="shared" si="134"/>
        <v>-10.013230665114293</v>
      </c>
      <c r="K2880">
        <v>11.455404913750327</v>
      </c>
      <c r="L2880">
        <v>2878</v>
      </c>
      <c r="M2880" s="25"/>
      <c r="O2880" s="25"/>
      <c r="Q2880" s="25"/>
    </row>
    <row r="2881" spans="1:17" x14ac:dyDescent="0.25">
      <c r="A2881" s="5">
        <f>+'Net Hash Rate'!B2880</f>
        <v>42700</v>
      </c>
      <c r="B2881">
        <f>+'Net Hash Rate'!G2880</f>
        <v>732.823974609375</v>
      </c>
      <c r="C2881">
        <v>314.56922295430024</v>
      </c>
      <c r="D2881" s="25">
        <f t="shared" si="132"/>
        <v>418.25475165507476</v>
      </c>
      <c r="E2881">
        <v>406.66062878066361</v>
      </c>
      <c r="F2881" s="25">
        <f t="shared" si="133"/>
        <v>326.16334582871139</v>
      </c>
      <c r="G2881">
        <v>764.38969471317193</v>
      </c>
      <c r="H2881" s="25">
        <f t="shared" si="134"/>
        <v>-31.565720103796934</v>
      </c>
      <c r="K2881">
        <v>10.900163755398061</v>
      </c>
      <c r="L2881">
        <v>2879</v>
      </c>
      <c r="M2881" s="25"/>
      <c r="O2881" s="25"/>
      <c r="Q2881" s="25"/>
    </row>
    <row r="2882" spans="1:17" x14ac:dyDescent="0.25">
      <c r="A2882" s="5">
        <f>+'Net Hash Rate'!B2881</f>
        <v>42701</v>
      </c>
      <c r="B2882">
        <f>+'Net Hash Rate'!G2881</f>
        <v>728.42498779296875</v>
      </c>
      <c r="C2882">
        <v>314.31663896210898</v>
      </c>
      <c r="D2882" s="25">
        <f t="shared" si="132"/>
        <v>414.10834883085977</v>
      </c>
      <c r="E2882">
        <v>406.47953676922191</v>
      </c>
      <c r="F2882" s="25">
        <f t="shared" si="133"/>
        <v>321.94545102374684</v>
      </c>
      <c r="G2882">
        <v>764.48631330095213</v>
      </c>
      <c r="H2882" s="25">
        <f t="shared" si="134"/>
        <v>-36.061325507983383</v>
      </c>
      <c r="K2882">
        <v>10.783732508868196</v>
      </c>
      <c r="L2882">
        <v>2880</v>
      </c>
      <c r="M2882" s="25"/>
      <c r="O2882" s="25"/>
      <c r="Q2882" s="25"/>
    </row>
    <row r="2883" spans="1:17" x14ac:dyDescent="0.25">
      <c r="A2883" s="5">
        <f>+'Net Hash Rate'!B2882</f>
        <v>42702</v>
      </c>
      <c r="B2883">
        <f>+'Net Hash Rate'!G2882</f>
        <v>731.7459716796875</v>
      </c>
      <c r="C2883">
        <v>312.6225374782947</v>
      </c>
      <c r="D2883" s="25">
        <f t="shared" si="132"/>
        <v>419.1234342013928</v>
      </c>
      <c r="E2883">
        <v>404.01210008834107</v>
      </c>
      <c r="F2883" s="25">
        <f t="shared" si="133"/>
        <v>327.73387159134643</v>
      </c>
      <c r="G2883">
        <v>759.01485604706704</v>
      </c>
      <c r="H2883" s="25">
        <f t="shared" si="134"/>
        <v>-27.268884367379542</v>
      </c>
      <c r="K2883">
        <v>11.006686249013338</v>
      </c>
      <c r="L2883">
        <v>2881</v>
      </c>
      <c r="M2883" s="25"/>
      <c r="O2883" s="25"/>
      <c r="Q2883" s="25"/>
    </row>
    <row r="2884" spans="1:17" x14ac:dyDescent="0.25">
      <c r="A2884" s="5">
        <f>+'Net Hash Rate'!B2883</f>
        <v>42703</v>
      </c>
      <c r="B2884">
        <f>+'Net Hash Rate'!G2883</f>
        <v>731.7650146484375</v>
      </c>
      <c r="C2884">
        <v>315.54463494823472</v>
      </c>
      <c r="D2884" s="25">
        <f t="shared" ref="D2884:D2947" si="135">+B2884-C2884</f>
        <v>416.22037970020278</v>
      </c>
      <c r="E2884">
        <v>408.04874118925756</v>
      </c>
      <c r="F2884" s="25">
        <f t="shared" ref="F2884:F2947" si="136">+B2884-E2884</f>
        <v>323.71627345917994</v>
      </c>
      <c r="G2884">
        <v>767.38094188251057</v>
      </c>
      <c r="H2884" s="25">
        <f t="shared" ref="H2884:H2947" si="137">+B2884-G2884</f>
        <v>-35.615927234073069</v>
      </c>
      <c r="K2884">
        <v>10.79875209731491</v>
      </c>
      <c r="L2884">
        <v>2882</v>
      </c>
      <c r="M2884" s="25"/>
      <c r="O2884" s="25"/>
      <c r="Q2884" s="25"/>
    </row>
    <row r="2885" spans="1:17" x14ac:dyDescent="0.25">
      <c r="A2885" s="5">
        <f>+'Net Hash Rate'!B2884</f>
        <v>42704</v>
      </c>
      <c r="B2885">
        <f>+'Net Hash Rate'!G2884</f>
        <v>742.00799560546875</v>
      </c>
      <c r="C2885">
        <v>312.83411717679371</v>
      </c>
      <c r="D2885" s="25">
        <f t="shared" si="135"/>
        <v>429.17387842867504</v>
      </c>
      <c r="E2885">
        <v>403.91276455571477</v>
      </c>
      <c r="F2885" s="25">
        <f t="shared" si="136"/>
        <v>338.09523104975398</v>
      </c>
      <c r="G2885">
        <v>757.70777029913336</v>
      </c>
      <c r="H2885" s="25">
        <f t="shared" si="137"/>
        <v>-15.699774693664608</v>
      </c>
      <c r="K2885">
        <v>11.309097553277946</v>
      </c>
      <c r="L2885">
        <v>2883</v>
      </c>
      <c r="M2885" s="25"/>
      <c r="O2885" s="25"/>
      <c r="Q2885" s="25"/>
    </row>
    <row r="2886" spans="1:17" x14ac:dyDescent="0.25">
      <c r="A2886" s="5">
        <f>+'Net Hash Rate'!B2885</f>
        <v>42705</v>
      </c>
      <c r="B2886">
        <f>+'Net Hash Rate'!G2885</f>
        <v>753.2550048828125</v>
      </c>
      <c r="C2886">
        <v>313.8110769595861</v>
      </c>
      <c r="D2886" s="25">
        <f t="shared" si="135"/>
        <v>439.4439279232264</v>
      </c>
      <c r="E2886">
        <v>404.83333630443889</v>
      </c>
      <c r="F2886" s="25">
        <f t="shared" si="136"/>
        <v>348.42166857837361</v>
      </c>
      <c r="G2886">
        <v>758.40930272952039</v>
      </c>
      <c r="H2886" s="25">
        <f t="shared" si="137"/>
        <v>-5.154297846707891</v>
      </c>
      <c r="K2886">
        <v>11.586895717672393</v>
      </c>
      <c r="L2886">
        <v>2884</v>
      </c>
      <c r="M2886" s="25"/>
      <c r="O2886" s="25"/>
      <c r="Q2886" s="25"/>
    </row>
    <row r="2887" spans="1:17" x14ac:dyDescent="0.25">
      <c r="A2887" s="5">
        <f>+'Net Hash Rate'!B2886</f>
        <v>42706</v>
      </c>
      <c r="B2887">
        <f>+'Net Hash Rate'!G2886</f>
        <v>771.406982421875</v>
      </c>
      <c r="C2887">
        <v>318.85608384550733</v>
      </c>
      <c r="D2887" s="25">
        <f t="shared" si="135"/>
        <v>452.55089857636767</v>
      </c>
      <c r="E2887">
        <v>411.111057255498</v>
      </c>
      <c r="F2887" s="25">
        <f t="shared" si="136"/>
        <v>360.295925166377</v>
      </c>
      <c r="G2887">
        <v>769.47550146660592</v>
      </c>
      <c r="H2887" s="25">
        <f t="shared" si="137"/>
        <v>1.9314809552690804</v>
      </c>
      <c r="K2887">
        <v>11.773047202088971</v>
      </c>
      <c r="L2887">
        <v>2885</v>
      </c>
      <c r="M2887" s="25"/>
      <c r="O2887" s="25"/>
      <c r="Q2887" s="25"/>
    </row>
    <row r="2888" spans="1:17" x14ac:dyDescent="0.25">
      <c r="A2888" s="5">
        <f>+'Net Hash Rate'!B2887</f>
        <v>42707</v>
      </c>
      <c r="B2888">
        <f>+'Net Hash Rate'!G2887</f>
        <v>764.97198486328125</v>
      </c>
      <c r="C2888">
        <v>321.10621127490737</v>
      </c>
      <c r="D2888" s="25">
        <f t="shared" si="135"/>
        <v>443.86577358837388</v>
      </c>
      <c r="E2888">
        <v>414.46558893441744</v>
      </c>
      <c r="F2888" s="25">
        <f t="shared" si="136"/>
        <v>350.50639592886381</v>
      </c>
      <c r="G2888">
        <v>777.12009145278387</v>
      </c>
      <c r="H2888" s="25">
        <f t="shared" si="137"/>
        <v>-12.148106589502618</v>
      </c>
      <c r="K2888">
        <v>11.410507260419626</v>
      </c>
      <c r="L2888">
        <v>2886</v>
      </c>
      <c r="M2888" s="25"/>
      <c r="O2888" s="25"/>
      <c r="Q2888" s="25"/>
    </row>
    <row r="2889" spans="1:17" x14ac:dyDescent="0.25">
      <c r="A2889" s="5">
        <f>+'Net Hash Rate'!B2888</f>
        <v>42708</v>
      </c>
      <c r="B2889">
        <f>+'Net Hash Rate'!G2888</f>
        <v>766.4639892578125</v>
      </c>
      <c r="C2889">
        <v>320.43857549442833</v>
      </c>
      <c r="D2889" s="25">
        <f t="shared" si="135"/>
        <v>446.02541376338417</v>
      </c>
      <c r="E2889">
        <v>413.4861930913255</v>
      </c>
      <c r="F2889" s="25">
        <f t="shared" si="136"/>
        <v>352.977796166487</v>
      </c>
      <c r="G2889">
        <v>774.92966364647259</v>
      </c>
      <c r="H2889" s="25">
        <f t="shared" si="137"/>
        <v>-8.4656743886600907</v>
      </c>
      <c r="K2889">
        <v>11.504442786161318</v>
      </c>
      <c r="L2889">
        <v>2887</v>
      </c>
      <c r="M2889" s="25"/>
      <c r="O2889" s="25"/>
      <c r="Q2889" s="25"/>
    </row>
    <row r="2890" spans="1:17" x14ac:dyDescent="0.25">
      <c r="A2890" s="5">
        <f>+'Net Hash Rate'!B2889</f>
        <v>42709</v>
      </c>
      <c r="B2890">
        <f>+'Net Hash Rate'!G2889</f>
        <v>750.708984375</v>
      </c>
      <c r="C2890">
        <v>317.42026627945637</v>
      </c>
      <c r="D2890" s="25">
        <f t="shared" si="135"/>
        <v>433.28871809554363</v>
      </c>
      <c r="E2890">
        <v>409.91721027986614</v>
      </c>
      <c r="F2890" s="25">
        <f t="shared" si="136"/>
        <v>340.79177409513386</v>
      </c>
      <c r="G2890">
        <v>769.22158924945757</v>
      </c>
      <c r="H2890" s="25">
        <f t="shared" si="137"/>
        <v>-18.512604874457566</v>
      </c>
      <c r="K2890">
        <v>11.242457085119465</v>
      </c>
      <c r="L2890">
        <v>2888</v>
      </c>
      <c r="M2890" s="25"/>
      <c r="O2890" s="25"/>
      <c r="Q2890" s="25"/>
    </row>
    <row r="2891" spans="1:17" x14ac:dyDescent="0.25">
      <c r="A2891" s="5">
        <f>+'Net Hash Rate'!B2890</f>
        <v>42710</v>
      </c>
      <c r="B2891">
        <f>+'Net Hash Rate'!G2890</f>
        <v>758.80999755859375</v>
      </c>
      <c r="C2891">
        <v>316.3302776122714</v>
      </c>
      <c r="D2891" s="25">
        <f t="shared" si="135"/>
        <v>442.47971994632235</v>
      </c>
      <c r="E2891">
        <v>408.10201849557109</v>
      </c>
      <c r="F2891" s="25">
        <f t="shared" si="136"/>
        <v>350.70797906302266</v>
      </c>
      <c r="G2891">
        <v>764.58934595674896</v>
      </c>
      <c r="H2891" s="25">
        <f t="shared" si="137"/>
        <v>-5.7793483981552072</v>
      </c>
      <c r="K2891">
        <v>11.571659398088443</v>
      </c>
      <c r="L2891">
        <v>2889</v>
      </c>
      <c r="M2891" s="25"/>
      <c r="O2891" s="25"/>
      <c r="Q2891" s="25"/>
    </row>
    <row r="2892" spans="1:17" x14ac:dyDescent="0.25">
      <c r="A2892" s="5">
        <f>+'Net Hash Rate'!B2891</f>
        <v>42711</v>
      </c>
      <c r="B2892">
        <f>+'Net Hash Rate'!G2891</f>
        <v>763.89801025390625</v>
      </c>
      <c r="C2892">
        <v>321.39610389804875</v>
      </c>
      <c r="D2892" s="25">
        <f t="shared" si="135"/>
        <v>442.5019063558575</v>
      </c>
      <c r="E2892">
        <v>414.90711437998448</v>
      </c>
      <c r="F2892" s="25">
        <f t="shared" si="136"/>
        <v>348.99089587392177</v>
      </c>
      <c r="G2892">
        <v>778.1506345970638</v>
      </c>
      <c r="H2892" s="25">
        <f t="shared" si="137"/>
        <v>-14.252624343157549</v>
      </c>
      <c r="K2892">
        <v>11.357000312377259</v>
      </c>
      <c r="L2892">
        <v>2890</v>
      </c>
      <c r="M2892" s="25"/>
      <c r="O2892" s="25"/>
      <c r="Q2892" s="25"/>
    </row>
    <row r="2893" spans="1:17" x14ac:dyDescent="0.25">
      <c r="A2893" s="5">
        <f>+'Net Hash Rate'!B2892</f>
        <v>42712</v>
      </c>
      <c r="B2893">
        <f>+'Net Hash Rate'!G2892</f>
        <v>766.7509765625</v>
      </c>
      <c r="C2893">
        <v>320.27162444082705</v>
      </c>
      <c r="D2893" s="25">
        <f t="shared" si="135"/>
        <v>446.47935212167295</v>
      </c>
      <c r="E2893">
        <v>413.24456881995599</v>
      </c>
      <c r="F2893" s="25">
        <f t="shared" si="136"/>
        <v>353.50640774254401</v>
      </c>
      <c r="G2893">
        <v>774.39797126068311</v>
      </c>
      <c r="H2893" s="25">
        <f t="shared" si="137"/>
        <v>-7.6469946981831072</v>
      </c>
      <c r="K2893">
        <v>11.525400773825128</v>
      </c>
      <c r="L2893">
        <v>2891</v>
      </c>
      <c r="M2893" s="25"/>
      <c r="O2893" s="25"/>
      <c r="Q2893" s="25"/>
    </row>
    <row r="2894" spans="1:17" x14ac:dyDescent="0.25">
      <c r="A2894" s="5">
        <f>+'Net Hash Rate'!B2893</f>
        <v>42713</v>
      </c>
      <c r="B2894">
        <f>+'Net Hash Rate'!G2893</f>
        <v>770.41497802734375</v>
      </c>
      <c r="C2894">
        <v>318.6799182284733</v>
      </c>
      <c r="D2894" s="25">
        <f t="shared" si="135"/>
        <v>451.73505979887045</v>
      </c>
      <c r="E2894">
        <v>410.90551651038305</v>
      </c>
      <c r="F2894" s="25">
        <f t="shared" si="136"/>
        <v>359.5094615169607</v>
      </c>
      <c r="G2894">
        <v>769.15585303646071</v>
      </c>
      <c r="H2894" s="25">
        <f t="shared" si="137"/>
        <v>1.2591249908830378</v>
      </c>
      <c r="K2894">
        <v>11.755566390616204</v>
      </c>
      <c r="L2894">
        <v>2892</v>
      </c>
      <c r="M2894" s="25"/>
      <c r="O2894" s="25"/>
      <c r="Q2894" s="25"/>
    </row>
    <row r="2895" spans="1:17" x14ac:dyDescent="0.25">
      <c r="A2895" s="5">
        <f>+'Net Hash Rate'!B2894</f>
        <v>42714</v>
      </c>
      <c r="B2895">
        <f>+'Net Hash Rate'!G2894</f>
        <v>773.21099853515625</v>
      </c>
      <c r="C2895">
        <v>319.86998219992967</v>
      </c>
      <c r="D2895" s="25">
        <f t="shared" si="135"/>
        <v>453.34101633522658</v>
      </c>
      <c r="E2895">
        <v>412.44307445733881</v>
      </c>
      <c r="F2895" s="25">
        <f t="shared" si="136"/>
        <v>360.76792407781744</v>
      </c>
      <c r="G2895">
        <v>772.04325133124485</v>
      </c>
      <c r="H2895" s="25">
        <f t="shared" si="137"/>
        <v>1.1677472039114036</v>
      </c>
      <c r="K2895">
        <v>11.753074383420117</v>
      </c>
      <c r="L2895">
        <v>2893</v>
      </c>
      <c r="M2895" s="25"/>
      <c r="O2895" s="25"/>
      <c r="Q2895" s="25"/>
    </row>
    <row r="2896" spans="1:17" x14ac:dyDescent="0.25">
      <c r="A2896" s="5">
        <f>+'Net Hash Rate'!B2895</f>
        <v>42715</v>
      </c>
      <c r="B2896">
        <f>+'Net Hash Rate'!G2895</f>
        <v>768.6209716796875</v>
      </c>
      <c r="C2896">
        <v>325.27729042580813</v>
      </c>
      <c r="D2896" s="25">
        <f t="shared" si="135"/>
        <v>443.34368125387937</v>
      </c>
      <c r="E2896">
        <v>420.08936451632445</v>
      </c>
      <c r="F2896" s="25">
        <f t="shared" si="136"/>
        <v>348.53160716336305</v>
      </c>
      <c r="G2896">
        <v>788.38686632093447</v>
      </c>
      <c r="H2896" s="25">
        <f t="shared" si="137"/>
        <v>-19.765894641246973</v>
      </c>
      <c r="K2896">
        <v>11.222461329065492</v>
      </c>
      <c r="L2896">
        <v>2894</v>
      </c>
      <c r="M2896" s="25"/>
      <c r="O2896" s="25"/>
      <c r="Q2896" s="25"/>
    </row>
    <row r="2897" spans="1:17" x14ac:dyDescent="0.25">
      <c r="A2897" s="5">
        <f>+'Net Hash Rate'!B2896</f>
        <v>42716</v>
      </c>
      <c r="B2897">
        <f>+'Net Hash Rate'!G2896</f>
        <v>777.9110107421875</v>
      </c>
      <c r="C2897">
        <v>321.24906531412097</v>
      </c>
      <c r="D2897" s="25">
        <f t="shared" si="135"/>
        <v>456.66194542806653</v>
      </c>
      <c r="E2897">
        <v>414.16912483512368</v>
      </c>
      <c r="F2897" s="25">
        <f t="shared" si="136"/>
        <v>363.74188590706382</v>
      </c>
      <c r="G2897">
        <v>775.11709604445855</v>
      </c>
      <c r="H2897" s="25">
        <f t="shared" si="137"/>
        <v>2.7939146977289511</v>
      </c>
      <c r="K2897">
        <v>11.794963054017776</v>
      </c>
      <c r="L2897">
        <v>2895</v>
      </c>
      <c r="M2897" s="25"/>
      <c r="O2897" s="25"/>
      <c r="Q2897" s="25"/>
    </row>
    <row r="2898" spans="1:17" x14ac:dyDescent="0.25">
      <c r="A2898" s="5">
        <f>+'Net Hash Rate'!B2897</f>
        <v>42717</v>
      </c>
      <c r="B2898">
        <f>+'Net Hash Rate'!G2897</f>
        <v>775.25</v>
      </c>
      <c r="C2898">
        <v>321.77732097202824</v>
      </c>
      <c r="D2898" s="25">
        <f t="shared" si="135"/>
        <v>453.47267902797176</v>
      </c>
      <c r="E2898">
        <v>415.00056085954952</v>
      </c>
      <c r="F2898" s="25">
        <f t="shared" si="136"/>
        <v>360.24943914045048</v>
      </c>
      <c r="G2898">
        <v>777.12623620262571</v>
      </c>
      <c r="H2898" s="25">
        <f t="shared" si="137"/>
        <v>-1.8762362026257051</v>
      </c>
      <c r="K2898">
        <v>11.674496949261412</v>
      </c>
      <c r="L2898">
        <v>2896</v>
      </c>
      <c r="M2898" s="25"/>
      <c r="O2898" s="25"/>
      <c r="Q2898" s="25"/>
    </row>
    <row r="2899" spans="1:17" x14ac:dyDescent="0.25">
      <c r="A2899" s="5">
        <f>+'Net Hash Rate'!B2898</f>
        <v>42718</v>
      </c>
      <c r="B2899">
        <f>+'Net Hash Rate'!G2898</f>
        <v>776.635986328125</v>
      </c>
      <c r="C2899">
        <v>319.33349000187741</v>
      </c>
      <c r="D2899" s="25">
        <f t="shared" si="135"/>
        <v>457.30249632624759</v>
      </c>
      <c r="E2899">
        <v>411.57109972870376</v>
      </c>
      <c r="F2899" s="25">
        <f t="shared" si="136"/>
        <v>365.06488659942124</v>
      </c>
      <c r="G2899">
        <v>769.86809471256163</v>
      </c>
      <c r="H2899" s="25">
        <f t="shared" si="137"/>
        <v>6.7678916155633715</v>
      </c>
      <c r="K2899">
        <v>11.898898881198869</v>
      </c>
      <c r="L2899">
        <v>2897</v>
      </c>
      <c r="M2899" s="25"/>
      <c r="O2899" s="25"/>
      <c r="Q2899" s="25"/>
    </row>
    <row r="2900" spans="1:17" x14ac:dyDescent="0.25">
      <c r="A2900" s="5">
        <f>+'Net Hash Rate'!B2899</f>
        <v>42719</v>
      </c>
      <c r="B2900">
        <f>+'Net Hash Rate'!G2899</f>
        <v>775.47998046875</v>
      </c>
      <c r="C2900">
        <v>336.675103318026</v>
      </c>
      <c r="D2900" s="25">
        <f t="shared" si="135"/>
        <v>438.804877150724</v>
      </c>
      <c r="E2900">
        <v>435.5755690328138</v>
      </c>
      <c r="F2900" s="25">
        <f t="shared" si="136"/>
        <v>339.9044114359362</v>
      </c>
      <c r="G2900">
        <v>819.75442810190725</v>
      </c>
      <c r="H2900" s="25">
        <f t="shared" si="137"/>
        <v>-44.274447633157251</v>
      </c>
      <c r="K2900">
        <v>10.648399858892375</v>
      </c>
      <c r="L2900">
        <v>2898</v>
      </c>
      <c r="M2900" s="25"/>
      <c r="O2900" s="25"/>
      <c r="Q2900" s="25"/>
    </row>
    <row r="2901" spans="1:17" x14ac:dyDescent="0.25">
      <c r="A2901" s="5">
        <f>+'Net Hash Rate'!B2900</f>
        <v>42720</v>
      </c>
      <c r="B2901">
        <f>+'Net Hash Rate'!G2900</f>
        <v>780.8499755859375</v>
      </c>
      <c r="C2901">
        <v>338.21483111318184</v>
      </c>
      <c r="D2901" s="25">
        <f t="shared" si="135"/>
        <v>442.63514447275566</v>
      </c>
      <c r="E2901">
        <v>437.49800590085295</v>
      </c>
      <c r="F2901" s="25">
        <f t="shared" si="136"/>
        <v>343.35196968508455</v>
      </c>
      <c r="G2901">
        <v>823.16349836356221</v>
      </c>
      <c r="H2901" s="25">
        <f t="shared" si="137"/>
        <v>-42.313522777624712</v>
      </c>
      <c r="K2901">
        <v>10.699943359048689</v>
      </c>
      <c r="L2901">
        <v>2899</v>
      </c>
      <c r="M2901" s="25"/>
      <c r="O2901" s="25"/>
      <c r="Q2901" s="25"/>
    </row>
    <row r="2902" spans="1:17" x14ac:dyDescent="0.25">
      <c r="A2902" s="5">
        <f>+'Net Hash Rate'!B2901</f>
        <v>42721</v>
      </c>
      <c r="B2902">
        <f>+'Net Hash Rate'!G2901</f>
        <v>788.57598876953125</v>
      </c>
      <c r="C2902">
        <v>344.05795114974427</v>
      </c>
      <c r="D2902" s="25">
        <f t="shared" si="135"/>
        <v>444.51803761978698</v>
      </c>
      <c r="E2902">
        <v>445.2763795347617</v>
      </c>
      <c r="F2902" s="25">
        <f t="shared" si="136"/>
        <v>343.29960923476955</v>
      </c>
      <c r="G2902">
        <v>838.45936459636141</v>
      </c>
      <c r="H2902" s="25">
        <f t="shared" si="137"/>
        <v>-49.883375826830161</v>
      </c>
      <c r="K2902">
        <v>10.540010424084043</v>
      </c>
      <c r="L2902">
        <v>2900</v>
      </c>
      <c r="M2902" s="25"/>
      <c r="O2902" s="25"/>
      <c r="Q2902" s="25"/>
    </row>
    <row r="2903" spans="1:17" x14ac:dyDescent="0.25">
      <c r="A2903" s="5">
        <f>+'Net Hash Rate'!B2902</f>
        <v>42722</v>
      </c>
      <c r="B2903">
        <f>+'Net Hash Rate'!G2902</f>
        <v>788.5889892578125</v>
      </c>
      <c r="C2903">
        <v>341.94722373527338</v>
      </c>
      <c r="D2903" s="25">
        <f t="shared" si="135"/>
        <v>446.64176552253912</v>
      </c>
      <c r="E2903">
        <v>442.35955929760377</v>
      </c>
      <c r="F2903" s="25">
        <f t="shared" si="136"/>
        <v>346.22942996020873</v>
      </c>
      <c r="G2903">
        <v>832.41127678947669</v>
      </c>
      <c r="H2903" s="25">
        <f t="shared" si="137"/>
        <v>-43.822287531664188</v>
      </c>
      <c r="K2903">
        <v>10.675383968025423</v>
      </c>
      <c r="L2903">
        <v>2901</v>
      </c>
      <c r="M2903" s="25"/>
      <c r="O2903" s="25"/>
      <c r="Q2903" s="25"/>
    </row>
    <row r="2904" spans="1:17" x14ac:dyDescent="0.25">
      <c r="A2904" s="5">
        <f>+'Net Hash Rate'!B2903</f>
        <v>42723</v>
      </c>
      <c r="B2904">
        <f>+'Net Hash Rate'!G2903</f>
        <v>790.156005859375</v>
      </c>
      <c r="C2904">
        <v>341.41472131048653</v>
      </c>
      <c r="D2904" s="25">
        <f t="shared" si="135"/>
        <v>448.74128454888847</v>
      </c>
      <c r="E2904">
        <v>441.5640098831858</v>
      </c>
      <c r="F2904" s="25">
        <f t="shared" si="136"/>
        <v>348.5919959761892</v>
      </c>
      <c r="G2904">
        <v>830.5939213438362</v>
      </c>
      <c r="H2904" s="25">
        <f t="shared" si="137"/>
        <v>-40.4379154844612</v>
      </c>
      <c r="K2904">
        <v>10.753736729098595</v>
      </c>
      <c r="L2904">
        <v>2902</v>
      </c>
      <c r="M2904" s="25"/>
      <c r="O2904" s="25"/>
      <c r="Q2904" s="25"/>
    </row>
    <row r="2905" spans="1:17" x14ac:dyDescent="0.25">
      <c r="A2905" s="5">
        <f>+'Net Hash Rate'!B2904</f>
        <v>42724</v>
      </c>
      <c r="B2905">
        <f>+'Net Hash Rate'!G2904</f>
        <v>798.78497314453125</v>
      </c>
      <c r="C2905">
        <v>339.44881395858016</v>
      </c>
      <c r="D2905" s="25">
        <f t="shared" si="135"/>
        <v>459.33615918595109</v>
      </c>
      <c r="E2905">
        <v>438.51843917195305</v>
      </c>
      <c r="F2905" s="25">
        <f t="shared" si="136"/>
        <v>360.2665339725782</v>
      </c>
      <c r="G2905">
        <v>823.35439831329961</v>
      </c>
      <c r="H2905" s="25">
        <f t="shared" si="137"/>
        <v>-24.569425168768362</v>
      </c>
      <c r="K2905">
        <v>11.127596169582308</v>
      </c>
      <c r="L2905">
        <v>2903</v>
      </c>
      <c r="M2905" s="25"/>
      <c r="O2905" s="25"/>
      <c r="Q2905" s="25"/>
    </row>
    <row r="2906" spans="1:17" x14ac:dyDescent="0.25">
      <c r="A2906" s="5">
        <f>+'Net Hash Rate'!B2905</f>
        <v>42725</v>
      </c>
      <c r="B2906">
        <f>+'Net Hash Rate'!G2905</f>
        <v>833.10198974609375</v>
      </c>
      <c r="C2906">
        <v>343.07572118741268</v>
      </c>
      <c r="D2906" s="25">
        <f t="shared" si="135"/>
        <v>490.02626855868107</v>
      </c>
      <c r="E2906">
        <v>442.21985007585278</v>
      </c>
      <c r="F2906" s="25">
        <f t="shared" si="136"/>
        <v>390.88213967024097</v>
      </c>
      <c r="G2906">
        <v>827.34521874299787</v>
      </c>
      <c r="H2906" s="25">
        <f t="shared" si="137"/>
        <v>5.7567710030958779</v>
      </c>
      <c r="K2906">
        <v>11.862155205016492</v>
      </c>
      <c r="L2906">
        <v>2904</v>
      </c>
      <c r="M2906" s="25"/>
      <c r="O2906" s="25"/>
      <c r="Q2906" s="25"/>
    </row>
    <row r="2907" spans="1:17" x14ac:dyDescent="0.25">
      <c r="A2907" s="5">
        <f>+'Net Hash Rate'!B2906</f>
        <v>42726</v>
      </c>
      <c r="B2907">
        <f>+'Net Hash Rate'!G2906</f>
        <v>858.73602294921875</v>
      </c>
      <c r="C2907">
        <v>346.60880141979624</v>
      </c>
      <c r="D2907" s="25">
        <f t="shared" si="135"/>
        <v>512.12722152942251</v>
      </c>
      <c r="E2907">
        <v>446.12302473774918</v>
      </c>
      <c r="F2907" s="25">
        <f t="shared" si="136"/>
        <v>412.61299821146957</v>
      </c>
      <c r="G2907">
        <v>832.68602521633727</v>
      </c>
      <c r="H2907" s="25">
        <f t="shared" si="137"/>
        <v>26.049997732881479</v>
      </c>
      <c r="K2907">
        <v>12.351051846564275</v>
      </c>
      <c r="L2907">
        <v>2905</v>
      </c>
      <c r="M2907" s="25"/>
      <c r="O2907" s="25"/>
      <c r="Q2907" s="25"/>
    </row>
    <row r="2908" spans="1:17" x14ac:dyDescent="0.25">
      <c r="A2908" s="5">
        <f>+'Net Hash Rate'!B2907</f>
        <v>42727</v>
      </c>
      <c r="B2908">
        <f>+'Net Hash Rate'!G2907</f>
        <v>916.7869873046875</v>
      </c>
      <c r="C2908">
        <v>352.42881648832866</v>
      </c>
      <c r="D2908" s="25">
        <f t="shared" si="135"/>
        <v>564.35817081635878</v>
      </c>
      <c r="E2908">
        <v>451.94873376773955</v>
      </c>
      <c r="F2908" s="25">
        <f t="shared" si="136"/>
        <v>464.83825353694795</v>
      </c>
      <c r="G2908">
        <v>838.53385243961065</v>
      </c>
      <c r="H2908" s="25">
        <f t="shared" si="137"/>
        <v>78.253134865076845</v>
      </c>
      <c r="K2908">
        <v>13.609935046032014</v>
      </c>
      <c r="L2908">
        <v>2906</v>
      </c>
      <c r="M2908" s="25"/>
      <c r="O2908" s="25"/>
      <c r="Q2908" s="25"/>
    </row>
    <row r="2909" spans="1:17" x14ac:dyDescent="0.25">
      <c r="A2909" s="5">
        <f>+'Net Hash Rate'!B2908</f>
        <v>42728</v>
      </c>
      <c r="B2909">
        <f>+'Net Hash Rate'!G2908</f>
        <v>894.2030029296875</v>
      </c>
      <c r="C2909">
        <v>351.06953670084283</v>
      </c>
      <c r="D2909" s="25">
        <f t="shared" si="135"/>
        <v>543.13346622884467</v>
      </c>
      <c r="E2909">
        <v>450.93261859487859</v>
      </c>
      <c r="F2909" s="25">
        <f t="shared" si="136"/>
        <v>443.27038433480891</v>
      </c>
      <c r="G2909">
        <v>838.85076021226052</v>
      </c>
      <c r="H2909" s="25">
        <f t="shared" si="137"/>
        <v>55.352242717426975</v>
      </c>
      <c r="K2909">
        <v>13.053075212843762</v>
      </c>
      <c r="L2909">
        <v>2907</v>
      </c>
      <c r="M2909" s="25"/>
      <c r="O2909" s="25"/>
      <c r="Q2909" s="25"/>
    </row>
    <row r="2910" spans="1:17" x14ac:dyDescent="0.25">
      <c r="A2910" s="5">
        <f>+'Net Hash Rate'!B2909</f>
        <v>42729</v>
      </c>
      <c r="B2910">
        <f>+'Net Hash Rate'!G2909</f>
        <v>894.48199462890625</v>
      </c>
      <c r="C2910">
        <v>358.97596957885133</v>
      </c>
      <c r="D2910" s="25">
        <f t="shared" si="135"/>
        <v>535.50602505005486</v>
      </c>
      <c r="E2910">
        <v>461.84603390362935</v>
      </c>
      <c r="F2910" s="25">
        <f t="shared" si="136"/>
        <v>432.6359607252769</v>
      </c>
      <c r="G2910">
        <v>861.44479877322931</v>
      </c>
      <c r="H2910" s="25">
        <f t="shared" si="137"/>
        <v>33.037195855676941</v>
      </c>
      <c r="K2910">
        <v>12.493571074890113</v>
      </c>
      <c r="L2910">
        <v>2908</v>
      </c>
      <c r="M2910" s="25"/>
      <c r="O2910" s="25"/>
      <c r="Q2910" s="25"/>
    </row>
    <row r="2911" spans="1:17" x14ac:dyDescent="0.25">
      <c r="A2911" s="5">
        <f>+'Net Hash Rate'!B2910</f>
        <v>42730</v>
      </c>
      <c r="B2911">
        <f>+'Net Hash Rate'!G2910</f>
        <v>902.55401611328125</v>
      </c>
      <c r="C2911">
        <v>351.48427553104284</v>
      </c>
      <c r="D2911" s="25">
        <f t="shared" si="135"/>
        <v>551.06974058223841</v>
      </c>
      <c r="E2911">
        <v>451.18691860952345</v>
      </c>
      <c r="F2911" s="25">
        <f t="shared" si="136"/>
        <v>451.3670975037578</v>
      </c>
      <c r="G2911">
        <v>838.48183564788042</v>
      </c>
      <c r="H2911" s="25">
        <f t="shared" si="137"/>
        <v>64.072180465400834</v>
      </c>
      <c r="K2911">
        <v>13.265118522046787</v>
      </c>
      <c r="L2911">
        <v>2909</v>
      </c>
      <c r="M2911" s="25"/>
      <c r="O2911" s="25"/>
      <c r="Q2911" s="25"/>
    </row>
    <row r="2912" spans="1:17" x14ac:dyDescent="0.25">
      <c r="A2912" s="5">
        <f>+'Net Hash Rate'!B2911</f>
        <v>42731</v>
      </c>
      <c r="B2912">
        <f>+'Net Hash Rate'!G2911</f>
        <v>931.114013671875</v>
      </c>
      <c r="C2912">
        <v>353.85744793888182</v>
      </c>
      <c r="D2912" s="25">
        <f t="shared" si="135"/>
        <v>577.25656573299318</v>
      </c>
      <c r="E2912">
        <v>453.3758113777273</v>
      </c>
      <c r="F2912" s="25">
        <f t="shared" si="136"/>
        <v>477.7382022941477</v>
      </c>
      <c r="G2912">
        <v>839.95489415592181</v>
      </c>
      <c r="H2912" s="25">
        <f t="shared" si="137"/>
        <v>91.159119515953194</v>
      </c>
      <c r="K2912">
        <v>13.921207201227032</v>
      </c>
      <c r="L2912">
        <v>2910</v>
      </c>
      <c r="M2912" s="25"/>
      <c r="O2912" s="25"/>
      <c r="Q2912" s="25"/>
    </row>
    <row r="2913" spans="1:17" x14ac:dyDescent="0.25">
      <c r="A2913" s="5">
        <f>+'Net Hash Rate'!B2912</f>
        <v>42732</v>
      </c>
      <c r="B2913">
        <f>+'Net Hash Rate'!G2912</f>
        <v>978.00897216796875</v>
      </c>
      <c r="C2913">
        <v>364.79824688634415</v>
      </c>
      <c r="D2913" s="25">
        <f t="shared" si="135"/>
        <v>613.2107252816246</v>
      </c>
      <c r="E2913">
        <v>466.70253126948825</v>
      </c>
      <c r="F2913" s="25">
        <f t="shared" si="136"/>
        <v>511.3064408984805</v>
      </c>
      <c r="G2913">
        <v>862.54972395581171</v>
      </c>
      <c r="H2913" s="25">
        <f t="shared" si="137"/>
        <v>115.45924821215704</v>
      </c>
      <c r="K2913">
        <v>14.442039896404305</v>
      </c>
      <c r="L2913">
        <v>2911</v>
      </c>
      <c r="M2913" s="25"/>
      <c r="O2913" s="25"/>
      <c r="Q2913" s="25"/>
    </row>
    <row r="2914" spans="1:17" x14ac:dyDescent="0.25">
      <c r="A2914" s="5">
        <f>+'Net Hash Rate'!B2913</f>
        <v>42733</v>
      </c>
      <c r="B2914">
        <f>+'Net Hash Rate'!G2913</f>
        <v>969.625</v>
      </c>
      <c r="C2914">
        <v>362.25417439277572</v>
      </c>
      <c r="D2914" s="25">
        <f t="shared" si="135"/>
        <v>607.37082560722433</v>
      </c>
      <c r="E2914">
        <v>463.50745748813716</v>
      </c>
      <c r="F2914" s="25">
        <f t="shared" si="136"/>
        <v>506.11754251186284</v>
      </c>
      <c r="G2914">
        <v>856.82583567206882</v>
      </c>
      <c r="H2914" s="25">
        <f t="shared" si="137"/>
        <v>112.79916432793118</v>
      </c>
      <c r="K2914">
        <v>14.39647127377064</v>
      </c>
      <c r="L2914">
        <v>2912</v>
      </c>
      <c r="M2914" s="25"/>
      <c r="O2914" s="25"/>
      <c r="Q2914" s="25"/>
    </row>
    <row r="2915" spans="1:17" x14ac:dyDescent="0.25">
      <c r="A2915" s="5">
        <f>+'Net Hash Rate'!B2914</f>
        <v>42734</v>
      </c>
      <c r="B2915">
        <f>+'Net Hash Rate'!G2914</f>
        <v>960.47100830078125</v>
      </c>
      <c r="C2915">
        <v>362.75155956821095</v>
      </c>
      <c r="D2915" s="25">
        <f t="shared" si="135"/>
        <v>597.7194487325703</v>
      </c>
      <c r="E2915">
        <v>464.54405692124021</v>
      </c>
      <c r="F2915" s="25">
        <f t="shared" si="136"/>
        <v>495.92695137954104</v>
      </c>
      <c r="G2915">
        <v>859.95701288908242</v>
      </c>
      <c r="H2915" s="25">
        <f t="shared" si="137"/>
        <v>100.51399541169883</v>
      </c>
      <c r="K2915">
        <v>14.092656278812445</v>
      </c>
      <c r="L2915">
        <v>2913</v>
      </c>
      <c r="M2915" s="25"/>
      <c r="O2915" s="25"/>
      <c r="Q2915" s="25"/>
    </row>
    <row r="2916" spans="1:17" x14ac:dyDescent="0.25">
      <c r="A2916" s="5">
        <f>+'Net Hash Rate'!B2915</f>
        <v>42735</v>
      </c>
      <c r="B2916">
        <f>+'Net Hash Rate'!G2915</f>
        <v>968.22698974609375</v>
      </c>
      <c r="C2916">
        <v>365.09871054490378</v>
      </c>
      <c r="D2916" s="25">
        <f t="shared" si="135"/>
        <v>603.12827920119003</v>
      </c>
      <c r="E2916">
        <v>467.49101897070199</v>
      </c>
      <c r="F2916" s="25">
        <f t="shared" si="136"/>
        <v>500.73597077539176</v>
      </c>
      <c r="G2916">
        <v>865.23394105071475</v>
      </c>
      <c r="H2916" s="25">
        <f t="shared" si="137"/>
        <v>102.993048695379</v>
      </c>
      <c r="K2916">
        <v>14.136880907727907</v>
      </c>
      <c r="L2916">
        <v>2914</v>
      </c>
      <c r="M2916" s="25"/>
      <c r="O2916" s="25"/>
      <c r="Q2916" s="25"/>
    </row>
    <row r="2917" spans="1:17" x14ac:dyDescent="0.25">
      <c r="A2917" s="5">
        <f>+'Net Hash Rate'!B2916</f>
        <v>42736</v>
      </c>
      <c r="B2917">
        <f>+'Net Hash Rate'!G2916</f>
        <v>997.68902587890625</v>
      </c>
      <c r="C2917">
        <v>370.81373709354199</v>
      </c>
      <c r="D2917" s="25">
        <f t="shared" si="135"/>
        <v>626.87528878536432</v>
      </c>
      <c r="E2917">
        <v>474.26281600848677</v>
      </c>
      <c r="F2917" s="25">
        <f t="shared" si="136"/>
        <v>523.42620987041948</v>
      </c>
      <c r="G2917">
        <v>876.1107630535904</v>
      </c>
      <c r="H2917" s="25">
        <f t="shared" si="137"/>
        <v>121.57826282531585</v>
      </c>
      <c r="K2917">
        <v>14.54339380171634</v>
      </c>
      <c r="L2917">
        <v>2915</v>
      </c>
      <c r="M2917" s="25"/>
      <c r="O2917" s="25"/>
      <c r="Q2917" s="25"/>
    </row>
    <row r="2918" spans="1:17" x14ac:dyDescent="0.25">
      <c r="A2918" s="5">
        <f>+'Net Hash Rate'!B2917</f>
        <v>42737</v>
      </c>
      <c r="B2918">
        <f>+'Net Hash Rate'!G2917</f>
        <v>1018.0499877929688</v>
      </c>
      <c r="C2918">
        <v>368.39162459290992</v>
      </c>
      <c r="D2918" s="25">
        <f t="shared" si="135"/>
        <v>649.65836320005883</v>
      </c>
      <c r="E2918">
        <v>470.13914891581425</v>
      </c>
      <c r="F2918" s="25">
        <f t="shared" si="136"/>
        <v>547.91083887715445</v>
      </c>
      <c r="G2918">
        <v>865.37740714813651</v>
      </c>
      <c r="H2918" s="25">
        <f t="shared" si="137"/>
        <v>152.67258064483224</v>
      </c>
      <c r="K2918">
        <v>15.32400991627031</v>
      </c>
      <c r="L2918">
        <v>2916</v>
      </c>
      <c r="M2918" s="25"/>
      <c r="O2918" s="25"/>
      <c r="Q2918" s="25"/>
    </row>
    <row r="2919" spans="1:17" x14ac:dyDescent="0.25">
      <c r="A2919" s="5">
        <f>+'Net Hash Rate'!B2918</f>
        <v>42738</v>
      </c>
      <c r="B2919">
        <f>+'Net Hash Rate'!G2918</f>
        <v>1030.8199462890625</v>
      </c>
      <c r="C2919">
        <v>367.75396808152055</v>
      </c>
      <c r="D2919" s="25">
        <f t="shared" si="135"/>
        <v>663.065978207542</v>
      </c>
      <c r="E2919">
        <v>468.77073129787618</v>
      </c>
      <c r="F2919" s="25">
        <f t="shared" si="136"/>
        <v>562.04921499118632</v>
      </c>
      <c r="G2919">
        <v>861.17034801180978</v>
      </c>
      <c r="H2919" s="25">
        <f t="shared" si="137"/>
        <v>169.64959827725272</v>
      </c>
      <c r="K2919">
        <v>15.753408612882998</v>
      </c>
      <c r="L2919">
        <v>2917</v>
      </c>
      <c r="M2919" s="25"/>
      <c r="O2919" s="25"/>
      <c r="Q2919" s="25"/>
    </row>
    <row r="2920" spans="1:17" x14ac:dyDescent="0.25">
      <c r="A2920" s="5">
        <f>+'Net Hash Rate'!B2919</f>
        <v>42739</v>
      </c>
      <c r="B2920">
        <f>+'Net Hash Rate'!G2919</f>
        <v>1129.8699951171875</v>
      </c>
      <c r="C2920">
        <v>368.68617818812623</v>
      </c>
      <c r="D2920" s="25">
        <f t="shared" si="135"/>
        <v>761.18381692906132</v>
      </c>
      <c r="E2920">
        <v>466.27831478658504</v>
      </c>
      <c r="F2920" s="25">
        <f t="shared" si="136"/>
        <v>663.59168033060246</v>
      </c>
      <c r="G2920">
        <v>845.37496940329981</v>
      </c>
      <c r="H2920" s="25">
        <f t="shared" si="137"/>
        <v>284.49502571388769</v>
      </c>
      <c r="K2920">
        <v>18.719142999668591</v>
      </c>
      <c r="L2920">
        <v>2918</v>
      </c>
      <c r="M2920" s="25"/>
      <c r="O2920" s="25"/>
      <c r="Q2920" s="25"/>
    </row>
    <row r="2921" spans="1:17" x14ac:dyDescent="0.25">
      <c r="A2921" s="5">
        <f>+'Net Hash Rate'!B2920</f>
        <v>42740</v>
      </c>
      <c r="B2921">
        <f>+'Net Hash Rate'!G2920</f>
        <v>1005.8200073242188</v>
      </c>
      <c r="C2921">
        <v>362.93849087456499</v>
      </c>
      <c r="D2921" s="25">
        <f t="shared" si="135"/>
        <v>642.88151644965376</v>
      </c>
      <c r="E2921">
        <v>463.07150872772991</v>
      </c>
      <c r="F2921" s="25">
        <f t="shared" si="136"/>
        <v>542.74849859648884</v>
      </c>
      <c r="G2921">
        <v>852.03821657834919</v>
      </c>
      <c r="H2921" s="25">
        <f t="shared" si="137"/>
        <v>153.78179074586956</v>
      </c>
      <c r="K2921">
        <v>15.408660125890727</v>
      </c>
      <c r="L2921">
        <v>2919</v>
      </c>
      <c r="M2921" s="25"/>
      <c r="O2921" s="25"/>
      <c r="Q2921" s="25"/>
    </row>
    <row r="2922" spans="1:17" x14ac:dyDescent="0.25">
      <c r="A2922" s="5">
        <f>+'Net Hash Rate'!B2921</f>
        <v>42741</v>
      </c>
      <c r="B2922">
        <f>+'Net Hash Rate'!G2921</f>
        <v>895.66998291015625</v>
      </c>
      <c r="C2922">
        <v>352.35439956112367</v>
      </c>
      <c r="D2922" s="25">
        <f t="shared" si="135"/>
        <v>543.31558334903252</v>
      </c>
      <c r="E2922">
        <v>452.6518823057279</v>
      </c>
      <c r="F2922" s="25">
        <f t="shared" si="136"/>
        <v>443.01810060442835</v>
      </c>
      <c r="G2922">
        <v>842.25745402714324</v>
      </c>
      <c r="H2922" s="25">
        <f t="shared" si="137"/>
        <v>53.41252888301301</v>
      </c>
      <c r="K2922">
        <v>13.000898570486068</v>
      </c>
      <c r="L2922">
        <v>2920</v>
      </c>
      <c r="M2922" s="25"/>
      <c r="O2922" s="25"/>
      <c r="Q2922" s="25"/>
    </row>
    <row r="2923" spans="1:17" x14ac:dyDescent="0.25">
      <c r="A2923" s="5">
        <f>+'Net Hash Rate'!B2922</f>
        <v>42742</v>
      </c>
      <c r="B2923">
        <f>+'Net Hash Rate'!G2922</f>
        <v>905.16998291015625</v>
      </c>
      <c r="C2923">
        <v>355.5517444484056</v>
      </c>
      <c r="D2923" s="25">
        <f t="shared" si="135"/>
        <v>549.61823846175071</v>
      </c>
      <c r="E2923">
        <v>456.70696631582882</v>
      </c>
      <c r="F2923" s="25">
        <f t="shared" si="136"/>
        <v>448.46301659432743</v>
      </c>
      <c r="G2923">
        <v>849.64442565983472</v>
      </c>
      <c r="H2923" s="25">
        <f t="shared" si="137"/>
        <v>55.525557250321526</v>
      </c>
      <c r="K2923">
        <v>13.040194544153412</v>
      </c>
      <c r="L2923">
        <v>2921</v>
      </c>
      <c r="M2923" s="25"/>
      <c r="O2923" s="25"/>
      <c r="Q2923" s="25"/>
    </row>
    <row r="2924" spans="1:17" x14ac:dyDescent="0.25">
      <c r="A2924" s="5">
        <f>+'Net Hash Rate'!B2923</f>
        <v>42743</v>
      </c>
      <c r="B2924">
        <f>+'Net Hash Rate'!G2923</f>
        <v>913.52398681640625</v>
      </c>
      <c r="C2924">
        <v>358.88461358467345</v>
      </c>
      <c r="D2924" s="25">
        <f t="shared" si="135"/>
        <v>554.63937323173286</v>
      </c>
      <c r="E2924">
        <v>460.99303879141462</v>
      </c>
      <c r="F2924" s="25">
        <f t="shared" si="136"/>
        <v>452.53094802499163</v>
      </c>
      <c r="G2924">
        <v>857.63321650700072</v>
      </c>
      <c r="H2924" s="25">
        <f t="shared" si="137"/>
        <v>55.890770309405525</v>
      </c>
      <c r="K2924">
        <v>13.03648051628433</v>
      </c>
      <c r="L2924">
        <v>2922</v>
      </c>
      <c r="M2924" s="25"/>
      <c r="O2924" s="25"/>
      <c r="Q2924" s="25"/>
    </row>
    <row r="2925" spans="1:17" x14ac:dyDescent="0.25">
      <c r="A2925" s="5">
        <f>+'Net Hash Rate'!B2924</f>
        <v>42744</v>
      </c>
      <c r="B2925">
        <f>+'Net Hash Rate'!G2924</f>
        <v>899.3499755859375</v>
      </c>
      <c r="C2925">
        <v>353.23079271761742</v>
      </c>
      <c r="D2925" s="25">
        <f t="shared" si="135"/>
        <v>546.11918286832008</v>
      </c>
      <c r="E2925">
        <v>453.72231302663482</v>
      </c>
      <c r="F2925" s="25">
        <f t="shared" si="136"/>
        <v>445.62766255930268</v>
      </c>
      <c r="G2925">
        <v>844.0816236670139</v>
      </c>
      <c r="H2925" s="25">
        <f t="shared" si="137"/>
        <v>55.268351918923599</v>
      </c>
      <c r="K2925">
        <v>13.042752610902159</v>
      </c>
      <c r="L2925">
        <v>2923</v>
      </c>
      <c r="M2925" s="25"/>
      <c r="O2925" s="25"/>
      <c r="Q2925" s="25"/>
    </row>
    <row r="2926" spans="1:17" x14ac:dyDescent="0.25">
      <c r="A2926" s="5">
        <f>+'Net Hash Rate'!B2925</f>
        <v>42745</v>
      </c>
      <c r="B2926">
        <f>+'Net Hash Rate'!G2925</f>
        <v>904.7919921875</v>
      </c>
      <c r="C2926">
        <v>369.59048285404418</v>
      </c>
      <c r="D2926" s="25">
        <f t="shared" si="135"/>
        <v>535.20150933345576</v>
      </c>
      <c r="E2926">
        <v>476.1182654605675</v>
      </c>
      <c r="F2926" s="25">
        <f t="shared" si="136"/>
        <v>428.6737267269325</v>
      </c>
      <c r="G2926">
        <v>889.92543699560701</v>
      </c>
      <c r="H2926" s="25">
        <f t="shared" si="137"/>
        <v>14.866555191892985</v>
      </c>
      <c r="K2926">
        <v>12.057733588098149</v>
      </c>
      <c r="L2926">
        <v>2924</v>
      </c>
      <c r="M2926" s="25"/>
      <c r="O2926" s="25"/>
      <c r="Q2926" s="25"/>
    </row>
    <row r="2927" spans="1:17" x14ac:dyDescent="0.25">
      <c r="A2927" s="5">
        <f>+'Net Hash Rate'!B2926</f>
        <v>42746</v>
      </c>
      <c r="B2927">
        <f>+'Net Hash Rate'!G2926</f>
        <v>775.98101806640625</v>
      </c>
      <c r="C2927">
        <v>356.98186139238487</v>
      </c>
      <c r="D2927" s="25">
        <f t="shared" si="135"/>
        <v>418.99915667402138</v>
      </c>
      <c r="E2927">
        <v>463.61363928866137</v>
      </c>
      <c r="F2927" s="25">
        <f t="shared" si="136"/>
        <v>312.36737877774488</v>
      </c>
      <c r="G2927">
        <v>877.82478052674708</v>
      </c>
      <c r="H2927" s="25">
        <f t="shared" si="137"/>
        <v>-101.84376246034083</v>
      </c>
      <c r="K2927">
        <v>9.4305655955190257</v>
      </c>
      <c r="L2927">
        <v>2925</v>
      </c>
      <c r="M2927" s="25"/>
      <c r="O2927" s="25"/>
      <c r="Q2927" s="25"/>
    </row>
    <row r="2928" spans="1:17" x14ac:dyDescent="0.25">
      <c r="A2928" s="5">
        <f>+'Net Hash Rate'!B2927</f>
        <v>42747</v>
      </c>
      <c r="B2928">
        <f>+'Net Hash Rate'!G2927</f>
        <v>802.8289794921875</v>
      </c>
      <c r="C2928">
        <v>363.68392060507125</v>
      </c>
      <c r="D2928" s="25">
        <f t="shared" si="135"/>
        <v>439.14505888711625</v>
      </c>
      <c r="E2928">
        <v>471.84895835896396</v>
      </c>
      <c r="F2928" s="25">
        <f t="shared" si="136"/>
        <v>330.98002113322354</v>
      </c>
      <c r="G2928">
        <v>892.01604751395996</v>
      </c>
      <c r="H2928" s="25">
        <f t="shared" si="137"/>
        <v>-89.187068021772461</v>
      </c>
      <c r="K2928">
        <v>9.7438891828163658</v>
      </c>
      <c r="L2928">
        <v>2926</v>
      </c>
      <c r="M2928" s="25"/>
      <c r="O2928" s="25"/>
      <c r="Q2928" s="25"/>
    </row>
    <row r="2929" spans="1:17" x14ac:dyDescent="0.25">
      <c r="A2929" s="5">
        <f>+'Net Hash Rate'!B2928</f>
        <v>42748</v>
      </c>
      <c r="B2929">
        <f>+'Net Hash Rate'!G2928</f>
        <v>826.1209716796875</v>
      </c>
      <c r="C2929">
        <v>365.4114158478742</v>
      </c>
      <c r="D2929" s="25">
        <f t="shared" si="135"/>
        <v>460.7095558318133</v>
      </c>
      <c r="E2929">
        <v>473.34680258404978</v>
      </c>
      <c r="F2929" s="25">
        <f t="shared" si="136"/>
        <v>352.77416909563772</v>
      </c>
      <c r="G2929">
        <v>892.62181236072377</v>
      </c>
      <c r="H2929" s="25">
        <f t="shared" si="137"/>
        <v>-66.500840681036266</v>
      </c>
      <c r="K2929">
        <v>10.244118888451293</v>
      </c>
      <c r="L2929">
        <v>2927</v>
      </c>
      <c r="M2929" s="25"/>
      <c r="O2929" s="25"/>
      <c r="Q2929" s="25"/>
    </row>
    <row r="2930" spans="1:17" x14ac:dyDescent="0.25">
      <c r="A2930" s="5">
        <f>+'Net Hash Rate'!B2929</f>
        <v>42749</v>
      </c>
      <c r="B2930">
        <f>+'Net Hash Rate'!G2929</f>
        <v>818.63897705078125</v>
      </c>
      <c r="C2930">
        <v>365.72430938863459</v>
      </c>
      <c r="D2930" s="25">
        <f t="shared" si="135"/>
        <v>452.91466766214666</v>
      </c>
      <c r="E2930">
        <v>474.06468113059714</v>
      </c>
      <c r="F2930" s="25">
        <f t="shared" si="136"/>
        <v>344.57429592018411</v>
      </c>
      <c r="G2930">
        <v>894.91285516225071</v>
      </c>
      <c r="H2930" s="25">
        <f t="shared" si="137"/>
        <v>-76.273878111469458</v>
      </c>
      <c r="K2930">
        <v>10.033150015195448</v>
      </c>
      <c r="L2930">
        <v>2928</v>
      </c>
      <c r="M2930" s="25"/>
      <c r="O2930" s="25"/>
      <c r="Q2930" s="25"/>
    </row>
    <row r="2931" spans="1:17" x14ac:dyDescent="0.25">
      <c r="A2931" s="5">
        <f>+'Net Hash Rate'!B2930</f>
        <v>42750</v>
      </c>
      <c r="B2931">
        <f>+'Net Hash Rate'!G2930</f>
        <v>822.4219970703125</v>
      </c>
      <c r="C2931">
        <v>366.25394217031544</v>
      </c>
      <c r="D2931" s="25">
        <f t="shared" si="135"/>
        <v>456.16805489999706</v>
      </c>
      <c r="E2931">
        <v>474.65207199426771</v>
      </c>
      <c r="F2931" s="25">
        <f t="shared" si="136"/>
        <v>347.76992507604479</v>
      </c>
      <c r="G2931">
        <v>895.72460729541081</v>
      </c>
      <c r="H2931" s="25">
        <f t="shared" si="137"/>
        <v>-73.302610225098306</v>
      </c>
      <c r="K2931">
        <v>10.099835979993793</v>
      </c>
      <c r="L2931">
        <v>2929</v>
      </c>
      <c r="M2931" s="25"/>
      <c r="O2931" s="25"/>
      <c r="Q2931" s="25"/>
    </row>
    <row r="2932" spans="1:17" x14ac:dyDescent="0.25">
      <c r="A2932" s="5">
        <f>+'Net Hash Rate'!B2931</f>
        <v>42751</v>
      </c>
      <c r="B2932">
        <f>+'Net Hash Rate'!G2931</f>
        <v>830.26397705078125</v>
      </c>
      <c r="C2932">
        <v>364.29620309393005</v>
      </c>
      <c r="D2932" s="25">
        <f t="shared" si="135"/>
        <v>465.9677739568512</v>
      </c>
      <c r="E2932">
        <v>471.64782389545394</v>
      </c>
      <c r="F2932" s="25">
        <f t="shared" si="136"/>
        <v>358.61615315532731</v>
      </c>
      <c r="G2932">
        <v>888.65519489897474</v>
      </c>
      <c r="H2932" s="25">
        <f t="shared" si="137"/>
        <v>-58.391217848193492</v>
      </c>
      <c r="K2932">
        <v>10.41738027937223</v>
      </c>
      <c r="L2932">
        <v>2930</v>
      </c>
      <c r="M2932" s="25"/>
      <c r="O2932" s="25"/>
      <c r="Q2932" s="25"/>
    </row>
    <row r="2933" spans="1:17" x14ac:dyDescent="0.25">
      <c r="A2933" s="5">
        <f>+'Net Hash Rate'!B2932</f>
        <v>42752</v>
      </c>
      <c r="B2933">
        <f>+'Net Hash Rate'!G2932</f>
        <v>904.4539794921875</v>
      </c>
      <c r="C2933">
        <v>369.90709724839576</v>
      </c>
      <c r="D2933" s="25">
        <f t="shared" si="135"/>
        <v>534.54688224379174</v>
      </c>
      <c r="E2933">
        <v>476.56862222168348</v>
      </c>
      <c r="F2933" s="25">
        <f t="shared" si="136"/>
        <v>427.88535727050402</v>
      </c>
      <c r="G2933">
        <v>890.89531598041947</v>
      </c>
      <c r="H2933" s="25">
        <f t="shared" si="137"/>
        <v>13.558663511768032</v>
      </c>
      <c r="K2933">
        <v>12.027884635123977</v>
      </c>
      <c r="L2933">
        <v>2931</v>
      </c>
      <c r="M2933" s="25"/>
      <c r="O2933" s="25"/>
      <c r="Q2933" s="25"/>
    </row>
    <row r="2934" spans="1:17" x14ac:dyDescent="0.25">
      <c r="A2934" s="5">
        <f>+'Net Hash Rate'!B2933</f>
        <v>42753</v>
      </c>
      <c r="B2934">
        <f>+'Net Hash Rate'!G2933</f>
        <v>884.2509765625</v>
      </c>
      <c r="C2934">
        <v>369.04558001216373</v>
      </c>
      <c r="D2934" s="25">
        <f t="shared" si="135"/>
        <v>515.20539655033622</v>
      </c>
      <c r="E2934">
        <v>476.1493751364406</v>
      </c>
      <c r="F2934" s="25">
        <f t="shared" si="136"/>
        <v>408.1016014260594</v>
      </c>
      <c r="G2934">
        <v>892.19406729669424</v>
      </c>
      <c r="H2934" s="25">
        <f t="shared" si="137"/>
        <v>-7.9430907341942429</v>
      </c>
      <c r="K2934">
        <v>11.544809876121134</v>
      </c>
      <c r="L2934">
        <v>2932</v>
      </c>
      <c r="M2934" s="25"/>
      <c r="O2934" s="25"/>
      <c r="Q2934" s="25"/>
    </row>
    <row r="2935" spans="1:17" x14ac:dyDescent="0.25">
      <c r="A2935" s="5">
        <f>+'Net Hash Rate'!B2934</f>
        <v>42754</v>
      </c>
      <c r="B2935">
        <f>+'Net Hash Rate'!G2934</f>
        <v>898.02099609375</v>
      </c>
      <c r="C2935">
        <v>370.00336389452673</v>
      </c>
      <c r="D2935" s="25">
        <f t="shared" si="135"/>
        <v>528.01763219922327</v>
      </c>
      <c r="E2935">
        <v>476.94715699049016</v>
      </c>
      <c r="F2935" s="25">
        <f t="shared" si="136"/>
        <v>421.07383910325984</v>
      </c>
      <c r="G2935">
        <v>892.37032127175939</v>
      </c>
      <c r="H2935" s="25">
        <f t="shared" si="137"/>
        <v>5.6506748219906058</v>
      </c>
      <c r="K2935">
        <v>11.849610721596594</v>
      </c>
      <c r="L2935">
        <v>2933</v>
      </c>
      <c r="M2935" s="25"/>
      <c r="O2935" s="25"/>
      <c r="Q2935" s="25"/>
    </row>
    <row r="2936" spans="1:17" x14ac:dyDescent="0.25">
      <c r="A2936" s="5">
        <f>+'Net Hash Rate'!B2935</f>
        <v>42755</v>
      </c>
      <c r="B2936">
        <f>+'Net Hash Rate'!G2935</f>
        <v>891.6240234375</v>
      </c>
      <c r="C2936">
        <v>371.19727218688223</v>
      </c>
      <c r="D2936" s="25">
        <f t="shared" si="135"/>
        <v>520.42675125061783</v>
      </c>
      <c r="E2936">
        <v>478.84089343641409</v>
      </c>
      <c r="F2936" s="25">
        <f t="shared" si="136"/>
        <v>412.78313000108591</v>
      </c>
      <c r="G2936">
        <v>896.98254018022112</v>
      </c>
      <c r="H2936" s="25">
        <f t="shared" si="137"/>
        <v>-5.3585167427211218</v>
      </c>
      <c r="K2936">
        <v>11.603327614797355</v>
      </c>
      <c r="L2936">
        <v>2934</v>
      </c>
      <c r="M2936" s="25"/>
      <c r="O2936" s="25"/>
      <c r="Q2936" s="25"/>
    </row>
    <row r="2937" spans="1:17" x14ac:dyDescent="0.25">
      <c r="A2937" s="5">
        <f>+'Net Hash Rate'!B2936</f>
        <v>42756</v>
      </c>
      <c r="B2937">
        <f>+'Net Hash Rate'!G2936</f>
        <v>920.010986328125</v>
      </c>
      <c r="C2937">
        <v>374.60732768483632</v>
      </c>
      <c r="D2937" s="25">
        <f t="shared" si="135"/>
        <v>545.40365864328874</v>
      </c>
      <c r="E2937">
        <v>482.46901833235995</v>
      </c>
      <c r="F2937" s="25">
        <f t="shared" si="136"/>
        <v>437.54196799576505</v>
      </c>
      <c r="G2937">
        <v>901.45775565266547</v>
      </c>
      <c r="H2937" s="25">
        <f t="shared" si="137"/>
        <v>18.553230675459531</v>
      </c>
      <c r="K2937">
        <v>12.13562269315257</v>
      </c>
      <c r="L2937">
        <v>2935</v>
      </c>
      <c r="M2937" s="25"/>
      <c r="O2937" s="25"/>
      <c r="Q2937" s="25"/>
    </row>
    <row r="2938" spans="1:17" x14ac:dyDescent="0.25">
      <c r="A2938" s="5">
        <f>+'Net Hash Rate'!B2937</f>
        <v>42757</v>
      </c>
      <c r="B2938">
        <f>+'Net Hash Rate'!G2937</f>
        <v>925.33099365234375</v>
      </c>
      <c r="C2938">
        <v>422.58118437378954</v>
      </c>
      <c r="D2938" s="25">
        <f t="shared" si="135"/>
        <v>502.74980927855421</v>
      </c>
      <c r="E2938">
        <v>548.54990262680076</v>
      </c>
      <c r="F2938" s="25">
        <f t="shared" si="136"/>
        <v>376.78109102554299</v>
      </c>
      <c r="G2938">
        <v>1037.8753886806235</v>
      </c>
      <c r="H2938" s="25">
        <f t="shared" si="137"/>
        <v>-112.54439502827972</v>
      </c>
      <c r="K2938">
        <v>9.5785648929525866</v>
      </c>
      <c r="L2938">
        <v>2936</v>
      </c>
      <c r="M2938" s="25"/>
      <c r="O2938" s="25"/>
      <c r="Q2938" s="25"/>
    </row>
    <row r="2939" spans="1:17" x14ac:dyDescent="0.25">
      <c r="A2939" s="5">
        <f>+'Net Hash Rate'!B2938</f>
        <v>42758</v>
      </c>
      <c r="B2939">
        <f>+'Net Hash Rate'!G2938</f>
        <v>912.68798828125</v>
      </c>
      <c r="C2939">
        <v>416.32766723664611</v>
      </c>
      <c r="D2939" s="25">
        <f t="shared" si="135"/>
        <v>496.36032104460389</v>
      </c>
      <c r="E2939">
        <v>540.39216229085685</v>
      </c>
      <c r="F2939" s="25">
        <f t="shared" si="136"/>
        <v>372.29582599039315</v>
      </c>
      <c r="G2939">
        <v>1022.3206933289388</v>
      </c>
      <c r="H2939" s="25">
        <f t="shared" si="137"/>
        <v>-109.63270504768877</v>
      </c>
      <c r="K2939">
        <v>9.6019797604989083</v>
      </c>
      <c r="L2939">
        <v>2937</v>
      </c>
      <c r="M2939" s="25"/>
      <c r="O2939" s="25"/>
      <c r="Q2939" s="25"/>
    </row>
    <row r="2940" spans="1:17" x14ac:dyDescent="0.25">
      <c r="A2940" s="5">
        <f>+'Net Hash Rate'!B2939</f>
        <v>42759</v>
      </c>
      <c r="B2940">
        <f>+'Net Hash Rate'!G2939</f>
        <v>885.64801025390625</v>
      </c>
      <c r="C2940">
        <v>407.04807998122067</v>
      </c>
      <c r="D2940" s="25">
        <f t="shared" si="135"/>
        <v>478.59993027268558</v>
      </c>
      <c r="E2940">
        <v>528.60288443961417</v>
      </c>
      <c r="F2940" s="25">
        <f t="shared" si="136"/>
        <v>357.04512581429208</v>
      </c>
      <c r="G2940">
        <v>1000.7825223582436</v>
      </c>
      <c r="H2940" s="25">
        <f t="shared" si="137"/>
        <v>-115.13451210433732</v>
      </c>
      <c r="K2940">
        <v>9.4495634111081781</v>
      </c>
      <c r="L2940">
        <v>2938</v>
      </c>
      <c r="M2940" s="25"/>
      <c r="O2940" s="25"/>
      <c r="Q2940" s="25"/>
    </row>
    <row r="2941" spans="1:17" x14ac:dyDescent="0.25">
      <c r="A2941" s="5">
        <f>+'Net Hash Rate'!B2940</f>
        <v>42760</v>
      </c>
      <c r="B2941">
        <f>+'Net Hash Rate'!G2940</f>
        <v>894.1099853515625</v>
      </c>
      <c r="C2941">
        <v>411.20118311723763</v>
      </c>
      <c r="D2941" s="25">
        <f t="shared" si="135"/>
        <v>482.90880223432487</v>
      </c>
      <c r="E2941">
        <v>534.01812688818518</v>
      </c>
      <c r="F2941" s="25">
        <f t="shared" si="136"/>
        <v>360.09185846337732</v>
      </c>
      <c r="G2941">
        <v>1011.1005449664317</v>
      </c>
      <c r="H2941" s="25">
        <f t="shared" si="137"/>
        <v>-116.9905596148692</v>
      </c>
      <c r="K2941">
        <v>9.4366549905676393</v>
      </c>
      <c r="L2941">
        <v>2939</v>
      </c>
      <c r="M2941" s="25"/>
      <c r="O2941" s="25"/>
      <c r="Q2941" s="25"/>
    </row>
    <row r="2942" spans="1:17" x14ac:dyDescent="0.25">
      <c r="A2942" s="5">
        <f>+'Net Hash Rate'!B2941</f>
        <v>42761</v>
      </c>
      <c r="B2942">
        <f>+'Net Hash Rate'!G2941</f>
        <v>915.0999755859375</v>
      </c>
      <c r="C2942">
        <v>417.7886957847719</v>
      </c>
      <c r="D2942" s="25">
        <f t="shared" si="135"/>
        <v>497.3112798011656</v>
      </c>
      <c r="E2942">
        <v>542.31876057138447</v>
      </c>
      <c r="F2942" s="25">
        <f t="shared" si="136"/>
        <v>372.78121501455303</v>
      </c>
      <c r="G2942">
        <v>1026.0557972349804</v>
      </c>
      <c r="H2942" s="25">
        <f t="shared" si="137"/>
        <v>-110.95582164904295</v>
      </c>
      <c r="K2942">
        <v>9.5844089824251615</v>
      </c>
      <c r="L2942">
        <v>2940</v>
      </c>
      <c r="M2942" s="25"/>
      <c r="O2942" s="25"/>
      <c r="Q2942" s="25"/>
    </row>
    <row r="2943" spans="1:17" x14ac:dyDescent="0.25">
      <c r="A2943" s="5">
        <f>+'Net Hash Rate'!B2942</f>
        <v>42762</v>
      </c>
      <c r="B2943">
        <f>+'Net Hash Rate'!G2942</f>
        <v>918.56201171875</v>
      </c>
      <c r="C2943">
        <v>416.92562159215612</v>
      </c>
      <c r="D2943" s="25">
        <f t="shared" si="135"/>
        <v>501.63639012659388</v>
      </c>
      <c r="E2943">
        <v>540.99414400921728</v>
      </c>
      <c r="F2943" s="25">
        <f t="shared" si="136"/>
        <v>377.56786770953272</v>
      </c>
      <c r="G2943">
        <v>1022.938319338292</v>
      </c>
      <c r="H2943" s="25">
        <f t="shared" si="137"/>
        <v>-104.37630761954199</v>
      </c>
      <c r="K2943">
        <v>9.7037291397472707</v>
      </c>
      <c r="L2943">
        <v>2941</v>
      </c>
      <c r="M2943" s="25"/>
      <c r="O2943" s="25"/>
      <c r="Q2943" s="25"/>
    </row>
    <row r="2944" spans="1:17" x14ac:dyDescent="0.25">
      <c r="A2944" s="5">
        <f>+'Net Hash Rate'!B2943</f>
        <v>42763</v>
      </c>
      <c r="B2944">
        <f>+'Net Hash Rate'!G2943</f>
        <v>920.280029296875</v>
      </c>
      <c r="C2944">
        <v>413.65080428413313</v>
      </c>
      <c r="D2944" s="25">
        <f t="shared" si="135"/>
        <v>506.62922501274187</v>
      </c>
      <c r="E2944">
        <v>536.4038632710143</v>
      </c>
      <c r="F2944" s="25">
        <f t="shared" si="136"/>
        <v>383.8761660258607</v>
      </c>
      <c r="G2944">
        <v>1013.2381209055543</v>
      </c>
      <c r="H2944" s="25">
        <f t="shared" si="137"/>
        <v>-92.958091608679297</v>
      </c>
      <c r="K2944">
        <v>9.9053347433119825</v>
      </c>
      <c r="L2944">
        <v>2942</v>
      </c>
      <c r="M2944" s="25"/>
      <c r="O2944" s="25"/>
      <c r="Q2944" s="25"/>
    </row>
    <row r="2945" spans="1:17" x14ac:dyDescent="0.25">
      <c r="A2945" s="5">
        <f>+'Net Hash Rate'!B2944</f>
        <v>42764</v>
      </c>
      <c r="B2945">
        <f>+'Net Hash Rate'!G2944</f>
        <v>914.04400634765625</v>
      </c>
      <c r="C2945">
        <v>415.04117164685306</v>
      </c>
      <c r="D2945" s="25">
        <f t="shared" si="135"/>
        <v>499.00283470080319</v>
      </c>
      <c r="E2945">
        <v>538.56289795191333</v>
      </c>
      <c r="F2945" s="25">
        <f t="shared" si="136"/>
        <v>375.48110839574292</v>
      </c>
      <c r="G2945">
        <v>1018.383043783919</v>
      </c>
      <c r="H2945" s="25">
        <f t="shared" si="137"/>
        <v>-104.33903743626274</v>
      </c>
      <c r="K2945">
        <v>9.6955154296031338</v>
      </c>
      <c r="L2945">
        <v>2943</v>
      </c>
      <c r="M2945" s="25"/>
      <c r="O2945" s="25"/>
      <c r="Q2945" s="25"/>
    </row>
    <row r="2946" spans="1:17" x14ac:dyDescent="0.25">
      <c r="A2946" s="5">
        <f>+'Net Hash Rate'!B2945</f>
        <v>42765</v>
      </c>
      <c r="B2946">
        <f>+'Net Hash Rate'!G2945</f>
        <v>920.24102783203125</v>
      </c>
      <c r="C2946">
        <v>414.61645019481563</v>
      </c>
      <c r="D2946" s="25">
        <f t="shared" si="135"/>
        <v>505.62457763721562</v>
      </c>
      <c r="E2946">
        <v>537.73955366810969</v>
      </c>
      <c r="F2946" s="25">
        <f t="shared" si="136"/>
        <v>382.50147416392156</v>
      </c>
      <c r="G2946">
        <v>1016.0112491101207</v>
      </c>
      <c r="H2946" s="25">
        <f t="shared" si="137"/>
        <v>-95.77022127808948</v>
      </c>
      <c r="K2946">
        <v>9.8559811448590526</v>
      </c>
      <c r="L2946">
        <v>2944</v>
      </c>
      <c r="M2946" s="25"/>
      <c r="O2946" s="25"/>
      <c r="Q2946" s="25"/>
    </row>
    <row r="2947" spans="1:17" x14ac:dyDescent="0.25">
      <c r="A2947" s="5">
        <f>+'Net Hash Rate'!B2946</f>
        <v>42766</v>
      </c>
      <c r="B2947">
        <f>+'Net Hash Rate'!G2946</f>
        <v>967.6669921875</v>
      </c>
      <c r="C2947">
        <v>413.24944376271827</v>
      </c>
      <c r="D2947" s="25">
        <f t="shared" si="135"/>
        <v>554.41754842478167</v>
      </c>
      <c r="E2947">
        <v>534.04070870329656</v>
      </c>
      <c r="F2947" s="25">
        <f t="shared" si="136"/>
        <v>433.62628348420344</v>
      </c>
      <c r="G2947">
        <v>1003.2543773649727</v>
      </c>
      <c r="H2947" s="25">
        <f t="shared" si="137"/>
        <v>-35.587385177472697</v>
      </c>
      <c r="K2947">
        <v>11.015714727998322</v>
      </c>
      <c r="L2947">
        <v>2945</v>
      </c>
      <c r="M2947" s="25"/>
      <c r="O2947" s="25"/>
      <c r="Q2947" s="25"/>
    </row>
    <row r="2948" spans="1:17" x14ac:dyDescent="0.25">
      <c r="A2948" s="5">
        <f>+'Net Hash Rate'!B2947</f>
        <v>42767</v>
      </c>
      <c r="B2948">
        <f>+'Net Hash Rate'!G2947</f>
        <v>987.34600830078125</v>
      </c>
      <c r="C2948">
        <v>419.77805674063359</v>
      </c>
      <c r="D2948" s="25">
        <f t="shared" ref="D2948:D3011" si="138">+B2948-C2948</f>
        <v>567.56795156014766</v>
      </c>
      <c r="E2948">
        <v>542.30999824098069</v>
      </c>
      <c r="F2948" s="25">
        <f t="shared" ref="F2948:F3011" si="139">+B2948-E2948</f>
        <v>445.03601005980056</v>
      </c>
      <c r="G2948">
        <v>1018.2853249990785</v>
      </c>
      <c r="H2948" s="25">
        <f t="shared" ref="H2948:H3011" si="140">+B2948-G2948</f>
        <v>-30.939316698297262</v>
      </c>
      <c r="K2948">
        <v>11.116799971218088</v>
      </c>
      <c r="L2948">
        <v>2946</v>
      </c>
      <c r="M2948" s="25"/>
      <c r="O2948" s="25"/>
      <c r="Q2948" s="25"/>
    </row>
    <row r="2949" spans="1:17" x14ac:dyDescent="0.25">
      <c r="A2949" s="5">
        <f>+'Net Hash Rate'!B2948</f>
        <v>42768</v>
      </c>
      <c r="B2949">
        <f>+'Net Hash Rate'!G2948</f>
        <v>1007.7899780273438</v>
      </c>
      <c r="C2949">
        <v>419.30076063031794</v>
      </c>
      <c r="D2949" s="25">
        <f t="shared" si="138"/>
        <v>588.48921739702587</v>
      </c>
      <c r="E2949">
        <v>540.87025314241737</v>
      </c>
      <c r="F2949" s="25">
        <f t="shared" si="139"/>
        <v>466.91972488492638</v>
      </c>
      <c r="G2949">
        <v>1013.106946805668</v>
      </c>
      <c r="H2949" s="25">
        <f t="shared" si="140"/>
        <v>-5.3169687783242807</v>
      </c>
      <c r="K2949">
        <v>11.617833492331892</v>
      </c>
      <c r="L2949">
        <v>2947</v>
      </c>
      <c r="M2949" s="25"/>
      <c r="O2949" s="25"/>
      <c r="Q2949" s="25"/>
    </row>
    <row r="2950" spans="1:17" x14ac:dyDescent="0.25">
      <c r="A2950" s="5">
        <f>+'Net Hash Rate'!B2949</f>
        <v>42769</v>
      </c>
      <c r="B2950">
        <f>+'Net Hash Rate'!G2949</f>
        <v>1018.1099853515625</v>
      </c>
      <c r="C2950">
        <v>415.890179617537</v>
      </c>
      <c r="D2950" s="25">
        <f t="shared" si="138"/>
        <v>602.2198057340255</v>
      </c>
      <c r="E2950">
        <v>535.76408183962519</v>
      </c>
      <c r="F2950" s="25">
        <f t="shared" si="139"/>
        <v>482.34590351193731</v>
      </c>
      <c r="G2950">
        <v>1001.4142550213259</v>
      </c>
      <c r="H2950" s="25">
        <f t="shared" si="140"/>
        <v>16.695730330236643</v>
      </c>
      <c r="K2950">
        <v>12.057065858120897</v>
      </c>
      <c r="L2950">
        <v>2948</v>
      </c>
      <c r="M2950" s="25"/>
      <c r="O2950" s="25"/>
      <c r="Q2950" s="25"/>
    </row>
    <row r="2951" spans="1:17" x14ac:dyDescent="0.25">
      <c r="A2951" s="5">
        <f>+'Net Hash Rate'!B2950</f>
        <v>42770</v>
      </c>
      <c r="B2951">
        <f>+'Net Hash Rate'!G2950</f>
        <v>1033.6500244140625</v>
      </c>
      <c r="C2951">
        <v>446.19169990213129</v>
      </c>
      <c r="D2951" s="25">
        <f t="shared" si="138"/>
        <v>587.45832451193121</v>
      </c>
      <c r="E2951">
        <v>577.03760273753483</v>
      </c>
      <c r="F2951" s="25">
        <f t="shared" si="139"/>
        <v>456.61242167652767</v>
      </c>
      <c r="G2951">
        <v>1085.3085123016592</v>
      </c>
      <c r="H2951" s="25">
        <f t="shared" si="140"/>
        <v>-51.658487887596721</v>
      </c>
      <c r="K2951">
        <v>10.7752703621313</v>
      </c>
      <c r="L2951">
        <v>2949</v>
      </c>
      <c r="M2951" s="25"/>
      <c r="O2951" s="25"/>
      <c r="Q2951" s="25"/>
    </row>
    <row r="2952" spans="1:17" x14ac:dyDescent="0.25">
      <c r="A2952" s="5">
        <f>+'Net Hash Rate'!B2951</f>
        <v>42771</v>
      </c>
      <c r="B2952">
        <f>+'Net Hash Rate'!G2951</f>
        <v>1013.989990234375</v>
      </c>
      <c r="C2952">
        <v>444.42529299339606</v>
      </c>
      <c r="D2952" s="25">
        <f t="shared" si="138"/>
        <v>569.56469724097894</v>
      </c>
      <c r="E2952">
        <v>575.34737538437935</v>
      </c>
      <c r="F2952" s="25">
        <f t="shared" si="139"/>
        <v>438.64261484999565</v>
      </c>
      <c r="G2952">
        <v>1083.9142044321543</v>
      </c>
      <c r="H2952" s="25">
        <f t="shared" si="140"/>
        <v>-69.924214197779293</v>
      </c>
      <c r="K2952">
        <v>10.440983281155711</v>
      </c>
      <c r="L2952">
        <v>2950</v>
      </c>
      <c r="M2952" s="25"/>
      <c r="O2952" s="25"/>
      <c r="Q2952" s="25"/>
    </row>
    <row r="2953" spans="1:17" x14ac:dyDescent="0.25">
      <c r="A2953" s="5">
        <f>+'Net Hash Rate'!B2952</f>
        <v>42772</v>
      </c>
      <c r="B2953">
        <f>+'Net Hash Rate'!G2952</f>
        <v>1024.6099853515625</v>
      </c>
      <c r="C2953">
        <v>435.77988455460121</v>
      </c>
      <c r="D2953" s="25">
        <f t="shared" si="138"/>
        <v>588.83010079696123</v>
      </c>
      <c r="E2953">
        <v>562.99696215195388</v>
      </c>
      <c r="F2953" s="25">
        <f t="shared" si="139"/>
        <v>461.61302319960862</v>
      </c>
      <c r="G2953">
        <v>1057.1717000788706</v>
      </c>
      <c r="H2953" s="25">
        <f t="shared" si="140"/>
        <v>-32.561714727308072</v>
      </c>
      <c r="K2953">
        <v>11.108510497195324</v>
      </c>
      <c r="L2953">
        <v>2951</v>
      </c>
      <c r="M2953" s="25"/>
      <c r="O2953" s="25"/>
      <c r="Q2953" s="25"/>
    </row>
    <row r="2954" spans="1:17" x14ac:dyDescent="0.25">
      <c r="A2954" s="5">
        <f>+'Net Hash Rate'!B2953</f>
        <v>42773</v>
      </c>
      <c r="B2954">
        <f>+'Net Hash Rate'!G2953</f>
        <v>1052.5400390625</v>
      </c>
      <c r="C2954">
        <v>441.08068063071158</v>
      </c>
      <c r="D2954" s="25">
        <f t="shared" si="138"/>
        <v>611.45935843178836</v>
      </c>
      <c r="E2954">
        <v>569.25490112664977</v>
      </c>
      <c r="F2954" s="25">
        <f t="shared" si="139"/>
        <v>483.28513793585023</v>
      </c>
      <c r="G2954">
        <v>1067.1476606431229</v>
      </c>
      <c r="H2954" s="25">
        <f t="shared" si="140"/>
        <v>-14.60762158062289</v>
      </c>
      <c r="K2954">
        <v>11.449279383624518</v>
      </c>
      <c r="L2954">
        <v>2952</v>
      </c>
      <c r="M2954" s="25"/>
      <c r="O2954" s="25"/>
      <c r="Q2954" s="25"/>
    </row>
    <row r="2955" spans="1:17" x14ac:dyDescent="0.25">
      <c r="A2955" s="5">
        <f>+'Net Hash Rate'!B2954</f>
        <v>42774</v>
      </c>
      <c r="B2955">
        <f>+'Net Hash Rate'!G2954</f>
        <v>1054.3399658203125</v>
      </c>
      <c r="C2955">
        <v>442.4652430463774</v>
      </c>
      <c r="D2955" s="25">
        <f t="shared" si="138"/>
        <v>611.8747227739351</v>
      </c>
      <c r="E2955">
        <v>571.09920899478732</v>
      </c>
      <c r="F2955" s="25">
        <f t="shared" si="139"/>
        <v>483.24075682552518</v>
      </c>
      <c r="G2955">
        <v>1070.7778497213856</v>
      </c>
      <c r="H2955" s="25">
        <f t="shared" si="140"/>
        <v>-16.437883901073064</v>
      </c>
      <c r="K2955">
        <v>11.416108675731893</v>
      </c>
      <c r="L2955">
        <v>2953</v>
      </c>
      <c r="M2955" s="25"/>
      <c r="O2955" s="25"/>
      <c r="Q2955" s="25"/>
    </row>
    <row r="2956" spans="1:17" x14ac:dyDescent="0.25">
      <c r="A2956" s="5">
        <f>+'Net Hash Rate'!B2955</f>
        <v>42775</v>
      </c>
      <c r="B2956">
        <f>+'Net Hash Rate'!G2955</f>
        <v>988.947998046875</v>
      </c>
      <c r="C2956">
        <v>436.91327860291665</v>
      </c>
      <c r="D2956" s="25">
        <f t="shared" si="138"/>
        <v>552.03471944395835</v>
      </c>
      <c r="E2956">
        <v>565.92403931962224</v>
      </c>
      <c r="F2956" s="25">
        <f t="shared" si="139"/>
        <v>423.02395872725276</v>
      </c>
      <c r="G2956">
        <v>1067.0663393236648</v>
      </c>
      <c r="H2956" s="25">
        <f t="shared" si="140"/>
        <v>-78.118341276789806</v>
      </c>
      <c r="K2956">
        <v>10.269556735463393</v>
      </c>
      <c r="L2956">
        <v>2954</v>
      </c>
      <c r="M2956" s="25"/>
      <c r="O2956" s="25"/>
      <c r="Q2956" s="25"/>
    </row>
    <row r="2957" spans="1:17" x14ac:dyDescent="0.25">
      <c r="A2957" s="5">
        <f>+'Net Hash Rate'!B2956</f>
        <v>42776</v>
      </c>
      <c r="B2957">
        <f>+'Net Hash Rate'!G2956</f>
        <v>993.0789794921875</v>
      </c>
      <c r="C2957">
        <v>441.49745329893477</v>
      </c>
      <c r="D2957" s="25">
        <f t="shared" si="138"/>
        <v>551.58152619325278</v>
      </c>
      <c r="E2957">
        <v>572.10017952246142</v>
      </c>
      <c r="F2957" s="25">
        <f t="shared" si="139"/>
        <v>420.97879996972608</v>
      </c>
      <c r="G2957">
        <v>1079.4264695377501</v>
      </c>
      <c r="H2957" s="25">
        <f t="shared" si="140"/>
        <v>-86.347490045562608</v>
      </c>
      <c r="K2957">
        <v>10.136049232219912</v>
      </c>
      <c r="L2957">
        <v>2955</v>
      </c>
      <c r="M2957" s="25"/>
      <c r="O2957" s="25"/>
      <c r="Q2957" s="25"/>
    </row>
    <row r="2958" spans="1:17" x14ac:dyDescent="0.25">
      <c r="A2958" s="5">
        <f>+'Net Hash Rate'!B2957</f>
        <v>42777</v>
      </c>
      <c r="B2958">
        <f>+'Net Hash Rate'!G2957</f>
        <v>1010</v>
      </c>
      <c r="C2958">
        <v>443.49378153520905</v>
      </c>
      <c r="D2958" s="25">
        <f t="shared" si="138"/>
        <v>566.50621846479089</v>
      </c>
      <c r="E2958">
        <v>574.21262109005397</v>
      </c>
      <c r="F2958" s="25">
        <f t="shared" si="139"/>
        <v>435.78737890994603</v>
      </c>
      <c r="G2958">
        <v>1081.9899533408488</v>
      </c>
      <c r="H2958" s="25">
        <f t="shared" si="140"/>
        <v>-71.989953340848842</v>
      </c>
      <c r="K2958">
        <v>10.401063296963036</v>
      </c>
      <c r="L2958">
        <v>2956</v>
      </c>
      <c r="M2958" s="25"/>
      <c r="O2958" s="25"/>
      <c r="Q2958" s="25"/>
    </row>
    <row r="2959" spans="1:17" x14ac:dyDescent="0.25">
      <c r="A2959" s="5">
        <f>+'Net Hash Rate'!B2958</f>
        <v>42778</v>
      </c>
      <c r="B2959">
        <f>+'Net Hash Rate'!G2958</f>
        <v>999.51300048828125</v>
      </c>
      <c r="C2959">
        <v>447.61150420786572</v>
      </c>
      <c r="D2959" s="25">
        <f t="shared" si="138"/>
        <v>551.90149628041559</v>
      </c>
      <c r="E2959">
        <v>580.30220079033211</v>
      </c>
      <c r="F2959" s="25">
        <f t="shared" si="139"/>
        <v>419.21079969794914</v>
      </c>
      <c r="G2959">
        <v>1095.7392116649216</v>
      </c>
      <c r="H2959" s="25">
        <f t="shared" si="140"/>
        <v>-96.22621117664039</v>
      </c>
      <c r="K2959">
        <v>9.9823395700526092</v>
      </c>
      <c r="L2959">
        <v>2957</v>
      </c>
      <c r="M2959" s="25"/>
      <c r="O2959" s="25"/>
      <c r="Q2959" s="25"/>
    </row>
    <row r="2960" spans="1:17" x14ac:dyDescent="0.25">
      <c r="A2960" s="5">
        <f>+'Net Hash Rate'!B2959</f>
        <v>42779</v>
      </c>
      <c r="B2960">
        <f>+'Net Hash Rate'!G2959</f>
        <v>996.85699462890625</v>
      </c>
      <c r="C2960">
        <v>441.9641195119587</v>
      </c>
      <c r="D2960" s="25">
        <f t="shared" si="138"/>
        <v>554.89287511694761</v>
      </c>
      <c r="E2960">
        <v>572.60076252756437</v>
      </c>
      <c r="F2960" s="25">
        <f t="shared" si="139"/>
        <v>424.25623210134188</v>
      </c>
      <c r="G2960">
        <v>1080.0588023216844</v>
      </c>
      <c r="H2960" s="25">
        <f t="shared" si="140"/>
        <v>-83.201807692778175</v>
      </c>
      <c r="K2960">
        <v>10.194252313430807</v>
      </c>
      <c r="L2960">
        <v>2958</v>
      </c>
      <c r="M2960" s="25"/>
      <c r="O2960" s="25"/>
      <c r="Q2960" s="25"/>
    </row>
    <row r="2961" spans="1:17" x14ac:dyDescent="0.25">
      <c r="A2961" s="5">
        <f>+'Net Hash Rate'!B2960</f>
        <v>42780</v>
      </c>
      <c r="B2961">
        <f>+'Net Hash Rate'!G2960</f>
        <v>1009.25</v>
      </c>
      <c r="C2961">
        <v>443.18004503160756</v>
      </c>
      <c r="D2961" s="25">
        <f t="shared" si="138"/>
        <v>566.06995496839249</v>
      </c>
      <c r="E2961">
        <v>573.80776655630825</v>
      </c>
      <c r="F2961" s="25">
        <f t="shared" si="139"/>
        <v>435.44223344369175</v>
      </c>
      <c r="G2961">
        <v>1081.2311508190073</v>
      </c>
      <c r="H2961" s="25">
        <f t="shared" si="140"/>
        <v>-71.981150819007325</v>
      </c>
      <c r="K2961">
        <v>10.400303060229422</v>
      </c>
      <c r="L2961">
        <v>2959</v>
      </c>
      <c r="M2961" s="25"/>
      <c r="O2961" s="25"/>
      <c r="Q2961" s="25"/>
    </row>
    <row r="2962" spans="1:17" x14ac:dyDescent="0.25">
      <c r="A2962" s="5">
        <f>+'Net Hash Rate'!B2961</f>
        <v>42781</v>
      </c>
      <c r="B2962">
        <f>+'Net Hash Rate'!G2961</f>
        <v>1009.1199951171875</v>
      </c>
      <c r="C2962">
        <v>439.71024283985213</v>
      </c>
      <c r="D2962" s="25">
        <f t="shared" si="138"/>
        <v>569.40975227733543</v>
      </c>
      <c r="E2962">
        <v>569.01861454972141</v>
      </c>
      <c r="F2962" s="25">
        <f t="shared" si="139"/>
        <v>440.10138056746609</v>
      </c>
      <c r="G2962">
        <v>1071.316984456708</v>
      </c>
      <c r="H2962" s="25">
        <f t="shared" si="140"/>
        <v>-62.196989339520542</v>
      </c>
      <c r="K2962">
        <v>10.568406263221876</v>
      </c>
      <c r="L2962">
        <v>2960</v>
      </c>
      <c r="M2962" s="25"/>
      <c r="O2962" s="25"/>
      <c r="Q2962" s="25"/>
    </row>
    <row r="2963" spans="1:17" x14ac:dyDescent="0.25">
      <c r="A2963" s="5">
        <f>+'Net Hash Rate'!B2962</f>
        <v>42782</v>
      </c>
      <c r="B2963">
        <f>+'Net Hash Rate'!G2962</f>
        <v>1034.0799560546875</v>
      </c>
      <c r="C2963">
        <v>440.28281167136532</v>
      </c>
      <c r="D2963" s="25">
        <f t="shared" si="138"/>
        <v>593.79714438332212</v>
      </c>
      <c r="E2963">
        <v>568.85707317765423</v>
      </c>
      <c r="F2963" s="25">
        <f t="shared" si="139"/>
        <v>465.22288287703327</v>
      </c>
      <c r="G2963">
        <v>1068.3037919988342</v>
      </c>
      <c r="H2963" s="25">
        <f t="shared" si="140"/>
        <v>-34.223835944146686</v>
      </c>
      <c r="K2963">
        <v>11.083969138335394</v>
      </c>
      <c r="L2963">
        <v>2961</v>
      </c>
      <c r="M2963" s="25"/>
      <c r="O2963" s="25"/>
      <c r="Q2963" s="25"/>
    </row>
    <row r="2964" spans="1:17" x14ac:dyDescent="0.25">
      <c r="A2964" s="5">
        <f>+'Net Hash Rate'!B2963</f>
        <v>42783</v>
      </c>
      <c r="B2964">
        <f>+'Net Hash Rate'!G2963</f>
        <v>1053.1199951171875</v>
      </c>
      <c r="C2964">
        <v>440.48464117969866</v>
      </c>
      <c r="D2964" s="25">
        <f t="shared" si="138"/>
        <v>612.63535393748884</v>
      </c>
      <c r="E2964">
        <v>568.40923757084818</v>
      </c>
      <c r="F2964" s="25">
        <f t="shared" si="139"/>
        <v>484.71075754633932</v>
      </c>
      <c r="G2964">
        <v>1065.332332252269</v>
      </c>
      <c r="H2964" s="25">
        <f t="shared" si="140"/>
        <v>-12.212337135081498</v>
      </c>
      <c r="K2964">
        <v>11.493683708441981</v>
      </c>
      <c r="L2964">
        <v>2962</v>
      </c>
      <c r="M2964" s="25"/>
      <c r="O2964" s="25"/>
      <c r="Q2964" s="25"/>
    </row>
    <row r="2965" spans="1:17" x14ac:dyDescent="0.25">
      <c r="A2965" s="5">
        <f>+'Net Hash Rate'!B2964</f>
        <v>42784</v>
      </c>
      <c r="B2965">
        <f>+'Net Hash Rate'!G2964</f>
        <v>1058.4100341796875</v>
      </c>
      <c r="C2965">
        <v>460.30238826104119</v>
      </c>
      <c r="D2965" s="25">
        <f t="shared" si="138"/>
        <v>598.10764591864631</v>
      </c>
      <c r="E2965">
        <v>595.58887634265432</v>
      </c>
      <c r="F2965" s="25">
        <f t="shared" si="139"/>
        <v>462.82115783703318</v>
      </c>
      <c r="G2965">
        <v>1121.1092392956809</v>
      </c>
      <c r="H2965" s="25">
        <f t="shared" si="140"/>
        <v>-62.699205115993436</v>
      </c>
      <c r="K2965">
        <v>10.610507897424256</v>
      </c>
      <c r="L2965">
        <v>2963</v>
      </c>
      <c r="M2965" s="25"/>
      <c r="O2965" s="25"/>
      <c r="Q2965" s="25"/>
    </row>
    <row r="2966" spans="1:17" x14ac:dyDescent="0.25">
      <c r="A2966" s="5">
        <f>+'Net Hash Rate'!B2965</f>
        <v>42785</v>
      </c>
      <c r="B2966">
        <f>+'Net Hash Rate'!G2965</f>
        <v>1052.8199462890625</v>
      </c>
      <c r="C2966">
        <v>458.36143760979621</v>
      </c>
      <c r="D2966" s="25">
        <f t="shared" si="138"/>
        <v>594.45850867926629</v>
      </c>
      <c r="E2966">
        <v>593.12048301567074</v>
      </c>
      <c r="F2966" s="25">
        <f t="shared" si="139"/>
        <v>459.69946327339176</v>
      </c>
      <c r="G2966">
        <v>1116.5919948947912</v>
      </c>
      <c r="H2966" s="25">
        <f t="shared" si="140"/>
        <v>-63.772048605728742</v>
      </c>
      <c r="K2966">
        <v>10.587047544995761</v>
      </c>
      <c r="L2966">
        <v>2964</v>
      </c>
      <c r="M2966" s="25"/>
      <c r="O2966" s="25"/>
      <c r="Q2966" s="25"/>
    </row>
    <row r="2967" spans="1:17" x14ac:dyDescent="0.25">
      <c r="A2967" s="5">
        <f>+'Net Hash Rate'!B2966</f>
        <v>42786</v>
      </c>
      <c r="B2967">
        <f>+'Net Hash Rate'!G2966</f>
        <v>1083.239990234375</v>
      </c>
      <c r="C2967">
        <v>458.27505672468772</v>
      </c>
      <c r="D2967" s="25">
        <f t="shared" si="138"/>
        <v>624.96493350968728</v>
      </c>
      <c r="E2967">
        <v>591.84009828149408</v>
      </c>
      <c r="F2967" s="25">
        <f t="shared" si="139"/>
        <v>491.39989195288092</v>
      </c>
      <c r="G2967">
        <v>1110.6735022089094</v>
      </c>
      <c r="H2967" s="25">
        <f t="shared" si="140"/>
        <v>-27.43351197453444</v>
      </c>
      <c r="K2967">
        <v>11.229853432758592</v>
      </c>
      <c r="L2967">
        <v>2965</v>
      </c>
      <c r="M2967" s="25"/>
      <c r="O2967" s="25"/>
      <c r="Q2967" s="25"/>
    </row>
    <row r="2968" spans="1:17" x14ac:dyDescent="0.25">
      <c r="A2968" s="5">
        <f>+'Net Hash Rate'!B2967</f>
        <v>42787</v>
      </c>
      <c r="B2968">
        <f>+'Net Hash Rate'!G2967</f>
        <v>1123.6600341796875</v>
      </c>
      <c r="C2968">
        <v>459.07311774828412</v>
      </c>
      <c r="D2968" s="25">
        <f t="shared" si="138"/>
        <v>664.58691643140332</v>
      </c>
      <c r="E2968">
        <v>591.40005065643265</v>
      </c>
      <c r="F2968" s="25">
        <f t="shared" si="139"/>
        <v>532.25998352325485</v>
      </c>
      <c r="G2968">
        <v>1105.4240215381362</v>
      </c>
      <c r="H2968" s="25">
        <f t="shared" si="140"/>
        <v>18.23601264155127</v>
      </c>
      <c r="K2968">
        <v>12.053544689519118</v>
      </c>
      <c r="L2968">
        <v>2966</v>
      </c>
      <c r="M2968" s="25"/>
      <c r="O2968" s="25"/>
      <c r="Q2968" s="25"/>
    </row>
    <row r="2969" spans="1:17" x14ac:dyDescent="0.25">
      <c r="A2969" s="5">
        <f>+'Net Hash Rate'!B2968</f>
        <v>42788</v>
      </c>
      <c r="B2969">
        <f>+'Net Hash Rate'!G2968</f>
        <v>1122.18994140625</v>
      </c>
      <c r="C2969">
        <v>458.31752763882645</v>
      </c>
      <c r="D2969" s="25">
        <f t="shared" si="138"/>
        <v>663.8724137674235</v>
      </c>
      <c r="E2969">
        <v>590.41218485486593</v>
      </c>
      <c r="F2969" s="25">
        <f t="shared" si="139"/>
        <v>531.77775655138407</v>
      </c>
      <c r="G2969">
        <v>1103.5338808105712</v>
      </c>
      <c r="H2969" s="25">
        <f t="shared" si="140"/>
        <v>18.656060595678809</v>
      </c>
      <c r="K2969">
        <v>12.061758034891595</v>
      </c>
      <c r="L2969">
        <v>2967</v>
      </c>
      <c r="M2969" s="25"/>
      <c r="O2969" s="25"/>
      <c r="Q2969" s="25"/>
    </row>
    <row r="2970" spans="1:17" x14ac:dyDescent="0.25">
      <c r="A2970" s="5">
        <f>+'Net Hash Rate'!B2969</f>
        <v>42789</v>
      </c>
      <c r="B2970">
        <f>+'Net Hash Rate'!G2969</f>
        <v>1178.3800048828125</v>
      </c>
      <c r="C2970">
        <v>459.02978597654248</v>
      </c>
      <c r="D2970" s="25">
        <f t="shared" si="138"/>
        <v>719.35021890627002</v>
      </c>
      <c r="E2970">
        <v>589.25169559707126</v>
      </c>
      <c r="F2970" s="25">
        <f t="shared" si="139"/>
        <v>589.12830928574124</v>
      </c>
      <c r="G2970">
        <v>1095.0987035180151</v>
      </c>
      <c r="H2970" s="25">
        <f t="shared" si="140"/>
        <v>83.2813013647974</v>
      </c>
      <c r="K2970">
        <v>13.257680911038358</v>
      </c>
      <c r="L2970">
        <v>2968</v>
      </c>
      <c r="M2970" s="25"/>
      <c r="O2970" s="25"/>
      <c r="Q2970" s="25"/>
    </row>
    <row r="2971" spans="1:17" x14ac:dyDescent="0.25">
      <c r="A2971" s="5">
        <f>+'Net Hash Rate'!B2970</f>
        <v>42790</v>
      </c>
      <c r="B2971">
        <f>+'Net Hash Rate'!G2970</f>
        <v>1180.9200439453125</v>
      </c>
      <c r="C2971">
        <v>465.91638853375099</v>
      </c>
      <c r="D2971" s="25">
        <f t="shared" si="138"/>
        <v>715.00365541156157</v>
      </c>
      <c r="E2971">
        <v>598.66974732395511</v>
      </c>
      <c r="F2971" s="25">
        <f t="shared" si="139"/>
        <v>582.25029662135739</v>
      </c>
      <c r="G2971">
        <v>1114.3501695445032</v>
      </c>
      <c r="H2971" s="25">
        <f t="shared" si="140"/>
        <v>66.56987440080934</v>
      </c>
      <c r="K2971">
        <v>12.926292702692594</v>
      </c>
      <c r="L2971">
        <v>2969</v>
      </c>
      <c r="M2971" s="25"/>
      <c r="O2971" s="25"/>
      <c r="Q2971" s="25"/>
    </row>
    <row r="2972" spans="1:17" x14ac:dyDescent="0.25">
      <c r="A2972" s="5">
        <f>+'Net Hash Rate'!B2971</f>
        <v>42791</v>
      </c>
      <c r="B2972">
        <f>+'Net Hash Rate'!G2971</f>
        <v>1151.5799560546875</v>
      </c>
      <c r="C2972">
        <v>462.68792861262136</v>
      </c>
      <c r="D2972" s="25">
        <f t="shared" si="138"/>
        <v>688.89202744206614</v>
      </c>
      <c r="E2972">
        <v>595.3289048943991</v>
      </c>
      <c r="F2972" s="25">
        <f t="shared" si="139"/>
        <v>556.2510511602884</v>
      </c>
      <c r="G2972">
        <v>1110.5727772609641</v>
      </c>
      <c r="H2972" s="25">
        <f t="shared" si="140"/>
        <v>41.007178793723369</v>
      </c>
      <c r="K2972">
        <v>12.464782092289948</v>
      </c>
      <c r="L2972">
        <v>2970</v>
      </c>
      <c r="M2972" s="25"/>
      <c r="O2972" s="25"/>
      <c r="Q2972" s="25"/>
    </row>
    <row r="2973" spans="1:17" x14ac:dyDescent="0.25">
      <c r="A2973" s="5">
        <f>+'Net Hash Rate'!B2972</f>
        <v>42792</v>
      </c>
      <c r="B2973">
        <f>+'Net Hash Rate'!G2972</f>
        <v>1179.969970703125</v>
      </c>
      <c r="C2973">
        <v>471.59745514168418</v>
      </c>
      <c r="D2973" s="25">
        <f t="shared" si="138"/>
        <v>708.37251556144088</v>
      </c>
      <c r="E2973">
        <v>606.55535521789182</v>
      </c>
      <c r="F2973" s="25">
        <f t="shared" si="139"/>
        <v>573.41461548523318</v>
      </c>
      <c r="G2973">
        <v>1130.7993180639207</v>
      </c>
      <c r="H2973" s="25">
        <f t="shared" si="140"/>
        <v>49.170652639204263</v>
      </c>
      <c r="K2973">
        <v>12.59721762406982</v>
      </c>
      <c r="L2973">
        <v>2971</v>
      </c>
      <c r="M2973" s="25"/>
      <c r="O2973" s="25"/>
      <c r="Q2973" s="25"/>
    </row>
    <row r="2974" spans="1:17" x14ac:dyDescent="0.25">
      <c r="A2974" s="5">
        <f>+'Net Hash Rate'!B2973</f>
        <v>42793</v>
      </c>
      <c r="B2974">
        <f>+'Net Hash Rate'!G2973</f>
        <v>1194.280029296875</v>
      </c>
      <c r="C2974">
        <v>461.36289441420882</v>
      </c>
      <c r="D2974" s="25">
        <f t="shared" si="138"/>
        <v>732.91713488266623</v>
      </c>
      <c r="E2974">
        <v>591.86842364693007</v>
      </c>
      <c r="F2974" s="25">
        <f t="shared" si="139"/>
        <v>602.41160564994493</v>
      </c>
      <c r="G2974">
        <v>1098.817151951436</v>
      </c>
      <c r="H2974" s="25">
        <f t="shared" si="140"/>
        <v>95.462877345438983</v>
      </c>
      <c r="K2974">
        <v>13.478364741019471</v>
      </c>
      <c r="L2974">
        <v>2972</v>
      </c>
      <c r="M2974" s="25"/>
      <c r="O2974" s="25"/>
      <c r="Q2974" s="25"/>
    </row>
    <row r="2975" spans="1:17" x14ac:dyDescent="0.25">
      <c r="A2975" s="5">
        <f>+'Net Hash Rate'!B2974</f>
        <v>42794</v>
      </c>
      <c r="B2975">
        <f>+'Net Hash Rate'!G2974</f>
        <v>1190.8900146484375</v>
      </c>
      <c r="C2975">
        <v>457.71771878282249</v>
      </c>
      <c r="D2975" s="25">
        <f t="shared" si="138"/>
        <v>733.17229586561507</v>
      </c>
      <c r="E2975">
        <v>586.96138787758889</v>
      </c>
      <c r="F2975" s="25">
        <f t="shared" si="139"/>
        <v>603.92862677084861</v>
      </c>
      <c r="G2975">
        <v>1089.008420476209</v>
      </c>
      <c r="H2975" s="25">
        <f t="shared" si="140"/>
        <v>101.88159417222846</v>
      </c>
      <c r="K2975">
        <v>13.614697898952862</v>
      </c>
      <c r="L2975">
        <v>2973</v>
      </c>
      <c r="M2975" s="25"/>
      <c r="O2975" s="25"/>
      <c r="Q2975" s="25"/>
    </row>
    <row r="2976" spans="1:17" x14ac:dyDescent="0.25">
      <c r="A2976" s="5">
        <f>+'Net Hash Rate'!B2975</f>
        <v>42795</v>
      </c>
      <c r="B2976">
        <f>+'Net Hash Rate'!G2975</f>
        <v>1230.02001953125</v>
      </c>
      <c r="C2976">
        <v>458.88497869659545</v>
      </c>
      <c r="D2976" s="25">
        <f t="shared" si="138"/>
        <v>771.13504083465455</v>
      </c>
      <c r="E2976">
        <v>587.08068709552208</v>
      </c>
      <c r="F2976" s="25">
        <f t="shared" si="139"/>
        <v>642.93933243572792</v>
      </c>
      <c r="G2976">
        <v>1085.0569163711534</v>
      </c>
      <c r="H2976" s="25">
        <f t="shared" si="140"/>
        <v>144.96310316009658</v>
      </c>
      <c r="K2976">
        <v>14.436708694209788</v>
      </c>
      <c r="L2976">
        <v>2974</v>
      </c>
      <c r="M2976" s="25"/>
      <c r="O2976" s="25"/>
      <c r="Q2976" s="25"/>
    </row>
    <row r="2977" spans="1:17" x14ac:dyDescent="0.25">
      <c r="A2977" s="5">
        <f>+'Net Hash Rate'!B2976</f>
        <v>42796</v>
      </c>
      <c r="B2977">
        <f>+'Net Hash Rate'!G2976</f>
        <v>1260.9200439453125</v>
      </c>
      <c r="C2977">
        <v>461.53852134341395</v>
      </c>
      <c r="D2977" s="25">
        <f t="shared" si="138"/>
        <v>799.3815226018985</v>
      </c>
      <c r="E2977">
        <v>589.56764710365724</v>
      </c>
      <c r="F2977" s="25">
        <f t="shared" si="139"/>
        <v>671.35239684165526</v>
      </c>
      <c r="G2977">
        <v>1086.8967861193225</v>
      </c>
      <c r="H2977" s="25">
        <f t="shared" si="140"/>
        <v>174.02325782598996</v>
      </c>
      <c r="K2977">
        <v>14.984993788345536</v>
      </c>
      <c r="L2977">
        <v>2975</v>
      </c>
      <c r="M2977" s="25"/>
      <c r="O2977" s="25"/>
      <c r="Q2977" s="25"/>
    </row>
    <row r="2978" spans="1:17" x14ac:dyDescent="0.25">
      <c r="A2978" s="5">
        <f>+'Net Hash Rate'!B2977</f>
        <v>42797</v>
      </c>
      <c r="B2978">
        <f>+'Net Hash Rate'!G2977</f>
        <v>1290.7900390625</v>
      </c>
      <c r="C2978">
        <v>476.7947344141441</v>
      </c>
      <c r="D2978" s="25">
        <f t="shared" si="138"/>
        <v>813.99530464835584</v>
      </c>
      <c r="E2978">
        <v>609.50662361463253</v>
      </c>
      <c r="F2978" s="25">
        <f t="shared" si="139"/>
        <v>681.28341544786747</v>
      </c>
      <c r="G2978">
        <v>1125.0259572139312</v>
      </c>
      <c r="H2978" s="25">
        <f t="shared" si="140"/>
        <v>165.76408184856882</v>
      </c>
      <c r="K2978">
        <v>14.720525364571927</v>
      </c>
      <c r="L2978">
        <v>2976</v>
      </c>
      <c r="M2978" s="25"/>
      <c r="O2978" s="25"/>
      <c r="Q2978" s="25"/>
    </row>
    <row r="2979" spans="1:17" x14ac:dyDescent="0.25">
      <c r="A2979" s="5">
        <f>+'Net Hash Rate'!B2978</f>
        <v>42798</v>
      </c>
      <c r="B2979">
        <f>+'Net Hash Rate'!G2978</f>
        <v>1267.6800537109375</v>
      </c>
      <c r="C2979">
        <v>480.86849263578097</v>
      </c>
      <c r="D2979" s="25">
        <f t="shared" si="138"/>
        <v>786.81156107515653</v>
      </c>
      <c r="E2979">
        <v>616.01723774164395</v>
      </c>
      <c r="F2979" s="25">
        <f t="shared" si="139"/>
        <v>651.66281596929355</v>
      </c>
      <c r="G2979">
        <v>1141.0025381053681</v>
      </c>
      <c r="H2979" s="25">
        <f t="shared" si="140"/>
        <v>126.6775156055694</v>
      </c>
      <c r="K2979">
        <v>13.972366114840504</v>
      </c>
      <c r="L2979">
        <v>2977</v>
      </c>
      <c r="M2979" s="25"/>
      <c r="O2979" s="25"/>
      <c r="Q2979" s="25"/>
    </row>
    <row r="2980" spans="1:17" x14ac:dyDescent="0.25">
      <c r="A2980" s="5">
        <f>+'Net Hash Rate'!B2979</f>
        <v>42799</v>
      </c>
      <c r="B2980">
        <f>+'Net Hash Rate'!G2979</f>
        <v>1277.68994140625</v>
      </c>
      <c r="C2980">
        <v>481.29457541926979</v>
      </c>
      <c r="D2980" s="25">
        <f t="shared" si="138"/>
        <v>796.39536598698021</v>
      </c>
      <c r="E2980">
        <v>616.22389743659721</v>
      </c>
      <c r="F2980" s="25">
        <f t="shared" si="139"/>
        <v>661.46604396965279</v>
      </c>
      <c r="G2980">
        <v>1140.356848812906</v>
      </c>
      <c r="H2980" s="25">
        <f t="shared" si="140"/>
        <v>137.33309259334396</v>
      </c>
      <c r="K2980">
        <v>14.165556083675401</v>
      </c>
      <c r="L2980">
        <v>2978</v>
      </c>
      <c r="M2980" s="25"/>
      <c r="O2980" s="25"/>
      <c r="Q2980" s="25"/>
    </row>
    <row r="2981" spans="1:17" x14ac:dyDescent="0.25">
      <c r="A2981" s="5">
        <f>+'Net Hash Rate'!B2980</f>
        <v>42800</v>
      </c>
      <c r="B2981">
        <f>+'Net Hash Rate'!G2980</f>
        <v>1280.8699951171875</v>
      </c>
      <c r="C2981">
        <v>476.25718307598237</v>
      </c>
      <c r="D2981" s="25">
        <f t="shared" si="138"/>
        <v>804.61281204120519</v>
      </c>
      <c r="E2981">
        <v>609.14252236334448</v>
      </c>
      <c r="F2981" s="25">
        <f t="shared" si="139"/>
        <v>671.72747275384302</v>
      </c>
      <c r="G2981">
        <v>1125.3356228251023</v>
      </c>
      <c r="H2981" s="25">
        <f t="shared" si="140"/>
        <v>155.53437229208521</v>
      </c>
      <c r="K2981">
        <v>14.531857007363216</v>
      </c>
      <c r="L2981">
        <v>2979</v>
      </c>
      <c r="M2981" s="25"/>
      <c r="O2981" s="25"/>
      <c r="Q2981" s="25"/>
    </row>
    <row r="2982" spans="1:17" x14ac:dyDescent="0.25">
      <c r="A2982" s="5">
        <f>+'Net Hash Rate'!B2981</f>
        <v>42801</v>
      </c>
      <c r="B2982">
        <f>+'Net Hash Rate'!G2981</f>
        <v>1232.4300537109375</v>
      </c>
      <c r="C2982">
        <v>469.30565718046466</v>
      </c>
      <c r="D2982" s="25">
        <f t="shared" si="138"/>
        <v>763.12439653047284</v>
      </c>
      <c r="E2982">
        <v>601.38661951216409</v>
      </c>
      <c r="F2982" s="25">
        <f t="shared" si="139"/>
        <v>631.04343419877341</v>
      </c>
      <c r="G2982">
        <v>1114.4551176896514</v>
      </c>
      <c r="H2982" s="25">
        <f t="shared" si="140"/>
        <v>117.97493602128611</v>
      </c>
      <c r="K2982">
        <v>13.866484006026754</v>
      </c>
      <c r="L2982">
        <v>2980</v>
      </c>
      <c r="M2982" s="25"/>
      <c r="O2982" s="25"/>
      <c r="Q2982" s="25"/>
    </row>
    <row r="2983" spans="1:17" x14ac:dyDescent="0.25">
      <c r="A2983" s="5">
        <f>+'Net Hash Rate'!B2982</f>
        <v>42802</v>
      </c>
      <c r="B2983">
        <f>+'Net Hash Rate'!G2982</f>
        <v>1150.47998046875</v>
      </c>
      <c r="C2983">
        <v>463.82679202169777</v>
      </c>
      <c r="D2983" s="25">
        <f t="shared" si="138"/>
        <v>686.65318844705223</v>
      </c>
      <c r="E2983">
        <v>596.94441829030836</v>
      </c>
      <c r="F2983" s="25">
        <f t="shared" si="139"/>
        <v>553.53556217844164</v>
      </c>
      <c r="G2983">
        <v>1114.0398375307263</v>
      </c>
      <c r="H2983" s="25">
        <f t="shared" si="140"/>
        <v>36.440142938023655</v>
      </c>
      <c r="K2983">
        <v>12.379785445900175</v>
      </c>
      <c r="L2983">
        <v>2981</v>
      </c>
      <c r="M2983" s="25"/>
      <c r="O2983" s="25"/>
      <c r="Q2983" s="25"/>
    </row>
    <row r="2984" spans="1:17" x14ac:dyDescent="0.25">
      <c r="A2984" s="5">
        <f>+'Net Hash Rate'!B2983</f>
        <v>42803</v>
      </c>
      <c r="B2984">
        <f>+'Net Hash Rate'!G2983</f>
        <v>1191.81005859375</v>
      </c>
      <c r="C2984">
        <v>468.97073931368044</v>
      </c>
      <c r="D2984" s="25">
        <f t="shared" si="138"/>
        <v>722.8393192800695</v>
      </c>
      <c r="E2984">
        <v>602.47420860409954</v>
      </c>
      <c r="F2984" s="25">
        <f t="shared" si="139"/>
        <v>589.33584998965046</v>
      </c>
      <c r="G2984">
        <v>1121.0684350627332</v>
      </c>
      <c r="H2984" s="25">
        <f t="shared" si="140"/>
        <v>70.741623531016785</v>
      </c>
      <c r="K2984">
        <v>12.994526475550284</v>
      </c>
      <c r="L2984">
        <v>2982</v>
      </c>
      <c r="M2984" s="25"/>
      <c r="O2984" s="25"/>
      <c r="Q2984" s="25"/>
    </row>
    <row r="2985" spans="1:17" x14ac:dyDescent="0.25">
      <c r="A2985" s="5">
        <f>+'Net Hash Rate'!B2984</f>
        <v>42804</v>
      </c>
      <c r="B2985">
        <f>+'Net Hash Rate'!G2984</f>
        <v>1117.030029296875</v>
      </c>
      <c r="C2985">
        <v>460.00152430794947</v>
      </c>
      <c r="D2985" s="25">
        <f t="shared" si="138"/>
        <v>657.02850498892553</v>
      </c>
      <c r="E2985">
        <v>592.93584600323027</v>
      </c>
      <c r="F2985" s="25">
        <f t="shared" si="139"/>
        <v>524.09418329364473</v>
      </c>
      <c r="G2985">
        <v>1109.3192186285489</v>
      </c>
      <c r="H2985" s="25">
        <f t="shared" si="140"/>
        <v>7.7108106683260758</v>
      </c>
      <c r="K2985">
        <v>11.862011193678043</v>
      </c>
      <c r="L2985">
        <v>2983</v>
      </c>
      <c r="M2985" s="25"/>
      <c r="O2985" s="25"/>
      <c r="Q2985" s="25"/>
    </row>
    <row r="2986" spans="1:17" x14ac:dyDescent="0.25">
      <c r="A2986" s="5">
        <f>+'Net Hash Rate'!B2985</f>
        <v>42805</v>
      </c>
      <c r="B2986">
        <f>+'Net Hash Rate'!G2985</f>
        <v>1181.6500244140625</v>
      </c>
      <c r="C2986">
        <v>471.11256083488183</v>
      </c>
      <c r="D2986" s="25">
        <f t="shared" si="138"/>
        <v>710.53746357918067</v>
      </c>
      <c r="E2986">
        <v>605.8212701437194</v>
      </c>
      <c r="F2986" s="25">
        <f t="shared" si="139"/>
        <v>575.8287542703431</v>
      </c>
      <c r="G2986">
        <v>1129.0972514538994</v>
      </c>
      <c r="H2986" s="25">
        <f t="shared" si="140"/>
        <v>52.552772960163111</v>
      </c>
      <c r="K2986">
        <v>12.65909176429291</v>
      </c>
      <c r="L2986">
        <v>2984</v>
      </c>
      <c r="M2986" s="25"/>
      <c r="O2986" s="25"/>
      <c r="Q2986" s="25"/>
    </row>
    <row r="2987" spans="1:17" x14ac:dyDescent="0.25">
      <c r="A2987" s="5">
        <f>+'Net Hash Rate'!B2986</f>
        <v>42806</v>
      </c>
      <c r="B2987">
        <f>+'Net Hash Rate'!G2986</f>
        <v>1229.510009765625</v>
      </c>
      <c r="C2987">
        <v>481.68298924494235</v>
      </c>
      <c r="D2987" s="25">
        <f t="shared" si="138"/>
        <v>747.82702052068271</v>
      </c>
      <c r="E2987">
        <v>618.59942903386172</v>
      </c>
      <c r="F2987" s="25">
        <f t="shared" si="139"/>
        <v>610.91058073176328</v>
      </c>
      <c r="G2987">
        <v>1150.4513393939203</v>
      </c>
      <c r="H2987" s="25">
        <f t="shared" si="140"/>
        <v>79.058670371704693</v>
      </c>
      <c r="K2987">
        <v>13.108614655892367</v>
      </c>
      <c r="L2987">
        <v>2985</v>
      </c>
      <c r="M2987" s="25"/>
      <c r="O2987" s="25"/>
      <c r="Q2987" s="25"/>
    </row>
    <row r="2988" spans="1:17" x14ac:dyDescent="0.25">
      <c r="A2988" s="5">
        <f>+'Net Hash Rate'!B2987</f>
        <v>42807</v>
      </c>
      <c r="B2988">
        <f>+'Net Hash Rate'!G2987</f>
        <v>1243.239990234375</v>
      </c>
      <c r="C2988">
        <v>475.42074712980701</v>
      </c>
      <c r="D2988" s="25">
        <f t="shared" si="138"/>
        <v>767.81924310456793</v>
      </c>
      <c r="E2988">
        <v>609.42306179439083</v>
      </c>
      <c r="F2988" s="25">
        <f t="shared" si="139"/>
        <v>633.81692843998417</v>
      </c>
      <c r="G2988">
        <v>1129.955053108966</v>
      </c>
      <c r="H2988" s="25">
        <f t="shared" si="140"/>
        <v>113.28493712540899</v>
      </c>
      <c r="K2988">
        <v>13.75174890122997</v>
      </c>
      <c r="L2988">
        <v>2986</v>
      </c>
      <c r="M2988" s="25"/>
      <c r="O2988" s="25"/>
      <c r="Q2988" s="25"/>
    </row>
    <row r="2989" spans="1:17" x14ac:dyDescent="0.25">
      <c r="A2989" s="5">
        <f>+'Net Hash Rate'!B2988</f>
        <v>42808</v>
      </c>
      <c r="B2989">
        <f>+'Net Hash Rate'!G2988</f>
        <v>1246.31005859375</v>
      </c>
      <c r="C2989">
        <v>472.55204553385312</v>
      </c>
      <c r="D2989" s="25">
        <f t="shared" si="138"/>
        <v>773.75801305989694</v>
      </c>
      <c r="E2989">
        <v>605.34229462714222</v>
      </c>
      <c r="F2989" s="25">
        <f t="shared" si="139"/>
        <v>640.96776396660778</v>
      </c>
      <c r="G2989">
        <v>1121.1660172300235</v>
      </c>
      <c r="H2989" s="25">
        <f t="shared" si="140"/>
        <v>125.1440413637265</v>
      </c>
      <c r="K2989">
        <v>13.984605375950016</v>
      </c>
      <c r="L2989">
        <v>2987</v>
      </c>
      <c r="M2989" s="25"/>
      <c r="O2989" s="25"/>
      <c r="Q2989" s="25"/>
    </row>
    <row r="2990" spans="1:17" x14ac:dyDescent="0.25">
      <c r="A2990" s="5">
        <f>+'Net Hash Rate'!B2989</f>
        <v>42809</v>
      </c>
      <c r="B2990">
        <f>+'Net Hash Rate'!G2989</f>
        <v>1259.5999755859375</v>
      </c>
      <c r="C2990">
        <v>473.25614591201781</v>
      </c>
      <c r="D2990" s="25">
        <f t="shared" si="138"/>
        <v>786.34382967391969</v>
      </c>
      <c r="E2990">
        <v>605.80789412517424</v>
      </c>
      <c r="F2990" s="25">
        <f t="shared" si="139"/>
        <v>653.79208146076326</v>
      </c>
      <c r="G2990">
        <v>1120.7051600591808</v>
      </c>
      <c r="H2990" s="25">
        <f t="shared" si="140"/>
        <v>138.8948155267567</v>
      </c>
      <c r="K2990">
        <v>14.237648440385396</v>
      </c>
      <c r="L2990">
        <v>2988</v>
      </c>
      <c r="M2990" s="25"/>
      <c r="O2990" s="25"/>
      <c r="Q2990" s="25"/>
    </row>
    <row r="2991" spans="1:17" x14ac:dyDescent="0.25">
      <c r="A2991" s="5">
        <f>+'Net Hash Rate'!B2990</f>
        <v>42810</v>
      </c>
      <c r="B2991">
        <f>+'Net Hash Rate'!G2990</f>
        <v>1172.9100341796875</v>
      </c>
      <c r="C2991">
        <v>462.84505246309601</v>
      </c>
      <c r="D2991" s="25">
        <f t="shared" si="138"/>
        <v>710.06498171659155</v>
      </c>
      <c r="E2991">
        <v>594.73189750940048</v>
      </c>
      <c r="F2991" s="25">
        <f t="shared" si="139"/>
        <v>578.17813667028702</v>
      </c>
      <c r="G2991">
        <v>1107.0463470917712</v>
      </c>
      <c r="H2991" s="25">
        <f t="shared" si="140"/>
        <v>65.863687087916333</v>
      </c>
      <c r="K2991">
        <v>12.921349020984616</v>
      </c>
      <c r="L2991">
        <v>2989</v>
      </c>
      <c r="M2991" s="25"/>
      <c r="O2991" s="25"/>
      <c r="Q2991" s="25"/>
    </row>
    <row r="2992" spans="1:17" x14ac:dyDescent="0.25">
      <c r="A2992" s="5">
        <f>+'Net Hash Rate'!B2991</f>
        <v>42811</v>
      </c>
      <c r="B2992">
        <f>+'Net Hash Rate'!G2991</f>
        <v>1070.1300048828125</v>
      </c>
      <c r="C2992">
        <v>467.17938936928823</v>
      </c>
      <c r="D2992" s="25">
        <f t="shared" si="138"/>
        <v>602.95061551352433</v>
      </c>
      <c r="E2992">
        <v>604.6432936485088</v>
      </c>
      <c r="F2992" s="25">
        <f t="shared" si="139"/>
        <v>465.4867112343037</v>
      </c>
      <c r="G2992">
        <v>1138.6218298211404</v>
      </c>
      <c r="H2992" s="25">
        <f t="shared" si="140"/>
        <v>-68.491824938327909</v>
      </c>
      <c r="K2992">
        <v>10.52699241171781</v>
      </c>
      <c r="L2992">
        <v>2990</v>
      </c>
      <c r="M2992" s="25"/>
      <c r="O2992" s="25"/>
      <c r="Q2992" s="25"/>
    </row>
    <row r="2993" spans="1:17" x14ac:dyDescent="0.25">
      <c r="A2993" s="5">
        <f>+'Net Hash Rate'!B2992</f>
        <v>42812</v>
      </c>
      <c r="B2993">
        <f>+'Net Hash Rate'!G2992</f>
        <v>970.5980224609375</v>
      </c>
      <c r="C2993">
        <v>462.40747432527871</v>
      </c>
      <c r="D2993" s="25">
        <f t="shared" si="138"/>
        <v>508.19054813565879</v>
      </c>
      <c r="E2993">
        <v>601.84890743446795</v>
      </c>
      <c r="F2993" s="25">
        <f t="shared" si="139"/>
        <v>368.74911502646955</v>
      </c>
      <c r="G2993">
        <v>1143.5091543471133</v>
      </c>
      <c r="H2993" s="25">
        <f t="shared" si="140"/>
        <v>-172.91113188617578</v>
      </c>
      <c r="K2993">
        <v>8.7467353736283737</v>
      </c>
      <c r="L2993">
        <v>2991</v>
      </c>
      <c r="M2993" s="25"/>
      <c r="O2993" s="25"/>
      <c r="Q2993" s="25"/>
    </row>
    <row r="2994" spans="1:17" x14ac:dyDescent="0.25">
      <c r="A2994" s="5">
        <f>+'Net Hash Rate'!B2993</f>
        <v>42813</v>
      </c>
      <c r="B2994">
        <f>+'Net Hash Rate'!G2993</f>
        <v>1017.7999877929688</v>
      </c>
      <c r="C2994">
        <v>471.84669985673526</v>
      </c>
      <c r="D2994" s="25">
        <f t="shared" si="138"/>
        <v>545.95328793623344</v>
      </c>
      <c r="E2994">
        <v>613.08923426391664</v>
      </c>
      <c r="F2994" s="25">
        <f t="shared" si="139"/>
        <v>404.71075352905211</v>
      </c>
      <c r="G2994">
        <v>1161.7458591686129</v>
      </c>
      <c r="H2994" s="25">
        <f t="shared" si="140"/>
        <v>-143.94587137564417</v>
      </c>
      <c r="K2994">
        <v>9.2768647670226034</v>
      </c>
      <c r="L2994">
        <v>2992</v>
      </c>
      <c r="M2994" s="25"/>
      <c r="O2994" s="25"/>
      <c r="Q2994" s="25"/>
    </row>
    <row r="2995" spans="1:17" x14ac:dyDescent="0.25">
      <c r="A2995" s="5">
        <f>+'Net Hash Rate'!B2994</f>
        <v>42814</v>
      </c>
      <c r="B2995">
        <f>+'Net Hash Rate'!G2994</f>
        <v>1041.3399658203125</v>
      </c>
      <c r="C2995">
        <v>459.17586919322662</v>
      </c>
      <c r="D2995" s="25">
        <f t="shared" si="138"/>
        <v>582.16409662708588</v>
      </c>
      <c r="E2995">
        <v>594.68391074972237</v>
      </c>
      <c r="F2995" s="25">
        <f t="shared" si="139"/>
        <v>446.65605507059013</v>
      </c>
      <c r="G2995">
        <v>1121.0648981759305</v>
      </c>
      <c r="H2995" s="25">
        <f t="shared" si="140"/>
        <v>-79.724932355617966</v>
      </c>
      <c r="K2995">
        <v>10.310781676543449</v>
      </c>
      <c r="L2995">
        <v>2993</v>
      </c>
      <c r="M2995" s="25"/>
      <c r="O2995" s="25"/>
      <c r="Q2995" s="25"/>
    </row>
    <row r="2996" spans="1:17" x14ac:dyDescent="0.25">
      <c r="A2996" s="5">
        <f>+'Net Hash Rate'!B2995</f>
        <v>42815</v>
      </c>
      <c r="B2996">
        <f>+'Net Hash Rate'!G2995</f>
        <v>1115.0400390625</v>
      </c>
      <c r="C2996">
        <v>466.94903216127312</v>
      </c>
      <c r="D2996" s="25">
        <f t="shared" si="138"/>
        <v>648.09100690122682</v>
      </c>
      <c r="E2996">
        <v>602.61094523533336</v>
      </c>
      <c r="F2996" s="25">
        <f t="shared" si="139"/>
        <v>512.42909382716664</v>
      </c>
      <c r="G2996">
        <v>1129.58964657152</v>
      </c>
      <c r="H2996" s="25">
        <f t="shared" si="140"/>
        <v>-14.549607509020007</v>
      </c>
      <c r="K2996">
        <v>11.465402347037628</v>
      </c>
      <c r="L2996">
        <v>2994</v>
      </c>
      <c r="M2996" s="25"/>
      <c r="O2996" s="25"/>
      <c r="Q2996" s="25"/>
    </row>
    <row r="2997" spans="1:17" x14ac:dyDescent="0.25">
      <c r="A2997" s="5">
        <f>+'Net Hash Rate'!B2996</f>
        <v>42816</v>
      </c>
      <c r="B2997">
        <f>+'Net Hash Rate'!G2996</f>
        <v>1037.43994140625</v>
      </c>
      <c r="C2997">
        <v>465.51041425653784</v>
      </c>
      <c r="D2997" s="25">
        <f t="shared" si="138"/>
        <v>571.92952714971216</v>
      </c>
      <c r="E2997">
        <v>603.58499889713846</v>
      </c>
      <c r="F2997" s="25">
        <f t="shared" si="139"/>
        <v>433.85494250911154</v>
      </c>
      <c r="G2997">
        <v>1139.9357229335517</v>
      </c>
      <c r="H2997" s="25">
        <f t="shared" si="140"/>
        <v>-102.49578152730169</v>
      </c>
      <c r="K2997">
        <v>9.9412275527185479</v>
      </c>
      <c r="L2997">
        <v>2995</v>
      </c>
      <c r="M2997" s="25"/>
      <c r="O2997" s="25"/>
      <c r="Q2997" s="25"/>
    </row>
    <row r="2998" spans="1:17" x14ac:dyDescent="0.25">
      <c r="A2998" s="5">
        <f>+'Net Hash Rate'!B2997</f>
        <v>42817</v>
      </c>
      <c r="B2998">
        <f>+'Net Hash Rate'!G2997</f>
        <v>1029.949951171875</v>
      </c>
      <c r="C2998">
        <v>462.07676634848281</v>
      </c>
      <c r="D2998" s="25">
        <f t="shared" si="138"/>
        <v>567.87318482339219</v>
      </c>
      <c r="E2998">
        <v>599.12670702259641</v>
      </c>
      <c r="F2998" s="25">
        <f t="shared" si="139"/>
        <v>430.82324414927859</v>
      </c>
      <c r="G2998">
        <v>1131.497201571191</v>
      </c>
      <c r="H2998" s="25">
        <f t="shared" si="140"/>
        <v>-101.547250399316</v>
      </c>
      <c r="K2998">
        <v>9.9445183038562828</v>
      </c>
      <c r="L2998">
        <v>2996</v>
      </c>
      <c r="M2998" s="25"/>
      <c r="O2998" s="25"/>
      <c r="Q2998" s="25"/>
    </row>
    <row r="2999" spans="1:17" x14ac:dyDescent="0.25">
      <c r="A2999" s="5">
        <f>+'Net Hash Rate'!B2998</f>
        <v>42818</v>
      </c>
      <c r="B2999">
        <f>+'Net Hash Rate'!G2998</f>
        <v>935.94598388671875</v>
      </c>
      <c r="C2999">
        <v>459.77036591824333</v>
      </c>
      <c r="D2999" s="25">
        <f t="shared" si="138"/>
        <v>476.17561796847542</v>
      </c>
      <c r="E2999">
        <v>599.52785637548106</v>
      </c>
      <c r="F2999" s="25">
        <f t="shared" si="139"/>
        <v>336.41812751123769</v>
      </c>
      <c r="G2999">
        <v>1142.4158280566205</v>
      </c>
      <c r="H2999" s="25">
        <f t="shared" si="140"/>
        <v>-206.46984416990176</v>
      </c>
      <c r="K2999">
        <v>8.1771751867139795</v>
      </c>
      <c r="L2999">
        <v>2997</v>
      </c>
      <c r="M2999" s="25"/>
      <c r="O2999" s="25"/>
      <c r="Q2999" s="25"/>
    </row>
    <row r="3000" spans="1:17" x14ac:dyDescent="0.25">
      <c r="A3000" s="5">
        <f>+'Net Hash Rate'!B2999</f>
        <v>42819</v>
      </c>
      <c r="B3000">
        <f>+'Net Hash Rate'!G2999</f>
        <v>964.6920166015625</v>
      </c>
      <c r="C3000">
        <v>461.09338484498113</v>
      </c>
      <c r="D3000" s="25">
        <f t="shared" si="138"/>
        <v>503.59863175658137</v>
      </c>
      <c r="E3000">
        <v>600.25868555761201</v>
      </c>
      <c r="F3000" s="25">
        <f t="shared" si="139"/>
        <v>364.43333104395049</v>
      </c>
      <c r="G3000">
        <v>1140.8462961758262</v>
      </c>
      <c r="H3000" s="25">
        <f t="shared" si="140"/>
        <v>-176.15427957426368</v>
      </c>
      <c r="K3000">
        <v>8.6848999716643913</v>
      </c>
      <c r="L3000">
        <v>2998</v>
      </c>
      <c r="M3000" s="25"/>
      <c r="O3000" s="25"/>
      <c r="Q3000" s="25"/>
    </row>
    <row r="3001" spans="1:17" x14ac:dyDescent="0.25">
      <c r="A3001" s="5">
        <f>+'Net Hash Rate'!B3000</f>
        <v>42820</v>
      </c>
      <c r="B3001">
        <f>+'Net Hash Rate'!G3000</f>
        <v>965.22900390625</v>
      </c>
      <c r="C3001">
        <v>472.8462941179771</v>
      </c>
      <c r="D3001" s="25">
        <f t="shared" si="138"/>
        <v>492.3827097882729</v>
      </c>
      <c r="E3001">
        <v>616.47680648780033</v>
      </c>
      <c r="F3001" s="25">
        <f t="shared" si="139"/>
        <v>348.75219741844967</v>
      </c>
      <c r="G3001">
        <v>1174.4095317883791</v>
      </c>
      <c r="H3001" s="25">
        <f t="shared" si="140"/>
        <v>-209.18052788212913</v>
      </c>
      <c r="K3001">
        <v>8.2274892987162573</v>
      </c>
      <c r="L3001">
        <v>2999</v>
      </c>
      <c r="M3001" s="25"/>
      <c r="O3001" s="25"/>
      <c r="Q3001" s="25"/>
    </row>
    <row r="3002" spans="1:17" x14ac:dyDescent="0.25">
      <c r="A3002" s="5">
        <f>+'Net Hash Rate'!B3001</f>
        <v>42821</v>
      </c>
      <c r="B3002">
        <f>+'Net Hash Rate'!G3001</f>
        <v>1040.489990234375</v>
      </c>
      <c r="C3002">
        <v>465.55689437654024</v>
      </c>
      <c r="D3002" s="25">
        <f t="shared" si="138"/>
        <v>574.93309585783481</v>
      </c>
      <c r="E3002">
        <v>603.53280844613278</v>
      </c>
      <c r="F3002" s="25">
        <f t="shared" si="139"/>
        <v>436.95718178824222</v>
      </c>
      <c r="G3002">
        <v>1139.5002466494661</v>
      </c>
      <c r="H3002" s="25">
        <f t="shared" si="140"/>
        <v>-99.010256415091135</v>
      </c>
      <c r="K3002">
        <v>10.000581908541188</v>
      </c>
      <c r="L3002">
        <v>3000</v>
      </c>
      <c r="M3002" s="25"/>
      <c r="O3002" s="25"/>
      <c r="Q3002" s="25"/>
    </row>
    <row r="3003" spans="1:17" x14ac:dyDescent="0.25">
      <c r="A3003" s="5">
        <f>+'Net Hash Rate'!B3002</f>
        <v>42822</v>
      </c>
      <c r="B3003">
        <f>+'Net Hash Rate'!G3002</f>
        <v>1044.25</v>
      </c>
      <c r="C3003">
        <v>465.04264136819523</v>
      </c>
      <c r="D3003" s="25">
        <f t="shared" si="138"/>
        <v>579.20735863180471</v>
      </c>
      <c r="E3003">
        <v>602.67877418017065</v>
      </c>
      <c r="F3003" s="25">
        <f t="shared" si="139"/>
        <v>441.57122581982935</v>
      </c>
      <c r="G3003">
        <v>1137.3263320882888</v>
      </c>
      <c r="H3003" s="25">
        <f t="shared" si="140"/>
        <v>-93.076332088288837</v>
      </c>
      <c r="K3003">
        <v>10.099801791258848</v>
      </c>
      <c r="L3003">
        <v>3001</v>
      </c>
      <c r="M3003" s="25"/>
      <c r="O3003" s="25"/>
      <c r="Q3003" s="25"/>
    </row>
    <row r="3004" spans="1:17" x14ac:dyDescent="0.25">
      <c r="A3004" s="5">
        <f>+'Net Hash Rate'!B3003</f>
        <v>42823</v>
      </c>
      <c r="B3004">
        <f>+'Net Hash Rate'!G3003</f>
        <v>1040.3900146484375</v>
      </c>
      <c r="C3004">
        <v>463.51770810086174</v>
      </c>
      <c r="D3004" s="25">
        <f t="shared" si="138"/>
        <v>576.87230654757582</v>
      </c>
      <c r="E3004">
        <v>600.71914622772044</v>
      </c>
      <c r="F3004" s="25">
        <f t="shared" si="139"/>
        <v>439.67086842071706</v>
      </c>
      <c r="G3004">
        <v>1133.6781326315022</v>
      </c>
      <c r="H3004" s="25">
        <f t="shared" si="140"/>
        <v>-93.288117983064694</v>
      </c>
      <c r="K3004">
        <v>10.090954982804602</v>
      </c>
      <c r="L3004">
        <v>3002</v>
      </c>
      <c r="M3004" s="25"/>
      <c r="O3004" s="25"/>
      <c r="Q3004" s="25"/>
    </row>
    <row r="3005" spans="1:17" x14ac:dyDescent="0.25">
      <c r="A3005" s="5">
        <f>+'Net Hash Rate'!B3004</f>
        <v>42824</v>
      </c>
      <c r="B3005">
        <f>+'Net Hash Rate'!G3004</f>
        <v>1037.530029296875</v>
      </c>
      <c r="C3005">
        <v>489.4699970003835</v>
      </c>
      <c r="D3005" s="25">
        <f t="shared" si="138"/>
        <v>548.0600322964915</v>
      </c>
      <c r="E3005">
        <v>636.68574391262644</v>
      </c>
      <c r="F3005" s="25">
        <f t="shared" si="139"/>
        <v>400.84428538424856</v>
      </c>
      <c r="G3005">
        <v>1208.545312793234</v>
      </c>
      <c r="H3005" s="25">
        <f t="shared" si="140"/>
        <v>-171.01528349635896</v>
      </c>
      <c r="K3005">
        <v>8.9348055836422962</v>
      </c>
      <c r="L3005">
        <v>3003</v>
      </c>
      <c r="M3005" s="25"/>
      <c r="O3005" s="25"/>
      <c r="Q3005" s="25"/>
    </row>
    <row r="3006" spans="1:17" x14ac:dyDescent="0.25">
      <c r="A3006" s="5">
        <f>+'Net Hash Rate'!B3005</f>
        <v>42825</v>
      </c>
      <c r="B3006">
        <f>+'Net Hash Rate'!G3005</f>
        <v>1079.75</v>
      </c>
      <c r="C3006">
        <v>483.43789718109991</v>
      </c>
      <c r="D3006" s="25">
        <f t="shared" si="138"/>
        <v>596.31210281890003</v>
      </c>
      <c r="E3006">
        <v>626.73998574870802</v>
      </c>
      <c r="F3006" s="25">
        <f t="shared" si="139"/>
        <v>453.01001425129198</v>
      </c>
      <c r="G3006">
        <v>1183.3969487895811</v>
      </c>
      <c r="H3006" s="25">
        <f t="shared" si="140"/>
        <v>-103.64694878958107</v>
      </c>
      <c r="K3006">
        <v>9.9869378113785299</v>
      </c>
      <c r="L3006">
        <v>3004</v>
      </c>
      <c r="M3006" s="25"/>
      <c r="O3006" s="25"/>
      <c r="Q3006" s="25"/>
    </row>
    <row r="3007" spans="1:17" x14ac:dyDescent="0.25">
      <c r="A3007" s="5">
        <f>+'Net Hash Rate'!B3006</f>
        <v>42826</v>
      </c>
      <c r="B3007">
        <f>+'Net Hash Rate'!G3006</f>
        <v>1089.510009765625</v>
      </c>
      <c r="C3007">
        <v>488.70149910666606</v>
      </c>
      <c r="D3007" s="25">
        <f t="shared" si="138"/>
        <v>600.80851065895899</v>
      </c>
      <c r="E3007">
        <v>633.64002678863017</v>
      </c>
      <c r="F3007" s="25">
        <f t="shared" si="139"/>
        <v>455.86998297699483</v>
      </c>
      <c r="G3007">
        <v>1196.6537375692192</v>
      </c>
      <c r="H3007" s="25">
        <f t="shared" si="140"/>
        <v>-107.14372780359417</v>
      </c>
      <c r="K3007">
        <v>9.9486344220739102</v>
      </c>
      <c r="L3007">
        <v>3005</v>
      </c>
      <c r="M3007" s="25"/>
      <c r="O3007" s="25"/>
      <c r="Q3007" s="25"/>
    </row>
    <row r="3008" spans="1:17" x14ac:dyDescent="0.25">
      <c r="A3008" s="5">
        <f>+'Net Hash Rate'!B3007</f>
        <v>42827</v>
      </c>
      <c r="B3008">
        <f>+'Net Hash Rate'!G3007</f>
        <v>1098.780029296875</v>
      </c>
      <c r="C3008">
        <v>497.8239493005326</v>
      </c>
      <c r="D3008" s="25">
        <f t="shared" si="138"/>
        <v>600.9560799963424</v>
      </c>
      <c r="E3008">
        <v>645.89041547778686</v>
      </c>
      <c r="F3008" s="25">
        <f t="shared" si="139"/>
        <v>452.88961381908814</v>
      </c>
      <c r="G3008">
        <v>1221.0546033433313</v>
      </c>
      <c r="H3008" s="25">
        <f t="shared" si="140"/>
        <v>-122.27457404645634</v>
      </c>
      <c r="K3008">
        <v>9.7408591508127831</v>
      </c>
      <c r="L3008">
        <v>3006</v>
      </c>
      <c r="M3008" s="25"/>
      <c r="O3008" s="25"/>
      <c r="Q3008" s="25"/>
    </row>
    <row r="3009" spans="1:17" x14ac:dyDescent="0.25">
      <c r="A3009" s="5">
        <f>+'Net Hash Rate'!B3008</f>
        <v>42828</v>
      </c>
      <c r="B3009">
        <f>+'Net Hash Rate'!G3008</f>
        <v>1147.6300048828125</v>
      </c>
      <c r="C3009">
        <v>499.38691108068627</v>
      </c>
      <c r="D3009" s="25">
        <f t="shared" si="138"/>
        <v>648.24309380212617</v>
      </c>
      <c r="E3009">
        <v>646.1854632538649</v>
      </c>
      <c r="F3009" s="25">
        <f t="shared" si="139"/>
        <v>501.4445416289476</v>
      </c>
      <c r="G3009">
        <v>1216.4244391705772</v>
      </c>
      <c r="H3009" s="25">
        <f t="shared" si="140"/>
        <v>-68.794434287764716</v>
      </c>
      <c r="K3009">
        <v>10.598084259644059</v>
      </c>
      <c r="L3009">
        <v>3007</v>
      </c>
      <c r="M3009" s="25"/>
      <c r="O3009" s="25"/>
      <c r="Q3009" s="25"/>
    </row>
    <row r="3010" spans="1:17" x14ac:dyDescent="0.25">
      <c r="A3010" s="5">
        <f>+'Net Hash Rate'!B3009</f>
        <v>42829</v>
      </c>
      <c r="B3010">
        <f>+'Net Hash Rate'!G3009</f>
        <v>1143.75</v>
      </c>
      <c r="C3010">
        <v>489.38805578449671</v>
      </c>
      <c r="D3010" s="25">
        <f t="shared" si="138"/>
        <v>654.36194421550329</v>
      </c>
      <c r="E3010">
        <v>632.51845438715304</v>
      </c>
      <c r="F3010" s="25">
        <f t="shared" si="139"/>
        <v>511.23154561284696</v>
      </c>
      <c r="G3010">
        <v>1188.5084877591735</v>
      </c>
      <c r="H3010" s="25">
        <f t="shared" si="140"/>
        <v>-44.758487759173477</v>
      </c>
      <c r="K3010">
        <v>10.972292968155381</v>
      </c>
      <c r="L3010">
        <v>3008</v>
      </c>
      <c r="M3010" s="25"/>
      <c r="O3010" s="25"/>
      <c r="Q3010" s="25"/>
    </row>
    <row r="3011" spans="1:17" x14ac:dyDescent="0.25">
      <c r="A3011" s="5">
        <f>+'Net Hash Rate'!B3010</f>
        <v>42830</v>
      </c>
      <c r="B3011">
        <f>+'Net Hash Rate'!G3010</f>
        <v>1135</v>
      </c>
      <c r="C3011">
        <v>492.21383287582034</v>
      </c>
      <c r="D3011" s="25">
        <f t="shared" si="138"/>
        <v>642.78616712417966</v>
      </c>
      <c r="E3011">
        <v>636.7566988367472</v>
      </c>
      <c r="F3011" s="25">
        <f t="shared" si="139"/>
        <v>498.2433011632528</v>
      </c>
      <c r="G3011">
        <v>1198.233461661968</v>
      </c>
      <c r="H3011" s="25">
        <f t="shared" si="140"/>
        <v>-63.233461661968022</v>
      </c>
      <c r="K3011">
        <v>10.672867116908076</v>
      </c>
      <c r="L3011">
        <v>3009</v>
      </c>
      <c r="M3011" s="25"/>
      <c r="O3011" s="25"/>
      <c r="Q3011" s="25"/>
    </row>
    <row r="3012" spans="1:17" x14ac:dyDescent="0.25">
      <c r="A3012" s="5">
        <f>+'Net Hash Rate'!B3011</f>
        <v>42831</v>
      </c>
      <c r="B3012">
        <f>+'Net Hash Rate'!G3011</f>
        <v>1190.5999755859375</v>
      </c>
      <c r="C3012">
        <v>496.27059538137047</v>
      </c>
      <c r="D3012" s="25">
        <f t="shared" ref="D3012:D3075" si="141">+B3012-C3012</f>
        <v>694.32938020456709</v>
      </c>
      <c r="E3012">
        <v>640.23972496427825</v>
      </c>
      <c r="F3012" s="25">
        <f t="shared" ref="F3012:F3075" si="142">+B3012-E3012</f>
        <v>550.36025062165925</v>
      </c>
      <c r="G3012">
        <v>1199.4878088290836</v>
      </c>
      <c r="H3012" s="25">
        <f t="shared" ref="H3012:H3075" si="143">+B3012-G3012</f>
        <v>-8.8878332431461331</v>
      </c>
      <c r="K3012">
        <v>11.574637683221738</v>
      </c>
      <c r="L3012">
        <v>3010</v>
      </c>
      <c r="M3012" s="25"/>
      <c r="O3012" s="25"/>
      <c r="Q3012" s="25"/>
    </row>
    <row r="3013" spans="1:17" x14ac:dyDescent="0.25">
      <c r="A3013" s="5">
        <f>+'Net Hash Rate'!B3012</f>
        <v>42832</v>
      </c>
      <c r="B3013">
        <f>+'Net Hash Rate'!G3012</f>
        <v>1193.02001953125</v>
      </c>
      <c r="C3013">
        <v>499.56863447566798</v>
      </c>
      <c r="D3013" s="25">
        <f t="shared" si="141"/>
        <v>693.45138505558202</v>
      </c>
      <c r="E3013">
        <v>644.70415402280298</v>
      </c>
      <c r="F3013" s="25">
        <f t="shared" si="142"/>
        <v>548.31586550844702</v>
      </c>
      <c r="G3013">
        <v>1208.4830797036484</v>
      </c>
      <c r="H3013" s="25">
        <f t="shared" si="143"/>
        <v>-15.4630601723984</v>
      </c>
      <c r="K3013">
        <v>11.467098676646781</v>
      </c>
      <c r="L3013">
        <v>3011</v>
      </c>
      <c r="M3013" s="25"/>
      <c r="O3013" s="25"/>
      <c r="Q3013" s="25"/>
    </row>
    <row r="3014" spans="1:17" x14ac:dyDescent="0.25">
      <c r="A3014" s="5">
        <f>+'Net Hash Rate'!B3013</f>
        <v>42833</v>
      </c>
      <c r="B3014">
        <f>+'Net Hash Rate'!G3013</f>
        <v>1184.8199462890625</v>
      </c>
      <c r="C3014">
        <v>502.38061828933388</v>
      </c>
      <c r="D3014" s="25">
        <f t="shared" si="141"/>
        <v>682.43932799972868</v>
      </c>
      <c r="E3014">
        <v>648.9023518129377</v>
      </c>
      <c r="F3014" s="25">
        <f t="shared" si="142"/>
        <v>535.9175944761248</v>
      </c>
      <c r="G3014">
        <v>1218.0660256853762</v>
      </c>
      <c r="H3014" s="25">
        <f t="shared" si="143"/>
        <v>-33.246079396313689</v>
      </c>
      <c r="K3014">
        <v>11.178235117833205</v>
      </c>
      <c r="L3014">
        <v>3012</v>
      </c>
      <c r="M3014" s="25"/>
      <c r="O3014" s="25"/>
      <c r="Q3014" s="25"/>
    </row>
    <row r="3015" spans="1:17" x14ac:dyDescent="0.25">
      <c r="A3015" s="5">
        <f>+'Net Hash Rate'!B3014</f>
        <v>42834</v>
      </c>
      <c r="B3015">
        <f>+'Net Hash Rate'!G3014</f>
        <v>1210.06005859375</v>
      </c>
      <c r="C3015">
        <v>510.27874748680443</v>
      </c>
      <c r="D3015" s="25">
        <f t="shared" si="141"/>
        <v>699.78131110694562</v>
      </c>
      <c r="E3015">
        <v>658.85160865753915</v>
      </c>
      <c r="F3015" s="25">
        <f t="shared" si="142"/>
        <v>551.20844993621085</v>
      </c>
      <c r="G3015">
        <v>1235.9828878752571</v>
      </c>
      <c r="H3015" s="25">
        <f t="shared" si="143"/>
        <v>-25.92282928150712</v>
      </c>
      <c r="K3015">
        <v>11.304050641702831</v>
      </c>
      <c r="L3015">
        <v>3013</v>
      </c>
      <c r="M3015" s="25"/>
      <c r="O3015" s="25"/>
      <c r="Q3015" s="25"/>
    </row>
    <row r="3016" spans="1:17" x14ac:dyDescent="0.25">
      <c r="A3016" s="5">
        <f>+'Net Hash Rate'!B3015</f>
        <v>42835</v>
      </c>
      <c r="B3016">
        <f>+'Net Hash Rate'!G3015</f>
        <v>1213.3399658203125</v>
      </c>
      <c r="C3016">
        <v>505.02378560670257</v>
      </c>
      <c r="D3016" s="25">
        <f t="shared" si="141"/>
        <v>708.31618021360987</v>
      </c>
      <c r="E3016">
        <v>651.46581367953115</v>
      </c>
      <c r="F3016" s="25">
        <f t="shared" si="142"/>
        <v>561.87415214078135</v>
      </c>
      <c r="G3016">
        <v>1220.3198717284333</v>
      </c>
      <c r="H3016" s="25">
        <f t="shared" si="143"/>
        <v>-6.979905908120827</v>
      </c>
      <c r="K3016">
        <v>11.60840815225011</v>
      </c>
      <c r="L3016">
        <v>3014</v>
      </c>
      <c r="M3016" s="25"/>
      <c r="O3016" s="25"/>
      <c r="Q3016" s="25"/>
    </row>
    <row r="3017" spans="1:17" x14ac:dyDescent="0.25">
      <c r="A3017" s="5">
        <f>+'Net Hash Rate'!B3016</f>
        <v>42836</v>
      </c>
      <c r="B3017">
        <f>+'Net Hash Rate'!G3016</f>
        <v>1224.77001953125</v>
      </c>
      <c r="C3017">
        <v>503.0441582847638</v>
      </c>
      <c r="D3017" s="25">
        <f t="shared" si="141"/>
        <v>721.72586124648615</v>
      </c>
      <c r="E3017">
        <v>648.29437808545515</v>
      </c>
      <c r="F3017" s="25">
        <f t="shared" si="142"/>
        <v>576.47564144579485</v>
      </c>
      <c r="G3017">
        <v>1212.5188569012407</v>
      </c>
      <c r="H3017" s="25">
        <f t="shared" si="143"/>
        <v>12.251162630009276</v>
      </c>
      <c r="K3017">
        <v>11.925228542637425</v>
      </c>
      <c r="L3017">
        <v>3015</v>
      </c>
      <c r="M3017" s="25"/>
      <c r="O3017" s="25"/>
      <c r="Q3017" s="25"/>
    </row>
    <row r="3018" spans="1:17" x14ac:dyDescent="0.25">
      <c r="A3018" s="5">
        <f>+'Net Hash Rate'!B3017</f>
        <v>42837</v>
      </c>
      <c r="B3018">
        <f>+'Net Hash Rate'!G3017</f>
        <v>1216.510009765625</v>
      </c>
      <c r="C3018">
        <v>498.28572964377042</v>
      </c>
      <c r="D3018" s="25">
        <f t="shared" si="141"/>
        <v>718.22428012185458</v>
      </c>
      <c r="E3018">
        <v>642.03506852737314</v>
      </c>
      <c r="F3018" s="25">
        <f t="shared" si="142"/>
        <v>574.47494123825186</v>
      </c>
      <c r="G3018">
        <v>1200.429375420727</v>
      </c>
      <c r="H3018" s="25">
        <f t="shared" si="143"/>
        <v>16.080634344898044</v>
      </c>
      <c r="K3018">
        <v>11.991277912507154</v>
      </c>
      <c r="L3018">
        <v>3016</v>
      </c>
      <c r="M3018" s="25"/>
      <c r="O3018" s="25"/>
      <c r="Q3018" s="25"/>
    </row>
    <row r="3019" spans="1:17" x14ac:dyDescent="0.25">
      <c r="A3019" s="5">
        <f>+'Net Hash Rate'!B3018</f>
        <v>42838</v>
      </c>
      <c r="B3019">
        <f>+'Net Hash Rate'!G3018</f>
        <v>1178.530029296875</v>
      </c>
      <c r="C3019">
        <v>504.42746999026303</v>
      </c>
      <c r="D3019" s="25">
        <f t="shared" si="141"/>
        <v>674.10255930661197</v>
      </c>
      <c r="E3019">
        <v>651.97048671068831</v>
      </c>
      <c r="F3019" s="25">
        <f t="shared" si="142"/>
        <v>526.55954258618669</v>
      </c>
      <c r="G3019">
        <v>1225.1013351611809</v>
      </c>
      <c r="H3019" s="25">
        <f t="shared" si="143"/>
        <v>-46.571305864305941</v>
      </c>
      <c r="K3019">
        <v>10.965250530301091</v>
      </c>
      <c r="L3019">
        <v>3017</v>
      </c>
      <c r="M3019" s="25"/>
      <c r="O3019" s="25"/>
      <c r="Q3019" s="25"/>
    </row>
    <row r="3020" spans="1:17" x14ac:dyDescent="0.25">
      <c r="A3020" s="5">
        <f>+'Net Hash Rate'!B3019</f>
        <v>42839</v>
      </c>
      <c r="B3020">
        <f>+'Net Hash Rate'!G3019</f>
        <v>1183.43994140625</v>
      </c>
      <c r="C3020">
        <v>505.07965504140395</v>
      </c>
      <c r="D3020" s="25">
        <f t="shared" si="141"/>
        <v>678.36028636484605</v>
      </c>
      <c r="E3020">
        <v>652.68419425616571</v>
      </c>
      <c r="F3020" s="25">
        <f t="shared" si="142"/>
        <v>530.75574715008429</v>
      </c>
      <c r="G3020">
        <v>1226.054026835908</v>
      </c>
      <c r="H3020" s="25">
        <f t="shared" si="143"/>
        <v>-42.614085429657962</v>
      </c>
      <c r="K3020">
        <v>11.029909350598126</v>
      </c>
      <c r="L3020">
        <v>3018</v>
      </c>
      <c r="M3020" s="25"/>
      <c r="O3020" s="25"/>
      <c r="Q3020" s="25"/>
    </row>
    <row r="3021" spans="1:17" x14ac:dyDescent="0.25">
      <c r="A3021" s="5">
        <f>+'Net Hash Rate'!B3020</f>
        <v>42840</v>
      </c>
      <c r="B3021">
        <f>+'Net Hash Rate'!G3020</f>
        <v>1180.699951171875</v>
      </c>
      <c r="C3021">
        <v>517.06849482887628</v>
      </c>
      <c r="D3021" s="25">
        <f t="shared" si="141"/>
        <v>663.63145634299872</v>
      </c>
      <c r="E3021">
        <v>669.35336444795951</v>
      </c>
      <c r="F3021" s="25">
        <f t="shared" si="142"/>
        <v>511.34658672391549</v>
      </c>
      <c r="G3021">
        <v>1260.9039404832886</v>
      </c>
      <c r="H3021" s="25">
        <f t="shared" si="143"/>
        <v>-80.203989311413579</v>
      </c>
      <c r="K3021">
        <v>10.45879015562822</v>
      </c>
      <c r="L3021">
        <v>3019</v>
      </c>
      <c r="M3021" s="25"/>
      <c r="O3021" s="25"/>
      <c r="Q3021" s="25"/>
    </row>
    <row r="3022" spans="1:17" x14ac:dyDescent="0.25">
      <c r="A3022" s="5">
        <f>+'Net Hash Rate'!B3021</f>
        <v>42841</v>
      </c>
      <c r="B3022">
        <f>+'Net Hash Rate'!G3021</f>
        <v>1184.7900390625</v>
      </c>
      <c r="C3022">
        <v>522.12115479387296</v>
      </c>
      <c r="D3022" s="25">
        <f t="shared" si="141"/>
        <v>662.66888426862704</v>
      </c>
      <c r="E3022">
        <v>676.17835642521845</v>
      </c>
      <c r="F3022" s="25">
        <f t="shared" si="142"/>
        <v>508.61168263728155</v>
      </c>
      <c r="G3022">
        <v>1274.61355616218</v>
      </c>
      <c r="H3022" s="25">
        <f t="shared" si="143"/>
        <v>-89.823517099679975</v>
      </c>
      <c r="K3022">
        <v>10.323472745211216</v>
      </c>
      <c r="L3022">
        <v>3020</v>
      </c>
      <c r="M3022" s="25"/>
      <c r="O3022" s="25"/>
      <c r="Q3022" s="25"/>
    </row>
    <row r="3023" spans="1:17" x14ac:dyDescent="0.25">
      <c r="A3023" s="5">
        <f>+'Net Hash Rate'!B3022</f>
        <v>42842</v>
      </c>
      <c r="B3023">
        <f>+'Net Hash Rate'!G3022</f>
        <v>1203.72998046875</v>
      </c>
      <c r="C3023">
        <v>517.37256586778005</v>
      </c>
      <c r="D3023" s="25">
        <f t="shared" si="141"/>
        <v>686.35741460096995</v>
      </c>
      <c r="E3023">
        <v>668.89450759970237</v>
      </c>
      <c r="F3023" s="25">
        <f t="shared" si="142"/>
        <v>534.83547286904763</v>
      </c>
      <c r="G3023">
        <v>1257.4814902573544</v>
      </c>
      <c r="H3023" s="25">
        <f t="shared" si="143"/>
        <v>-53.75150978860438</v>
      </c>
      <c r="K3023">
        <v>10.871414240168003</v>
      </c>
      <c r="L3023">
        <v>3021</v>
      </c>
      <c r="M3023" s="25"/>
      <c r="O3023" s="25"/>
      <c r="Q3023" s="25"/>
    </row>
    <row r="3024" spans="1:17" x14ac:dyDescent="0.25">
      <c r="A3024" s="5">
        <f>+'Net Hash Rate'!B3023</f>
        <v>42843</v>
      </c>
      <c r="B3024">
        <f>+'Net Hash Rate'!G3023</f>
        <v>1217.5999755859375</v>
      </c>
      <c r="C3024">
        <v>512.96362154087046</v>
      </c>
      <c r="D3024" s="25">
        <f t="shared" si="141"/>
        <v>704.63635404506704</v>
      </c>
      <c r="E3024">
        <v>662.27343828379435</v>
      </c>
      <c r="F3024" s="25">
        <f t="shared" si="142"/>
        <v>555.32653730214315</v>
      </c>
      <c r="G3024">
        <v>1242.2674214216827</v>
      </c>
      <c r="H3024" s="25">
        <f t="shared" si="143"/>
        <v>-24.667445835745184</v>
      </c>
      <c r="K3024">
        <v>11.326296465957611</v>
      </c>
      <c r="L3024">
        <v>3022</v>
      </c>
      <c r="M3024" s="25"/>
      <c r="O3024" s="25"/>
      <c r="Q3024" s="25"/>
    </row>
    <row r="3025" spans="1:17" x14ac:dyDescent="0.25">
      <c r="A3025" s="5">
        <f>+'Net Hash Rate'!B3024</f>
        <v>42844</v>
      </c>
      <c r="B3025">
        <f>+'Net Hash Rate'!G3024</f>
        <v>1226.93994140625</v>
      </c>
      <c r="C3025">
        <v>514.93626893568876</v>
      </c>
      <c r="D3025" s="25">
        <f t="shared" si="141"/>
        <v>712.00367247056124</v>
      </c>
      <c r="E3025">
        <v>664.64250522334589</v>
      </c>
      <c r="F3025" s="25">
        <f t="shared" si="142"/>
        <v>562.29743618290411</v>
      </c>
      <c r="G3025">
        <v>1246.1763800827509</v>
      </c>
      <c r="H3025" s="25">
        <f t="shared" si="143"/>
        <v>-19.236438676500939</v>
      </c>
      <c r="K3025">
        <v>11.414413028498732</v>
      </c>
      <c r="L3025">
        <v>3023</v>
      </c>
      <c r="M3025" s="25"/>
      <c r="O3025" s="25"/>
      <c r="Q3025" s="25"/>
    </row>
    <row r="3026" spans="1:17" x14ac:dyDescent="0.25">
      <c r="A3026" s="5">
        <f>+'Net Hash Rate'!B3025</f>
        <v>42845</v>
      </c>
      <c r="B3026">
        <f>+'Net Hash Rate'!G3025</f>
        <v>1255.4000244140625</v>
      </c>
      <c r="C3026">
        <v>515.16708337720047</v>
      </c>
      <c r="D3026" s="25">
        <f t="shared" si="141"/>
        <v>740.23294103686203</v>
      </c>
      <c r="E3026">
        <v>663.8751844433591</v>
      </c>
      <c r="F3026" s="25">
        <f t="shared" si="142"/>
        <v>591.5248399707034</v>
      </c>
      <c r="G3026">
        <v>1241.5318030348515</v>
      </c>
      <c r="H3026" s="25">
        <f t="shared" si="143"/>
        <v>13.868221379211036</v>
      </c>
      <c r="K3026">
        <v>11.946619220819018</v>
      </c>
      <c r="L3026">
        <v>3024</v>
      </c>
      <c r="M3026" s="25"/>
      <c r="O3026" s="25"/>
      <c r="Q3026" s="25"/>
    </row>
    <row r="3027" spans="1:17" x14ac:dyDescent="0.25">
      <c r="A3027" s="5">
        <f>+'Net Hash Rate'!B3026</f>
        <v>42846</v>
      </c>
      <c r="B3027">
        <f>+'Net Hash Rate'!G3026</f>
        <v>1257.1400146484375</v>
      </c>
      <c r="C3027">
        <v>517.67691817957427</v>
      </c>
      <c r="D3027" s="25">
        <f t="shared" si="141"/>
        <v>739.46309646886323</v>
      </c>
      <c r="E3027">
        <v>667.27653249027844</v>
      </c>
      <c r="F3027" s="25">
        <f t="shared" si="142"/>
        <v>589.86348215815906</v>
      </c>
      <c r="G3027">
        <v>1248.3962342802092</v>
      </c>
      <c r="H3027" s="25">
        <f t="shared" si="143"/>
        <v>8.743780368228272</v>
      </c>
      <c r="K3027">
        <v>11.86307491300988</v>
      </c>
      <c r="L3027">
        <v>3025</v>
      </c>
      <c r="M3027" s="25"/>
      <c r="O3027" s="25"/>
      <c r="Q3027" s="25"/>
    </row>
    <row r="3028" spans="1:17" x14ac:dyDescent="0.25">
      <c r="A3028" s="5">
        <f>+'Net Hash Rate'!B3027</f>
        <v>42847</v>
      </c>
      <c r="B3028">
        <f>+'Net Hash Rate'!G3027</f>
        <v>1244.3800048828125</v>
      </c>
      <c r="C3028">
        <v>522.49780702900762</v>
      </c>
      <c r="D3028" s="25">
        <f t="shared" si="141"/>
        <v>721.88219785380488</v>
      </c>
      <c r="E3028">
        <v>674.42440771410861</v>
      </c>
      <c r="F3028" s="25">
        <f t="shared" si="142"/>
        <v>569.95559716870389</v>
      </c>
      <c r="G3028">
        <v>1264.5832880753821</v>
      </c>
      <c r="H3028" s="25">
        <f t="shared" si="143"/>
        <v>-20.203283192569643</v>
      </c>
      <c r="K3028">
        <v>11.403646675674192</v>
      </c>
      <c r="L3028">
        <v>3026</v>
      </c>
      <c r="M3028" s="25"/>
      <c r="O3028" s="25"/>
      <c r="Q3028" s="25"/>
    </row>
    <row r="3029" spans="1:17" x14ac:dyDescent="0.25">
      <c r="A3029" s="5">
        <f>+'Net Hash Rate'!B3028</f>
        <v>42848</v>
      </c>
      <c r="B3029">
        <f>+'Net Hash Rate'!G3028</f>
        <v>1248.219970703125</v>
      </c>
      <c r="C3029">
        <v>526.65374991766532</v>
      </c>
      <c r="D3029" s="25">
        <f t="shared" si="141"/>
        <v>721.56622078545968</v>
      </c>
      <c r="E3029">
        <v>680.0199809570903</v>
      </c>
      <c r="F3029" s="25">
        <f t="shared" si="142"/>
        <v>568.1999897460347</v>
      </c>
      <c r="G3029">
        <v>1275.7711054297358</v>
      </c>
      <c r="H3029" s="25">
        <f t="shared" si="143"/>
        <v>-27.551134726610826</v>
      </c>
      <c r="K3029">
        <v>11.291657349523886</v>
      </c>
      <c r="L3029">
        <v>3027</v>
      </c>
      <c r="M3029" s="25"/>
      <c r="O3029" s="25"/>
      <c r="Q3029" s="25"/>
    </row>
    <row r="3030" spans="1:17" x14ac:dyDescent="0.25">
      <c r="A3030" s="5">
        <f>+'Net Hash Rate'!B3029</f>
        <v>42849</v>
      </c>
      <c r="B3030">
        <f>+'Net Hash Rate'!G3029</f>
        <v>1248.3199462890625</v>
      </c>
      <c r="C3030">
        <v>514.83530157899634</v>
      </c>
      <c r="D3030" s="25">
        <f t="shared" si="141"/>
        <v>733.48464471006616</v>
      </c>
      <c r="E3030">
        <v>663.68699599093395</v>
      </c>
      <c r="F3030" s="25">
        <f t="shared" si="142"/>
        <v>584.63295029812855</v>
      </c>
      <c r="G3030">
        <v>1241.9014029341045</v>
      </c>
      <c r="H3030" s="25">
        <f t="shared" si="143"/>
        <v>6.4185433549580466</v>
      </c>
      <c r="K3030">
        <v>11.826288939865657</v>
      </c>
      <c r="L3030">
        <v>3028</v>
      </c>
      <c r="M3030" s="25"/>
      <c r="O3030" s="25"/>
      <c r="Q3030" s="25"/>
    </row>
    <row r="3031" spans="1:17" x14ac:dyDescent="0.25">
      <c r="A3031" s="5">
        <f>+'Net Hash Rate'!B3030</f>
        <v>42850</v>
      </c>
      <c r="B3031">
        <f>+'Net Hash Rate'!G3030</f>
        <v>1263.550048828125</v>
      </c>
      <c r="C3031">
        <v>507.50431936350645</v>
      </c>
      <c r="D3031" s="25">
        <f t="shared" si="141"/>
        <v>756.04572946461849</v>
      </c>
      <c r="E3031">
        <v>652.97673016965405</v>
      </c>
      <c r="F3031" s="25">
        <f t="shared" si="142"/>
        <v>610.57331865847095</v>
      </c>
      <c r="G3031">
        <v>1218.0643099461349</v>
      </c>
      <c r="H3031" s="25">
        <f t="shared" si="143"/>
        <v>45.485738881990073</v>
      </c>
      <c r="K3031">
        <v>12.473222521437734</v>
      </c>
      <c r="L3031">
        <v>3029</v>
      </c>
      <c r="M3031" s="25"/>
      <c r="O3031" s="25"/>
      <c r="Q3031" s="25"/>
    </row>
    <row r="3032" spans="1:17" x14ac:dyDescent="0.25">
      <c r="A3032" s="5">
        <f>+'Net Hash Rate'!B3031</f>
        <v>42851</v>
      </c>
      <c r="B3032">
        <f>+'Net Hash Rate'!G3031</f>
        <v>1284.8399658203125</v>
      </c>
      <c r="C3032">
        <v>514.21584834661041</v>
      </c>
      <c r="D3032" s="25">
        <f t="shared" si="141"/>
        <v>770.62411747370209</v>
      </c>
      <c r="E3032">
        <v>661.43726596181955</v>
      </c>
      <c r="F3032" s="25">
        <f t="shared" si="142"/>
        <v>623.40269985849295</v>
      </c>
      <c r="G3032">
        <v>1233.3188626880999</v>
      </c>
      <c r="H3032" s="25">
        <f t="shared" si="143"/>
        <v>51.521103132212602</v>
      </c>
      <c r="K3032">
        <v>12.562695780928376</v>
      </c>
      <c r="L3032">
        <v>3030</v>
      </c>
      <c r="M3032" s="25"/>
      <c r="O3032" s="25"/>
      <c r="Q3032" s="25"/>
    </row>
    <row r="3033" spans="1:17" x14ac:dyDescent="0.25">
      <c r="A3033" s="5">
        <f>+'Net Hash Rate'!B3032</f>
        <v>42852</v>
      </c>
      <c r="B3033">
        <f>+'Net Hash Rate'!G3032</f>
        <v>1329.18994140625</v>
      </c>
      <c r="C3033">
        <v>517.03255139210557</v>
      </c>
      <c r="D3033" s="25">
        <f t="shared" si="141"/>
        <v>812.15739001414443</v>
      </c>
      <c r="E3033">
        <v>663.63631814118219</v>
      </c>
      <c r="F3033" s="25">
        <f t="shared" si="142"/>
        <v>665.55362326506781</v>
      </c>
      <c r="G3033">
        <v>1233.11865007797</v>
      </c>
      <c r="H3033" s="25">
        <f t="shared" si="143"/>
        <v>96.07129132828004</v>
      </c>
      <c r="K3033">
        <v>13.295550170754538</v>
      </c>
      <c r="L3033">
        <v>3031</v>
      </c>
      <c r="M3033" s="25"/>
      <c r="O3033" s="25"/>
      <c r="Q3033" s="25"/>
    </row>
    <row r="3034" spans="1:17" x14ac:dyDescent="0.25">
      <c r="A3034" s="5">
        <f>+'Net Hash Rate'!B3033</f>
        <v>42853</v>
      </c>
      <c r="B3034">
        <f>+'Net Hash Rate'!G3033</f>
        <v>1320.050048828125</v>
      </c>
      <c r="C3034">
        <v>513.51144747893306</v>
      </c>
      <c r="D3034" s="25">
        <f t="shared" si="141"/>
        <v>806.53860134919194</v>
      </c>
      <c r="E3034">
        <v>659.120162578291</v>
      </c>
      <c r="F3034" s="25">
        <f t="shared" si="142"/>
        <v>660.929886249834</v>
      </c>
      <c r="G3034">
        <v>1224.7372163817463</v>
      </c>
      <c r="H3034" s="25">
        <f t="shared" si="143"/>
        <v>95.312832446378707</v>
      </c>
      <c r="K3034">
        <v>13.293796610437893</v>
      </c>
      <c r="L3034">
        <v>3032</v>
      </c>
      <c r="M3034" s="25"/>
      <c r="O3034" s="25"/>
      <c r="Q3034" s="25"/>
    </row>
    <row r="3035" spans="1:17" x14ac:dyDescent="0.25">
      <c r="A3035" s="5">
        <f>+'Net Hash Rate'!B3034</f>
        <v>42854</v>
      </c>
      <c r="B3035">
        <f>+'Net Hash Rate'!G3034</f>
        <v>1327.0400390625</v>
      </c>
      <c r="C3035">
        <v>523.70296828925382</v>
      </c>
      <c r="D3035" s="25">
        <f t="shared" si="141"/>
        <v>803.33707077324618</v>
      </c>
      <c r="E3035">
        <v>672.9346730582879</v>
      </c>
      <c r="F3035" s="25">
        <f t="shared" si="142"/>
        <v>654.1053660042121</v>
      </c>
      <c r="G3035">
        <v>1252.6252302336013</v>
      </c>
      <c r="H3035" s="25">
        <f t="shared" si="143"/>
        <v>74.414808828898686</v>
      </c>
      <c r="K3035">
        <v>12.919566742467822</v>
      </c>
      <c r="L3035">
        <v>3033</v>
      </c>
      <c r="M3035" s="25"/>
      <c r="O3035" s="25"/>
      <c r="Q3035" s="25"/>
    </row>
    <row r="3036" spans="1:17" x14ac:dyDescent="0.25">
      <c r="A3036" s="5">
        <f>+'Net Hash Rate'!B3035</f>
        <v>42855</v>
      </c>
      <c r="B3036">
        <f>+'Net Hash Rate'!G3035</f>
        <v>1347.9599609375</v>
      </c>
      <c r="C3036">
        <v>530.21264241219433</v>
      </c>
      <c r="D3036" s="25">
        <f t="shared" si="141"/>
        <v>817.74731852530567</v>
      </c>
      <c r="E3036">
        <v>681.13043401624998</v>
      </c>
      <c r="F3036" s="25">
        <f t="shared" si="142"/>
        <v>666.82952692125002</v>
      </c>
      <c r="G3036">
        <v>1267.3705955022035</v>
      </c>
      <c r="H3036" s="25">
        <f t="shared" si="143"/>
        <v>80.589365435296486</v>
      </c>
      <c r="K3036">
        <v>13.00438830704433</v>
      </c>
      <c r="L3036">
        <v>3034</v>
      </c>
      <c r="M3036" s="25"/>
      <c r="O3036" s="25"/>
      <c r="Q3036" s="25"/>
    </row>
    <row r="3037" spans="1:17" x14ac:dyDescent="0.25">
      <c r="A3037" s="5">
        <f>+'Net Hash Rate'!B3036</f>
        <v>42856</v>
      </c>
      <c r="B3037">
        <f>+'Net Hash Rate'!G3036</f>
        <v>1402.0799560546875</v>
      </c>
      <c r="C3037">
        <v>529.86537040040832</v>
      </c>
      <c r="D3037" s="25">
        <f t="shared" si="141"/>
        <v>872.21458565427918</v>
      </c>
      <c r="E3037">
        <v>678.58503365638342</v>
      </c>
      <c r="F3037" s="25">
        <f t="shared" si="142"/>
        <v>723.49492239830408</v>
      </c>
      <c r="G3037">
        <v>1256.2865655742187</v>
      </c>
      <c r="H3037" s="25">
        <f t="shared" si="143"/>
        <v>145.79339048046882</v>
      </c>
      <c r="K3037">
        <v>14.07557655618996</v>
      </c>
      <c r="L3037">
        <v>3035</v>
      </c>
      <c r="M3037" s="25"/>
      <c r="O3037" s="25"/>
      <c r="Q3037" s="25"/>
    </row>
    <row r="3038" spans="1:17" x14ac:dyDescent="0.25">
      <c r="A3038" s="5">
        <f>+'Net Hash Rate'!B3037</f>
        <v>42857</v>
      </c>
      <c r="B3038">
        <f>+'Net Hash Rate'!G3037</f>
        <v>1443.6800537109375</v>
      </c>
      <c r="C3038">
        <v>528.17837250603168</v>
      </c>
      <c r="D3038" s="25">
        <f t="shared" si="141"/>
        <v>915.50168120490582</v>
      </c>
      <c r="E3038">
        <v>674.66642135792131</v>
      </c>
      <c r="F3038" s="25">
        <f t="shared" si="142"/>
        <v>769.01363235301619</v>
      </c>
      <c r="G3038">
        <v>1243.6992471230863</v>
      </c>
      <c r="H3038" s="25">
        <f t="shared" si="143"/>
        <v>199.98080658785125</v>
      </c>
      <c r="K3038">
        <v>14.999203362407474</v>
      </c>
      <c r="L3038">
        <v>3036</v>
      </c>
      <c r="M3038" s="25"/>
      <c r="O3038" s="25"/>
      <c r="Q3038" s="25"/>
    </row>
    <row r="3039" spans="1:17" x14ac:dyDescent="0.25">
      <c r="A3039" s="5">
        <f>+'Net Hash Rate'!B3038</f>
        <v>42858</v>
      </c>
      <c r="B3039">
        <f>+'Net Hash Rate'!G3038</f>
        <v>1492</v>
      </c>
      <c r="C3039">
        <v>528.90153554677886</v>
      </c>
      <c r="D3039" s="25">
        <f t="shared" si="141"/>
        <v>963.09846445322114</v>
      </c>
      <c r="E3039">
        <v>673.82137578850654</v>
      </c>
      <c r="F3039" s="25">
        <f t="shared" si="142"/>
        <v>818.17862421149346</v>
      </c>
      <c r="G3039">
        <v>1236.7624952074971</v>
      </c>
      <c r="H3039" s="25">
        <f t="shared" si="143"/>
        <v>255.23750479250293</v>
      </c>
      <c r="K3039">
        <v>15.949757540666848</v>
      </c>
      <c r="L3039">
        <v>3037</v>
      </c>
      <c r="M3039" s="25"/>
      <c r="O3039" s="25"/>
      <c r="Q3039" s="25"/>
    </row>
    <row r="3040" spans="1:17" x14ac:dyDescent="0.25">
      <c r="A3040" s="5">
        <f>+'Net Hash Rate'!B3039</f>
        <v>42859</v>
      </c>
      <c r="B3040">
        <f>+'Net Hash Rate'!G3039</f>
        <v>1515.6300048828125</v>
      </c>
      <c r="C3040">
        <v>532.31821542416674</v>
      </c>
      <c r="D3040" s="25">
        <f t="shared" si="141"/>
        <v>983.31178945864576</v>
      </c>
      <c r="E3040">
        <v>677.64021113391357</v>
      </c>
      <c r="F3040" s="25">
        <f t="shared" si="142"/>
        <v>837.98979374889893</v>
      </c>
      <c r="G3040">
        <v>1242.1435034684241</v>
      </c>
      <c r="H3040" s="25">
        <f t="shared" si="143"/>
        <v>273.48650141438839</v>
      </c>
      <c r="K3040">
        <v>16.239443197671893</v>
      </c>
      <c r="L3040">
        <v>3038</v>
      </c>
      <c r="M3040" s="25"/>
      <c r="O3040" s="25"/>
      <c r="Q3040" s="25"/>
    </row>
    <row r="3041" spans="1:17" x14ac:dyDescent="0.25">
      <c r="A3041" s="5">
        <f>+'Net Hash Rate'!B3040</f>
        <v>42860</v>
      </c>
      <c r="B3041">
        <f>+'Net Hash Rate'!G3040</f>
        <v>1512.2099609375</v>
      </c>
      <c r="C3041">
        <v>526.63605622028831</v>
      </c>
      <c r="D3041" s="25">
        <f t="shared" si="141"/>
        <v>985.57390471721169</v>
      </c>
      <c r="E3041">
        <v>669.9198869257184</v>
      </c>
      <c r="F3041" s="25">
        <f t="shared" si="142"/>
        <v>842.2900740117816</v>
      </c>
      <c r="G3041">
        <v>1226.5059273009608</v>
      </c>
      <c r="H3041" s="25">
        <f t="shared" si="143"/>
        <v>285.70403363653918</v>
      </c>
      <c r="K3041">
        <v>16.508334259880073</v>
      </c>
      <c r="L3041">
        <v>3039</v>
      </c>
      <c r="M3041" s="25"/>
      <c r="O3041" s="25"/>
      <c r="Q3041" s="25"/>
    </row>
    <row r="3042" spans="1:17" x14ac:dyDescent="0.25">
      <c r="A3042" s="5">
        <f>+'Net Hash Rate'!B3041</f>
        <v>42861</v>
      </c>
      <c r="B3042">
        <f>+'Net Hash Rate'!G3041</f>
        <v>1548.2900390625</v>
      </c>
      <c r="C3042">
        <v>536.93796898714845</v>
      </c>
      <c r="D3042" s="25">
        <f t="shared" si="141"/>
        <v>1011.3520700753515</v>
      </c>
      <c r="E3042">
        <v>682.77664750266797</v>
      </c>
      <c r="F3042" s="25">
        <f t="shared" si="142"/>
        <v>865.51339155983203</v>
      </c>
      <c r="G3042">
        <v>1249.2869941962024</v>
      </c>
      <c r="H3042" s="25">
        <f t="shared" si="143"/>
        <v>299.00304486629761</v>
      </c>
      <c r="K3042">
        <v>16.643355472550791</v>
      </c>
      <c r="L3042">
        <v>3040</v>
      </c>
      <c r="M3042" s="25"/>
      <c r="O3042" s="25"/>
      <c r="Q3042" s="25"/>
    </row>
    <row r="3043" spans="1:17" x14ac:dyDescent="0.25">
      <c r="A3043" s="5">
        <f>+'Net Hash Rate'!B3042</f>
        <v>42862</v>
      </c>
      <c r="B3043">
        <f>+'Net Hash Rate'!G3042</f>
        <v>1555.469970703125</v>
      </c>
      <c r="C3043">
        <v>540.3629979668865</v>
      </c>
      <c r="D3043" s="25">
        <f t="shared" si="141"/>
        <v>1015.1069727362385</v>
      </c>
      <c r="E3043">
        <v>687.23486481905888</v>
      </c>
      <c r="F3043" s="25">
        <f t="shared" si="142"/>
        <v>868.23510588406612</v>
      </c>
      <c r="G3043">
        <v>1257.7586316063232</v>
      </c>
      <c r="H3043" s="25">
        <f t="shared" si="143"/>
        <v>297.71133909680179</v>
      </c>
      <c r="K3043">
        <v>16.587633743493413</v>
      </c>
      <c r="L3043">
        <v>3041</v>
      </c>
      <c r="M3043" s="25"/>
      <c r="O3043" s="25"/>
      <c r="Q3043" s="25"/>
    </row>
    <row r="3044" spans="1:17" x14ac:dyDescent="0.25">
      <c r="A3044" s="5">
        <f>+'Net Hash Rate'!B3043</f>
        <v>42863</v>
      </c>
      <c r="B3044">
        <f>+'Net Hash Rate'!G3043</f>
        <v>1639.3199462890625</v>
      </c>
      <c r="C3044">
        <v>545.91273803932961</v>
      </c>
      <c r="D3044" s="25">
        <f t="shared" si="141"/>
        <v>1093.4072082497328</v>
      </c>
      <c r="E3044">
        <v>691.70247847517032</v>
      </c>
      <c r="F3044" s="25">
        <f t="shared" si="142"/>
        <v>947.61746781389218</v>
      </c>
      <c r="G3044">
        <v>1258.0227251981917</v>
      </c>
      <c r="H3044" s="25">
        <f t="shared" si="143"/>
        <v>381.29722109087083</v>
      </c>
      <c r="K3044">
        <v>17.999739158286069</v>
      </c>
      <c r="L3044">
        <v>3042</v>
      </c>
      <c r="M3044" s="25"/>
      <c r="O3044" s="25"/>
      <c r="Q3044" s="25"/>
    </row>
    <row r="3045" spans="1:17" x14ac:dyDescent="0.25">
      <c r="A3045" s="5">
        <f>+'Net Hash Rate'!B3044</f>
        <v>42864</v>
      </c>
      <c r="B3045">
        <f>+'Net Hash Rate'!G3044</f>
        <v>1706.9300537109375</v>
      </c>
      <c r="C3045">
        <v>547.3220625702412</v>
      </c>
      <c r="D3045" s="25">
        <f t="shared" si="141"/>
        <v>1159.6079911406964</v>
      </c>
      <c r="E3045">
        <v>691.06923683724824</v>
      </c>
      <c r="F3045" s="25">
        <f t="shared" si="142"/>
        <v>1015.8608168736893</v>
      </c>
      <c r="G3045">
        <v>1249.4551352774354</v>
      </c>
      <c r="H3045" s="25">
        <f t="shared" si="143"/>
        <v>457.47491843350213</v>
      </c>
      <c r="K3045">
        <v>19.360792258553946</v>
      </c>
      <c r="L3045">
        <v>3043</v>
      </c>
      <c r="M3045" s="25"/>
      <c r="O3045" s="25"/>
      <c r="Q3045" s="25"/>
    </row>
    <row r="3046" spans="1:17" x14ac:dyDescent="0.25">
      <c r="A3046" s="5">
        <f>+'Net Hash Rate'!B3045</f>
        <v>42865</v>
      </c>
      <c r="B3046">
        <f>+'Net Hash Rate'!G3045</f>
        <v>1756.800048828125</v>
      </c>
      <c r="C3046">
        <v>576.93546726053546</v>
      </c>
      <c r="D3046" s="25">
        <f t="shared" si="141"/>
        <v>1179.8645815675895</v>
      </c>
      <c r="E3046">
        <v>730.08174679865499</v>
      </c>
      <c r="F3046" s="25">
        <f t="shared" si="142"/>
        <v>1026.7183020294701</v>
      </c>
      <c r="G3046">
        <v>1324.9784696644797</v>
      </c>
      <c r="H3046" s="25">
        <f t="shared" si="143"/>
        <v>431.82157916364531</v>
      </c>
      <c r="K3046">
        <v>18.490001874693849</v>
      </c>
      <c r="L3046">
        <v>3044</v>
      </c>
      <c r="M3046" s="25"/>
      <c r="O3046" s="25"/>
      <c r="Q3046" s="25"/>
    </row>
    <row r="3047" spans="1:17" x14ac:dyDescent="0.25">
      <c r="A3047" s="5">
        <f>+'Net Hash Rate'!B3046</f>
        <v>42866</v>
      </c>
      <c r="B3047">
        <f>+'Net Hash Rate'!G3046</f>
        <v>1807.3699951171875</v>
      </c>
      <c r="C3047">
        <v>581.21914469005014</v>
      </c>
      <c r="D3047" s="25">
        <f t="shared" si="141"/>
        <v>1226.1508504271374</v>
      </c>
      <c r="E3047">
        <v>734.07027397329728</v>
      </c>
      <c r="F3047" s="25">
        <f t="shared" si="142"/>
        <v>1073.2997211438901</v>
      </c>
      <c r="G3047">
        <v>1327.8204856740701</v>
      </c>
      <c r="H3047" s="25">
        <f t="shared" si="143"/>
        <v>479.54950944311736</v>
      </c>
      <c r="K3047">
        <v>19.252471701219299</v>
      </c>
      <c r="L3047">
        <v>3045</v>
      </c>
      <c r="M3047" s="25"/>
      <c r="O3047" s="25"/>
      <c r="Q3047" s="25"/>
    </row>
    <row r="3048" spans="1:17" x14ac:dyDescent="0.25">
      <c r="A3048" s="5">
        <f>+'Net Hash Rate'!B3047</f>
        <v>42867</v>
      </c>
      <c r="B3048">
        <f>+'Net Hash Rate'!G3047</f>
        <v>1676.989990234375</v>
      </c>
      <c r="C3048">
        <v>567.45870182930878</v>
      </c>
      <c r="D3048" s="25">
        <f t="shared" si="141"/>
        <v>1109.5312884050663</v>
      </c>
      <c r="E3048">
        <v>720.03409813968278</v>
      </c>
      <c r="F3048" s="25">
        <f t="shared" si="142"/>
        <v>956.95589209469222</v>
      </c>
      <c r="G3048">
        <v>1312.7132251073303</v>
      </c>
      <c r="H3048" s="25">
        <f t="shared" si="143"/>
        <v>364.27676512704465</v>
      </c>
      <c r="K3048">
        <v>17.452847291022259</v>
      </c>
      <c r="L3048">
        <v>3046</v>
      </c>
      <c r="M3048" s="25"/>
      <c r="O3048" s="25"/>
      <c r="Q3048" s="25"/>
    </row>
    <row r="3049" spans="1:17" x14ac:dyDescent="0.25">
      <c r="A3049" s="5">
        <f>+'Net Hash Rate'!B3048</f>
        <v>42868</v>
      </c>
      <c r="B3049">
        <f>+'Net Hash Rate'!G3048</f>
        <v>1759.9599609375</v>
      </c>
      <c r="C3049">
        <v>580.71785333998287</v>
      </c>
      <c r="D3049" s="25">
        <f t="shared" si="141"/>
        <v>1179.2421075975171</v>
      </c>
      <c r="E3049">
        <v>735.18714409488791</v>
      </c>
      <c r="F3049" s="25">
        <f t="shared" si="142"/>
        <v>1024.772816842612</v>
      </c>
      <c r="G3049">
        <v>1335.223104032317</v>
      </c>
      <c r="H3049" s="25">
        <f t="shared" si="143"/>
        <v>424.736856905183</v>
      </c>
      <c r="K3049">
        <v>18.321965773278912</v>
      </c>
      <c r="L3049">
        <v>3047</v>
      </c>
      <c r="M3049" s="25"/>
      <c r="O3049" s="25"/>
      <c r="Q3049" s="25"/>
    </row>
    <row r="3050" spans="1:17" x14ac:dyDescent="0.25">
      <c r="A3050" s="5">
        <f>+'Net Hash Rate'!B3049</f>
        <v>42869</v>
      </c>
      <c r="B3050">
        <f>+'Net Hash Rate'!G3049</f>
        <v>1772.4200439453125</v>
      </c>
      <c r="C3050">
        <v>584.40531487138674</v>
      </c>
      <c r="D3050" s="25">
        <f t="shared" si="141"/>
        <v>1188.0147290739258</v>
      </c>
      <c r="E3050">
        <v>739.80642964862568</v>
      </c>
      <c r="F3050" s="25">
        <f t="shared" si="142"/>
        <v>1032.6136142966868</v>
      </c>
      <c r="G3050">
        <v>1343.4620600008097</v>
      </c>
      <c r="H3050" s="25">
        <f t="shared" si="143"/>
        <v>428.95798394450276</v>
      </c>
      <c r="K3050">
        <v>18.347586205314855</v>
      </c>
      <c r="L3050">
        <v>3048</v>
      </c>
      <c r="M3050" s="25"/>
      <c r="O3050" s="25"/>
      <c r="Q3050" s="25"/>
    </row>
    <row r="3051" spans="1:17" x14ac:dyDescent="0.25">
      <c r="A3051" s="5">
        <f>+'Net Hash Rate'!B3050</f>
        <v>42870</v>
      </c>
      <c r="B3051">
        <f>+'Net Hash Rate'!G3050</f>
        <v>1697.3800048828125</v>
      </c>
      <c r="C3051">
        <v>573.58846760088682</v>
      </c>
      <c r="D3051" s="25">
        <f t="shared" si="141"/>
        <v>1123.7915372819257</v>
      </c>
      <c r="E3051">
        <v>727.72517682232092</v>
      </c>
      <c r="F3051" s="25">
        <f t="shared" si="142"/>
        <v>969.65482806049158</v>
      </c>
      <c r="G3051">
        <v>1326.4692237929812</v>
      </c>
      <c r="H3051" s="25">
        <f t="shared" si="143"/>
        <v>370.91078108983129</v>
      </c>
      <c r="K3051">
        <v>17.498100894329756</v>
      </c>
      <c r="L3051">
        <v>3049</v>
      </c>
      <c r="M3051" s="25"/>
      <c r="O3051" s="25"/>
      <c r="Q3051" s="25"/>
    </row>
    <row r="3052" spans="1:17" x14ac:dyDescent="0.25">
      <c r="A3052" s="5">
        <f>+'Net Hash Rate'!B3051</f>
        <v>42871</v>
      </c>
      <c r="B3052">
        <f>+'Net Hash Rate'!G3051</f>
        <v>1718.199951171875</v>
      </c>
      <c r="C3052">
        <v>557.4241412892419</v>
      </c>
      <c r="D3052" s="25">
        <f t="shared" si="141"/>
        <v>1160.775809882633</v>
      </c>
      <c r="E3052">
        <v>704.5968177950956</v>
      </c>
      <c r="F3052" s="25">
        <f t="shared" si="142"/>
        <v>1013.6031333767794</v>
      </c>
      <c r="G3052">
        <v>1276.289079682083</v>
      </c>
      <c r="H3052" s="25">
        <f t="shared" si="143"/>
        <v>441.91087148979204</v>
      </c>
      <c r="K3052">
        <v>18.929206221288752</v>
      </c>
      <c r="L3052">
        <v>3050</v>
      </c>
      <c r="M3052" s="25"/>
      <c r="O3052" s="25"/>
      <c r="Q3052" s="25"/>
    </row>
    <row r="3053" spans="1:17" x14ac:dyDescent="0.25">
      <c r="A3053" s="5">
        <f>+'Net Hash Rate'!B3052</f>
        <v>42872</v>
      </c>
      <c r="B3053">
        <f>+'Net Hash Rate'!G3052</f>
        <v>1802.1600341796875</v>
      </c>
      <c r="C3053">
        <v>552.50822520574775</v>
      </c>
      <c r="D3053" s="25">
        <f t="shared" si="141"/>
        <v>1249.6518089739398</v>
      </c>
      <c r="E3053">
        <v>694.60016915069355</v>
      </c>
      <c r="F3053" s="25">
        <f t="shared" si="142"/>
        <v>1107.559865028994</v>
      </c>
      <c r="G3053">
        <v>1246.556325404835</v>
      </c>
      <c r="H3053" s="25">
        <f t="shared" si="143"/>
        <v>555.60370877485252</v>
      </c>
      <c r="K3053">
        <v>21.107208883703461</v>
      </c>
      <c r="L3053">
        <v>3051</v>
      </c>
      <c r="M3053" s="25"/>
      <c r="O3053" s="25"/>
      <c r="Q3053" s="25"/>
    </row>
    <row r="3054" spans="1:17" x14ac:dyDescent="0.25">
      <c r="A3054" s="5">
        <f>+'Net Hash Rate'!B3053</f>
        <v>42873</v>
      </c>
      <c r="B3054">
        <f>+'Net Hash Rate'!G3053</f>
        <v>1887.3299560546875</v>
      </c>
      <c r="C3054">
        <v>569.99837702472087</v>
      </c>
      <c r="D3054" s="25">
        <f t="shared" si="141"/>
        <v>1317.3315790299666</v>
      </c>
      <c r="E3054">
        <v>715.51508684106102</v>
      </c>
      <c r="F3054" s="25">
        <f t="shared" si="142"/>
        <v>1171.8148692136265</v>
      </c>
      <c r="G3054">
        <v>1280.7747461226343</v>
      </c>
      <c r="H3054" s="25">
        <f t="shared" si="143"/>
        <v>606.55520993205323</v>
      </c>
      <c r="K3054">
        <v>21.726685503419084</v>
      </c>
      <c r="L3054">
        <v>3052</v>
      </c>
      <c r="M3054" s="25"/>
      <c r="O3054" s="25"/>
      <c r="Q3054" s="25"/>
    </row>
    <row r="3055" spans="1:17" x14ac:dyDescent="0.25">
      <c r="A3055" s="5">
        <f>+'Net Hash Rate'!B3054</f>
        <v>42874</v>
      </c>
      <c r="B3055">
        <f>+'Net Hash Rate'!G3054</f>
        <v>1968.0999755859375</v>
      </c>
      <c r="C3055">
        <v>579.43570604583454</v>
      </c>
      <c r="D3055" s="25">
        <f t="shared" si="141"/>
        <v>1388.6642695401029</v>
      </c>
      <c r="E3055">
        <v>725.47160886750567</v>
      </c>
      <c r="F3055" s="25">
        <f t="shared" si="142"/>
        <v>1242.6283667184318</v>
      </c>
      <c r="G3055">
        <v>1292.7480733782872</v>
      </c>
      <c r="H3055" s="25">
        <f t="shared" si="143"/>
        <v>675.35190220765026</v>
      </c>
      <c r="K3055">
        <v>22.821745765943731</v>
      </c>
      <c r="L3055">
        <v>3053</v>
      </c>
      <c r="M3055" s="25"/>
      <c r="O3055" s="25"/>
      <c r="Q3055" s="25"/>
    </row>
    <row r="3056" spans="1:17" x14ac:dyDescent="0.25">
      <c r="A3056" s="5">
        <f>+'Net Hash Rate'!B3055</f>
        <v>42875</v>
      </c>
      <c r="B3056">
        <f>+'Net Hash Rate'!G3055</f>
        <v>2051.739990234375</v>
      </c>
      <c r="C3056">
        <v>596.65589943062673</v>
      </c>
      <c r="D3056" s="25">
        <f t="shared" si="141"/>
        <v>1455.0840908037483</v>
      </c>
      <c r="E3056">
        <v>746.07192531748615</v>
      </c>
      <c r="F3056" s="25">
        <f t="shared" si="142"/>
        <v>1305.6680649168889</v>
      </c>
      <c r="G3056">
        <v>1326.4784778749913</v>
      </c>
      <c r="H3056" s="25">
        <f t="shared" si="143"/>
        <v>725.26151235938369</v>
      </c>
      <c r="K3056">
        <v>23.372337720810169</v>
      </c>
      <c r="L3056">
        <v>3054</v>
      </c>
      <c r="M3056" s="25"/>
      <c r="O3056" s="25"/>
      <c r="Q3056" s="25"/>
    </row>
    <row r="3057" spans="1:17" x14ac:dyDescent="0.25">
      <c r="A3057" s="5">
        <f>+'Net Hash Rate'!B3056</f>
        <v>42876</v>
      </c>
      <c r="B3057">
        <f>+'Net Hash Rate'!G3056</f>
        <v>2055.6201171875</v>
      </c>
      <c r="C3057">
        <v>595.57140008404758</v>
      </c>
      <c r="D3057" s="25">
        <f t="shared" si="141"/>
        <v>1460.0487171034524</v>
      </c>
      <c r="E3057">
        <v>744.42541557619597</v>
      </c>
      <c r="F3057" s="25">
        <f t="shared" si="142"/>
        <v>1311.194701611304</v>
      </c>
      <c r="G3057">
        <v>1322.6488387554468</v>
      </c>
      <c r="H3057" s="25">
        <f t="shared" si="143"/>
        <v>732.97127843205317</v>
      </c>
      <c r="K3057">
        <v>23.540627435966705</v>
      </c>
      <c r="L3057">
        <v>3055</v>
      </c>
      <c r="M3057" s="25"/>
      <c r="O3057" s="25"/>
      <c r="Q3057" s="25"/>
    </row>
    <row r="3058" spans="1:17" x14ac:dyDescent="0.25">
      <c r="A3058" s="5">
        <f>+'Net Hash Rate'!B3057</f>
        <v>42877</v>
      </c>
      <c r="B3058">
        <f>+'Net Hash Rate'!G3057</f>
        <v>2139.030029296875</v>
      </c>
      <c r="C3058">
        <v>593.92149037794604</v>
      </c>
      <c r="D3058" s="25">
        <f t="shared" si="141"/>
        <v>1545.1085389189288</v>
      </c>
      <c r="E3058">
        <v>738.96230094669795</v>
      </c>
      <c r="F3058" s="25">
        <f t="shared" si="142"/>
        <v>1400.067728350177</v>
      </c>
      <c r="G3058">
        <v>1302.3733296010148</v>
      </c>
      <c r="H3058" s="25">
        <f t="shared" si="143"/>
        <v>836.6566996958602</v>
      </c>
      <c r="K3058">
        <v>25.56701440693924</v>
      </c>
      <c r="L3058">
        <v>3056</v>
      </c>
      <c r="M3058" s="25"/>
      <c r="O3058" s="25"/>
      <c r="Q3058" s="25"/>
    </row>
    <row r="3059" spans="1:17" x14ac:dyDescent="0.25">
      <c r="A3059" s="5">
        <f>+'Net Hash Rate'!B3058</f>
        <v>42878</v>
      </c>
      <c r="B3059">
        <f>+'Net Hash Rate'!G3058</f>
        <v>2291.47998046875</v>
      </c>
      <c r="C3059">
        <v>631.81328315062763</v>
      </c>
      <c r="D3059" s="25">
        <f t="shared" si="141"/>
        <v>1659.6666973181223</v>
      </c>
      <c r="E3059">
        <v>785.49764659175548</v>
      </c>
      <c r="F3059" s="25">
        <f t="shared" si="142"/>
        <v>1505.9823338769945</v>
      </c>
      <c r="G3059">
        <v>1382.4845563788169</v>
      </c>
      <c r="H3059" s="25">
        <f t="shared" si="143"/>
        <v>908.99542408993307</v>
      </c>
      <c r="K3059">
        <v>25.918056882145617</v>
      </c>
      <c r="L3059">
        <v>3057</v>
      </c>
      <c r="M3059" s="25"/>
      <c r="O3059" s="25"/>
      <c r="Q3059" s="25"/>
    </row>
    <row r="3060" spans="1:17" x14ac:dyDescent="0.25">
      <c r="A3060" s="5">
        <f>+'Net Hash Rate'!B3059</f>
        <v>42879</v>
      </c>
      <c r="B3060">
        <f>+'Net Hash Rate'!G3059</f>
        <v>2476.300048828125</v>
      </c>
      <c r="C3060">
        <v>641.34316832100603</v>
      </c>
      <c r="D3060" s="25">
        <f t="shared" si="141"/>
        <v>1834.956880507119</v>
      </c>
      <c r="E3060">
        <v>791.61079540438072</v>
      </c>
      <c r="F3060" s="25">
        <f t="shared" si="142"/>
        <v>1684.6892534237443</v>
      </c>
      <c r="G3060">
        <v>1375.3253928097502</v>
      </c>
      <c r="H3060" s="25">
        <f t="shared" si="143"/>
        <v>1100.9746560183748</v>
      </c>
      <c r="K3060">
        <v>29.307021070969689</v>
      </c>
      <c r="L3060">
        <v>3058</v>
      </c>
      <c r="M3060" s="25"/>
      <c r="O3060" s="25"/>
      <c r="Q3060" s="25"/>
    </row>
    <row r="3061" spans="1:17" x14ac:dyDescent="0.25">
      <c r="A3061" s="5">
        <f>+'Net Hash Rate'!B3060</f>
        <v>42880</v>
      </c>
      <c r="B3061">
        <f>+'Net Hash Rate'!G3060</f>
        <v>2357.5</v>
      </c>
      <c r="C3061">
        <v>628.10597888425468</v>
      </c>
      <c r="D3061" s="25">
        <f t="shared" si="141"/>
        <v>1729.3940211157453</v>
      </c>
      <c r="E3061">
        <v>777.85561235864373</v>
      </c>
      <c r="F3061" s="25">
        <f t="shared" si="142"/>
        <v>1579.6443876413564</v>
      </c>
      <c r="G3061">
        <v>1359.5580635899073</v>
      </c>
      <c r="H3061" s="25">
        <f t="shared" si="143"/>
        <v>997.94193641009269</v>
      </c>
      <c r="K3061">
        <v>27.716566340629068</v>
      </c>
      <c r="L3061">
        <v>3059</v>
      </c>
      <c r="M3061" s="25"/>
      <c r="O3061" s="25"/>
      <c r="Q3061" s="25"/>
    </row>
    <row r="3062" spans="1:17" x14ac:dyDescent="0.25">
      <c r="A3062" s="5">
        <f>+'Net Hash Rate'!B3061</f>
        <v>42881</v>
      </c>
      <c r="B3062">
        <f>+'Net Hash Rate'!G3061</f>
        <v>2247.47998046875</v>
      </c>
      <c r="C3062">
        <v>615.24698194489372</v>
      </c>
      <c r="D3062" s="25">
        <f t="shared" si="141"/>
        <v>1632.2329985238562</v>
      </c>
      <c r="E3062">
        <v>764.28786027467299</v>
      </c>
      <c r="F3062" s="25">
        <f t="shared" si="142"/>
        <v>1483.192120194077</v>
      </c>
      <c r="G3062">
        <v>1343.2371521467007</v>
      </c>
      <c r="H3062" s="25">
        <f t="shared" si="143"/>
        <v>904.24282832204926</v>
      </c>
      <c r="K3062">
        <v>26.283790328915014</v>
      </c>
      <c r="L3062">
        <v>3060</v>
      </c>
      <c r="M3062" s="25"/>
      <c r="O3062" s="25"/>
      <c r="Q3062" s="25"/>
    </row>
    <row r="3063" spans="1:17" x14ac:dyDescent="0.25">
      <c r="A3063" s="5">
        <f>+'Net Hash Rate'!B3062</f>
        <v>42882</v>
      </c>
      <c r="B3063">
        <f>+'Net Hash Rate'!G3062</f>
        <v>2106.31005859375</v>
      </c>
      <c r="C3063">
        <v>597.61469715559974</v>
      </c>
      <c r="D3063" s="25">
        <f t="shared" si="141"/>
        <v>1508.6953614381503</v>
      </c>
      <c r="E3063">
        <v>745.31390157952751</v>
      </c>
      <c r="F3063" s="25">
        <f t="shared" si="142"/>
        <v>1360.9961570142225</v>
      </c>
      <c r="G3063">
        <v>1319.0514611642743</v>
      </c>
      <c r="H3063" s="25">
        <f t="shared" si="143"/>
        <v>787.25859742947569</v>
      </c>
      <c r="K3063">
        <v>24.515154848491317</v>
      </c>
      <c r="L3063">
        <v>3061</v>
      </c>
      <c r="M3063" s="25"/>
      <c r="O3063" s="25"/>
      <c r="Q3063" s="25"/>
    </row>
    <row r="3064" spans="1:17" x14ac:dyDescent="0.25">
      <c r="A3064" s="5">
        <f>+'Net Hash Rate'!B3063</f>
        <v>42883</v>
      </c>
      <c r="B3064">
        <f>+'Net Hash Rate'!G3063</f>
        <v>2207.580078125</v>
      </c>
      <c r="C3064">
        <v>621.35868516422761</v>
      </c>
      <c r="D3064" s="25">
        <f t="shared" si="141"/>
        <v>1586.2213929607724</v>
      </c>
      <c r="E3064">
        <v>774.25505435836249</v>
      </c>
      <c r="F3064" s="25">
        <f t="shared" si="142"/>
        <v>1433.3250237666375</v>
      </c>
      <c r="G3064">
        <v>1368.1810004929796</v>
      </c>
      <c r="H3064" s="25">
        <f t="shared" si="143"/>
        <v>839.39907763202041</v>
      </c>
      <c r="K3064">
        <v>24.898768775026536</v>
      </c>
      <c r="L3064">
        <v>3062</v>
      </c>
      <c r="M3064" s="25"/>
      <c r="O3064" s="25"/>
      <c r="Q3064" s="25"/>
    </row>
    <row r="3065" spans="1:17" x14ac:dyDescent="0.25">
      <c r="A3065" s="5">
        <f>+'Net Hash Rate'!B3064</f>
        <v>42884</v>
      </c>
      <c r="B3065">
        <f>+'Net Hash Rate'!G3064</f>
        <v>2289.8701171875</v>
      </c>
      <c r="C3065">
        <v>609.68144230496625</v>
      </c>
      <c r="D3065" s="25">
        <f t="shared" si="141"/>
        <v>1680.1886748825336</v>
      </c>
      <c r="E3065">
        <v>754.98023858721888</v>
      </c>
      <c r="F3065" s="25">
        <f t="shared" si="142"/>
        <v>1534.889878600281</v>
      </c>
      <c r="G3065">
        <v>1319.3934127456289</v>
      </c>
      <c r="H3065" s="25">
        <f t="shared" si="143"/>
        <v>970.47670444187111</v>
      </c>
      <c r="K3065">
        <v>27.752830187834242</v>
      </c>
      <c r="L3065">
        <v>3063</v>
      </c>
      <c r="M3065" s="25"/>
      <c r="O3065" s="25"/>
      <c r="Q3065" s="25"/>
    </row>
    <row r="3066" spans="1:17" x14ac:dyDescent="0.25">
      <c r="A3066" s="5">
        <f>+'Net Hash Rate'!B3065</f>
        <v>42885</v>
      </c>
      <c r="B3066">
        <f>+'Net Hash Rate'!G3065</f>
        <v>2197.22998046875</v>
      </c>
      <c r="C3066">
        <v>598.65459437418269</v>
      </c>
      <c r="D3066" s="25">
        <f t="shared" si="141"/>
        <v>1598.5753860945674</v>
      </c>
      <c r="E3066">
        <v>743.28057362711809</v>
      </c>
      <c r="F3066" s="25">
        <f t="shared" si="142"/>
        <v>1453.949406841632</v>
      </c>
      <c r="G3066">
        <v>1305.0801900351462</v>
      </c>
      <c r="H3066" s="25">
        <f t="shared" si="143"/>
        <v>892.14979043360381</v>
      </c>
      <c r="K3066">
        <v>26.527605527338803</v>
      </c>
      <c r="L3066">
        <v>3064</v>
      </c>
      <c r="M3066" s="25"/>
      <c r="O3066" s="25"/>
      <c r="Q3066" s="25"/>
    </row>
    <row r="3067" spans="1:17" x14ac:dyDescent="0.25">
      <c r="A3067" s="5">
        <f>+'Net Hash Rate'!B3066</f>
        <v>42886</v>
      </c>
      <c r="B3067">
        <f>+'Net Hash Rate'!G3066</f>
        <v>2330.22998046875</v>
      </c>
      <c r="C3067">
        <v>605.91673671521107</v>
      </c>
      <c r="D3067" s="25">
        <f t="shared" si="141"/>
        <v>1724.3132437535389</v>
      </c>
      <c r="E3067">
        <v>748.23826026959296</v>
      </c>
      <c r="F3067" s="25">
        <f t="shared" si="142"/>
        <v>1581.991720199157</v>
      </c>
      <c r="G3067">
        <v>1301.0862185165886</v>
      </c>
      <c r="H3067" s="25">
        <f t="shared" si="143"/>
        <v>1029.1437619521614</v>
      </c>
      <c r="K3067">
        <v>29.077483725974947</v>
      </c>
      <c r="L3067">
        <v>3065</v>
      </c>
      <c r="M3067" s="25"/>
      <c r="O3067" s="25"/>
      <c r="Q3067" s="25"/>
    </row>
    <row r="3068" spans="1:17" x14ac:dyDescent="0.25">
      <c r="A3068" s="5">
        <f>+'Net Hash Rate'!B3067</f>
        <v>42887</v>
      </c>
      <c r="B3068">
        <f>+'Net Hash Rate'!G3067</f>
        <v>2452.179931640625</v>
      </c>
      <c r="C3068">
        <v>619.68426326778228</v>
      </c>
      <c r="D3068" s="25">
        <f t="shared" si="141"/>
        <v>1832.4956683728428</v>
      </c>
      <c r="E3068">
        <v>762.60597139624701</v>
      </c>
      <c r="F3068" s="25">
        <f t="shared" si="142"/>
        <v>1689.573960244378</v>
      </c>
      <c r="G3068">
        <v>1317.7853466212694</v>
      </c>
      <c r="H3068" s="25">
        <f t="shared" si="143"/>
        <v>1134.3945850193556</v>
      </c>
      <c r="K3068">
        <v>30.772019602100585</v>
      </c>
      <c r="L3068">
        <v>3066</v>
      </c>
      <c r="M3068" s="25"/>
      <c r="O3068" s="25"/>
      <c r="Q3068" s="25"/>
    </row>
    <row r="3069" spans="1:17" x14ac:dyDescent="0.25">
      <c r="A3069" s="5">
        <f>+'Net Hash Rate'!B3068</f>
        <v>42888</v>
      </c>
      <c r="B3069">
        <f>+'Net Hash Rate'!G3068</f>
        <v>2517.409912109375</v>
      </c>
      <c r="C3069">
        <v>627.73384614105873</v>
      </c>
      <c r="D3069" s="25">
        <f t="shared" si="141"/>
        <v>1889.6760659683164</v>
      </c>
      <c r="E3069">
        <v>771.23820250358733</v>
      </c>
      <c r="F3069" s="25">
        <f t="shared" si="142"/>
        <v>1746.1717096057878</v>
      </c>
      <c r="G3069">
        <v>1328.6808747938289</v>
      </c>
      <c r="H3069" s="25">
        <f t="shared" si="143"/>
        <v>1188.7290373155461</v>
      </c>
      <c r="K3069">
        <v>31.603378972460142</v>
      </c>
      <c r="L3069">
        <v>3067</v>
      </c>
      <c r="M3069" s="25"/>
      <c r="O3069" s="25"/>
      <c r="Q3069" s="25"/>
    </row>
    <row r="3070" spans="1:17" x14ac:dyDescent="0.25">
      <c r="A3070" s="5">
        <f>+'Net Hash Rate'!B3069</f>
        <v>42889</v>
      </c>
      <c r="B3070">
        <f>+'Net Hash Rate'!G3069</f>
        <v>2555.64990234375</v>
      </c>
      <c r="C3070">
        <v>639.30181843742912</v>
      </c>
      <c r="D3070" s="25">
        <f t="shared" si="141"/>
        <v>1916.3480839063209</v>
      </c>
      <c r="E3070">
        <v>785.76179984880946</v>
      </c>
      <c r="F3070" s="25">
        <f t="shared" si="142"/>
        <v>1769.8881024949405</v>
      </c>
      <c r="G3070">
        <v>1354.6855976413171</v>
      </c>
      <c r="H3070" s="25">
        <f t="shared" si="143"/>
        <v>1200.9643047024329</v>
      </c>
      <c r="K3070">
        <v>31.402676397020151</v>
      </c>
      <c r="L3070">
        <v>3068</v>
      </c>
      <c r="M3070" s="25"/>
      <c r="O3070" s="25"/>
      <c r="Q3070" s="25"/>
    </row>
    <row r="3071" spans="1:17" x14ac:dyDescent="0.25">
      <c r="A3071" s="5">
        <f>+'Net Hash Rate'!B3070</f>
        <v>42890</v>
      </c>
      <c r="B3071">
        <f>+'Net Hash Rate'!G3070</f>
        <v>2552.81005859375</v>
      </c>
      <c r="C3071">
        <v>693.39330545864846</v>
      </c>
      <c r="D3071" s="25">
        <f t="shared" si="141"/>
        <v>1859.4167531351015</v>
      </c>
      <c r="E3071">
        <v>860.60665205318855</v>
      </c>
      <c r="F3071" s="25">
        <f t="shared" si="142"/>
        <v>1692.2034065405614</v>
      </c>
      <c r="G3071">
        <v>1510.1468968996799</v>
      </c>
      <c r="H3071" s="25">
        <f t="shared" si="143"/>
        <v>1042.6631616940701</v>
      </c>
      <c r="K3071">
        <v>26.68806227738018</v>
      </c>
      <c r="L3071">
        <v>3069</v>
      </c>
      <c r="M3071" s="25"/>
      <c r="O3071" s="25"/>
      <c r="Q3071" s="25"/>
    </row>
    <row r="3072" spans="1:17" x14ac:dyDescent="0.25">
      <c r="A3072" s="5">
        <f>+'Net Hash Rate'!B3071</f>
        <v>42891</v>
      </c>
      <c r="B3072">
        <f>+'Net Hash Rate'!G3071</f>
        <v>2736.590087890625</v>
      </c>
      <c r="C3072">
        <v>705.68653559865641</v>
      </c>
      <c r="D3072" s="25">
        <f t="shared" si="141"/>
        <v>2030.9035522919685</v>
      </c>
      <c r="E3072">
        <v>870.57752050109025</v>
      </c>
      <c r="F3072" s="25">
        <f t="shared" si="142"/>
        <v>1866.0125673895348</v>
      </c>
      <c r="G3072">
        <v>1511.0965513545959</v>
      </c>
      <c r="H3072" s="25">
        <f t="shared" si="143"/>
        <v>1225.4935365360291</v>
      </c>
      <c r="K3072">
        <v>29.559945489953627</v>
      </c>
      <c r="L3072">
        <v>3070</v>
      </c>
      <c r="M3072" s="25"/>
      <c r="O3072" s="25"/>
      <c r="Q3072" s="25"/>
    </row>
    <row r="3073" spans="1:17" x14ac:dyDescent="0.25">
      <c r="A3073" s="5">
        <f>+'Net Hash Rate'!B3072</f>
        <v>42892</v>
      </c>
      <c r="B3073">
        <f>+'Net Hash Rate'!G3072</f>
        <v>2914.080078125</v>
      </c>
      <c r="C3073">
        <v>708.5417478306781</v>
      </c>
      <c r="D3073" s="25">
        <f t="shared" si="141"/>
        <v>2205.5383302943219</v>
      </c>
      <c r="E3073">
        <v>867.74825426689245</v>
      </c>
      <c r="F3073" s="25">
        <f t="shared" si="142"/>
        <v>2046.3318238581076</v>
      </c>
      <c r="G3073">
        <v>1486.1859285183666</v>
      </c>
      <c r="H3073" s="25">
        <f t="shared" si="143"/>
        <v>1427.8941496066334</v>
      </c>
      <c r="K3073">
        <v>33.247962732145737</v>
      </c>
      <c r="L3073">
        <v>3071</v>
      </c>
      <c r="M3073" s="25"/>
      <c r="O3073" s="25"/>
      <c r="Q3073" s="25"/>
    </row>
    <row r="3074" spans="1:17" x14ac:dyDescent="0.25">
      <c r="A3074" s="5">
        <f>+'Net Hash Rate'!B3073</f>
        <v>42893</v>
      </c>
      <c r="B3074">
        <f>+'Net Hash Rate'!G3073</f>
        <v>2694.219970703125</v>
      </c>
      <c r="C3074">
        <v>668.28069166737157</v>
      </c>
      <c r="D3074" s="25">
        <f t="shared" si="141"/>
        <v>2025.9392790357533</v>
      </c>
      <c r="E3074">
        <v>820.51220217941852</v>
      </c>
      <c r="F3074" s="25">
        <f t="shared" si="142"/>
        <v>1873.7077685237064</v>
      </c>
      <c r="G3074">
        <v>1411.8555047634643</v>
      </c>
      <c r="H3074" s="25">
        <f t="shared" si="143"/>
        <v>1282.3644659396607</v>
      </c>
      <c r="K3074">
        <v>31.939867464568245</v>
      </c>
      <c r="L3074">
        <v>3072</v>
      </c>
      <c r="M3074" s="25"/>
      <c r="O3074" s="25"/>
      <c r="Q3074" s="25"/>
    </row>
    <row r="3075" spans="1:17" x14ac:dyDescent="0.25">
      <c r="A3075" s="5">
        <f>+'Net Hash Rate'!B3074</f>
        <v>42894</v>
      </c>
      <c r="B3075">
        <f>+'Net Hash Rate'!G3074</f>
        <v>2825.030029296875</v>
      </c>
      <c r="C3075">
        <v>707.37251798498141</v>
      </c>
      <c r="D3075" s="25">
        <f t="shared" si="141"/>
        <v>2117.6575113118934</v>
      </c>
      <c r="E3075">
        <v>869.53152046762398</v>
      </c>
      <c r="F3075" s="25">
        <f t="shared" si="142"/>
        <v>1955.498508829251</v>
      </c>
      <c r="G3075">
        <v>1499.4381656114499</v>
      </c>
      <c r="H3075" s="25">
        <f t="shared" si="143"/>
        <v>1325.5918636854251</v>
      </c>
      <c r="K3075">
        <v>31.341941855448621</v>
      </c>
      <c r="L3075">
        <v>3073</v>
      </c>
      <c r="M3075" s="25"/>
      <c r="O3075" s="25"/>
      <c r="Q3075" s="25"/>
    </row>
    <row r="3076" spans="1:17" x14ac:dyDescent="0.25">
      <c r="A3076" s="5">
        <f>+'Net Hash Rate'!B3075</f>
        <v>42895</v>
      </c>
      <c r="B3076">
        <f>+'Net Hash Rate'!G3075</f>
        <v>2826.699951171875</v>
      </c>
      <c r="C3076">
        <v>704.76791857013109</v>
      </c>
      <c r="D3076" s="25">
        <f t="shared" ref="D3076:D3139" si="144">+B3076-C3076</f>
        <v>2121.9320326017441</v>
      </c>
      <c r="E3076">
        <v>865.86909385265574</v>
      </c>
      <c r="F3076" s="25">
        <f t="shared" ref="F3076:F3139" si="145">+B3076-E3076</f>
        <v>1960.8308573192194</v>
      </c>
      <c r="G3076">
        <v>1491.6666092376238</v>
      </c>
      <c r="H3076" s="25">
        <f t="shared" ref="H3076:H3139" si="146">+B3076-G3076</f>
        <v>1335.0333419342512</v>
      </c>
      <c r="K3076">
        <v>31.611419775884141</v>
      </c>
      <c r="L3076">
        <v>3074</v>
      </c>
      <c r="M3076" s="25"/>
      <c r="O3076" s="25"/>
      <c r="Q3076" s="25"/>
    </row>
    <row r="3077" spans="1:17" x14ac:dyDescent="0.25">
      <c r="A3077" s="5">
        <f>+'Net Hash Rate'!B3076</f>
        <v>42896</v>
      </c>
      <c r="B3077">
        <f>+'Net Hash Rate'!G3076</f>
        <v>2942.340087890625</v>
      </c>
      <c r="C3077">
        <v>721.43751457923793</v>
      </c>
      <c r="D3077" s="25">
        <f t="shared" si="144"/>
        <v>2220.9025733113872</v>
      </c>
      <c r="E3077">
        <v>884.48732611256776</v>
      </c>
      <c r="F3077" s="25">
        <f t="shared" si="145"/>
        <v>2057.8527617780574</v>
      </c>
      <c r="G3077">
        <v>1517.8543190137873</v>
      </c>
      <c r="H3077" s="25">
        <f t="shared" si="146"/>
        <v>1424.4857688768377</v>
      </c>
      <c r="K3077">
        <v>32.690416050298616</v>
      </c>
      <c r="L3077">
        <v>3075</v>
      </c>
      <c r="M3077" s="25"/>
      <c r="O3077" s="25"/>
      <c r="Q3077" s="25"/>
    </row>
    <row r="3078" spans="1:17" x14ac:dyDescent="0.25">
      <c r="A3078" s="5">
        <f>+'Net Hash Rate'!B3077</f>
        <v>42897</v>
      </c>
      <c r="B3078">
        <f>+'Net Hash Rate'!G3077</f>
        <v>3018.5400390625</v>
      </c>
      <c r="C3078">
        <v>736.90644335117304</v>
      </c>
      <c r="D3078" s="25">
        <f t="shared" si="144"/>
        <v>2281.633595711327</v>
      </c>
      <c r="E3078">
        <v>902.95193992874636</v>
      </c>
      <c r="F3078" s="25">
        <f t="shared" si="145"/>
        <v>2115.5880991337535</v>
      </c>
      <c r="G3078">
        <v>1547.9556713843315</v>
      </c>
      <c r="H3078" s="25">
        <f t="shared" si="146"/>
        <v>1470.5843676781685</v>
      </c>
      <c r="K3078">
        <v>32.978435082995006</v>
      </c>
      <c r="L3078">
        <v>3076</v>
      </c>
      <c r="M3078" s="25"/>
      <c r="O3078" s="25"/>
      <c r="Q3078" s="25"/>
    </row>
    <row r="3079" spans="1:17" x14ac:dyDescent="0.25">
      <c r="A3079" s="5">
        <f>+'Net Hash Rate'!B3078</f>
        <v>42898</v>
      </c>
      <c r="B3079">
        <f>+'Net Hash Rate'!G3078</f>
        <v>2682.590087890625</v>
      </c>
      <c r="C3079">
        <v>691.74894863412419</v>
      </c>
      <c r="D3079" s="25">
        <f t="shared" si="144"/>
        <v>1990.8411392565008</v>
      </c>
      <c r="E3079">
        <v>853.38141171581276</v>
      </c>
      <c r="F3079" s="25">
        <f t="shared" si="145"/>
        <v>1829.2086761748124</v>
      </c>
      <c r="G3079">
        <v>1481.2427145566319</v>
      </c>
      <c r="H3079" s="25">
        <f t="shared" si="146"/>
        <v>1201.3473733339931</v>
      </c>
      <c r="K3079">
        <v>29.561009237363447</v>
      </c>
      <c r="L3079">
        <v>3077</v>
      </c>
      <c r="M3079" s="25"/>
      <c r="O3079" s="25"/>
      <c r="Q3079" s="25"/>
    </row>
    <row r="3080" spans="1:17" x14ac:dyDescent="0.25">
      <c r="A3080" s="5">
        <f>+'Net Hash Rate'!B3079</f>
        <v>42899</v>
      </c>
      <c r="B3080">
        <f>+'Net Hash Rate'!G3079</f>
        <v>2738.929931640625</v>
      </c>
      <c r="C3080">
        <v>679.52614182385059</v>
      </c>
      <c r="D3080" s="25">
        <f t="shared" si="144"/>
        <v>2059.4037898167744</v>
      </c>
      <c r="E3080">
        <v>834.34324314495723</v>
      </c>
      <c r="F3080" s="25">
        <f t="shared" si="145"/>
        <v>1904.5866884956677</v>
      </c>
      <c r="G3080">
        <v>1435.7302732267945</v>
      </c>
      <c r="H3080" s="25">
        <f t="shared" si="146"/>
        <v>1303.1996584138305</v>
      </c>
      <c r="K3080">
        <v>31.925214032452811</v>
      </c>
      <c r="L3080">
        <v>3078</v>
      </c>
      <c r="M3080" s="25"/>
      <c r="O3080" s="25"/>
      <c r="Q3080" s="25"/>
    </row>
    <row r="3081" spans="1:17" x14ac:dyDescent="0.25">
      <c r="A3081" s="5">
        <f>+'Net Hash Rate'!B3080</f>
        <v>42900</v>
      </c>
      <c r="B3081">
        <f>+'Net Hash Rate'!G3080</f>
        <v>2494.489990234375</v>
      </c>
      <c r="C3081">
        <v>657.44488216228217</v>
      </c>
      <c r="D3081" s="25">
        <f t="shared" si="144"/>
        <v>1837.0451080720927</v>
      </c>
      <c r="E3081">
        <v>813.16376309496013</v>
      </c>
      <c r="F3081" s="25">
        <f t="shared" si="145"/>
        <v>1681.3262271394149</v>
      </c>
      <c r="G3081">
        <v>1418.0537560779483</v>
      </c>
      <c r="H3081" s="25">
        <f t="shared" si="146"/>
        <v>1076.4362341564267</v>
      </c>
      <c r="K3081">
        <v>28.313254198629402</v>
      </c>
      <c r="L3081">
        <v>3079</v>
      </c>
      <c r="M3081" s="25"/>
      <c r="O3081" s="25"/>
      <c r="Q3081" s="25"/>
    </row>
    <row r="3082" spans="1:17" x14ac:dyDescent="0.25">
      <c r="A3082" s="5">
        <f>+'Net Hash Rate'!B3081</f>
        <v>42901</v>
      </c>
      <c r="B3082">
        <f>+'Net Hash Rate'!G3081</f>
        <v>2456.919921875</v>
      </c>
      <c r="C3082">
        <v>662.79793905961787</v>
      </c>
      <c r="D3082" s="25">
        <f t="shared" si="144"/>
        <v>1794.1219828153821</v>
      </c>
      <c r="E3082">
        <v>821.99383774761486</v>
      </c>
      <c r="F3082" s="25">
        <f t="shared" si="145"/>
        <v>1634.9260841273851</v>
      </c>
      <c r="G3082">
        <v>1440.3903062011382</v>
      </c>
      <c r="H3082" s="25">
        <f t="shared" si="146"/>
        <v>1016.5296156738618</v>
      </c>
      <c r="K3082">
        <v>27.047761872282297</v>
      </c>
      <c r="L3082">
        <v>3080</v>
      </c>
      <c r="M3082" s="25"/>
      <c r="O3082" s="25"/>
      <c r="Q3082" s="25"/>
    </row>
    <row r="3083" spans="1:17" x14ac:dyDescent="0.25">
      <c r="A3083" s="5">
        <f>+'Net Hash Rate'!B3082</f>
        <v>42902</v>
      </c>
      <c r="B3083">
        <f>+'Net Hash Rate'!G3082</f>
        <v>2528.10009765625</v>
      </c>
      <c r="C3083">
        <v>676.89881230372725</v>
      </c>
      <c r="D3083" s="25">
        <f t="shared" si="144"/>
        <v>1851.2012853525227</v>
      </c>
      <c r="E3083">
        <v>838.75984197700825</v>
      </c>
      <c r="F3083" s="25">
        <f t="shared" si="145"/>
        <v>1689.3402556792416</v>
      </c>
      <c r="G3083">
        <v>1467.5090117428661</v>
      </c>
      <c r="H3083" s="25">
        <f t="shared" si="146"/>
        <v>1060.5910859133839</v>
      </c>
      <c r="K3083">
        <v>27.448750905725081</v>
      </c>
      <c r="L3083">
        <v>3081</v>
      </c>
      <c r="M3083" s="25"/>
      <c r="O3083" s="25"/>
      <c r="Q3083" s="25"/>
    </row>
    <row r="3084" spans="1:17" x14ac:dyDescent="0.25">
      <c r="A3084" s="5">
        <f>+'Net Hash Rate'!B3083</f>
        <v>42903</v>
      </c>
      <c r="B3084">
        <f>+'Net Hash Rate'!G3083</f>
        <v>2664</v>
      </c>
      <c r="C3084">
        <v>721.14887711699259</v>
      </c>
      <c r="D3084" s="25">
        <f t="shared" si="144"/>
        <v>1942.8511228830075</v>
      </c>
      <c r="E3084">
        <v>894.71186923657694</v>
      </c>
      <c r="F3084" s="25">
        <f t="shared" si="145"/>
        <v>1769.2881307634229</v>
      </c>
      <c r="G3084">
        <v>1568.9173121251024</v>
      </c>
      <c r="H3084" s="25">
        <f t="shared" si="146"/>
        <v>1095.0826878748976</v>
      </c>
      <c r="K3084">
        <v>26.865420087402807</v>
      </c>
      <c r="L3084">
        <v>3082</v>
      </c>
      <c r="M3084" s="25"/>
      <c r="O3084" s="25"/>
      <c r="Q3084" s="25"/>
    </row>
    <row r="3085" spans="1:17" x14ac:dyDescent="0.25">
      <c r="A3085" s="5">
        <f>+'Net Hash Rate'!B3084</f>
        <v>42904</v>
      </c>
      <c r="B3085">
        <f>+'Net Hash Rate'!G3084</f>
        <v>2576.169921875</v>
      </c>
      <c r="C3085">
        <v>717.8994795397856</v>
      </c>
      <c r="D3085" s="25">
        <f t="shared" si="144"/>
        <v>1858.2704423352143</v>
      </c>
      <c r="E3085">
        <v>893.57447236567111</v>
      </c>
      <c r="F3085" s="25">
        <f t="shared" si="145"/>
        <v>1682.5954495093288</v>
      </c>
      <c r="G3085">
        <v>1575.9839819978238</v>
      </c>
      <c r="H3085" s="25">
        <f t="shared" si="146"/>
        <v>1000.1859398771762</v>
      </c>
      <c r="K3085">
        <v>25.38693179868088</v>
      </c>
      <c r="L3085">
        <v>3083</v>
      </c>
      <c r="M3085" s="25"/>
      <c r="O3085" s="25"/>
      <c r="Q3085" s="25"/>
    </row>
    <row r="3086" spans="1:17" x14ac:dyDescent="0.25">
      <c r="A3086" s="5">
        <f>+'Net Hash Rate'!B3085</f>
        <v>42905</v>
      </c>
      <c r="B3086">
        <f>+'Net Hash Rate'!G3085</f>
        <v>2641.669921875</v>
      </c>
      <c r="C3086">
        <v>703.04716129208055</v>
      </c>
      <c r="D3086" s="25">
        <f t="shared" si="144"/>
        <v>1938.6227605829195</v>
      </c>
      <c r="E3086">
        <v>870.55357893221299</v>
      </c>
      <c r="F3086" s="25">
        <f t="shared" si="145"/>
        <v>1771.116342942787</v>
      </c>
      <c r="G3086">
        <v>1521.2322582553054</v>
      </c>
      <c r="H3086" s="25">
        <f t="shared" si="146"/>
        <v>1120.4376636196946</v>
      </c>
      <c r="K3086">
        <v>27.77621712019879</v>
      </c>
      <c r="L3086">
        <v>3084</v>
      </c>
      <c r="M3086" s="25"/>
      <c r="O3086" s="25"/>
      <c r="Q3086" s="25"/>
    </row>
    <row r="3087" spans="1:17" x14ac:dyDescent="0.25">
      <c r="A3087" s="5">
        <f>+'Net Hash Rate'!B3086</f>
        <v>42906</v>
      </c>
      <c r="B3087">
        <f>+'Net Hash Rate'!G3086</f>
        <v>2778.830078125</v>
      </c>
      <c r="C3087">
        <v>708.0403035410294</v>
      </c>
      <c r="D3087" s="25">
        <f t="shared" si="144"/>
        <v>2070.7897745839705</v>
      </c>
      <c r="E3087">
        <v>872.21748150799078</v>
      </c>
      <c r="F3087" s="25">
        <f t="shared" si="145"/>
        <v>1906.6125966170093</v>
      </c>
      <c r="G3087">
        <v>1509.963729320652</v>
      </c>
      <c r="H3087" s="25">
        <f t="shared" si="146"/>
        <v>1268.866348804348</v>
      </c>
      <c r="K3087">
        <v>30.271536644402882</v>
      </c>
      <c r="L3087">
        <v>3085</v>
      </c>
      <c r="M3087" s="25"/>
      <c r="O3087" s="25"/>
      <c r="Q3087" s="25"/>
    </row>
    <row r="3088" spans="1:17" x14ac:dyDescent="0.25">
      <c r="A3088" s="5">
        <f>+'Net Hash Rate'!B3087</f>
        <v>42907</v>
      </c>
      <c r="B3088">
        <f>+'Net Hash Rate'!G3087</f>
        <v>2712.159912109375</v>
      </c>
      <c r="C3088">
        <v>686.42000689706697</v>
      </c>
      <c r="D3088" s="25">
        <f t="shared" si="144"/>
        <v>2025.739905212308</v>
      </c>
      <c r="E3088">
        <v>844.88999974107651</v>
      </c>
      <c r="F3088" s="25">
        <f t="shared" si="145"/>
        <v>1867.2699123682985</v>
      </c>
      <c r="G3088">
        <v>1460.466686943633</v>
      </c>
      <c r="H3088" s="25">
        <f t="shared" si="146"/>
        <v>1251.693225165742</v>
      </c>
      <c r="K3088">
        <v>30.679472405196805</v>
      </c>
      <c r="L3088">
        <v>3086</v>
      </c>
      <c r="M3088" s="25"/>
      <c r="O3088" s="25"/>
      <c r="Q3088" s="25"/>
    </row>
    <row r="3089" spans="1:17" x14ac:dyDescent="0.25">
      <c r="A3089" s="5">
        <f>+'Net Hash Rate'!B3088</f>
        <v>42908</v>
      </c>
      <c r="B3089">
        <f>+'Net Hash Rate'!G3088</f>
        <v>2740.7900390625</v>
      </c>
      <c r="C3089">
        <v>691.4630490144001</v>
      </c>
      <c r="D3089" s="25">
        <f t="shared" si="144"/>
        <v>2049.3269900481</v>
      </c>
      <c r="E3089">
        <v>850.76508883737847</v>
      </c>
      <c r="F3089" s="25">
        <f t="shared" si="145"/>
        <v>1890.0249502251215</v>
      </c>
      <c r="G3089">
        <v>1469.5738625297397</v>
      </c>
      <c r="H3089" s="25">
        <f t="shared" si="146"/>
        <v>1271.2161765327603</v>
      </c>
      <c r="K3089">
        <v>30.874587554439987</v>
      </c>
      <c r="L3089">
        <v>3087</v>
      </c>
      <c r="M3089" s="25"/>
      <c r="O3089" s="25"/>
      <c r="Q3089" s="25"/>
    </row>
    <row r="3090" spans="1:17" x14ac:dyDescent="0.25">
      <c r="A3090" s="5">
        <f>+'Net Hash Rate'!B3089</f>
        <v>42909</v>
      </c>
      <c r="B3090">
        <f>+'Net Hash Rate'!G3089</f>
        <v>2738.22998046875</v>
      </c>
      <c r="C3090">
        <v>722.39301341013334</v>
      </c>
      <c r="D3090" s="25">
        <f t="shared" si="144"/>
        <v>2015.8369670586167</v>
      </c>
      <c r="E3090">
        <v>893.59773311204788</v>
      </c>
      <c r="F3090" s="25">
        <f t="shared" si="145"/>
        <v>1844.632247356702</v>
      </c>
      <c r="G3090">
        <v>1558.6424667941333</v>
      </c>
      <c r="H3090" s="25">
        <f t="shared" si="146"/>
        <v>1179.5875136746167</v>
      </c>
      <c r="K3090">
        <v>28.258617690938472</v>
      </c>
      <c r="L3090">
        <v>3088</v>
      </c>
      <c r="M3090" s="25"/>
      <c r="O3090" s="25"/>
      <c r="Q3090" s="25"/>
    </row>
    <row r="3091" spans="1:17" x14ac:dyDescent="0.25">
      <c r="A3091" s="5">
        <f>+'Net Hash Rate'!B3090</f>
        <v>42910</v>
      </c>
      <c r="B3091">
        <f>+'Net Hash Rate'!G3090</f>
        <v>2619.1201171875</v>
      </c>
      <c r="C3091">
        <v>710.75538411362913</v>
      </c>
      <c r="D3091" s="25">
        <f t="shared" si="144"/>
        <v>1908.3647330738709</v>
      </c>
      <c r="E3091">
        <v>882.06443538558676</v>
      </c>
      <c r="F3091" s="25">
        <f t="shared" si="145"/>
        <v>1737.0556818019131</v>
      </c>
      <c r="G3091">
        <v>1547.5144450515058</v>
      </c>
      <c r="H3091" s="25">
        <f t="shared" si="146"/>
        <v>1071.6056721359942</v>
      </c>
      <c r="K3091">
        <v>26.735746449884303</v>
      </c>
      <c r="L3091">
        <v>3089</v>
      </c>
      <c r="M3091" s="25"/>
      <c r="O3091" s="25"/>
      <c r="Q3091" s="25"/>
    </row>
    <row r="3092" spans="1:17" x14ac:dyDescent="0.25">
      <c r="A3092" s="5">
        <f>+'Net Hash Rate'!B3091</f>
        <v>42911</v>
      </c>
      <c r="B3092">
        <f>+'Net Hash Rate'!G3091</f>
        <v>2594.449951171875</v>
      </c>
      <c r="C3092">
        <v>707.62560046724309</v>
      </c>
      <c r="D3092" s="25">
        <f t="shared" si="144"/>
        <v>1886.8243507046318</v>
      </c>
      <c r="E3092">
        <v>878.68169491584979</v>
      </c>
      <c r="F3092" s="25">
        <f t="shared" si="145"/>
        <v>1715.7682562560253</v>
      </c>
      <c r="G3092">
        <v>1543.1490938014626</v>
      </c>
      <c r="H3092" s="25">
        <f t="shared" si="146"/>
        <v>1051.3008573704124</v>
      </c>
      <c r="K3092">
        <v>26.473061110673555</v>
      </c>
      <c r="L3092">
        <v>3090</v>
      </c>
      <c r="M3092" s="25"/>
      <c r="O3092" s="25"/>
      <c r="Q3092" s="25"/>
    </row>
    <row r="3093" spans="1:17" x14ac:dyDescent="0.25">
      <c r="A3093" s="5">
        <f>+'Net Hash Rate'!B3092</f>
        <v>42912</v>
      </c>
      <c r="B3093">
        <f>+'Net Hash Rate'!G3092</f>
        <v>2485.360107421875</v>
      </c>
      <c r="C3093">
        <v>681.13825382478933</v>
      </c>
      <c r="D3093" s="25">
        <f t="shared" si="144"/>
        <v>1804.2218535970856</v>
      </c>
      <c r="E3093">
        <v>846.24858940840681</v>
      </c>
      <c r="F3093" s="25">
        <f t="shared" si="145"/>
        <v>1639.1115180134682</v>
      </c>
      <c r="G3093">
        <v>1487.6196879829704</v>
      </c>
      <c r="H3093" s="25">
        <f t="shared" si="146"/>
        <v>997.74041943890461</v>
      </c>
      <c r="K3093">
        <v>26.225689829332776</v>
      </c>
      <c r="L3093">
        <v>3091</v>
      </c>
      <c r="M3093" s="25"/>
      <c r="O3093" s="25"/>
      <c r="Q3093" s="25"/>
    </row>
    <row r="3094" spans="1:17" x14ac:dyDescent="0.25">
      <c r="A3094" s="5">
        <f>+'Net Hash Rate'!B3093</f>
        <v>42913</v>
      </c>
      <c r="B3094">
        <f>+'Net Hash Rate'!G3093</f>
        <v>2593.169921875</v>
      </c>
      <c r="C3094">
        <v>687.03858561491245</v>
      </c>
      <c r="D3094" s="25">
        <f t="shared" si="144"/>
        <v>1906.1313362600877</v>
      </c>
      <c r="E3094">
        <v>850.28613450400894</v>
      </c>
      <c r="F3094" s="25">
        <f t="shared" si="145"/>
        <v>1742.8837873709911</v>
      </c>
      <c r="G3094">
        <v>1484.421238163703</v>
      </c>
      <c r="H3094" s="25">
        <f t="shared" si="146"/>
        <v>1108.748683711297</v>
      </c>
      <c r="K3094">
        <v>28.023178529510908</v>
      </c>
      <c r="L3094">
        <v>3092</v>
      </c>
      <c r="M3094" s="25"/>
      <c r="O3094" s="25"/>
      <c r="Q3094" s="25"/>
    </row>
    <row r="3095" spans="1:17" x14ac:dyDescent="0.25">
      <c r="A3095" s="5">
        <f>+'Net Hash Rate'!B3094</f>
        <v>42914</v>
      </c>
      <c r="B3095">
        <f>+'Net Hash Rate'!G3094</f>
        <v>2584.56005859375</v>
      </c>
      <c r="C3095">
        <v>696.04387701437656</v>
      </c>
      <c r="D3095" s="25">
        <f t="shared" si="144"/>
        <v>1888.5161815793736</v>
      </c>
      <c r="E3095">
        <v>863.05706617143687</v>
      </c>
      <c r="F3095" s="25">
        <f t="shared" si="145"/>
        <v>1721.5029924223131</v>
      </c>
      <c r="G3095">
        <v>1511.8197994520378</v>
      </c>
      <c r="H3095" s="25">
        <f t="shared" si="146"/>
        <v>1072.7402591417122</v>
      </c>
      <c r="K3095">
        <v>27.138209016104447</v>
      </c>
      <c r="L3095">
        <v>3093</v>
      </c>
      <c r="M3095" s="25"/>
      <c r="O3095" s="25"/>
      <c r="Q3095" s="25"/>
    </row>
    <row r="3096" spans="1:17" x14ac:dyDescent="0.25">
      <c r="A3096" s="5">
        <f>+'Net Hash Rate'!B3095</f>
        <v>42915</v>
      </c>
      <c r="B3096">
        <f>+'Net Hash Rate'!G3095</f>
        <v>2561.56005859375</v>
      </c>
      <c r="C3096">
        <v>682.54116240831297</v>
      </c>
      <c r="D3096" s="25">
        <f t="shared" si="144"/>
        <v>1879.0188961854369</v>
      </c>
      <c r="E3096">
        <v>845.27863640755493</v>
      </c>
      <c r="F3096" s="25">
        <f t="shared" si="145"/>
        <v>1716.281422186195</v>
      </c>
      <c r="G3096">
        <v>1477.4323541576098</v>
      </c>
      <c r="H3096" s="25">
        <f t="shared" si="146"/>
        <v>1084.1277044361402</v>
      </c>
      <c r="K3096">
        <v>27.711167194754754</v>
      </c>
      <c r="L3096">
        <v>3094</v>
      </c>
      <c r="M3096" s="25"/>
      <c r="O3096" s="25"/>
      <c r="Q3096" s="25"/>
    </row>
    <row r="3097" spans="1:17" x14ac:dyDescent="0.25">
      <c r="A3097" s="5">
        <f>+'Net Hash Rate'!B3096</f>
        <v>42916</v>
      </c>
      <c r="B3097">
        <f>+'Net Hash Rate'!G3096</f>
        <v>2499.97998046875</v>
      </c>
      <c r="C3097">
        <v>691.34575142218034</v>
      </c>
      <c r="D3097" s="25">
        <f t="shared" si="144"/>
        <v>1808.6342290465695</v>
      </c>
      <c r="E3097">
        <v>859.79396646058058</v>
      </c>
      <c r="F3097" s="25">
        <f t="shared" si="145"/>
        <v>1640.1860140081694</v>
      </c>
      <c r="G3097">
        <v>1514.1310577772463</v>
      </c>
      <c r="H3097" s="25">
        <f t="shared" si="146"/>
        <v>985.84892269150373</v>
      </c>
      <c r="K3097">
        <v>25.768881841355412</v>
      </c>
      <c r="L3097">
        <v>3095</v>
      </c>
      <c r="M3097" s="25"/>
      <c r="O3097" s="25"/>
      <c r="Q3097" s="25"/>
    </row>
    <row r="3098" spans="1:17" x14ac:dyDescent="0.25">
      <c r="A3098" s="5">
        <f>+'Net Hash Rate'!B3097</f>
        <v>42917</v>
      </c>
      <c r="B3098">
        <f>+'Net Hash Rate'!G3097</f>
        <v>2460.199951171875</v>
      </c>
      <c r="C3098">
        <v>711.14585354355961</v>
      </c>
      <c r="D3098" s="25">
        <f t="shared" si="144"/>
        <v>1749.0540976283155</v>
      </c>
      <c r="E3098">
        <v>888.66940503086141</v>
      </c>
      <c r="F3098" s="25">
        <f t="shared" si="145"/>
        <v>1571.5305461410135</v>
      </c>
      <c r="G3098">
        <v>1578.2596407832868</v>
      </c>
      <c r="H3098" s="25">
        <f t="shared" si="146"/>
        <v>881.94031038858816</v>
      </c>
      <c r="K3098">
        <v>23.646044703021889</v>
      </c>
      <c r="L3098">
        <v>3096</v>
      </c>
      <c r="M3098" s="25"/>
      <c r="O3098" s="25"/>
      <c r="Q3098" s="25"/>
    </row>
    <row r="3099" spans="1:17" x14ac:dyDescent="0.25">
      <c r="A3099" s="5">
        <f>+'Net Hash Rate'!B3098</f>
        <v>42918</v>
      </c>
      <c r="B3099">
        <f>+'Net Hash Rate'!G3098</f>
        <v>2529.780029296875</v>
      </c>
      <c r="C3099">
        <v>733.16877578812932</v>
      </c>
      <c r="D3099" s="25">
        <f t="shared" si="144"/>
        <v>1796.6112535087457</v>
      </c>
      <c r="E3099">
        <v>916.44211964750355</v>
      </c>
      <c r="F3099" s="25">
        <f t="shared" si="145"/>
        <v>1613.3379096493713</v>
      </c>
      <c r="G3099">
        <v>1628.3674238692408</v>
      </c>
      <c r="H3099" s="25">
        <f t="shared" si="146"/>
        <v>901.41260542763416</v>
      </c>
      <c r="K3099">
        <v>23.526972977202252</v>
      </c>
      <c r="L3099">
        <v>3097</v>
      </c>
      <c r="M3099" s="25"/>
      <c r="O3099" s="25"/>
      <c r="Q3099" s="25"/>
    </row>
    <row r="3100" spans="1:17" x14ac:dyDescent="0.25">
      <c r="A3100" s="5">
        <f>+'Net Hash Rate'!B3099</f>
        <v>42919</v>
      </c>
      <c r="B3100">
        <f>+'Net Hash Rate'!G3099</f>
        <v>2581.070068359375</v>
      </c>
      <c r="C3100">
        <v>717.334324659652</v>
      </c>
      <c r="D3100" s="25">
        <f t="shared" si="144"/>
        <v>1863.7357436997231</v>
      </c>
      <c r="E3100">
        <v>892.60659327930478</v>
      </c>
      <c r="F3100" s="25">
        <f t="shared" si="145"/>
        <v>1688.4634750800701</v>
      </c>
      <c r="G3100">
        <v>1573.451720732347</v>
      </c>
      <c r="H3100" s="25">
        <f t="shared" si="146"/>
        <v>1007.618347627028</v>
      </c>
      <c r="K3100">
        <v>25.520099785926892</v>
      </c>
      <c r="L3100">
        <v>3098</v>
      </c>
      <c r="M3100" s="25"/>
      <c r="O3100" s="25"/>
      <c r="Q3100" s="25"/>
    </row>
    <row r="3101" spans="1:17" x14ac:dyDescent="0.25">
      <c r="A3101" s="5">
        <f>+'Net Hash Rate'!B3100</f>
        <v>42920</v>
      </c>
      <c r="B3101">
        <f>+'Net Hash Rate'!G3100</f>
        <v>2625.070068359375</v>
      </c>
      <c r="C3101">
        <v>713.43979164624545</v>
      </c>
      <c r="D3101" s="25">
        <f t="shared" si="144"/>
        <v>1911.6302767131297</v>
      </c>
      <c r="E3101">
        <v>885.54630430588679</v>
      </c>
      <c r="F3101" s="25">
        <f t="shared" si="145"/>
        <v>1739.5237640534883</v>
      </c>
      <c r="G3101">
        <v>1554.094052732265</v>
      </c>
      <c r="H3101" s="25">
        <f t="shared" si="146"/>
        <v>1070.97601562711</v>
      </c>
      <c r="K3101">
        <v>26.657402983840456</v>
      </c>
      <c r="L3101">
        <v>3099</v>
      </c>
      <c r="M3101" s="25"/>
      <c r="O3101" s="25"/>
      <c r="Q3101" s="25"/>
    </row>
    <row r="3102" spans="1:17" x14ac:dyDescent="0.25">
      <c r="A3102" s="5">
        <f>+'Net Hash Rate'!B3101</f>
        <v>42921</v>
      </c>
      <c r="B3102">
        <f>+'Net Hash Rate'!G3101</f>
        <v>2629.27001953125</v>
      </c>
      <c r="C3102">
        <v>726.73904785916045</v>
      </c>
      <c r="D3102" s="25">
        <f t="shared" si="144"/>
        <v>1902.5309716720894</v>
      </c>
      <c r="E3102">
        <v>903.76115944503886</v>
      </c>
      <c r="F3102" s="25">
        <f t="shared" si="145"/>
        <v>1725.5088600862111</v>
      </c>
      <c r="G3102">
        <v>1591.4035519003855</v>
      </c>
      <c r="H3102" s="25">
        <f t="shared" si="146"/>
        <v>1037.8664676308645</v>
      </c>
      <c r="K3102">
        <v>25.793807853195055</v>
      </c>
      <c r="L3102">
        <v>3100</v>
      </c>
      <c r="M3102" s="25"/>
      <c r="O3102" s="25"/>
      <c r="Q3102" s="25"/>
    </row>
    <row r="3103" spans="1:17" x14ac:dyDescent="0.25">
      <c r="A3103" s="5">
        <f>+'Net Hash Rate'!B3102</f>
        <v>42922</v>
      </c>
      <c r="B3103">
        <f>+'Net Hash Rate'!G3102</f>
        <v>2619.110107421875</v>
      </c>
      <c r="C3103">
        <v>719.50191476436476</v>
      </c>
      <c r="D3103" s="25">
        <f t="shared" si="144"/>
        <v>1899.6081926575102</v>
      </c>
      <c r="E3103">
        <v>894.14961696938224</v>
      </c>
      <c r="F3103" s="25">
        <f t="shared" si="145"/>
        <v>1724.9604904524926</v>
      </c>
      <c r="G3103">
        <v>1572.5686161847711</v>
      </c>
      <c r="H3103" s="25">
        <f t="shared" si="146"/>
        <v>1046.5414912371039</v>
      </c>
      <c r="K3103">
        <v>26.104320897541424</v>
      </c>
      <c r="L3103">
        <v>3101</v>
      </c>
      <c r="M3103" s="25"/>
      <c r="O3103" s="25"/>
      <c r="Q3103" s="25"/>
    </row>
    <row r="3104" spans="1:17" x14ac:dyDescent="0.25">
      <c r="A3104" s="5">
        <f>+'Net Hash Rate'!B3103</f>
        <v>42923</v>
      </c>
      <c r="B3104">
        <f>+'Net Hash Rate'!G3103</f>
        <v>2521.239990234375</v>
      </c>
      <c r="C3104">
        <v>711.96695149347511</v>
      </c>
      <c r="D3104" s="25">
        <f t="shared" si="144"/>
        <v>1809.2730387408999</v>
      </c>
      <c r="E3104">
        <v>887.47418801881156</v>
      </c>
      <c r="F3104" s="25">
        <f t="shared" si="145"/>
        <v>1633.7658022155633</v>
      </c>
      <c r="G3104">
        <v>1569.2320483014837</v>
      </c>
      <c r="H3104" s="25">
        <f t="shared" si="146"/>
        <v>952.0079419328913</v>
      </c>
      <c r="K3104">
        <v>24.741175229838984</v>
      </c>
      <c r="L3104">
        <v>3102</v>
      </c>
      <c r="M3104" s="25"/>
      <c r="O3104" s="25"/>
      <c r="Q3104" s="25"/>
    </row>
    <row r="3105" spans="1:17" x14ac:dyDescent="0.25">
      <c r="A3105" s="5">
        <f>+'Net Hash Rate'!B3104</f>
        <v>42924</v>
      </c>
      <c r="B3105">
        <f>+'Net Hash Rate'!G3104</f>
        <v>2579.929931640625</v>
      </c>
      <c r="C3105">
        <v>733.13596672743176</v>
      </c>
      <c r="D3105" s="25">
        <f t="shared" si="144"/>
        <v>1846.7939649131931</v>
      </c>
      <c r="E3105">
        <v>914.48272826113543</v>
      </c>
      <c r="F3105" s="25">
        <f t="shared" si="145"/>
        <v>1665.4472033794896</v>
      </c>
      <c r="G3105">
        <v>1618.9242234388084</v>
      </c>
      <c r="H3105" s="25">
        <f t="shared" si="146"/>
        <v>961.00570820181656</v>
      </c>
      <c r="K3105">
        <v>24.441051377517461</v>
      </c>
      <c r="L3105">
        <v>3103</v>
      </c>
      <c r="M3105" s="25"/>
      <c r="O3105" s="25"/>
      <c r="Q3105" s="25"/>
    </row>
    <row r="3106" spans="1:17" x14ac:dyDescent="0.25">
      <c r="A3106" s="5">
        <f>+'Net Hash Rate'!B3105</f>
        <v>42925</v>
      </c>
      <c r="B3106">
        <f>+'Net Hash Rate'!G3105</f>
        <v>2525.679931640625</v>
      </c>
      <c r="C3106">
        <v>728.46950360183337</v>
      </c>
      <c r="D3106" s="25">
        <f t="shared" si="144"/>
        <v>1797.2104280387916</v>
      </c>
      <c r="E3106">
        <v>910.10577421665607</v>
      </c>
      <c r="F3106" s="25">
        <f t="shared" si="145"/>
        <v>1615.5741574239689</v>
      </c>
      <c r="G3106">
        <v>1615.6718674199369</v>
      </c>
      <c r="H3106" s="25">
        <f t="shared" si="146"/>
        <v>910.00806422068808</v>
      </c>
      <c r="K3106">
        <v>23.746936736219766</v>
      </c>
      <c r="L3106">
        <v>3104</v>
      </c>
      <c r="M3106" s="25"/>
      <c r="O3106" s="25"/>
      <c r="Q3106" s="25"/>
    </row>
    <row r="3107" spans="1:17" x14ac:dyDescent="0.25">
      <c r="A3107" s="5">
        <f>+'Net Hash Rate'!B3106</f>
        <v>42926</v>
      </c>
      <c r="B3107">
        <f>+'Net Hash Rate'!G3106</f>
        <v>2371.9599609375</v>
      </c>
      <c r="C3107">
        <v>716.28886641882411</v>
      </c>
      <c r="D3107" s="25">
        <f t="shared" si="144"/>
        <v>1655.671094518676</v>
      </c>
      <c r="E3107">
        <v>899.14317626110426</v>
      </c>
      <c r="F3107" s="25">
        <f t="shared" si="145"/>
        <v>1472.8167846763959</v>
      </c>
      <c r="G3107">
        <v>1609.4407428434431</v>
      </c>
      <c r="H3107" s="25">
        <f t="shared" si="146"/>
        <v>762.5192180940569</v>
      </c>
      <c r="K3107">
        <v>21.731019795334479</v>
      </c>
      <c r="L3107">
        <v>3105</v>
      </c>
      <c r="M3107" s="25"/>
      <c r="O3107" s="25"/>
      <c r="Q3107" s="25"/>
    </row>
    <row r="3108" spans="1:17" x14ac:dyDescent="0.25">
      <c r="A3108" s="5">
        <f>+'Net Hash Rate'!B3107</f>
        <v>42927</v>
      </c>
      <c r="B3108">
        <f>+'Net Hash Rate'!G3107</f>
        <v>2332.18994140625</v>
      </c>
      <c r="C3108">
        <v>706.66856057772577</v>
      </c>
      <c r="D3108" s="25">
        <f t="shared" si="144"/>
        <v>1625.5213808285243</v>
      </c>
      <c r="E3108">
        <v>887.36900318135315</v>
      </c>
      <c r="F3108" s="25">
        <f t="shared" si="145"/>
        <v>1444.820938224897</v>
      </c>
      <c r="G3108">
        <v>1589.2998724751419</v>
      </c>
      <c r="H3108" s="25">
        <f t="shared" si="146"/>
        <v>742.89006893110809</v>
      </c>
      <c r="K3108">
        <v>21.589605746268067</v>
      </c>
      <c r="L3108">
        <v>3106</v>
      </c>
      <c r="M3108" s="25"/>
      <c r="O3108" s="25"/>
      <c r="Q3108" s="25"/>
    </row>
    <row r="3109" spans="1:17" x14ac:dyDescent="0.25">
      <c r="A3109" s="5">
        <f>+'Net Hash Rate'!B3108</f>
        <v>42928</v>
      </c>
      <c r="B3109">
        <f>+'Net Hash Rate'!G3108</f>
        <v>2423.159912109375</v>
      </c>
      <c r="C3109">
        <v>713.65351006675553</v>
      </c>
      <c r="D3109" s="25">
        <f t="shared" si="144"/>
        <v>1709.5064020426194</v>
      </c>
      <c r="E3109">
        <v>893.54785216931009</v>
      </c>
      <c r="F3109" s="25">
        <f t="shared" si="145"/>
        <v>1529.6120599400649</v>
      </c>
      <c r="G3109">
        <v>1592.347424066681</v>
      </c>
      <c r="H3109" s="25">
        <f t="shared" si="146"/>
        <v>830.81248804269399</v>
      </c>
      <c r="K3109">
        <v>22.806806022633818</v>
      </c>
      <c r="L3109">
        <v>3107</v>
      </c>
      <c r="M3109" s="25"/>
      <c r="O3109" s="25"/>
      <c r="Q3109" s="25"/>
    </row>
    <row r="3110" spans="1:17" x14ac:dyDescent="0.25">
      <c r="A3110" s="5">
        <f>+'Net Hash Rate'!B3109</f>
        <v>42929</v>
      </c>
      <c r="B3110">
        <f>+'Net Hash Rate'!G3109</f>
        <v>2364.52001953125</v>
      </c>
      <c r="C3110">
        <v>704.6783773299893</v>
      </c>
      <c r="D3110" s="25">
        <f t="shared" si="144"/>
        <v>1659.8416422012606</v>
      </c>
      <c r="E3110">
        <v>883.38529622318072</v>
      </c>
      <c r="F3110" s="25">
        <f t="shared" si="145"/>
        <v>1481.1347233080692</v>
      </c>
      <c r="G3110">
        <v>1577.572322663782</v>
      </c>
      <c r="H3110" s="25">
        <f t="shared" si="146"/>
        <v>786.94769686746804</v>
      </c>
      <c r="K3110">
        <v>22.291358196735136</v>
      </c>
      <c r="L3110">
        <v>3108</v>
      </c>
      <c r="M3110" s="25"/>
      <c r="O3110" s="25"/>
      <c r="Q3110" s="25"/>
    </row>
    <row r="3111" spans="1:17" x14ac:dyDescent="0.25">
      <c r="A3111" s="5">
        <f>+'Net Hash Rate'!B3110</f>
        <v>42930</v>
      </c>
      <c r="B3111">
        <f>+'Net Hash Rate'!G3110</f>
        <v>2232.659912109375</v>
      </c>
      <c r="C3111">
        <v>746.81171455014555</v>
      </c>
      <c r="D3111" s="25">
        <f t="shared" si="144"/>
        <v>1485.8481975592294</v>
      </c>
      <c r="E3111">
        <v>946.63224589537731</v>
      </c>
      <c r="F3111" s="25">
        <f t="shared" si="145"/>
        <v>1286.0276662139977</v>
      </c>
      <c r="G3111">
        <v>1722.8350999059292</v>
      </c>
      <c r="H3111" s="25">
        <f t="shared" si="146"/>
        <v>509.82481220344584</v>
      </c>
      <c r="K3111">
        <v>17.846192531542613</v>
      </c>
      <c r="L3111">
        <v>3109</v>
      </c>
      <c r="M3111" s="25"/>
      <c r="O3111" s="25"/>
      <c r="Q3111" s="25"/>
    </row>
    <row r="3112" spans="1:17" x14ac:dyDescent="0.25">
      <c r="A3112" s="5">
        <f>+'Net Hash Rate'!B3111</f>
        <v>42931</v>
      </c>
      <c r="B3112">
        <f>+'Net Hash Rate'!G3111</f>
        <v>1993.260009765625</v>
      </c>
      <c r="C3112">
        <v>674.34280773410524</v>
      </c>
      <c r="D3112" s="25">
        <f t="shared" si="144"/>
        <v>1318.9172020315198</v>
      </c>
      <c r="E3112">
        <v>855.64141546374867</v>
      </c>
      <c r="F3112" s="25">
        <f t="shared" si="145"/>
        <v>1137.6185943018763</v>
      </c>
      <c r="G3112">
        <v>1559.8958571895485</v>
      </c>
      <c r="H3112" s="25">
        <f t="shared" si="146"/>
        <v>433.36415257607655</v>
      </c>
      <c r="K3112">
        <v>17.45960062526218</v>
      </c>
      <c r="L3112">
        <v>3110</v>
      </c>
      <c r="M3112" s="25"/>
      <c r="O3112" s="25"/>
      <c r="Q3112" s="25"/>
    </row>
    <row r="3113" spans="1:17" x14ac:dyDescent="0.25">
      <c r="A3113" s="5">
        <f>+'Net Hash Rate'!B3112</f>
        <v>42932</v>
      </c>
      <c r="B3113">
        <f>+'Net Hash Rate'!G3112</f>
        <v>1938.93994140625</v>
      </c>
      <c r="C3113">
        <v>737.37965051147353</v>
      </c>
      <c r="D3113" s="25">
        <f t="shared" si="144"/>
        <v>1201.5602908947765</v>
      </c>
      <c r="E3113">
        <v>944.81061173083003</v>
      </c>
      <c r="F3113" s="25">
        <f t="shared" si="145"/>
        <v>994.12932967541997</v>
      </c>
      <c r="G3113">
        <v>1750.5761805874185</v>
      </c>
      <c r="H3113" s="25">
        <f t="shared" si="146"/>
        <v>188.36376081883145</v>
      </c>
      <c r="K3113">
        <v>13.902190305611763</v>
      </c>
      <c r="L3113">
        <v>3111</v>
      </c>
      <c r="M3113" s="25"/>
      <c r="O3113" s="25"/>
      <c r="Q3113" s="25"/>
    </row>
    <row r="3114" spans="1:17" x14ac:dyDescent="0.25">
      <c r="A3114" s="5">
        <f>+'Net Hash Rate'!B3113</f>
        <v>42933</v>
      </c>
      <c r="B3114">
        <f>+'Net Hash Rate'!G3113</f>
        <v>2244.260009765625</v>
      </c>
      <c r="C3114">
        <v>755.38450474200965</v>
      </c>
      <c r="D3114" s="25">
        <f t="shared" si="144"/>
        <v>1488.8755050236155</v>
      </c>
      <c r="E3114">
        <v>958.03425549919473</v>
      </c>
      <c r="F3114" s="25">
        <f t="shared" si="145"/>
        <v>1286.2257542664302</v>
      </c>
      <c r="G3114">
        <v>1745.227212315481</v>
      </c>
      <c r="H3114" s="25">
        <f t="shared" si="146"/>
        <v>499.03279745014402</v>
      </c>
      <c r="K3114">
        <v>17.632892212821929</v>
      </c>
      <c r="L3114">
        <v>3112</v>
      </c>
      <c r="M3114" s="25"/>
      <c r="O3114" s="25"/>
      <c r="Q3114" s="25"/>
    </row>
    <row r="3115" spans="1:17" x14ac:dyDescent="0.25">
      <c r="A3115" s="5">
        <f>+'Net Hash Rate'!B3114</f>
        <v>42934</v>
      </c>
      <c r="B3115">
        <f>+'Net Hash Rate'!G3114</f>
        <v>2327.89990234375</v>
      </c>
      <c r="C3115">
        <v>762.68726940693682</v>
      </c>
      <c r="D3115" s="25">
        <f t="shared" si="144"/>
        <v>1565.2126329368132</v>
      </c>
      <c r="E3115">
        <v>964.93198493496493</v>
      </c>
      <c r="F3115" s="25">
        <f t="shared" si="145"/>
        <v>1362.9679174087851</v>
      </c>
      <c r="G3115">
        <v>1750.5515824035895</v>
      </c>
      <c r="H3115" s="25">
        <f t="shared" si="146"/>
        <v>577.34831994016054</v>
      </c>
      <c r="K3115">
        <v>18.57408392224594</v>
      </c>
      <c r="L3115">
        <v>3113</v>
      </c>
      <c r="M3115" s="25"/>
      <c r="O3115" s="25"/>
      <c r="Q3115" s="25"/>
    </row>
    <row r="3116" spans="1:17" x14ac:dyDescent="0.25">
      <c r="A3116" s="5">
        <f>+'Net Hash Rate'!B3115</f>
        <v>42935</v>
      </c>
      <c r="B3116">
        <f>+'Net Hash Rate'!G3115</f>
        <v>2294.409912109375</v>
      </c>
      <c r="C3116">
        <v>759.43864915313372</v>
      </c>
      <c r="D3116" s="25">
        <f t="shared" si="144"/>
        <v>1534.9712629562414</v>
      </c>
      <c r="E3116">
        <v>961.72167602282707</v>
      </c>
      <c r="F3116" s="25">
        <f t="shared" si="145"/>
        <v>1332.6882360865479</v>
      </c>
      <c r="G3116">
        <v>1747.4900938981502</v>
      </c>
      <c r="H3116" s="25">
        <f t="shared" si="146"/>
        <v>546.91981821122477</v>
      </c>
      <c r="K3116">
        <v>18.211765406635408</v>
      </c>
      <c r="L3116">
        <v>3114</v>
      </c>
      <c r="M3116" s="25"/>
      <c r="O3116" s="25"/>
      <c r="Q3116" s="25"/>
    </row>
    <row r="3117" spans="1:17" x14ac:dyDescent="0.25">
      <c r="A3117" s="5">
        <f>+'Net Hash Rate'!B3116</f>
        <v>42936</v>
      </c>
      <c r="B3117">
        <f>+'Net Hash Rate'!G3116</f>
        <v>2877.389892578125</v>
      </c>
      <c r="C3117">
        <v>815.17354956287465</v>
      </c>
      <c r="D3117" s="25">
        <f t="shared" si="144"/>
        <v>2062.2163430152505</v>
      </c>
      <c r="E3117">
        <v>1016.478324660258</v>
      </c>
      <c r="F3117" s="25">
        <f t="shared" si="145"/>
        <v>1860.9115679178672</v>
      </c>
      <c r="G3117">
        <v>1798.4467235260431</v>
      </c>
      <c r="H3117" s="25">
        <f t="shared" si="146"/>
        <v>1078.9431690520819</v>
      </c>
      <c r="K3117">
        <v>24.586198816408182</v>
      </c>
      <c r="L3117">
        <v>3115</v>
      </c>
      <c r="M3117" s="25"/>
      <c r="O3117" s="25"/>
      <c r="Q3117" s="25"/>
    </row>
    <row r="3118" spans="1:17" x14ac:dyDescent="0.25">
      <c r="A3118" s="5">
        <f>+'Net Hash Rate'!B3117</f>
        <v>42937</v>
      </c>
      <c r="B3118">
        <f>+'Net Hash Rate'!G3117</f>
        <v>2694.2900390625</v>
      </c>
      <c r="C3118">
        <v>788.96275878483846</v>
      </c>
      <c r="D3118" s="25">
        <f t="shared" si="144"/>
        <v>1905.3272802776614</v>
      </c>
      <c r="E3118">
        <v>987.25205105427744</v>
      </c>
      <c r="F3118" s="25">
        <f t="shared" si="145"/>
        <v>1707.0379880082226</v>
      </c>
      <c r="G3118">
        <v>1757.5068068749115</v>
      </c>
      <c r="H3118" s="25">
        <f t="shared" si="146"/>
        <v>936.78323218758851</v>
      </c>
      <c r="K3118">
        <v>23.061182075594935</v>
      </c>
      <c r="L3118">
        <v>3116</v>
      </c>
      <c r="M3118" s="25"/>
      <c r="O3118" s="25"/>
      <c r="Q3118" s="25"/>
    </row>
    <row r="3119" spans="1:17" x14ac:dyDescent="0.25">
      <c r="A3119" s="5">
        <f>+'Net Hash Rate'!B3118</f>
        <v>42938</v>
      </c>
      <c r="B3119">
        <f>+'Net Hash Rate'!G3118</f>
        <v>2838.81005859375</v>
      </c>
      <c r="C3119">
        <v>824.37874665981974</v>
      </c>
      <c r="D3119" s="25">
        <f t="shared" si="144"/>
        <v>2014.4313119339304</v>
      </c>
      <c r="E3119">
        <v>1030.6693167914889</v>
      </c>
      <c r="F3119" s="25">
        <f t="shared" si="145"/>
        <v>1808.1407418022611</v>
      </c>
      <c r="G3119">
        <v>1832.0050364679573</v>
      </c>
      <c r="H3119" s="25">
        <f t="shared" si="146"/>
        <v>1006.8050221257927</v>
      </c>
      <c r="K3119">
        <v>23.436045310047994</v>
      </c>
      <c r="L3119">
        <v>3117</v>
      </c>
      <c r="M3119" s="25"/>
      <c r="O3119" s="25"/>
      <c r="Q3119" s="25"/>
    </row>
    <row r="3120" spans="1:17" x14ac:dyDescent="0.25">
      <c r="A3120" s="5">
        <f>+'Net Hash Rate'!B3119</f>
        <v>42939</v>
      </c>
      <c r="B3120">
        <f>+'Net Hash Rate'!G3119</f>
        <v>2762.6298828125</v>
      </c>
      <c r="C3120">
        <v>830.45001345970115</v>
      </c>
      <c r="D3120" s="25">
        <f t="shared" si="144"/>
        <v>1932.179869352799</v>
      </c>
      <c r="E3120">
        <v>1041.9653423014645</v>
      </c>
      <c r="F3120" s="25">
        <f t="shared" si="145"/>
        <v>1720.6645405110355</v>
      </c>
      <c r="G3120">
        <v>1863.5966371872935</v>
      </c>
      <c r="H3120" s="25">
        <f t="shared" si="146"/>
        <v>899.03324562520652</v>
      </c>
      <c r="K3120">
        <v>21.923856355185848</v>
      </c>
      <c r="L3120">
        <v>3118</v>
      </c>
      <c r="M3120" s="25"/>
      <c r="O3120" s="25"/>
      <c r="Q3120" s="25"/>
    </row>
    <row r="3121" spans="1:17" x14ac:dyDescent="0.25">
      <c r="A3121" s="5">
        <f>+'Net Hash Rate'!B3120</f>
        <v>42940</v>
      </c>
      <c r="B3121">
        <f>+'Net Hash Rate'!G3120</f>
        <v>2779.0400390625</v>
      </c>
      <c r="C3121">
        <v>823.27169422805491</v>
      </c>
      <c r="D3121" s="25">
        <f t="shared" si="144"/>
        <v>1955.7683448344451</v>
      </c>
      <c r="E3121">
        <v>1031.4209671579745</v>
      </c>
      <c r="F3121" s="25">
        <f t="shared" si="145"/>
        <v>1747.6190719045255</v>
      </c>
      <c r="G3121">
        <v>1839.9768178542458</v>
      </c>
      <c r="H3121" s="25">
        <f t="shared" si="146"/>
        <v>939.06322120825416</v>
      </c>
      <c r="K3121">
        <v>22.550374361302765</v>
      </c>
      <c r="L3121">
        <v>3119</v>
      </c>
      <c r="M3121" s="25"/>
      <c r="O3121" s="25"/>
      <c r="Q3121" s="25"/>
    </row>
    <row r="3122" spans="1:17" x14ac:dyDescent="0.25">
      <c r="A3122" s="5">
        <f>+'Net Hash Rate'!B3121</f>
        <v>42941</v>
      </c>
      <c r="B3122">
        <f>+'Net Hash Rate'!G3121</f>
        <v>2591.219970703125</v>
      </c>
      <c r="C3122">
        <v>796.27708517587814</v>
      </c>
      <c r="D3122" s="25">
        <f t="shared" si="144"/>
        <v>1794.9428855272467</v>
      </c>
      <c r="E3122">
        <v>1001.2918724908466</v>
      </c>
      <c r="F3122" s="25">
        <f t="shared" si="145"/>
        <v>1589.9280982122784</v>
      </c>
      <c r="G3122">
        <v>1797.6718138158392</v>
      </c>
      <c r="H3122" s="25">
        <f t="shared" si="146"/>
        <v>793.54815688728581</v>
      </c>
      <c r="K3122">
        <v>21.012449792936824</v>
      </c>
      <c r="L3122">
        <v>3120</v>
      </c>
      <c r="M3122" s="25"/>
      <c r="O3122" s="25"/>
      <c r="Q3122" s="25"/>
    </row>
    <row r="3123" spans="1:17" x14ac:dyDescent="0.25">
      <c r="A3123" s="5">
        <f>+'Net Hash Rate'!B3122</f>
        <v>42942</v>
      </c>
      <c r="B3123">
        <f>+'Net Hash Rate'!G3122</f>
        <v>2550.179931640625</v>
      </c>
      <c r="C3123">
        <v>791.92948402744435</v>
      </c>
      <c r="D3123" s="25">
        <f t="shared" si="144"/>
        <v>1758.2504476131808</v>
      </c>
      <c r="E3123">
        <v>996.8512981249886</v>
      </c>
      <c r="F3123" s="25">
        <f t="shared" si="145"/>
        <v>1553.3286335156363</v>
      </c>
      <c r="G3123">
        <v>1792.8700849868983</v>
      </c>
      <c r="H3123" s="25">
        <f t="shared" si="146"/>
        <v>757.30984665372671</v>
      </c>
      <c r="K3123">
        <v>20.59224925787051</v>
      </c>
      <c r="L3123">
        <v>3121</v>
      </c>
      <c r="M3123" s="25"/>
      <c r="O3123" s="25"/>
      <c r="Q3123" s="25"/>
    </row>
    <row r="3124" spans="1:17" x14ac:dyDescent="0.25">
      <c r="A3124" s="5">
        <f>+'Net Hash Rate'!B3123</f>
        <v>42943</v>
      </c>
      <c r="B3124">
        <f>+'Net Hash Rate'!G3123</f>
        <v>2697.469970703125</v>
      </c>
      <c r="C3124">
        <v>846.1529651785911</v>
      </c>
      <c r="D3124" s="25">
        <f t="shared" si="144"/>
        <v>1851.3170055245339</v>
      </c>
      <c r="E3124">
        <v>1066.1485485315557</v>
      </c>
      <c r="F3124" s="25">
        <f t="shared" si="145"/>
        <v>1631.3214221715693</v>
      </c>
      <c r="G3124">
        <v>1920.7213920661459</v>
      </c>
      <c r="H3124" s="25">
        <f t="shared" si="146"/>
        <v>776.74857863697912</v>
      </c>
      <c r="K3124">
        <v>20.196590974875146</v>
      </c>
      <c r="L3124">
        <v>3122</v>
      </c>
      <c r="M3124" s="25"/>
      <c r="O3124" s="25"/>
      <c r="Q3124" s="25"/>
    </row>
    <row r="3125" spans="1:17" x14ac:dyDescent="0.25">
      <c r="A3125" s="5">
        <f>+'Net Hash Rate'!B3124</f>
        <v>42944</v>
      </c>
      <c r="B3125">
        <f>+'Net Hash Rate'!G3124</f>
        <v>2805.179931640625</v>
      </c>
      <c r="C3125">
        <v>849.31948973671751</v>
      </c>
      <c r="D3125" s="25">
        <f t="shared" si="144"/>
        <v>1955.8604419039075</v>
      </c>
      <c r="E3125">
        <v>1066.4126913585199</v>
      </c>
      <c r="F3125" s="25">
        <f t="shared" si="145"/>
        <v>1738.7672402821051</v>
      </c>
      <c r="G3125">
        <v>1909.7112330584096</v>
      </c>
      <c r="H3125" s="25">
        <f t="shared" si="146"/>
        <v>895.46869858221544</v>
      </c>
      <c r="K3125">
        <v>21.622349412612667</v>
      </c>
      <c r="L3125">
        <v>3123</v>
      </c>
      <c r="M3125" s="25"/>
      <c r="O3125" s="25"/>
      <c r="Q3125" s="25"/>
    </row>
    <row r="3126" spans="1:17" x14ac:dyDescent="0.25">
      <c r="A3126" s="5">
        <f>+'Net Hash Rate'!B3125</f>
        <v>42945</v>
      </c>
      <c r="B3126">
        <f>+'Net Hash Rate'!G3125</f>
        <v>2720.080078125</v>
      </c>
      <c r="C3126">
        <v>851.53689842311496</v>
      </c>
      <c r="D3126" s="25">
        <f t="shared" si="144"/>
        <v>1868.543179701885</v>
      </c>
      <c r="E3126">
        <v>1072.7244006590893</v>
      </c>
      <c r="F3126" s="25">
        <f t="shared" si="145"/>
        <v>1647.3556774659107</v>
      </c>
      <c r="G3126">
        <v>1931.9272530947296</v>
      </c>
      <c r="H3126" s="25">
        <f t="shared" si="146"/>
        <v>788.15282503027038</v>
      </c>
      <c r="K3126">
        <v>20.274670069289112</v>
      </c>
      <c r="L3126">
        <v>3124</v>
      </c>
      <c r="M3126" s="25"/>
      <c r="O3126" s="25"/>
      <c r="Q3126" s="25"/>
    </row>
    <row r="3127" spans="1:17" x14ac:dyDescent="0.25">
      <c r="A3127" s="5">
        <f>+'Net Hash Rate'!B3126</f>
        <v>42946</v>
      </c>
      <c r="B3127">
        <f>+'Net Hash Rate'!G3126</f>
        <v>2746.330078125</v>
      </c>
      <c r="C3127">
        <v>856.40842848173429</v>
      </c>
      <c r="D3127" s="25">
        <f t="shared" si="144"/>
        <v>1889.9216496432657</v>
      </c>
      <c r="E3127">
        <v>1078.4533588466852</v>
      </c>
      <c r="F3127" s="25">
        <f t="shared" si="145"/>
        <v>1667.8767192783148</v>
      </c>
      <c r="G3127">
        <v>1940.9868908493349</v>
      </c>
      <c r="H3127" s="25">
        <f t="shared" si="146"/>
        <v>805.34318727566506</v>
      </c>
      <c r="K3127">
        <v>20.427451109506645</v>
      </c>
      <c r="L3127">
        <v>3125</v>
      </c>
      <c r="M3127" s="25"/>
      <c r="O3127" s="25"/>
      <c r="Q3127" s="25"/>
    </row>
    <row r="3128" spans="1:17" x14ac:dyDescent="0.25">
      <c r="A3128" s="5">
        <f>+'Net Hash Rate'!B3127</f>
        <v>42947</v>
      </c>
      <c r="B3128">
        <f>+'Net Hash Rate'!G3127</f>
        <v>2873.830078125</v>
      </c>
      <c r="C3128">
        <v>851.96080879560475</v>
      </c>
      <c r="D3128" s="25">
        <f t="shared" si="144"/>
        <v>2021.8692693293951</v>
      </c>
      <c r="E3128">
        <v>1067.4419619194048</v>
      </c>
      <c r="F3128" s="25">
        <f t="shared" si="145"/>
        <v>1806.3881162055952</v>
      </c>
      <c r="G3128">
        <v>1904.4785012288053</v>
      </c>
      <c r="H3128" s="25">
        <f t="shared" si="146"/>
        <v>969.35157689619473</v>
      </c>
      <c r="K3128">
        <v>22.519307030080089</v>
      </c>
      <c r="L3128">
        <v>3126</v>
      </c>
      <c r="M3128" s="25"/>
      <c r="O3128" s="25"/>
      <c r="Q3128" s="25"/>
    </row>
    <row r="3129" spans="1:17" x14ac:dyDescent="0.25">
      <c r="A3129" s="5">
        <f>+'Net Hash Rate'!B3128</f>
        <v>42948</v>
      </c>
      <c r="B3129">
        <f>+'Net Hash Rate'!G3128</f>
        <v>2735.590087890625</v>
      </c>
      <c r="C3129">
        <v>874.11917699685102</v>
      </c>
      <c r="D3129" s="25">
        <f t="shared" si="144"/>
        <v>1861.4709108937741</v>
      </c>
      <c r="E3129">
        <v>1103.3336401590504</v>
      </c>
      <c r="F3129" s="25">
        <f t="shared" si="145"/>
        <v>1632.2564477315746</v>
      </c>
      <c r="G3129">
        <v>1993.7172223126149</v>
      </c>
      <c r="H3129" s="25">
        <f t="shared" si="146"/>
        <v>741.87286557801008</v>
      </c>
      <c r="K3129">
        <v>19.490612086653911</v>
      </c>
      <c r="L3129">
        <v>3127</v>
      </c>
      <c r="M3129" s="25"/>
      <c r="O3129" s="25"/>
      <c r="Q3129" s="25"/>
    </row>
    <row r="3130" spans="1:17" x14ac:dyDescent="0.25">
      <c r="A3130" s="5">
        <f>+'Net Hash Rate'!B3129</f>
        <v>42949</v>
      </c>
      <c r="B3130">
        <f>+'Net Hash Rate'!G3129</f>
        <v>2723.580078125</v>
      </c>
      <c r="C3130">
        <v>857.01992847366932</v>
      </c>
      <c r="D3130" s="25">
        <f t="shared" si="144"/>
        <v>1866.5601496513307</v>
      </c>
      <c r="E3130">
        <v>1080.166542868121</v>
      </c>
      <c r="F3130" s="25">
        <f t="shared" si="145"/>
        <v>1643.413535256879</v>
      </c>
      <c r="G3130">
        <v>1946.9795664833687</v>
      </c>
      <c r="H3130" s="25">
        <f t="shared" si="146"/>
        <v>776.60051164163133</v>
      </c>
      <c r="K3130">
        <v>20.075340920227635</v>
      </c>
      <c r="L3130">
        <v>3128</v>
      </c>
      <c r="M3130" s="25"/>
      <c r="O3130" s="25"/>
      <c r="Q3130" s="25"/>
    </row>
    <row r="3131" spans="1:17" x14ac:dyDescent="0.25">
      <c r="A3131" s="5">
        <f>+'Net Hash Rate'!B3130</f>
        <v>42950</v>
      </c>
      <c r="B3131">
        <f>+'Net Hash Rate'!G3130</f>
        <v>2814.360107421875</v>
      </c>
      <c r="C3131">
        <v>864.10890466315641</v>
      </c>
      <c r="D3131" s="25">
        <f t="shared" si="144"/>
        <v>1950.2512027587186</v>
      </c>
      <c r="E3131">
        <v>1086.4963716472314</v>
      </c>
      <c r="F3131" s="25">
        <f t="shared" si="145"/>
        <v>1727.8637357746436</v>
      </c>
      <c r="G3131">
        <v>1950.3604871468713</v>
      </c>
      <c r="H3131" s="25">
        <f t="shared" si="146"/>
        <v>863.99962027500374</v>
      </c>
      <c r="K3131">
        <v>21.047062364157846</v>
      </c>
      <c r="L3131">
        <v>3129</v>
      </c>
      <c r="M3131" s="25"/>
      <c r="O3131" s="25"/>
      <c r="Q3131" s="25"/>
    </row>
    <row r="3132" spans="1:17" x14ac:dyDescent="0.25">
      <c r="A3132" s="5">
        <f>+'Net Hash Rate'!B3131</f>
        <v>42951</v>
      </c>
      <c r="B3132">
        <f>+'Net Hash Rate'!G3131</f>
        <v>2883.679931640625</v>
      </c>
      <c r="C3132">
        <v>882.59906144703723</v>
      </c>
      <c r="D3132" s="25">
        <f t="shared" si="144"/>
        <v>2001.0808701935878</v>
      </c>
      <c r="E3132">
        <v>1109.3979111230885</v>
      </c>
      <c r="F3132" s="25">
        <f t="shared" si="145"/>
        <v>1774.2820205175365</v>
      </c>
      <c r="G3132">
        <v>1990.3980426897101</v>
      </c>
      <c r="H3132" s="25">
        <f t="shared" si="146"/>
        <v>893.28188895091489</v>
      </c>
      <c r="K3132">
        <v>21.175566345792333</v>
      </c>
      <c r="L3132">
        <v>3130</v>
      </c>
      <c r="M3132" s="25"/>
      <c r="O3132" s="25"/>
      <c r="Q3132" s="25"/>
    </row>
    <row r="3133" spans="1:17" x14ac:dyDescent="0.25">
      <c r="A3133" s="5">
        <f>+'Net Hash Rate'!B3132</f>
        <v>42952</v>
      </c>
      <c r="B3133">
        <f>+'Net Hash Rate'!G3132</f>
        <v>3301.760009765625</v>
      </c>
      <c r="C3133">
        <v>923.84210045276552</v>
      </c>
      <c r="D3133" s="25">
        <f t="shared" si="144"/>
        <v>2377.9179093128596</v>
      </c>
      <c r="E3133">
        <v>1150.4253197413843</v>
      </c>
      <c r="F3133" s="25">
        <f t="shared" si="145"/>
        <v>2151.3346900242404</v>
      </c>
      <c r="G3133">
        <v>2030.5878350680218</v>
      </c>
      <c r="H3133" s="25">
        <f t="shared" si="146"/>
        <v>1271.1721746976032</v>
      </c>
      <c r="K3133">
        <v>25.187227016495708</v>
      </c>
      <c r="L3133">
        <v>3131</v>
      </c>
      <c r="M3133" s="25"/>
      <c r="O3133" s="25"/>
      <c r="Q3133" s="25"/>
    </row>
    <row r="3134" spans="1:17" x14ac:dyDescent="0.25">
      <c r="A3134" s="5">
        <f>+'Net Hash Rate'!B3133</f>
        <v>42953</v>
      </c>
      <c r="B3134">
        <f>+'Net Hash Rate'!G3133</f>
        <v>3255</v>
      </c>
      <c r="C3134">
        <v>919.56964205914505</v>
      </c>
      <c r="D3134" s="25">
        <f t="shared" si="144"/>
        <v>2335.4303579408552</v>
      </c>
      <c r="E3134">
        <v>1146.3068805475184</v>
      </c>
      <c r="F3134" s="25">
        <f t="shared" si="145"/>
        <v>2108.6931194524814</v>
      </c>
      <c r="G3134">
        <v>2027.0676834556052</v>
      </c>
      <c r="H3134" s="25">
        <f t="shared" si="146"/>
        <v>1227.9323165443948</v>
      </c>
      <c r="K3134">
        <v>24.720389541771109</v>
      </c>
      <c r="L3134">
        <v>3132</v>
      </c>
      <c r="M3134" s="25"/>
      <c r="O3134" s="25"/>
      <c r="Q3134" s="25"/>
    </row>
    <row r="3135" spans="1:17" x14ac:dyDescent="0.25">
      <c r="A3135" s="5">
        <f>+'Net Hash Rate'!B3134</f>
        <v>42954</v>
      </c>
      <c r="B3135">
        <f>+'Net Hash Rate'!G3134</f>
        <v>3431.969970703125</v>
      </c>
      <c r="C3135">
        <v>929.53181885206152</v>
      </c>
      <c r="D3135" s="25">
        <f t="shared" si="144"/>
        <v>2502.4381518510636</v>
      </c>
      <c r="E3135">
        <v>1153.3169256950248</v>
      </c>
      <c r="F3135" s="25">
        <f t="shared" si="145"/>
        <v>2278.6530450081</v>
      </c>
      <c r="G3135">
        <v>2022.6101732265133</v>
      </c>
      <c r="H3135" s="25">
        <f t="shared" si="146"/>
        <v>1409.3597974766117</v>
      </c>
      <c r="K3135">
        <v>26.837583828386968</v>
      </c>
      <c r="L3135">
        <v>3133</v>
      </c>
      <c r="M3135" s="25"/>
      <c r="O3135" s="25"/>
      <c r="Q3135" s="25"/>
    </row>
    <row r="3136" spans="1:17" x14ac:dyDescent="0.25">
      <c r="A3136" s="5">
        <f>+'Net Hash Rate'!B3135</f>
        <v>42955</v>
      </c>
      <c r="B3136">
        <f>+'Net Hash Rate'!G3135</f>
        <v>3453.159912109375</v>
      </c>
      <c r="C3136">
        <v>923.88347286231021</v>
      </c>
      <c r="D3136" s="25">
        <f t="shared" si="144"/>
        <v>2529.2764392470649</v>
      </c>
      <c r="E3136">
        <v>1144.704036279931</v>
      </c>
      <c r="F3136" s="25">
        <f t="shared" si="145"/>
        <v>2308.4558758294443</v>
      </c>
      <c r="G3136">
        <v>2002.4815148756795</v>
      </c>
      <c r="H3136" s="25">
        <f t="shared" si="146"/>
        <v>1450.6783972336955</v>
      </c>
      <c r="K3136">
        <v>27.489575066035538</v>
      </c>
      <c r="L3136">
        <v>3134</v>
      </c>
      <c r="M3136" s="25"/>
      <c r="O3136" s="25"/>
      <c r="Q3136" s="25"/>
    </row>
    <row r="3137" spans="1:17" x14ac:dyDescent="0.25">
      <c r="A3137" s="5">
        <f>+'Net Hash Rate'!B3136</f>
        <v>42956</v>
      </c>
      <c r="B3137">
        <f>+'Net Hash Rate'!G3136</f>
        <v>3377.5400390625</v>
      </c>
      <c r="C3137">
        <v>950.52759322017505</v>
      </c>
      <c r="D3137" s="25">
        <f t="shared" si="144"/>
        <v>2427.0124458423252</v>
      </c>
      <c r="E3137">
        <v>1184.4035256412692</v>
      </c>
      <c r="F3137" s="25">
        <f t="shared" si="145"/>
        <v>2193.136513421231</v>
      </c>
      <c r="G3137">
        <v>2092.8945851310082</v>
      </c>
      <c r="H3137" s="25">
        <f t="shared" si="146"/>
        <v>1284.6454539314918</v>
      </c>
      <c r="K3137">
        <v>24.905640395412572</v>
      </c>
      <c r="L3137">
        <v>3135</v>
      </c>
      <c r="M3137" s="25"/>
      <c r="O3137" s="25"/>
      <c r="Q3137" s="25"/>
    </row>
    <row r="3138" spans="1:17" x14ac:dyDescent="0.25">
      <c r="A3138" s="5">
        <f>+'Net Hash Rate'!B3137</f>
        <v>42957</v>
      </c>
      <c r="B3138">
        <f>+'Net Hash Rate'!G3137</f>
        <v>3445.280029296875</v>
      </c>
      <c r="C3138">
        <v>944.02349617518917</v>
      </c>
      <c r="D3138" s="25">
        <f t="shared" si="144"/>
        <v>2501.2565331216856</v>
      </c>
      <c r="E3138">
        <v>1172.8316072134189</v>
      </c>
      <c r="F3138" s="25">
        <f t="shared" si="145"/>
        <v>2272.4484220834561</v>
      </c>
      <c r="G3138">
        <v>2061.6367145414224</v>
      </c>
      <c r="H3138" s="25">
        <f t="shared" si="146"/>
        <v>1383.6433147554526</v>
      </c>
      <c r="K3138">
        <v>26.236026565024357</v>
      </c>
      <c r="L3138">
        <v>3136</v>
      </c>
      <c r="M3138" s="25"/>
      <c r="O3138" s="25"/>
      <c r="Q3138" s="25"/>
    </row>
    <row r="3139" spans="1:17" x14ac:dyDescent="0.25">
      <c r="A3139" s="5">
        <f>+'Net Hash Rate'!B3138</f>
        <v>42958</v>
      </c>
      <c r="B3139">
        <f>+'Net Hash Rate'!G3138</f>
        <v>3679.610107421875</v>
      </c>
      <c r="C3139">
        <v>959.18891341537335</v>
      </c>
      <c r="D3139" s="25">
        <f t="shared" si="144"/>
        <v>2720.4211940065015</v>
      </c>
      <c r="E3139">
        <v>1184.8415515551369</v>
      </c>
      <c r="F3139" s="25">
        <f t="shared" si="145"/>
        <v>2494.7685558667381</v>
      </c>
      <c r="G3139">
        <v>2061.3892244090475</v>
      </c>
      <c r="H3139" s="25">
        <f t="shared" si="146"/>
        <v>1618.2208830128275</v>
      </c>
      <c r="K3139">
        <v>28.93389999531804</v>
      </c>
      <c r="L3139">
        <v>3137</v>
      </c>
      <c r="M3139" s="25"/>
      <c r="O3139" s="25"/>
      <c r="Q3139" s="25"/>
    </row>
    <row r="3140" spans="1:17" x14ac:dyDescent="0.25">
      <c r="A3140" s="5">
        <f>+'Net Hash Rate'!B3139</f>
        <v>42959</v>
      </c>
      <c r="B3140">
        <f>+'Net Hash Rate'!G3139</f>
        <v>3917.64990234375</v>
      </c>
      <c r="C3140">
        <v>985.73810732542267</v>
      </c>
      <c r="D3140" s="25">
        <f t="shared" ref="D3140:D3203" si="147">+B3140-C3140</f>
        <v>2931.9117950183272</v>
      </c>
      <c r="E3140">
        <v>1212.4385053439892</v>
      </c>
      <c r="F3140" s="25">
        <f t="shared" ref="F3140:F3203" si="148">+B3140-E3140</f>
        <v>2705.2113969997608</v>
      </c>
      <c r="G3140">
        <v>2093.0562014471111</v>
      </c>
      <c r="H3140" s="25">
        <f t="shared" ref="H3140:H3203" si="149">+B3140-G3140</f>
        <v>1824.5937008966389</v>
      </c>
      <c r="K3140">
        <v>31.039152862306338</v>
      </c>
      <c r="L3140">
        <v>3138</v>
      </c>
      <c r="M3140" s="25"/>
      <c r="O3140" s="25"/>
      <c r="Q3140" s="25"/>
    </row>
    <row r="3141" spans="1:17" x14ac:dyDescent="0.25">
      <c r="A3141" s="5">
        <f>+'Net Hash Rate'!B3140</f>
        <v>42960</v>
      </c>
      <c r="B3141">
        <f>+'Net Hash Rate'!G3140</f>
        <v>4111.2001953125</v>
      </c>
      <c r="C3141">
        <v>1016.9098692024048</v>
      </c>
      <c r="D3141" s="25">
        <f t="shared" si="147"/>
        <v>3094.2903261100951</v>
      </c>
      <c r="E3141">
        <v>1248.1203332527623</v>
      </c>
      <c r="F3141" s="25">
        <f t="shared" si="148"/>
        <v>2863.0798620597379</v>
      </c>
      <c r="G3141">
        <v>2146.2573808563757</v>
      </c>
      <c r="H3141" s="25">
        <f t="shared" si="149"/>
        <v>1964.9428144561243</v>
      </c>
      <c r="K3141">
        <v>32.119207117921725</v>
      </c>
      <c r="L3141">
        <v>3139</v>
      </c>
      <c r="M3141" s="25"/>
      <c r="O3141" s="25"/>
      <c r="Q3141" s="25"/>
    </row>
    <row r="3142" spans="1:17" x14ac:dyDescent="0.25">
      <c r="A3142" s="5">
        <f>+'Net Hash Rate'!B3141</f>
        <v>42961</v>
      </c>
      <c r="B3142">
        <f>+'Net Hash Rate'!G3141</f>
        <v>4382.740234375</v>
      </c>
      <c r="C3142">
        <v>1017.1698669421608</v>
      </c>
      <c r="D3142" s="25">
        <f t="shared" si="147"/>
        <v>3365.5703674328392</v>
      </c>
      <c r="E3142">
        <v>1238.115755497726</v>
      </c>
      <c r="F3142" s="25">
        <f t="shared" si="148"/>
        <v>3144.6244788772738</v>
      </c>
      <c r="G3142">
        <v>2096.3800595918183</v>
      </c>
      <c r="H3142" s="25">
        <f t="shared" si="149"/>
        <v>2286.3601747831817</v>
      </c>
      <c r="K3142">
        <v>36.558131652254978</v>
      </c>
      <c r="L3142">
        <v>3140</v>
      </c>
      <c r="M3142" s="25"/>
      <c r="O3142" s="25"/>
      <c r="Q3142" s="25"/>
    </row>
    <row r="3143" spans="1:17" x14ac:dyDescent="0.25">
      <c r="A3143" s="5">
        <f>+'Net Hash Rate'!B3142</f>
        <v>42962</v>
      </c>
      <c r="B3143">
        <f>+'Net Hash Rate'!G3142</f>
        <v>4204.43017578125</v>
      </c>
      <c r="C3143">
        <v>983.93456708253348</v>
      </c>
      <c r="D3143" s="25">
        <f t="shared" si="147"/>
        <v>3220.4956086987168</v>
      </c>
      <c r="E3143">
        <v>1199.0011330213531</v>
      </c>
      <c r="F3143" s="25">
        <f t="shared" si="148"/>
        <v>3005.4290427598971</v>
      </c>
      <c r="G3143">
        <v>2034.4272084106979</v>
      </c>
      <c r="H3143" s="25">
        <f t="shared" si="149"/>
        <v>2170.0029673705521</v>
      </c>
      <c r="K3143">
        <v>35.938591510665809</v>
      </c>
      <c r="L3143">
        <v>3141</v>
      </c>
      <c r="M3143" s="25"/>
      <c r="O3143" s="25"/>
      <c r="Q3143" s="25"/>
    </row>
    <row r="3144" spans="1:17" x14ac:dyDescent="0.25">
      <c r="A3144" s="5">
        <f>+'Net Hash Rate'!B3143</f>
        <v>42963</v>
      </c>
      <c r="B3144">
        <f>+'Net Hash Rate'!G3143</f>
        <v>4425.2998046875</v>
      </c>
      <c r="C3144">
        <v>992.16577050853107</v>
      </c>
      <c r="D3144" s="25">
        <f t="shared" si="147"/>
        <v>3433.1340341789692</v>
      </c>
      <c r="E3144">
        <v>1201.9440395613499</v>
      </c>
      <c r="F3144" s="25">
        <f t="shared" si="148"/>
        <v>3223.3557651261499</v>
      </c>
      <c r="G3144">
        <v>2016.8277256970259</v>
      </c>
      <c r="H3144" s="25">
        <f t="shared" si="149"/>
        <v>2408.4720789904741</v>
      </c>
      <c r="K3144">
        <v>39.277288916684398</v>
      </c>
      <c r="L3144">
        <v>3142</v>
      </c>
      <c r="M3144" s="25"/>
      <c r="O3144" s="25"/>
      <c r="Q3144" s="25"/>
    </row>
    <row r="3145" spans="1:17" x14ac:dyDescent="0.25">
      <c r="A3145" s="5">
        <f>+'Net Hash Rate'!B3144</f>
        <v>42964</v>
      </c>
      <c r="B3145">
        <f>+'Net Hash Rate'!G3144</f>
        <v>4316.33984375</v>
      </c>
      <c r="C3145">
        <v>1004.9669495596814</v>
      </c>
      <c r="D3145" s="25">
        <f t="shared" si="147"/>
        <v>3311.3728941903187</v>
      </c>
      <c r="E3145">
        <v>1223.7896667241841</v>
      </c>
      <c r="F3145" s="25">
        <f t="shared" si="148"/>
        <v>3092.5501770258161</v>
      </c>
      <c r="G3145">
        <v>2073.8065115496915</v>
      </c>
      <c r="H3145" s="25">
        <f t="shared" si="149"/>
        <v>2242.5333322003085</v>
      </c>
      <c r="K3145">
        <v>36.318418165342045</v>
      </c>
      <c r="L3145">
        <v>3143</v>
      </c>
      <c r="M3145" s="25"/>
      <c r="O3145" s="25"/>
      <c r="Q3145" s="25"/>
    </row>
    <row r="3146" spans="1:17" x14ac:dyDescent="0.25">
      <c r="A3146" s="5">
        <f>+'Net Hash Rate'!B3145</f>
        <v>42965</v>
      </c>
      <c r="B3146">
        <f>+'Net Hash Rate'!G3145</f>
        <v>4159.4599609375</v>
      </c>
      <c r="C3146">
        <v>980.2502577037942</v>
      </c>
      <c r="D3146" s="25">
        <f t="shared" si="147"/>
        <v>3179.209703233706</v>
      </c>
      <c r="E3146">
        <v>1195.6270096636993</v>
      </c>
      <c r="F3146" s="25">
        <f t="shared" si="148"/>
        <v>2963.832951273801</v>
      </c>
      <c r="G3146">
        <v>2032.2580026519504</v>
      </c>
      <c r="H3146" s="25">
        <f t="shared" si="149"/>
        <v>2127.2019582855496</v>
      </c>
      <c r="K3146">
        <v>35.426772937783547</v>
      </c>
      <c r="L3146">
        <v>3144</v>
      </c>
      <c r="M3146" s="25"/>
      <c r="O3146" s="25"/>
      <c r="Q3146" s="25"/>
    </row>
    <row r="3147" spans="1:17" x14ac:dyDescent="0.25">
      <c r="A3147" s="5">
        <f>+'Net Hash Rate'!B3146</f>
        <v>42966</v>
      </c>
      <c r="B3147">
        <f>+'Net Hash Rate'!G3146</f>
        <v>4206.1298828125</v>
      </c>
      <c r="C3147">
        <v>1004.7750000324538</v>
      </c>
      <c r="D3147" s="25">
        <f t="shared" si="147"/>
        <v>3201.354882780046</v>
      </c>
      <c r="E3147">
        <v>1227.7308153055285</v>
      </c>
      <c r="F3147" s="25">
        <f t="shared" si="148"/>
        <v>2978.3990675069717</v>
      </c>
      <c r="G3147">
        <v>2093.8026797337889</v>
      </c>
      <c r="H3147" s="25">
        <f t="shared" si="149"/>
        <v>2112.3272030787111</v>
      </c>
      <c r="K3147">
        <v>34.460871582388229</v>
      </c>
      <c r="L3147">
        <v>3145</v>
      </c>
      <c r="M3147" s="25"/>
      <c r="O3147" s="25"/>
      <c r="Q3147" s="25"/>
    </row>
    <row r="3148" spans="1:17" x14ac:dyDescent="0.25">
      <c r="A3148" s="5">
        <f>+'Net Hash Rate'!B3147</f>
        <v>42967</v>
      </c>
      <c r="B3148">
        <f>+'Net Hash Rate'!G3147</f>
        <v>4111.22021484375</v>
      </c>
      <c r="C3148">
        <v>1001.4237859071192</v>
      </c>
      <c r="D3148" s="25">
        <f t="shared" si="147"/>
        <v>3109.7964289366309</v>
      </c>
      <c r="E3148">
        <v>1226.7229469214806</v>
      </c>
      <c r="F3148" s="25">
        <f t="shared" si="148"/>
        <v>2884.4972679222692</v>
      </c>
      <c r="G3148">
        <v>2101.8975378817677</v>
      </c>
      <c r="H3148" s="25">
        <f t="shared" si="149"/>
        <v>2009.3226769619823</v>
      </c>
      <c r="K3148">
        <v>33.127115945949576</v>
      </c>
      <c r="L3148">
        <v>3146</v>
      </c>
      <c r="M3148" s="25"/>
      <c r="O3148" s="25"/>
      <c r="Q3148" s="25"/>
    </row>
    <row r="3149" spans="1:17" x14ac:dyDescent="0.25">
      <c r="A3149" s="5">
        <f>+'Net Hash Rate'!B3148</f>
        <v>42968</v>
      </c>
      <c r="B3149">
        <f>+'Net Hash Rate'!G3148</f>
        <v>4054.93994140625</v>
      </c>
      <c r="C3149">
        <v>957.12884974711017</v>
      </c>
      <c r="D3149" s="25">
        <f t="shared" si="147"/>
        <v>3097.8110916591399</v>
      </c>
      <c r="E3149">
        <v>1167.6700977068811</v>
      </c>
      <c r="F3149" s="25">
        <f t="shared" si="148"/>
        <v>2887.2698436993687</v>
      </c>
      <c r="G3149">
        <v>1985.5175754066136</v>
      </c>
      <c r="H3149" s="25">
        <f t="shared" si="149"/>
        <v>2069.4223659996364</v>
      </c>
      <c r="K3149">
        <v>35.31254180369686</v>
      </c>
      <c r="L3149">
        <v>3147</v>
      </c>
      <c r="M3149" s="25"/>
      <c r="O3149" s="25"/>
      <c r="Q3149" s="25"/>
    </row>
    <row r="3150" spans="1:17" x14ac:dyDescent="0.25">
      <c r="A3150" s="5">
        <f>+'Net Hash Rate'!B3149</f>
        <v>42969</v>
      </c>
      <c r="B3150">
        <f>+'Net Hash Rate'!G3149</f>
        <v>4137.669921875</v>
      </c>
      <c r="C3150">
        <v>925.71789508668382</v>
      </c>
      <c r="D3150" s="25">
        <f t="shared" si="147"/>
        <v>3211.9520267883163</v>
      </c>
      <c r="E3150">
        <v>1121.113057112879</v>
      </c>
      <c r="F3150" s="25">
        <f t="shared" si="148"/>
        <v>3016.5568647621212</v>
      </c>
      <c r="G3150">
        <v>1880.1255640036334</v>
      </c>
      <c r="H3150" s="25">
        <f t="shared" si="149"/>
        <v>2257.5443578713666</v>
      </c>
      <c r="K3150">
        <v>39.451769349634709</v>
      </c>
      <c r="L3150">
        <v>3148</v>
      </c>
      <c r="M3150" s="25"/>
      <c r="O3150" s="25"/>
      <c r="Q3150" s="25"/>
    </row>
    <row r="3151" spans="1:17" x14ac:dyDescent="0.25">
      <c r="A3151" s="5">
        <f>+'Net Hash Rate'!B3150</f>
        <v>42970</v>
      </c>
      <c r="B3151">
        <f>+'Net Hash Rate'!G3150</f>
        <v>4191.22021484375</v>
      </c>
      <c r="C3151">
        <v>942.02547037090255</v>
      </c>
      <c r="D3151" s="25">
        <f t="shared" si="147"/>
        <v>3249.1947444728476</v>
      </c>
      <c r="E3151">
        <v>1141.6008662548311</v>
      </c>
      <c r="F3151" s="25">
        <f t="shared" si="148"/>
        <v>3049.6193485889189</v>
      </c>
      <c r="G3151">
        <v>1916.85149156595</v>
      </c>
      <c r="H3151" s="25">
        <f t="shared" si="149"/>
        <v>2274.3687232778002</v>
      </c>
      <c r="K3151">
        <v>39.07329033319381</v>
      </c>
      <c r="L3151">
        <v>3149</v>
      </c>
      <c r="M3151" s="25"/>
      <c r="O3151" s="25"/>
      <c r="Q3151" s="25"/>
    </row>
    <row r="3152" spans="1:17" x14ac:dyDescent="0.25">
      <c r="A3152" s="5">
        <f>+'Net Hash Rate'!B3151</f>
        <v>42971</v>
      </c>
      <c r="B3152">
        <f>+'Net Hash Rate'!G3151</f>
        <v>4362.47998046875</v>
      </c>
      <c r="C3152">
        <v>926.3828904743151</v>
      </c>
      <c r="D3152" s="25">
        <f t="shared" si="147"/>
        <v>3436.097089994435</v>
      </c>
      <c r="E3152">
        <v>1113.4515843240667</v>
      </c>
      <c r="F3152" s="25">
        <f t="shared" si="148"/>
        <v>3249.028396144683</v>
      </c>
      <c r="G3152">
        <v>1840.1199255834276</v>
      </c>
      <c r="H3152" s="25">
        <f t="shared" si="149"/>
        <v>2522.3600548853224</v>
      </c>
      <c r="K3152">
        <v>44.08344788364267</v>
      </c>
      <c r="L3152">
        <v>3150</v>
      </c>
      <c r="M3152" s="25"/>
      <c r="O3152" s="25"/>
      <c r="Q3152" s="25"/>
    </row>
    <row r="3153" spans="1:17" x14ac:dyDescent="0.25">
      <c r="A3153" s="5">
        <f>+'Net Hash Rate'!B3152</f>
        <v>42972</v>
      </c>
      <c r="B3153">
        <f>+'Net Hash Rate'!G3152</f>
        <v>4408.31982421875</v>
      </c>
      <c r="C3153">
        <v>919.23381976783719</v>
      </c>
      <c r="D3153" s="25">
        <f t="shared" si="147"/>
        <v>3489.0860044509127</v>
      </c>
      <c r="E3153">
        <v>1101.8243845905181</v>
      </c>
      <c r="F3153" s="25">
        <f t="shared" si="148"/>
        <v>3306.4954396282319</v>
      </c>
      <c r="G3153">
        <v>1811.0974336442246</v>
      </c>
      <c r="H3153" s="25">
        <f t="shared" si="149"/>
        <v>2597.2223905745254</v>
      </c>
      <c r="K3153">
        <v>45.861112368069044</v>
      </c>
      <c r="L3153">
        <v>3151</v>
      </c>
      <c r="M3153" s="25"/>
      <c r="O3153" s="25"/>
      <c r="Q3153" s="25"/>
    </row>
    <row r="3154" spans="1:17" x14ac:dyDescent="0.25">
      <c r="A3154" s="5">
        <f>+'Net Hash Rate'!B3153</f>
        <v>42973</v>
      </c>
      <c r="B3154">
        <f>+'Net Hash Rate'!G3153</f>
        <v>4387.4599609375</v>
      </c>
      <c r="C3154">
        <v>921.75249066223898</v>
      </c>
      <c r="D3154" s="25">
        <f t="shared" si="147"/>
        <v>3465.7074702752611</v>
      </c>
      <c r="E3154">
        <v>1106.1005047617462</v>
      </c>
      <c r="F3154" s="25">
        <f t="shared" si="148"/>
        <v>3281.3594561757536</v>
      </c>
      <c r="G3154">
        <v>1822.2003655312833</v>
      </c>
      <c r="H3154" s="25">
        <f t="shared" si="149"/>
        <v>2565.2595954062167</v>
      </c>
      <c r="K3154">
        <v>45.119541804073286</v>
      </c>
      <c r="L3154">
        <v>3152</v>
      </c>
      <c r="M3154" s="25"/>
      <c r="O3154" s="25"/>
      <c r="Q3154" s="25"/>
    </row>
    <row r="3155" spans="1:17" x14ac:dyDescent="0.25">
      <c r="A3155" s="5">
        <f>+'Net Hash Rate'!B3154</f>
        <v>42974</v>
      </c>
      <c r="B3155">
        <f>+'Net Hash Rate'!G3154</f>
        <v>4394.52001953125</v>
      </c>
      <c r="C3155">
        <v>978.8472154604267</v>
      </c>
      <c r="D3155" s="25">
        <f t="shared" si="147"/>
        <v>3415.6728040708231</v>
      </c>
      <c r="E3155">
        <v>1184.7169864532289</v>
      </c>
      <c r="F3155" s="25">
        <f t="shared" si="148"/>
        <v>3209.8030330780211</v>
      </c>
      <c r="G3155">
        <v>1984.4181118747692</v>
      </c>
      <c r="H3155" s="25">
        <f t="shared" si="149"/>
        <v>2410.1019076564808</v>
      </c>
      <c r="K3155">
        <v>39.819419287431849</v>
      </c>
      <c r="L3155">
        <v>3153</v>
      </c>
      <c r="M3155" s="25"/>
      <c r="O3155" s="25"/>
      <c r="Q3155" s="25"/>
    </row>
    <row r="3156" spans="1:17" x14ac:dyDescent="0.25">
      <c r="A3156" s="5">
        <f>+'Net Hash Rate'!B3155</f>
        <v>42975</v>
      </c>
      <c r="B3156">
        <f>+'Net Hash Rate'!G3155</f>
        <v>4439.66015625</v>
      </c>
      <c r="C3156">
        <v>961.62344935951955</v>
      </c>
      <c r="D3156" s="25">
        <f t="shared" si="147"/>
        <v>3478.0367068904807</v>
      </c>
      <c r="E3156">
        <v>1159.196610312689</v>
      </c>
      <c r="F3156" s="25">
        <f t="shared" si="148"/>
        <v>3280.4635459373112</v>
      </c>
      <c r="G3156">
        <v>1926.6695540352757</v>
      </c>
      <c r="H3156" s="25">
        <f t="shared" si="149"/>
        <v>2512.9906022147243</v>
      </c>
      <c r="K3156">
        <v>42.249099302084367</v>
      </c>
      <c r="L3156">
        <v>3154</v>
      </c>
      <c r="M3156" s="25"/>
      <c r="O3156" s="25"/>
      <c r="Q3156" s="25"/>
    </row>
    <row r="3157" spans="1:17" x14ac:dyDescent="0.25">
      <c r="A3157" s="5">
        <f>+'Net Hash Rate'!B3156</f>
        <v>42976</v>
      </c>
      <c r="B3157">
        <f>+'Net Hash Rate'!G3156</f>
        <v>4648.1298828125</v>
      </c>
      <c r="C3157">
        <v>976.72933733445961</v>
      </c>
      <c r="D3157" s="25">
        <f t="shared" si="147"/>
        <v>3671.4005454780404</v>
      </c>
      <c r="E3157">
        <v>1172.111311271143</v>
      </c>
      <c r="F3157" s="25">
        <f t="shared" si="148"/>
        <v>3476.0185715413572</v>
      </c>
      <c r="G3157">
        <v>1931.072589028191</v>
      </c>
      <c r="H3157" s="25">
        <f t="shared" si="149"/>
        <v>2717.057293784309</v>
      </c>
      <c r="K3157">
        <v>45.098128202977165</v>
      </c>
      <c r="L3157">
        <v>3155</v>
      </c>
      <c r="M3157" s="25"/>
      <c r="O3157" s="25"/>
      <c r="Q3157" s="25"/>
    </row>
    <row r="3158" spans="1:17" x14ac:dyDescent="0.25">
      <c r="A3158" s="5">
        <f>+'Net Hash Rate'!B3157</f>
        <v>42977</v>
      </c>
      <c r="B3158">
        <f>+'Net Hash Rate'!G3157</f>
        <v>4630.72998046875</v>
      </c>
      <c r="C3158">
        <v>1001.9777096602678</v>
      </c>
      <c r="D3158" s="25">
        <f t="shared" si="147"/>
        <v>3628.7522708084821</v>
      </c>
      <c r="E3158">
        <v>1207.6602718865818</v>
      </c>
      <c r="F3158" s="25">
        <f t="shared" si="148"/>
        <v>3423.0697085821685</v>
      </c>
      <c r="G3158">
        <v>2006.6341848546963</v>
      </c>
      <c r="H3158" s="25">
        <f t="shared" si="149"/>
        <v>2624.0957956140537</v>
      </c>
      <c r="K3158">
        <v>42.341972774326834</v>
      </c>
      <c r="L3158">
        <v>3156</v>
      </c>
      <c r="M3158" s="25"/>
      <c r="O3158" s="25"/>
      <c r="Q3158" s="25"/>
    </row>
    <row r="3159" spans="1:17" x14ac:dyDescent="0.25">
      <c r="A3159" s="5">
        <f>+'Net Hash Rate'!B3158</f>
        <v>42978</v>
      </c>
      <c r="B3159">
        <f>+'Net Hash Rate'!G3158</f>
        <v>4764.8701171875</v>
      </c>
      <c r="C3159">
        <v>1007.2244236751249</v>
      </c>
      <c r="D3159" s="25">
        <f t="shared" si="147"/>
        <v>3757.6456935123751</v>
      </c>
      <c r="E3159">
        <v>1209.7897908134669</v>
      </c>
      <c r="F3159" s="25">
        <f t="shared" si="148"/>
        <v>3555.0803263740331</v>
      </c>
      <c r="G3159">
        <v>1996.6549594623593</v>
      </c>
      <c r="H3159" s="25">
        <f t="shared" si="149"/>
        <v>2768.2151577251407</v>
      </c>
      <c r="K3159">
        <v>44.520688762509842</v>
      </c>
      <c r="L3159">
        <v>3157</v>
      </c>
      <c r="M3159" s="25"/>
      <c r="O3159" s="25"/>
      <c r="Q3159" s="25"/>
    </row>
    <row r="3160" spans="1:17" x14ac:dyDescent="0.25">
      <c r="A3160" s="5">
        <f>+'Net Hash Rate'!B3159</f>
        <v>42979</v>
      </c>
      <c r="B3160">
        <f>+'Net Hash Rate'!G3159</f>
        <v>4950.72021484375</v>
      </c>
      <c r="C3160">
        <v>1037.7226190831343</v>
      </c>
      <c r="D3160" s="25">
        <f t="shared" si="147"/>
        <v>3912.9975957606157</v>
      </c>
      <c r="E3160">
        <v>1244.8348652789402</v>
      </c>
      <c r="F3160" s="25">
        <f t="shared" si="148"/>
        <v>3705.88534956481</v>
      </c>
      <c r="G3160">
        <v>2049.3623856265485</v>
      </c>
      <c r="H3160" s="25">
        <f t="shared" si="149"/>
        <v>2901.3578292172015</v>
      </c>
      <c r="K3160">
        <v>45.343500456013295</v>
      </c>
      <c r="L3160">
        <v>3158</v>
      </c>
      <c r="M3160" s="25"/>
      <c r="O3160" s="25"/>
      <c r="Q3160" s="25"/>
    </row>
    <row r="3161" spans="1:17" x14ac:dyDescent="0.25">
      <c r="A3161" s="5">
        <f>+'Net Hash Rate'!B3160</f>
        <v>42980</v>
      </c>
      <c r="B3161">
        <f>+'Net Hash Rate'!G3160</f>
        <v>4643.97998046875</v>
      </c>
      <c r="C3161">
        <v>1023.1331210110685</v>
      </c>
      <c r="D3161" s="25">
        <f t="shared" si="147"/>
        <v>3620.8468594576816</v>
      </c>
      <c r="E3161">
        <v>1236.3843122152643</v>
      </c>
      <c r="F3161" s="25">
        <f t="shared" si="148"/>
        <v>3407.5956682534857</v>
      </c>
      <c r="G3161">
        <v>2064.7585644479641</v>
      </c>
      <c r="H3161" s="25">
        <f t="shared" si="149"/>
        <v>2579.2214160207859</v>
      </c>
      <c r="K3161">
        <v>40.750217682851797</v>
      </c>
      <c r="L3161">
        <v>3159</v>
      </c>
      <c r="M3161" s="25"/>
      <c r="O3161" s="25"/>
      <c r="Q3161" s="25"/>
    </row>
    <row r="3162" spans="1:17" x14ac:dyDescent="0.25">
      <c r="A3162" s="5">
        <f>+'Net Hash Rate'!B3161</f>
        <v>42981</v>
      </c>
      <c r="B3162">
        <f>+'Net Hash Rate'!G3161</f>
        <v>4631.68994140625</v>
      </c>
      <c r="C3162">
        <v>1030.3857187608555</v>
      </c>
      <c r="D3162" s="25">
        <f t="shared" si="147"/>
        <v>3601.3042226453945</v>
      </c>
      <c r="E3162">
        <v>1246.8740639976702</v>
      </c>
      <c r="F3162" s="25">
        <f t="shared" si="148"/>
        <v>3384.8158774085796</v>
      </c>
      <c r="G3162">
        <v>2087.8230410700776</v>
      </c>
      <c r="H3162" s="25">
        <f t="shared" si="149"/>
        <v>2543.8669003361724</v>
      </c>
      <c r="K3162">
        <v>39.924228368480058</v>
      </c>
      <c r="L3162">
        <v>3160</v>
      </c>
      <c r="M3162" s="25"/>
      <c r="O3162" s="25"/>
      <c r="Q3162" s="25"/>
    </row>
    <row r="3163" spans="1:17" x14ac:dyDescent="0.25">
      <c r="A3163" s="5">
        <f>+'Net Hash Rate'!B3162</f>
        <v>42982</v>
      </c>
      <c r="B3163">
        <f>+'Net Hash Rate'!G3162</f>
        <v>4319.72021484375</v>
      </c>
      <c r="C3163">
        <v>986.87932077847609</v>
      </c>
      <c r="D3163" s="25">
        <f t="shared" si="147"/>
        <v>3332.8408940652739</v>
      </c>
      <c r="E3163">
        <v>1198.6695550393599</v>
      </c>
      <c r="F3163" s="25">
        <f t="shared" si="148"/>
        <v>3121.0506598043903</v>
      </c>
      <c r="G3163">
        <v>2021.3687200257627</v>
      </c>
      <c r="H3163" s="25">
        <f t="shared" si="149"/>
        <v>2298.3514948179873</v>
      </c>
      <c r="K3163">
        <v>37.767643884390282</v>
      </c>
      <c r="L3163">
        <v>3161</v>
      </c>
      <c r="M3163" s="25"/>
      <c r="O3163" s="25"/>
      <c r="Q3163" s="25"/>
    </row>
    <row r="3164" spans="1:17" x14ac:dyDescent="0.25">
      <c r="A3164" s="5">
        <f>+'Net Hash Rate'!B3163</f>
        <v>42983</v>
      </c>
      <c r="B3164">
        <f>+'Net Hash Rate'!G3163</f>
        <v>4422.1201171875</v>
      </c>
      <c r="C3164">
        <v>1013.9799342950835</v>
      </c>
      <c r="D3164" s="25">
        <f t="shared" si="147"/>
        <v>3408.1401828924163</v>
      </c>
      <c r="E3164">
        <v>1232.2053251294551</v>
      </c>
      <c r="F3164" s="25">
        <f t="shared" si="148"/>
        <v>3189.9147920580449</v>
      </c>
      <c r="G3164">
        <v>2079.9018558255702</v>
      </c>
      <c r="H3164" s="25">
        <f t="shared" si="149"/>
        <v>2342.2182613619298</v>
      </c>
      <c r="K3164">
        <v>37.482056545610234</v>
      </c>
      <c r="L3164">
        <v>3162</v>
      </c>
      <c r="M3164" s="25"/>
      <c r="O3164" s="25"/>
      <c r="Q3164" s="25"/>
    </row>
    <row r="3165" spans="1:17" x14ac:dyDescent="0.25">
      <c r="A3165" s="5">
        <f>+'Net Hash Rate'!B3164</f>
        <v>42984</v>
      </c>
      <c r="B3165">
        <f>+'Net Hash Rate'!G3164</f>
        <v>4626.72021484375</v>
      </c>
      <c r="C3165">
        <v>1045.9291868457021</v>
      </c>
      <c r="D3165" s="25">
        <f t="shared" si="147"/>
        <v>3580.7910279980479</v>
      </c>
      <c r="E3165">
        <v>1268.5396514104232</v>
      </c>
      <c r="F3165" s="25">
        <f t="shared" si="148"/>
        <v>3358.1805634333268</v>
      </c>
      <c r="G3165">
        <v>2133.2700010120816</v>
      </c>
      <c r="H3165" s="25">
        <f t="shared" si="149"/>
        <v>2493.4502138316684</v>
      </c>
      <c r="K3165">
        <v>38.605096503433913</v>
      </c>
      <c r="L3165">
        <v>3163</v>
      </c>
      <c r="M3165" s="25"/>
      <c r="O3165" s="25"/>
      <c r="Q3165" s="25"/>
    </row>
    <row r="3166" spans="1:17" x14ac:dyDescent="0.25">
      <c r="A3166" s="5">
        <f>+'Net Hash Rate'!B3165</f>
        <v>42985</v>
      </c>
      <c r="B3166">
        <f>+'Net Hash Rate'!G3165</f>
        <v>4638.10009765625</v>
      </c>
      <c r="C3166">
        <v>1056.0677890542795</v>
      </c>
      <c r="D3166" s="25">
        <f t="shared" si="147"/>
        <v>3582.0323086019707</v>
      </c>
      <c r="E3166">
        <v>1282.113497910409</v>
      </c>
      <c r="F3166" s="25">
        <f t="shared" si="148"/>
        <v>3355.986599745841</v>
      </c>
      <c r="G3166">
        <v>2160.1880539620402</v>
      </c>
      <c r="H3166" s="25">
        <f t="shared" si="149"/>
        <v>2477.9120436942098</v>
      </c>
      <c r="K3166">
        <v>38.031589204448778</v>
      </c>
      <c r="L3166">
        <v>3164</v>
      </c>
      <c r="M3166" s="25"/>
      <c r="O3166" s="25"/>
      <c r="Q3166" s="25"/>
    </row>
    <row r="3167" spans="1:17" x14ac:dyDescent="0.25">
      <c r="A3167" s="5">
        <f>+'Net Hash Rate'!B3166</f>
        <v>42986</v>
      </c>
      <c r="B3167">
        <f>+'Net Hash Rate'!G3166</f>
        <v>4317.5400390625</v>
      </c>
      <c r="C3167">
        <v>1033.1789569186785</v>
      </c>
      <c r="D3167" s="25">
        <f t="shared" si="147"/>
        <v>3284.3610821438215</v>
      </c>
      <c r="E3167">
        <v>1262.7234805731309</v>
      </c>
      <c r="F3167" s="25">
        <f t="shared" si="148"/>
        <v>3054.8165584893691</v>
      </c>
      <c r="G3167">
        <v>2154.3891827088528</v>
      </c>
      <c r="H3167" s="25">
        <f t="shared" si="149"/>
        <v>2163.1508563536472</v>
      </c>
      <c r="K3167">
        <v>34.33959770267105</v>
      </c>
      <c r="L3167">
        <v>3165</v>
      </c>
      <c r="M3167" s="25"/>
      <c r="O3167" s="25"/>
      <c r="Q3167" s="25"/>
    </row>
    <row r="3168" spans="1:17" x14ac:dyDescent="0.25">
      <c r="A3168" s="5">
        <f>+'Net Hash Rate'!B3167</f>
        <v>42987</v>
      </c>
      <c r="B3168">
        <f>+'Net Hash Rate'!G3167</f>
        <v>4291.8798828125</v>
      </c>
      <c r="C3168">
        <v>1047.8286352645644</v>
      </c>
      <c r="D3168" s="25">
        <f t="shared" si="147"/>
        <v>3244.0512475479354</v>
      </c>
      <c r="E3168">
        <v>1283.9438345322153</v>
      </c>
      <c r="F3168" s="25">
        <f t="shared" si="148"/>
        <v>3007.9360482802849</v>
      </c>
      <c r="G3168">
        <v>2201.1333260874048</v>
      </c>
      <c r="H3168" s="25">
        <f t="shared" si="149"/>
        <v>2090.7465567250952</v>
      </c>
      <c r="K3168">
        <v>32.974255864356451</v>
      </c>
      <c r="L3168">
        <v>3166</v>
      </c>
      <c r="M3168" s="25"/>
      <c r="O3168" s="25"/>
      <c r="Q3168" s="25"/>
    </row>
    <row r="3169" spans="1:17" x14ac:dyDescent="0.25">
      <c r="A3169" s="5">
        <f>+'Net Hash Rate'!B3168</f>
        <v>42988</v>
      </c>
      <c r="B3169">
        <f>+'Net Hash Rate'!G3168</f>
        <v>4191.169921875</v>
      </c>
      <c r="C3169">
        <v>1029.2731748520828</v>
      </c>
      <c r="D3169" s="25">
        <f t="shared" si="147"/>
        <v>3161.8967470229172</v>
      </c>
      <c r="E3169">
        <v>1262.1501275010141</v>
      </c>
      <c r="F3169" s="25">
        <f t="shared" si="148"/>
        <v>2929.0197943739859</v>
      </c>
      <c r="G3169">
        <v>2166.7606500657876</v>
      </c>
      <c r="H3169" s="25">
        <f t="shared" si="149"/>
        <v>2024.4092718092124</v>
      </c>
      <c r="K3169">
        <v>32.586102259311836</v>
      </c>
      <c r="L3169">
        <v>3167</v>
      </c>
      <c r="M3169" s="25"/>
      <c r="O3169" s="25"/>
      <c r="Q3169" s="25"/>
    </row>
    <row r="3170" spans="1:17" x14ac:dyDescent="0.25">
      <c r="A3170" s="5">
        <f>+'Net Hash Rate'!B3169</f>
        <v>42989</v>
      </c>
      <c r="B3170">
        <f>+'Net Hash Rate'!G3169</f>
        <v>4188.85009765625</v>
      </c>
      <c r="C3170">
        <v>1034.2758808354702</v>
      </c>
      <c r="D3170" s="25">
        <f t="shared" si="147"/>
        <v>3154.5742168207798</v>
      </c>
      <c r="E3170">
        <v>1269.1507453609315</v>
      </c>
      <c r="F3170" s="25">
        <f t="shared" si="148"/>
        <v>2919.6993522953185</v>
      </c>
      <c r="G3170">
        <v>2181.522156610089</v>
      </c>
      <c r="H3170" s="25">
        <f t="shared" si="149"/>
        <v>2007.327941046161</v>
      </c>
      <c r="K3170">
        <v>32.234092548243389</v>
      </c>
      <c r="L3170">
        <v>3168</v>
      </c>
      <c r="M3170" s="25"/>
      <c r="O3170" s="25"/>
      <c r="Q3170" s="25"/>
    </row>
    <row r="3171" spans="1:17" x14ac:dyDescent="0.25">
      <c r="A3171" s="5">
        <f>+'Net Hash Rate'!B3170</f>
        <v>42990</v>
      </c>
      <c r="B3171">
        <f>+'Net Hash Rate'!G3170</f>
        <v>4148.27001953125</v>
      </c>
      <c r="C3171">
        <v>1035.8241486388711</v>
      </c>
      <c r="D3171" s="25">
        <f t="shared" si="147"/>
        <v>3112.4458708923789</v>
      </c>
      <c r="E3171">
        <v>1272.8387479047715</v>
      </c>
      <c r="F3171" s="25">
        <f t="shared" si="148"/>
        <v>2875.4312716264785</v>
      </c>
      <c r="G3171">
        <v>2193.5219587531651</v>
      </c>
      <c r="H3171" s="25">
        <f t="shared" si="149"/>
        <v>1954.7480607780849</v>
      </c>
      <c r="K3171">
        <v>31.516497773883692</v>
      </c>
      <c r="L3171">
        <v>3169</v>
      </c>
      <c r="M3171" s="25"/>
      <c r="O3171" s="25"/>
      <c r="Q3171" s="25"/>
    </row>
    <row r="3172" spans="1:17" x14ac:dyDescent="0.25">
      <c r="A3172" s="5">
        <f>+'Net Hash Rate'!B3171</f>
        <v>42991</v>
      </c>
      <c r="B3172">
        <f>+'Net Hash Rate'!G3171</f>
        <v>3874.260009765625</v>
      </c>
      <c r="C3172">
        <v>1012.3479461021141</v>
      </c>
      <c r="D3172" s="25">
        <f t="shared" si="147"/>
        <v>2861.9120636635107</v>
      </c>
      <c r="E3172">
        <v>1250.8605144559151</v>
      </c>
      <c r="F3172" s="25">
        <f t="shared" si="148"/>
        <v>2623.3994953097099</v>
      </c>
      <c r="G3172">
        <v>2177.3625862262566</v>
      </c>
      <c r="H3172" s="25">
        <f t="shared" si="149"/>
        <v>1696.8974235393684</v>
      </c>
      <c r="K3172">
        <v>28.797597544645061</v>
      </c>
      <c r="L3172">
        <v>3170</v>
      </c>
      <c r="M3172" s="25"/>
      <c r="O3172" s="25"/>
      <c r="Q3172" s="25"/>
    </row>
    <row r="3173" spans="1:17" x14ac:dyDescent="0.25">
      <c r="A3173" s="5">
        <f>+'Net Hash Rate'!B3172</f>
        <v>42992</v>
      </c>
      <c r="B3173">
        <f>+'Net Hash Rate'!G3172</f>
        <v>3226.409912109375</v>
      </c>
      <c r="C3173">
        <v>938.95051317863363</v>
      </c>
      <c r="D3173" s="25">
        <f t="shared" si="147"/>
        <v>2287.4593989307414</v>
      </c>
      <c r="E3173">
        <v>1174.1759971482936</v>
      </c>
      <c r="F3173" s="25">
        <f t="shared" si="148"/>
        <v>2052.2339149610816</v>
      </c>
      <c r="G3173">
        <v>2087.9093896284371</v>
      </c>
      <c r="H3173" s="25">
        <f t="shared" si="149"/>
        <v>1138.5005224809379</v>
      </c>
      <c r="K3173">
        <v>23.338893664012531</v>
      </c>
      <c r="L3173">
        <v>3171</v>
      </c>
      <c r="M3173" s="25"/>
      <c r="O3173" s="25"/>
      <c r="Q3173" s="25"/>
    </row>
    <row r="3174" spans="1:17" x14ac:dyDescent="0.25">
      <c r="A3174" s="5">
        <f>+'Net Hash Rate'!B3173</f>
        <v>42993</v>
      </c>
      <c r="B3174">
        <f>+'Net Hash Rate'!G3173</f>
        <v>3686.89990234375</v>
      </c>
      <c r="C3174">
        <v>980.76861313816175</v>
      </c>
      <c r="D3174" s="25">
        <f t="shared" si="147"/>
        <v>2706.1312892055885</v>
      </c>
      <c r="E3174">
        <v>1214.3792992757883</v>
      </c>
      <c r="F3174" s="25">
        <f t="shared" si="148"/>
        <v>2472.5206030679619</v>
      </c>
      <c r="G3174">
        <v>2121.8400095773968</v>
      </c>
      <c r="H3174" s="25">
        <f t="shared" si="149"/>
        <v>1565.0598927663532</v>
      </c>
      <c r="K3174">
        <v>27.801446934953972</v>
      </c>
      <c r="L3174">
        <v>3172</v>
      </c>
      <c r="M3174" s="25"/>
      <c r="O3174" s="25"/>
      <c r="Q3174" s="25"/>
    </row>
    <row r="3175" spans="1:17" x14ac:dyDescent="0.25">
      <c r="A3175" s="5">
        <f>+'Net Hash Rate'!B3174</f>
        <v>42994</v>
      </c>
      <c r="B3175">
        <f>+'Net Hash Rate'!G3174</f>
        <v>3678.739990234375</v>
      </c>
      <c r="C3175">
        <v>991.85225517877223</v>
      </c>
      <c r="D3175" s="25">
        <f t="shared" si="147"/>
        <v>2686.8877350556027</v>
      </c>
      <c r="E3175">
        <v>1230.0046478630059</v>
      </c>
      <c r="F3175" s="25">
        <f t="shared" si="148"/>
        <v>2448.7353423713694</v>
      </c>
      <c r="G3175">
        <v>2155.1076172449098</v>
      </c>
      <c r="H3175" s="25">
        <f t="shared" si="149"/>
        <v>1523.6323729894652</v>
      </c>
      <c r="K3175">
        <v>27.077328476323832</v>
      </c>
      <c r="L3175">
        <v>3173</v>
      </c>
      <c r="M3175" s="25"/>
      <c r="O3175" s="25"/>
      <c r="Q3175" s="25"/>
    </row>
    <row r="3176" spans="1:17" x14ac:dyDescent="0.25">
      <c r="A3176" s="5">
        <f>+'Net Hash Rate'!B3175</f>
        <v>42995</v>
      </c>
      <c r="B3176">
        <f>+'Net Hash Rate'!G3175</f>
        <v>3672.570068359375</v>
      </c>
      <c r="C3176">
        <v>997.92287854584481</v>
      </c>
      <c r="D3176" s="25">
        <f t="shared" si="147"/>
        <v>2674.6471898135301</v>
      </c>
      <c r="E3176">
        <v>1238.627718578944</v>
      </c>
      <c r="F3176" s="25">
        <f t="shared" si="148"/>
        <v>2433.942349780431</v>
      </c>
      <c r="G3176">
        <v>2173.6456696875184</v>
      </c>
      <c r="H3176" s="25">
        <f t="shared" si="149"/>
        <v>1498.9243986718566</v>
      </c>
      <c r="K3176">
        <v>26.668151976793538</v>
      </c>
      <c r="L3176">
        <v>3174</v>
      </c>
      <c r="M3176" s="25"/>
      <c r="O3176" s="25"/>
      <c r="Q3176" s="25"/>
    </row>
    <row r="3177" spans="1:17" x14ac:dyDescent="0.25">
      <c r="A3177" s="5">
        <f>+'Net Hash Rate'!B3176</f>
        <v>42996</v>
      </c>
      <c r="B3177">
        <f>+'Net Hash Rate'!G3176</f>
        <v>4067.080078125</v>
      </c>
      <c r="C3177">
        <v>1119.1260931302666</v>
      </c>
      <c r="D3177" s="25">
        <f t="shared" si="147"/>
        <v>2947.9539849947332</v>
      </c>
      <c r="E3177">
        <v>1391.0331186335879</v>
      </c>
      <c r="F3177" s="25">
        <f t="shared" si="148"/>
        <v>2676.0469594914121</v>
      </c>
      <c r="G3177">
        <v>2447.2559592012385</v>
      </c>
      <c r="H3177" s="25">
        <f t="shared" si="149"/>
        <v>1619.8241189237615</v>
      </c>
      <c r="K3177">
        <v>26.020252881994548</v>
      </c>
      <c r="L3177">
        <v>3175</v>
      </c>
      <c r="M3177" s="25"/>
      <c r="O3177" s="25"/>
      <c r="Q3177" s="25"/>
    </row>
    <row r="3178" spans="1:17" x14ac:dyDescent="0.25">
      <c r="A3178" s="5">
        <f>+'Net Hash Rate'!B3177</f>
        <v>42997</v>
      </c>
      <c r="B3178">
        <f>+'Net Hash Rate'!G3177</f>
        <v>3897</v>
      </c>
      <c r="C3178">
        <v>1112.9433862442338</v>
      </c>
      <c r="D3178" s="25">
        <f t="shared" si="147"/>
        <v>2784.0566137557662</v>
      </c>
      <c r="E3178">
        <v>1388.9820802660215</v>
      </c>
      <c r="F3178" s="25">
        <f t="shared" si="148"/>
        <v>2508.0179197339785</v>
      </c>
      <c r="G3178">
        <v>2461.2543871936582</v>
      </c>
      <c r="H3178" s="25">
        <f t="shared" si="149"/>
        <v>1435.7456128063418</v>
      </c>
      <c r="K3178">
        <v>24.205794396659616</v>
      </c>
      <c r="L3178">
        <v>3176</v>
      </c>
      <c r="M3178" s="25"/>
      <c r="O3178" s="25"/>
      <c r="Q3178" s="25"/>
    </row>
    <row r="3179" spans="1:17" x14ac:dyDescent="0.25">
      <c r="A3179" s="5">
        <f>+'Net Hash Rate'!B3178</f>
        <v>42998</v>
      </c>
      <c r="B3179">
        <f>+'Net Hash Rate'!G3178</f>
        <v>3858.090087890625</v>
      </c>
      <c r="C3179">
        <v>1101.5421645630913</v>
      </c>
      <c r="D3179" s="25">
        <f t="shared" si="147"/>
        <v>2756.5479233275337</v>
      </c>
      <c r="E3179">
        <v>1374.7144456314702</v>
      </c>
      <c r="F3179" s="25">
        <f t="shared" si="148"/>
        <v>2483.375642259155</v>
      </c>
      <c r="G3179">
        <v>2435.8521714415888</v>
      </c>
      <c r="H3179" s="25">
        <f t="shared" si="149"/>
        <v>1422.2379164490362</v>
      </c>
      <c r="K3179">
        <v>24.218105109756959</v>
      </c>
      <c r="L3179">
        <v>3177</v>
      </c>
      <c r="M3179" s="25"/>
      <c r="O3179" s="25"/>
      <c r="Q3179" s="25"/>
    </row>
    <row r="3180" spans="1:17" x14ac:dyDescent="0.25">
      <c r="A3180" s="5">
        <f>+'Net Hash Rate'!B3179</f>
        <v>42999</v>
      </c>
      <c r="B3180">
        <f>+'Net Hash Rate'!G3179</f>
        <v>3612.679931640625</v>
      </c>
      <c r="C3180">
        <v>1102.4342602353679</v>
      </c>
      <c r="D3180" s="25">
        <f t="shared" si="147"/>
        <v>2510.2456714052569</v>
      </c>
      <c r="E3180">
        <v>1385.3135403042745</v>
      </c>
      <c r="F3180" s="25">
        <f t="shared" si="148"/>
        <v>2227.3663913363507</v>
      </c>
      <c r="G3180">
        <v>2484.1581037319429</v>
      </c>
      <c r="H3180" s="25">
        <f t="shared" si="149"/>
        <v>1128.5218279086821</v>
      </c>
      <c r="K3180">
        <v>21.297387386962662</v>
      </c>
      <c r="L3180">
        <v>3178</v>
      </c>
      <c r="M3180" s="25"/>
      <c r="O3180" s="25"/>
      <c r="Q3180" s="25"/>
    </row>
    <row r="3181" spans="1:17" x14ac:dyDescent="0.25">
      <c r="A3181" s="5">
        <f>+'Net Hash Rate'!B3180</f>
        <v>43000</v>
      </c>
      <c r="B3181">
        <f>+'Net Hash Rate'!G3180</f>
        <v>3603.31005859375</v>
      </c>
      <c r="C3181">
        <v>1097.4479770959454</v>
      </c>
      <c r="D3181" s="25">
        <f t="shared" si="147"/>
        <v>2505.8620814978049</v>
      </c>
      <c r="E3181">
        <v>1378.7817714332336</v>
      </c>
      <c r="F3181" s="25">
        <f t="shared" si="148"/>
        <v>2224.5282871605164</v>
      </c>
      <c r="G3181">
        <v>2471.6228955364286</v>
      </c>
      <c r="H3181" s="25">
        <f t="shared" si="149"/>
        <v>1131.6871630573214</v>
      </c>
      <c r="K3181">
        <v>21.376987467010547</v>
      </c>
      <c r="L3181">
        <v>3179</v>
      </c>
      <c r="M3181" s="25"/>
      <c r="O3181" s="25"/>
      <c r="Q3181" s="25"/>
    </row>
    <row r="3182" spans="1:17" x14ac:dyDescent="0.25">
      <c r="A3182" s="5">
        <f>+'Net Hash Rate'!B3181</f>
        <v>43001</v>
      </c>
      <c r="B3182">
        <f>+'Net Hash Rate'!G3181</f>
        <v>3777.2900390625</v>
      </c>
      <c r="C3182">
        <v>1128.209190909429</v>
      </c>
      <c r="D3182" s="25">
        <f t="shared" si="147"/>
        <v>2649.0808481530712</v>
      </c>
      <c r="E3182">
        <v>1414.6432940753978</v>
      </c>
      <c r="F3182" s="25">
        <f t="shared" si="148"/>
        <v>2362.6467449871025</v>
      </c>
      <c r="G3182">
        <v>2527.2965678236001</v>
      </c>
      <c r="H3182" s="25">
        <f t="shared" si="149"/>
        <v>1249.9934712388999</v>
      </c>
      <c r="K3182">
        <v>22.196358482786803</v>
      </c>
      <c r="L3182">
        <v>3180</v>
      </c>
      <c r="M3182" s="25"/>
      <c r="O3182" s="25"/>
      <c r="Q3182" s="25"/>
    </row>
    <row r="3183" spans="1:17" x14ac:dyDescent="0.25">
      <c r="A3183" s="5">
        <f>+'Net Hash Rate'!B3182</f>
        <v>43002</v>
      </c>
      <c r="B3183">
        <f>+'Net Hash Rate'!G3182</f>
        <v>3662.1201171875</v>
      </c>
      <c r="C3183">
        <v>1117.771127689186</v>
      </c>
      <c r="D3183" s="25">
        <f t="shared" si="147"/>
        <v>2544.348989498314</v>
      </c>
      <c r="E3183">
        <v>1404.6170232734858</v>
      </c>
      <c r="F3183" s="25">
        <f t="shared" si="148"/>
        <v>2257.5030939140142</v>
      </c>
      <c r="G3183">
        <v>2518.8699046706984</v>
      </c>
      <c r="H3183" s="25">
        <f t="shared" si="149"/>
        <v>1143.2502125168016</v>
      </c>
      <c r="K3183">
        <v>21.288216665458126</v>
      </c>
      <c r="L3183">
        <v>3181</v>
      </c>
      <c r="M3183" s="25"/>
      <c r="O3183" s="25"/>
      <c r="Q3183" s="25"/>
    </row>
    <row r="3184" spans="1:17" x14ac:dyDescent="0.25">
      <c r="A3184" s="5">
        <f>+'Net Hash Rate'!B3183</f>
        <v>43003</v>
      </c>
      <c r="B3184">
        <f>+'Net Hash Rate'!G3183</f>
        <v>3927.5</v>
      </c>
      <c r="C3184">
        <v>1110.9846197331246</v>
      </c>
      <c r="D3184" s="25">
        <f t="shared" si="147"/>
        <v>2816.5153802668756</v>
      </c>
      <c r="E3184">
        <v>1385.1116289850506</v>
      </c>
      <c r="F3184" s="25">
        <f t="shared" si="148"/>
        <v>2542.3883710149494</v>
      </c>
      <c r="G3184">
        <v>2449.9579964241561</v>
      </c>
      <c r="H3184" s="25">
        <f t="shared" si="149"/>
        <v>1477.5420035758439</v>
      </c>
      <c r="K3184">
        <v>24.658777444393703</v>
      </c>
      <c r="L3184">
        <v>3182</v>
      </c>
      <c r="M3184" s="25"/>
      <c r="O3184" s="25"/>
      <c r="Q3184" s="25"/>
    </row>
    <row r="3185" spans="1:17" x14ac:dyDescent="0.25">
      <c r="A3185" s="5">
        <f>+'Net Hash Rate'!B3184</f>
        <v>43004</v>
      </c>
      <c r="B3185">
        <f>+'Net Hash Rate'!G3184</f>
        <v>3895.510009765625</v>
      </c>
      <c r="C3185">
        <v>1112.3560010403846</v>
      </c>
      <c r="D3185" s="25">
        <f t="shared" si="147"/>
        <v>2783.1540087252406</v>
      </c>
      <c r="E3185">
        <v>1388.2273771840983</v>
      </c>
      <c r="F3185" s="25">
        <f t="shared" si="148"/>
        <v>2507.2826325815267</v>
      </c>
      <c r="G3185">
        <v>2459.849737814352</v>
      </c>
      <c r="H3185" s="25">
        <f t="shared" si="149"/>
        <v>1435.660271951273</v>
      </c>
      <c r="K3185">
        <v>24.212622977821724</v>
      </c>
      <c r="L3185">
        <v>3183</v>
      </c>
      <c r="M3185" s="25"/>
      <c r="O3185" s="25"/>
      <c r="Q3185" s="25"/>
    </row>
    <row r="3186" spans="1:17" x14ac:dyDescent="0.25">
      <c r="A3186" s="5">
        <f>+'Net Hash Rate'!B3185</f>
        <v>43005</v>
      </c>
      <c r="B3186">
        <f>+'Net Hash Rate'!G3185</f>
        <v>4208.56005859375</v>
      </c>
      <c r="C3186">
        <v>1149.3766395442979</v>
      </c>
      <c r="D3186" s="25">
        <f t="shared" si="147"/>
        <v>3059.1834190494519</v>
      </c>
      <c r="E3186">
        <v>1427.429488854975</v>
      </c>
      <c r="F3186" s="25">
        <f t="shared" si="148"/>
        <v>2781.1305697387752</v>
      </c>
      <c r="G3186">
        <v>2507.5257820022985</v>
      </c>
      <c r="H3186" s="25">
        <f t="shared" si="149"/>
        <v>1701.0342765914515</v>
      </c>
      <c r="K3186">
        <v>26.405196795934259</v>
      </c>
      <c r="L3186">
        <v>3184</v>
      </c>
      <c r="M3186" s="25"/>
      <c r="O3186" s="25"/>
      <c r="Q3186" s="25"/>
    </row>
    <row r="3187" spans="1:17" x14ac:dyDescent="0.25">
      <c r="A3187" s="5">
        <f>+'Net Hash Rate'!B3186</f>
        <v>43006</v>
      </c>
      <c r="B3187">
        <f>+'Net Hash Rate'!G3186</f>
        <v>4185.2900390625</v>
      </c>
      <c r="C3187">
        <v>1158.6842576475294</v>
      </c>
      <c r="D3187" s="25">
        <f t="shared" si="147"/>
        <v>3026.6057814149708</v>
      </c>
      <c r="E3187">
        <v>1441.1776665082552</v>
      </c>
      <c r="F3187" s="25">
        <f t="shared" si="148"/>
        <v>2744.1123725542448</v>
      </c>
      <c r="G3187">
        <v>2538.5233132277435</v>
      </c>
      <c r="H3187" s="25">
        <f t="shared" si="149"/>
        <v>1646.7667258347565</v>
      </c>
      <c r="K3187">
        <v>25.71335701137415</v>
      </c>
      <c r="L3187">
        <v>3185</v>
      </c>
      <c r="M3187" s="25"/>
      <c r="O3187" s="25"/>
      <c r="Q3187" s="25"/>
    </row>
    <row r="3188" spans="1:17" x14ac:dyDescent="0.25">
      <c r="A3188" s="5">
        <f>+'Net Hash Rate'!B3187</f>
        <v>43007</v>
      </c>
      <c r="B3188">
        <f>+'Net Hash Rate'!G3187</f>
        <v>4164.10009765625</v>
      </c>
      <c r="C3188">
        <v>1160.6337331978064</v>
      </c>
      <c r="D3188" s="25">
        <f t="shared" si="147"/>
        <v>3003.4663644584434</v>
      </c>
      <c r="E3188">
        <v>1444.6799458331727</v>
      </c>
      <c r="F3188" s="25">
        <f t="shared" si="148"/>
        <v>2719.4201518230775</v>
      </c>
      <c r="G3188">
        <v>2548.0574588152526</v>
      </c>
      <c r="H3188" s="25">
        <f t="shared" si="149"/>
        <v>1616.0426388409974</v>
      </c>
      <c r="K3188">
        <v>25.377276492518028</v>
      </c>
      <c r="L3188">
        <v>3186</v>
      </c>
      <c r="M3188" s="25"/>
      <c r="O3188" s="25"/>
      <c r="Q3188" s="25"/>
    </row>
    <row r="3189" spans="1:17" x14ac:dyDescent="0.25">
      <c r="A3189" s="5">
        <f>+'Net Hash Rate'!B3188</f>
        <v>43008</v>
      </c>
      <c r="B3189">
        <f>+'Net Hash Rate'!G3188</f>
        <v>4353.0498046875</v>
      </c>
      <c r="C3189">
        <v>1173.9297760353497</v>
      </c>
      <c r="D3189" s="25">
        <f t="shared" si="147"/>
        <v>3179.1200286521503</v>
      </c>
      <c r="E3189">
        <v>1455.839058329793</v>
      </c>
      <c r="F3189" s="25">
        <f t="shared" si="148"/>
        <v>2897.2107463577067</v>
      </c>
      <c r="G3189">
        <v>2550.915665402556</v>
      </c>
      <c r="H3189" s="25">
        <f t="shared" si="149"/>
        <v>1802.134139284944</v>
      </c>
      <c r="K3189">
        <v>27.065047332482099</v>
      </c>
      <c r="L3189">
        <v>3187</v>
      </c>
      <c r="M3189" s="25"/>
      <c r="O3189" s="25"/>
      <c r="Q3189" s="25"/>
    </row>
    <row r="3190" spans="1:17" x14ac:dyDescent="0.25">
      <c r="A3190" s="5">
        <f>+'Net Hash Rate'!B3189</f>
        <v>43009</v>
      </c>
      <c r="B3190">
        <f>+'Net Hash Rate'!G3189</f>
        <v>4394.64013671875</v>
      </c>
      <c r="C3190">
        <v>1165.5574473108002</v>
      </c>
      <c r="D3190" s="25">
        <f t="shared" si="147"/>
        <v>3229.0826894079501</v>
      </c>
      <c r="E3190">
        <v>1442.6839125804058</v>
      </c>
      <c r="F3190" s="25">
        <f t="shared" si="148"/>
        <v>2951.9562241383442</v>
      </c>
      <c r="G3190">
        <v>2519.1816669201899</v>
      </c>
      <c r="H3190" s="25">
        <f t="shared" si="149"/>
        <v>1875.4584697985601</v>
      </c>
      <c r="K3190">
        <v>27.964844306874792</v>
      </c>
      <c r="L3190">
        <v>3188</v>
      </c>
      <c r="M3190" s="25"/>
      <c r="O3190" s="25"/>
      <c r="Q3190" s="25"/>
    </row>
    <row r="3191" spans="1:17" x14ac:dyDescent="0.25">
      <c r="A3191" s="5">
        <f>+'Net Hash Rate'!B3190</f>
        <v>43010</v>
      </c>
      <c r="B3191">
        <f>+'Net Hash Rate'!G3190</f>
        <v>4404.10009765625</v>
      </c>
      <c r="C3191">
        <v>1161.8998397047087</v>
      </c>
      <c r="D3191" s="25">
        <f t="shared" si="147"/>
        <v>3242.2002579515411</v>
      </c>
      <c r="E3191">
        <v>1437.2692577931475</v>
      </c>
      <c r="F3191" s="25">
        <f t="shared" si="148"/>
        <v>2966.8308398631025</v>
      </c>
      <c r="G3191">
        <v>2506.9417623576883</v>
      </c>
      <c r="H3191" s="25">
        <f t="shared" si="149"/>
        <v>1897.1583352985617</v>
      </c>
      <c r="K3191">
        <v>28.257606356943477</v>
      </c>
      <c r="L3191">
        <v>3189</v>
      </c>
      <c r="M3191" s="25"/>
      <c r="O3191" s="25"/>
      <c r="Q3191" s="25"/>
    </row>
    <row r="3192" spans="1:17" x14ac:dyDescent="0.25">
      <c r="A3192" s="5">
        <f>+'Net Hash Rate'!B3191</f>
        <v>43011</v>
      </c>
      <c r="B3192">
        <f>+'Net Hash Rate'!G3191</f>
        <v>4320.08984375</v>
      </c>
      <c r="C3192">
        <v>1170.8931375335171</v>
      </c>
      <c r="D3192" s="25">
        <f t="shared" si="147"/>
        <v>3149.1967062164831</v>
      </c>
      <c r="E3192">
        <v>1452.9014082630013</v>
      </c>
      <c r="F3192" s="25">
        <f t="shared" si="148"/>
        <v>2867.188435486999</v>
      </c>
      <c r="G3192">
        <v>2548.3625359116768</v>
      </c>
      <c r="H3192" s="25">
        <f t="shared" si="149"/>
        <v>1771.7273078383232</v>
      </c>
      <c r="K3192">
        <v>26.800888056824569</v>
      </c>
      <c r="L3192">
        <v>3190</v>
      </c>
      <c r="M3192" s="25"/>
      <c r="O3192" s="25"/>
      <c r="Q3192" s="25"/>
    </row>
    <row r="3193" spans="1:17" x14ac:dyDescent="0.25">
      <c r="A3193" s="5">
        <f>+'Net Hash Rate'!B3192</f>
        <v>43012</v>
      </c>
      <c r="B3193">
        <f>+'Net Hash Rate'!G3192</f>
        <v>4225.919921875</v>
      </c>
      <c r="C3193">
        <v>1148.7033187552413</v>
      </c>
      <c r="D3193" s="25">
        <f t="shared" si="147"/>
        <v>3077.2166031197585</v>
      </c>
      <c r="E3193">
        <v>1425.8366131791765</v>
      </c>
      <c r="F3193" s="25">
        <f t="shared" si="148"/>
        <v>2800.0833086958237</v>
      </c>
      <c r="G3193">
        <v>2502.3608953689536</v>
      </c>
      <c r="H3193" s="25">
        <f t="shared" si="149"/>
        <v>1723.5590265060464</v>
      </c>
      <c r="K3193">
        <v>26.648980819280286</v>
      </c>
      <c r="L3193">
        <v>3191</v>
      </c>
      <c r="M3193" s="25"/>
      <c r="O3193" s="25"/>
      <c r="Q3193" s="25"/>
    </row>
    <row r="3194" spans="1:17" x14ac:dyDescent="0.25">
      <c r="A3194" s="5">
        <f>+'Net Hash Rate'!B3193</f>
        <v>43013</v>
      </c>
      <c r="B3194">
        <f>+'Net Hash Rate'!G3193</f>
        <v>4322.75</v>
      </c>
      <c r="C3194">
        <v>1142.0749374770548</v>
      </c>
      <c r="D3194" s="25">
        <f t="shared" si="147"/>
        <v>3180.6750625229452</v>
      </c>
      <c r="E3194">
        <v>1412.9827003193516</v>
      </c>
      <c r="F3194" s="25">
        <f t="shared" si="148"/>
        <v>2909.7672996806486</v>
      </c>
      <c r="G3194">
        <v>2465.3239050802554</v>
      </c>
      <c r="H3194" s="25">
        <f t="shared" si="149"/>
        <v>1857.4260949197446</v>
      </c>
      <c r="K3194">
        <v>28.177930635744833</v>
      </c>
      <c r="L3194">
        <v>3192</v>
      </c>
      <c r="M3194" s="25"/>
      <c r="O3194" s="25"/>
      <c r="Q3194" s="25"/>
    </row>
    <row r="3195" spans="1:17" x14ac:dyDescent="0.25">
      <c r="A3195" s="5">
        <f>+'Net Hash Rate'!B3194</f>
        <v>43014</v>
      </c>
      <c r="B3195">
        <f>+'Net Hash Rate'!G3194</f>
        <v>4370.25</v>
      </c>
      <c r="C3195">
        <v>1162.5378091277576</v>
      </c>
      <c r="D3195" s="25">
        <f t="shared" si="147"/>
        <v>3207.7121908722424</v>
      </c>
      <c r="E3195">
        <v>1439.4426687320674</v>
      </c>
      <c r="F3195" s="25">
        <f t="shared" si="148"/>
        <v>2930.8073312679326</v>
      </c>
      <c r="G3195">
        <v>2515.0795958650087</v>
      </c>
      <c r="H3195" s="25">
        <f t="shared" si="149"/>
        <v>1855.1704041349913</v>
      </c>
      <c r="K3195">
        <v>27.802001268935317</v>
      </c>
      <c r="L3195">
        <v>3193</v>
      </c>
      <c r="M3195" s="25"/>
      <c r="O3195" s="25"/>
      <c r="Q3195" s="25"/>
    </row>
    <row r="3196" spans="1:17" x14ac:dyDescent="0.25">
      <c r="A3196" s="5">
        <f>+'Net Hash Rate'!B3195</f>
        <v>43015</v>
      </c>
      <c r="B3196">
        <f>+'Net Hash Rate'!G3195</f>
        <v>4437.02978515625</v>
      </c>
      <c r="C3196">
        <v>1180.5314404124792</v>
      </c>
      <c r="D3196" s="25">
        <f t="shared" si="147"/>
        <v>3256.4983447437708</v>
      </c>
      <c r="E3196">
        <v>1461.7551200320065</v>
      </c>
      <c r="F3196" s="25">
        <f t="shared" si="148"/>
        <v>2975.2746651242433</v>
      </c>
      <c r="G3196">
        <v>2554.1685035140604</v>
      </c>
      <c r="H3196" s="25">
        <f t="shared" si="149"/>
        <v>1882.8612816421896</v>
      </c>
      <c r="K3196">
        <v>27.791386692468112</v>
      </c>
      <c r="L3196">
        <v>3194</v>
      </c>
      <c r="M3196" s="25"/>
      <c r="O3196" s="25"/>
      <c r="Q3196" s="25"/>
    </row>
    <row r="3197" spans="1:17" x14ac:dyDescent="0.25">
      <c r="A3197" s="5">
        <f>+'Net Hash Rate'!B3196</f>
        <v>43016</v>
      </c>
      <c r="B3197">
        <f>+'Net Hash Rate'!G3196</f>
        <v>4596.9599609375</v>
      </c>
      <c r="C3197">
        <v>1197.9310069995047</v>
      </c>
      <c r="D3197" s="25">
        <f t="shared" si="147"/>
        <v>3399.0289539379955</v>
      </c>
      <c r="E3197">
        <v>1479.6915210497084</v>
      </c>
      <c r="F3197" s="25">
        <f t="shared" si="148"/>
        <v>3117.2684398877918</v>
      </c>
      <c r="G3197">
        <v>2574.1902378777231</v>
      </c>
      <c r="H3197" s="25">
        <f t="shared" si="149"/>
        <v>2022.7697230597769</v>
      </c>
      <c r="K3197">
        <v>28.952493634355267</v>
      </c>
      <c r="L3197">
        <v>3195</v>
      </c>
      <c r="M3197" s="25"/>
      <c r="O3197" s="25"/>
      <c r="Q3197" s="25"/>
    </row>
    <row r="3198" spans="1:17" x14ac:dyDescent="0.25">
      <c r="A3198" s="5">
        <f>+'Net Hash Rate'!B3197</f>
        <v>43017</v>
      </c>
      <c r="B3198">
        <f>+'Net Hash Rate'!G3197</f>
        <v>4772.97998046875</v>
      </c>
      <c r="C3198">
        <v>1195.822203979774</v>
      </c>
      <c r="D3198" s="25">
        <f t="shared" si="147"/>
        <v>3577.1577764889762</v>
      </c>
      <c r="E3198">
        <v>1470.0597389522429</v>
      </c>
      <c r="F3198" s="25">
        <f t="shared" si="148"/>
        <v>3302.9202415165073</v>
      </c>
      <c r="G3198">
        <v>2535.3354435527981</v>
      </c>
      <c r="H3198" s="25">
        <f t="shared" si="149"/>
        <v>2237.6445369159519</v>
      </c>
      <c r="K3198">
        <v>31.305629495376756</v>
      </c>
      <c r="L3198">
        <v>3196</v>
      </c>
      <c r="M3198" s="25"/>
      <c r="O3198" s="25"/>
      <c r="Q3198" s="25"/>
    </row>
    <row r="3199" spans="1:17" x14ac:dyDescent="0.25">
      <c r="A3199" s="5">
        <f>+'Net Hash Rate'!B3198</f>
        <v>43018</v>
      </c>
      <c r="B3199">
        <f>+'Net Hash Rate'!G3198</f>
        <v>4754.7001953125</v>
      </c>
      <c r="C3199">
        <v>1185.2981120685563</v>
      </c>
      <c r="D3199" s="25">
        <f t="shared" si="147"/>
        <v>3569.4020832439437</v>
      </c>
      <c r="E3199">
        <v>1456.2166207900561</v>
      </c>
      <c r="F3199" s="25">
        <f t="shared" si="148"/>
        <v>3298.4835745224436</v>
      </c>
      <c r="G3199">
        <v>2508.5995679187195</v>
      </c>
      <c r="H3199" s="25">
        <f t="shared" si="149"/>
        <v>2246.1006273937805</v>
      </c>
      <c r="K3199">
        <v>31.620449411936534</v>
      </c>
      <c r="L3199">
        <v>3197</v>
      </c>
      <c r="M3199" s="25"/>
      <c r="O3199" s="25"/>
      <c r="Q3199" s="25"/>
    </row>
    <row r="3200" spans="1:17" x14ac:dyDescent="0.25">
      <c r="A3200" s="5">
        <f>+'Net Hash Rate'!B3199</f>
        <v>43019</v>
      </c>
      <c r="B3200">
        <f>+'Net Hash Rate'!G3199</f>
        <v>4830.77001953125</v>
      </c>
      <c r="C3200">
        <v>1189.4002465361918</v>
      </c>
      <c r="D3200" s="25">
        <f t="shared" si="147"/>
        <v>3641.3697729950582</v>
      </c>
      <c r="E3200">
        <v>1458.9810677372318</v>
      </c>
      <c r="F3200" s="25">
        <f t="shared" si="148"/>
        <v>3371.7889517940184</v>
      </c>
      <c r="G3200">
        <v>2506.1677676926743</v>
      </c>
      <c r="H3200" s="25">
        <f t="shared" si="149"/>
        <v>2324.6022518385757</v>
      </c>
      <c r="K3200">
        <v>32.418060811050047</v>
      </c>
      <c r="L3200">
        <v>3198</v>
      </c>
      <c r="M3200" s="25"/>
      <c r="O3200" s="25"/>
      <c r="Q3200" s="25"/>
    </row>
    <row r="3201" spans="1:17" x14ac:dyDescent="0.25">
      <c r="A3201" s="5">
        <f>+'Net Hash Rate'!B3200</f>
        <v>43020</v>
      </c>
      <c r="B3201">
        <f>+'Net Hash Rate'!G3200</f>
        <v>5439.1298828125</v>
      </c>
      <c r="C3201">
        <v>1244.0088265593699</v>
      </c>
      <c r="D3201" s="25">
        <f t="shared" si="147"/>
        <v>4195.1210562531305</v>
      </c>
      <c r="E3201">
        <v>1511.2128474518902</v>
      </c>
      <c r="F3201" s="25">
        <f t="shared" si="148"/>
        <v>3927.9170353606096</v>
      </c>
      <c r="G3201">
        <v>2549.166866608884</v>
      </c>
      <c r="H3201" s="25">
        <f t="shared" si="149"/>
        <v>2889.963016203616</v>
      </c>
      <c r="K3201">
        <v>37.680161029677663</v>
      </c>
      <c r="L3201">
        <v>3199</v>
      </c>
      <c r="M3201" s="25"/>
      <c r="O3201" s="25"/>
      <c r="Q3201" s="25"/>
    </row>
    <row r="3202" spans="1:17" x14ac:dyDescent="0.25">
      <c r="A3202" s="5">
        <f>+'Net Hash Rate'!B3201</f>
        <v>43021</v>
      </c>
      <c r="B3202">
        <f>+'Net Hash Rate'!G3201</f>
        <v>5640.1298828125</v>
      </c>
      <c r="C3202">
        <v>1217.1857021124811</v>
      </c>
      <c r="D3202" s="25">
        <f t="shared" si="147"/>
        <v>4422.9441807000185</v>
      </c>
      <c r="E3202">
        <v>1466.4806785006285</v>
      </c>
      <c r="F3202" s="25">
        <f t="shared" si="148"/>
        <v>4173.6492043118715</v>
      </c>
      <c r="G3202">
        <v>2434.867014280389</v>
      </c>
      <c r="H3202" s="25">
        <f t="shared" si="149"/>
        <v>3205.262868532111</v>
      </c>
      <c r="K3202">
        <v>42.580344728457646</v>
      </c>
      <c r="L3202">
        <v>3200</v>
      </c>
      <c r="M3202" s="25"/>
      <c r="O3202" s="25"/>
      <c r="Q3202" s="25"/>
    </row>
    <row r="3203" spans="1:17" x14ac:dyDescent="0.25">
      <c r="A3203" s="5">
        <f>+'Net Hash Rate'!B3202</f>
        <v>43022</v>
      </c>
      <c r="B3203">
        <f>+'Net Hash Rate'!G3202</f>
        <v>5809.68994140625</v>
      </c>
      <c r="C3203">
        <v>1252.9530812160235</v>
      </c>
      <c r="D3203" s="25">
        <f t="shared" si="147"/>
        <v>4556.7368601902263</v>
      </c>
      <c r="E3203">
        <v>1509.4277525752402</v>
      </c>
      <c r="F3203" s="25">
        <f t="shared" si="148"/>
        <v>4300.2621888310096</v>
      </c>
      <c r="G3203">
        <v>2505.7036134701166</v>
      </c>
      <c r="H3203" s="25">
        <f t="shared" si="149"/>
        <v>3303.9863279361334</v>
      </c>
      <c r="K3203">
        <v>42.640344976363856</v>
      </c>
      <c r="L3203">
        <v>3201</v>
      </c>
      <c r="M3203" s="25"/>
      <c r="O3203" s="25"/>
      <c r="Q3203" s="25"/>
    </row>
    <row r="3204" spans="1:17" x14ac:dyDescent="0.25">
      <c r="A3204" s="5">
        <f>+'Net Hash Rate'!B3203</f>
        <v>43023</v>
      </c>
      <c r="B3204">
        <f>+'Net Hash Rate'!G3203</f>
        <v>5697.39013671875</v>
      </c>
      <c r="C3204">
        <v>1324.6161796732181</v>
      </c>
      <c r="D3204" s="25">
        <f t="shared" ref="D3204:D3267" si="150">+B3204-C3204</f>
        <v>4372.7739570455324</v>
      </c>
      <c r="E3204">
        <v>1612.7284680302002</v>
      </c>
      <c r="F3204" s="25">
        <f t="shared" ref="F3204:F3267" si="151">+B3204-E3204</f>
        <v>4084.66166868855</v>
      </c>
      <c r="G3204">
        <v>2731.9006521528995</v>
      </c>
      <c r="H3204" s="25">
        <f t="shared" ref="H3204:H3267" si="152">+B3204-G3204</f>
        <v>2965.4894845658505</v>
      </c>
      <c r="K3204">
        <v>36.425581000925483</v>
      </c>
      <c r="L3204">
        <v>3202</v>
      </c>
      <c r="M3204" s="25"/>
      <c r="O3204" s="25"/>
      <c r="Q3204" s="25"/>
    </row>
    <row r="3205" spans="1:17" x14ac:dyDescent="0.25">
      <c r="A3205" s="5">
        <f>+'Net Hash Rate'!B3204</f>
        <v>43024</v>
      </c>
      <c r="B3205">
        <f>+'Net Hash Rate'!G3204</f>
        <v>5754.22021484375</v>
      </c>
      <c r="C3205">
        <v>1312.4402388236444</v>
      </c>
      <c r="D3205" s="25">
        <f t="shared" si="150"/>
        <v>4441.7799760201051</v>
      </c>
      <c r="E3205">
        <v>1593.7363419806754</v>
      </c>
      <c r="F3205" s="25">
        <f t="shared" si="151"/>
        <v>4160.4838728630748</v>
      </c>
      <c r="G3205">
        <v>2686.4310546941629</v>
      </c>
      <c r="H3205" s="25">
        <f t="shared" si="152"/>
        <v>3067.7891601495871</v>
      </c>
      <c r="K3205">
        <v>37.896976967708817</v>
      </c>
      <c r="L3205">
        <v>3203</v>
      </c>
      <c r="M3205" s="25"/>
      <c r="O3205" s="25"/>
      <c r="Q3205" s="25"/>
    </row>
    <row r="3206" spans="1:17" x14ac:dyDescent="0.25">
      <c r="A3206" s="5">
        <f>+'Net Hash Rate'!B3205</f>
        <v>43025</v>
      </c>
      <c r="B3206">
        <f>+'Net Hash Rate'!G3205</f>
        <v>5595.22998046875</v>
      </c>
      <c r="C3206">
        <v>1285.338591723252</v>
      </c>
      <c r="D3206" s="25">
        <f t="shared" si="150"/>
        <v>4309.8913887454983</v>
      </c>
      <c r="E3206">
        <v>1562.3590144325419</v>
      </c>
      <c r="F3206" s="25">
        <f t="shared" si="151"/>
        <v>4032.8709660362083</v>
      </c>
      <c r="G3206">
        <v>2638.4448464467778</v>
      </c>
      <c r="H3206" s="25">
        <f t="shared" si="152"/>
        <v>2956.7851340219722</v>
      </c>
      <c r="K3206">
        <v>37.339266296059634</v>
      </c>
      <c r="L3206">
        <v>3204</v>
      </c>
      <c r="M3206" s="25"/>
      <c r="O3206" s="25"/>
      <c r="Q3206" s="25"/>
    </row>
    <row r="3207" spans="1:17" x14ac:dyDescent="0.25">
      <c r="A3207" s="5">
        <f>+'Net Hash Rate'!B3206</f>
        <v>43026</v>
      </c>
      <c r="B3207">
        <f>+'Net Hash Rate'!G3206</f>
        <v>5572.2001953125</v>
      </c>
      <c r="C3207">
        <v>1280.735093685855</v>
      </c>
      <c r="D3207" s="25">
        <f t="shared" si="150"/>
        <v>4291.4651016266453</v>
      </c>
      <c r="E3207">
        <v>1556.8774822278929</v>
      </c>
      <c r="F3207" s="25">
        <f t="shared" si="151"/>
        <v>4015.3227130846071</v>
      </c>
      <c r="G3207">
        <v>2629.552590519439</v>
      </c>
      <c r="H3207" s="25">
        <f t="shared" si="152"/>
        <v>2942.647604793061</v>
      </c>
      <c r="K3207">
        <v>37.297845862356695</v>
      </c>
      <c r="L3207">
        <v>3205</v>
      </c>
      <c r="M3207" s="25"/>
      <c r="O3207" s="25"/>
      <c r="Q3207" s="25"/>
    </row>
    <row r="3208" spans="1:17" x14ac:dyDescent="0.25">
      <c r="A3208" s="5">
        <f>+'Net Hash Rate'!B3207</f>
        <v>43027</v>
      </c>
      <c r="B3208">
        <f>+'Net Hash Rate'!G3207</f>
        <v>5699.580078125</v>
      </c>
      <c r="C3208">
        <v>1301.5200684161978</v>
      </c>
      <c r="D3208" s="25">
        <f t="shared" si="150"/>
        <v>4398.0600097088027</v>
      </c>
      <c r="E3208">
        <v>1580.7337323718332</v>
      </c>
      <c r="F3208" s="25">
        <f t="shared" si="151"/>
        <v>4118.846345753167</v>
      </c>
      <c r="G3208">
        <v>2665.3392100074971</v>
      </c>
      <c r="H3208" s="25">
        <f t="shared" si="152"/>
        <v>3034.2408681175029</v>
      </c>
      <c r="K3208">
        <v>37.803823329284775</v>
      </c>
      <c r="L3208">
        <v>3206</v>
      </c>
      <c r="M3208" s="25"/>
      <c r="O3208" s="25"/>
      <c r="Q3208" s="25"/>
    </row>
    <row r="3209" spans="1:17" x14ac:dyDescent="0.25">
      <c r="A3209" s="5">
        <f>+'Net Hash Rate'!B3208</f>
        <v>43028</v>
      </c>
      <c r="B3209">
        <f>+'Net Hash Rate'!G3208</f>
        <v>5984.08984375</v>
      </c>
      <c r="C3209">
        <v>1336.8443118568539</v>
      </c>
      <c r="D3209" s="25">
        <f t="shared" si="150"/>
        <v>4647.2455318931461</v>
      </c>
      <c r="E3209">
        <v>1618.6812802889549</v>
      </c>
      <c r="F3209" s="25">
        <f t="shared" si="151"/>
        <v>4365.4085634610456</v>
      </c>
      <c r="G3209">
        <v>2713.4769841634538</v>
      </c>
      <c r="H3209" s="25">
        <f t="shared" si="152"/>
        <v>3270.6128595865462</v>
      </c>
      <c r="K3209">
        <v>39.573904511503244</v>
      </c>
      <c r="L3209">
        <v>3207</v>
      </c>
      <c r="M3209" s="25"/>
      <c r="O3209" s="25"/>
      <c r="Q3209" s="25"/>
    </row>
    <row r="3210" spans="1:17" x14ac:dyDescent="0.25">
      <c r="A3210" s="5">
        <f>+'Net Hash Rate'!B3209</f>
        <v>43029</v>
      </c>
      <c r="B3210">
        <f>+'Net Hash Rate'!G3209</f>
        <v>6013.22998046875</v>
      </c>
      <c r="C3210">
        <v>1326.9387960696527</v>
      </c>
      <c r="D3210" s="25">
        <f t="shared" si="150"/>
        <v>4686.2911843990969</v>
      </c>
      <c r="E3210">
        <v>1603.8829632163756</v>
      </c>
      <c r="F3210" s="25">
        <f t="shared" si="151"/>
        <v>4409.3470172523739</v>
      </c>
      <c r="G3210">
        <v>2679.6725804978209</v>
      </c>
      <c r="H3210" s="25">
        <f t="shared" si="152"/>
        <v>3333.5573999709291</v>
      </c>
      <c r="K3210">
        <v>40.611430666453401</v>
      </c>
      <c r="L3210">
        <v>3208</v>
      </c>
      <c r="M3210" s="25"/>
      <c r="O3210" s="25"/>
      <c r="Q3210" s="25"/>
    </row>
    <row r="3211" spans="1:17" x14ac:dyDescent="0.25">
      <c r="A3211" s="5">
        <f>+'Net Hash Rate'!B3210</f>
        <v>43030</v>
      </c>
      <c r="B3211">
        <f>+'Net Hash Rate'!G3210</f>
        <v>5984.9599609375</v>
      </c>
      <c r="C3211">
        <v>1334.8824616024724</v>
      </c>
      <c r="D3211" s="25">
        <f t="shared" si="150"/>
        <v>4650.0774993350278</v>
      </c>
      <c r="E3211">
        <v>1615.9374454439769</v>
      </c>
      <c r="F3211" s="25">
        <f t="shared" si="151"/>
        <v>4369.0225154935233</v>
      </c>
      <c r="G3211">
        <v>2707.6955301763028</v>
      </c>
      <c r="H3211" s="25">
        <f t="shared" si="152"/>
        <v>3277.2644307611972</v>
      </c>
      <c r="K3211">
        <v>39.708194623930282</v>
      </c>
      <c r="L3211">
        <v>3209</v>
      </c>
      <c r="M3211" s="25"/>
      <c r="O3211" s="25"/>
      <c r="Q3211" s="25"/>
    </row>
    <row r="3212" spans="1:17" x14ac:dyDescent="0.25">
      <c r="A3212" s="5">
        <f>+'Net Hash Rate'!B3211</f>
        <v>43031</v>
      </c>
      <c r="B3212">
        <f>+'Net Hash Rate'!G3211</f>
        <v>5895.2998046875</v>
      </c>
      <c r="C3212">
        <v>1310.9533137251426</v>
      </c>
      <c r="D3212" s="25">
        <f t="shared" si="150"/>
        <v>4584.3464909623572</v>
      </c>
      <c r="E3212">
        <v>1586.2973521726528</v>
      </c>
      <c r="F3212" s="25">
        <f t="shared" si="151"/>
        <v>4309.0024525148474</v>
      </c>
      <c r="G3212">
        <v>2655.871269522007</v>
      </c>
      <c r="H3212" s="25">
        <f t="shared" si="152"/>
        <v>3239.428535165493</v>
      </c>
      <c r="K3212">
        <v>39.958851625571263</v>
      </c>
      <c r="L3212">
        <v>3210</v>
      </c>
      <c r="M3212" s="25"/>
      <c r="O3212" s="25"/>
      <c r="Q3212" s="25"/>
    </row>
    <row r="3213" spans="1:17" x14ac:dyDescent="0.25">
      <c r="A3213" s="5">
        <f>+'Net Hash Rate'!B3212</f>
        <v>43032</v>
      </c>
      <c r="B3213">
        <f>+'Net Hash Rate'!G3212</f>
        <v>5518.85009765625</v>
      </c>
      <c r="C3213">
        <v>1265.1279634326459</v>
      </c>
      <c r="D3213" s="25">
        <f t="shared" si="150"/>
        <v>4253.7221342236044</v>
      </c>
      <c r="E3213">
        <v>1537.3498146035065</v>
      </c>
      <c r="F3213" s="25">
        <f t="shared" si="151"/>
        <v>3981.5002830527437</v>
      </c>
      <c r="G3213">
        <v>2594.7955954767158</v>
      </c>
      <c r="H3213" s="25">
        <f t="shared" si="152"/>
        <v>2924.0545021795342</v>
      </c>
      <c r="K3213">
        <v>37.502254423099124</v>
      </c>
      <c r="L3213">
        <v>3211</v>
      </c>
      <c r="M3213" s="25"/>
      <c r="O3213" s="25"/>
      <c r="Q3213" s="25"/>
    </row>
    <row r="3214" spans="1:17" x14ac:dyDescent="0.25">
      <c r="A3214" s="5">
        <f>+'Net Hash Rate'!B3213</f>
        <v>43033</v>
      </c>
      <c r="B3214">
        <f>+'Net Hash Rate'!G3213</f>
        <v>5733.89990234375</v>
      </c>
      <c r="C3214">
        <v>1307.2847799823185</v>
      </c>
      <c r="D3214" s="25">
        <f t="shared" si="150"/>
        <v>4426.6151223614315</v>
      </c>
      <c r="E3214">
        <v>1587.3887714801492</v>
      </c>
      <c r="F3214" s="25">
        <f t="shared" si="151"/>
        <v>4146.5111308636006</v>
      </c>
      <c r="G3214">
        <v>2675.452726453475</v>
      </c>
      <c r="H3214" s="25">
        <f t="shared" si="152"/>
        <v>3058.447175890275</v>
      </c>
      <c r="K3214">
        <v>37.928328821225293</v>
      </c>
      <c r="L3214">
        <v>3212</v>
      </c>
      <c r="M3214" s="25"/>
      <c r="O3214" s="25"/>
      <c r="Q3214" s="25"/>
    </row>
    <row r="3215" spans="1:17" x14ac:dyDescent="0.25">
      <c r="A3215" s="5">
        <f>+'Net Hash Rate'!B3214</f>
        <v>43034</v>
      </c>
      <c r="B3215">
        <f>+'Net Hash Rate'!G3214</f>
        <v>5888.14990234375</v>
      </c>
      <c r="C3215">
        <v>1486.4020173169738</v>
      </c>
      <c r="D3215" s="25">
        <f t="shared" si="150"/>
        <v>4401.7478850267762</v>
      </c>
      <c r="E3215">
        <v>1828.9820608254659</v>
      </c>
      <c r="F3215" s="25">
        <f t="shared" si="151"/>
        <v>4059.1678415182841</v>
      </c>
      <c r="G3215">
        <v>3159.7342398342112</v>
      </c>
      <c r="H3215" s="25">
        <f t="shared" si="152"/>
        <v>2728.4156625095388</v>
      </c>
      <c r="K3215">
        <v>30.837157984663349</v>
      </c>
      <c r="L3215">
        <v>3213</v>
      </c>
      <c r="M3215" s="25"/>
      <c r="O3215" s="25"/>
      <c r="Q3215" s="25"/>
    </row>
    <row r="3216" spans="1:17" x14ac:dyDescent="0.25">
      <c r="A3216" s="5">
        <f>+'Net Hash Rate'!B3215</f>
        <v>43035</v>
      </c>
      <c r="B3216">
        <f>+'Net Hash Rate'!G3215</f>
        <v>5767.68017578125</v>
      </c>
      <c r="C3216">
        <v>1409.4736237807201</v>
      </c>
      <c r="D3216" s="25">
        <f t="shared" si="150"/>
        <v>4358.2065520005299</v>
      </c>
      <c r="E3216">
        <v>1727.2905197421637</v>
      </c>
      <c r="F3216" s="25">
        <f t="shared" si="151"/>
        <v>4040.3896560390863</v>
      </c>
      <c r="G3216">
        <v>2961.8502521043906</v>
      </c>
      <c r="H3216" s="25">
        <f t="shared" si="152"/>
        <v>2805.8299236768594</v>
      </c>
      <c r="K3216">
        <v>32.911075080382751</v>
      </c>
      <c r="L3216">
        <v>3214</v>
      </c>
      <c r="M3216" s="25"/>
      <c r="O3216" s="25"/>
      <c r="Q3216" s="25"/>
    </row>
    <row r="3217" spans="1:17" x14ac:dyDescent="0.25">
      <c r="A3217" s="5">
        <f>+'Net Hash Rate'!B3216</f>
        <v>43036</v>
      </c>
      <c r="B3217">
        <f>+'Net Hash Rate'!G3216</f>
        <v>5732.830078125</v>
      </c>
      <c r="C3217">
        <v>1377.2574127566797</v>
      </c>
      <c r="D3217" s="25">
        <f t="shared" si="150"/>
        <v>4355.5726653683205</v>
      </c>
      <c r="E3217">
        <v>1684.1085350603303</v>
      </c>
      <c r="F3217" s="25">
        <f t="shared" si="151"/>
        <v>4048.7215430646697</v>
      </c>
      <c r="G3217">
        <v>2876.0717196488608</v>
      </c>
      <c r="H3217" s="25">
        <f t="shared" si="152"/>
        <v>2856.7583584761392</v>
      </c>
      <c r="K3217">
        <v>34.066599849485399</v>
      </c>
      <c r="L3217">
        <v>3215</v>
      </c>
      <c r="M3217" s="25"/>
      <c r="O3217" s="25"/>
      <c r="Q3217" s="25"/>
    </row>
    <row r="3218" spans="1:17" x14ac:dyDescent="0.25">
      <c r="A3218" s="5">
        <f>+'Net Hash Rate'!B3217</f>
        <v>43037</v>
      </c>
      <c r="B3218">
        <f>+'Net Hash Rate'!G3217</f>
        <v>6140.52978515625</v>
      </c>
      <c r="C3218">
        <v>1429.3473621942744</v>
      </c>
      <c r="D3218" s="25">
        <f t="shared" si="150"/>
        <v>4711.182422961976</v>
      </c>
      <c r="E3218">
        <v>1740.5189555947209</v>
      </c>
      <c r="F3218" s="25">
        <f t="shared" si="151"/>
        <v>4400.0108295615291</v>
      </c>
      <c r="G3218">
        <v>2949.2650101587565</v>
      </c>
      <c r="H3218" s="25">
        <f t="shared" si="152"/>
        <v>3191.2647749974935</v>
      </c>
      <c r="K3218">
        <v>36.336343210345547</v>
      </c>
      <c r="L3218">
        <v>3216</v>
      </c>
      <c r="M3218" s="25"/>
      <c r="O3218" s="25"/>
      <c r="Q3218" s="25"/>
    </row>
    <row r="3219" spans="1:17" x14ac:dyDescent="0.25">
      <c r="A3219" s="5">
        <f>+'Net Hash Rate'!B3218</f>
        <v>43038</v>
      </c>
      <c r="B3219">
        <f>+'Net Hash Rate'!G3218</f>
        <v>6121.7998046875</v>
      </c>
      <c r="C3219">
        <v>1425.8596441460243</v>
      </c>
      <c r="D3219" s="25">
        <f t="shared" si="150"/>
        <v>4695.940160541476</v>
      </c>
      <c r="E3219">
        <v>1736.4149509562751</v>
      </c>
      <c r="F3219" s="25">
        <f t="shared" si="151"/>
        <v>4385.3848537312251</v>
      </c>
      <c r="G3219">
        <v>2942.7670402606927</v>
      </c>
      <c r="H3219" s="25">
        <f t="shared" si="152"/>
        <v>3179.0327644268073</v>
      </c>
      <c r="K3219">
        <v>36.290657857557299</v>
      </c>
      <c r="L3219">
        <v>3217</v>
      </c>
      <c r="M3219" s="25"/>
      <c r="O3219" s="25"/>
      <c r="Q3219" s="25"/>
    </row>
    <row r="3220" spans="1:17" x14ac:dyDescent="0.25">
      <c r="A3220" s="5">
        <f>+'Net Hash Rate'!B3219</f>
        <v>43039</v>
      </c>
      <c r="B3220">
        <f>+'Net Hash Rate'!G3219</f>
        <v>6447.669921875</v>
      </c>
      <c r="C3220">
        <v>1462.2852264055084</v>
      </c>
      <c r="D3220" s="25">
        <f t="shared" si="150"/>
        <v>4985.3846954694918</v>
      </c>
      <c r="E3220">
        <v>1774.3055918932766</v>
      </c>
      <c r="F3220" s="25">
        <f t="shared" si="151"/>
        <v>4673.3643299817231</v>
      </c>
      <c r="G3220">
        <v>2986.3487016305148</v>
      </c>
      <c r="H3220" s="25">
        <f t="shared" si="152"/>
        <v>3461.3212202444852</v>
      </c>
      <c r="K3220">
        <v>38.346610005479924</v>
      </c>
      <c r="L3220">
        <v>3218</v>
      </c>
      <c r="M3220" s="25"/>
      <c r="O3220" s="25"/>
      <c r="Q3220" s="25"/>
    </row>
    <row r="3221" spans="1:17" x14ac:dyDescent="0.25">
      <c r="A3221" s="5">
        <f>+'Net Hash Rate'!B3220</f>
        <v>43040</v>
      </c>
      <c r="B3221">
        <f>+'Net Hash Rate'!G3220</f>
        <v>6750.169921875</v>
      </c>
      <c r="C3221">
        <v>1235.5901630972312</v>
      </c>
      <c r="D3221" s="25">
        <f t="shared" si="150"/>
        <v>5514.5797587777688</v>
      </c>
      <c r="E3221">
        <v>1449.5428779711699</v>
      </c>
      <c r="F3221" s="25">
        <f t="shared" si="151"/>
        <v>5300.6270439038299</v>
      </c>
      <c r="G3221">
        <v>2280.6421988989882</v>
      </c>
      <c r="H3221" s="25">
        <f t="shared" si="152"/>
        <v>4469.5277229760122</v>
      </c>
      <c r="K3221">
        <v>61.859422671335018</v>
      </c>
      <c r="L3221">
        <v>3219</v>
      </c>
      <c r="M3221" s="25"/>
      <c r="O3221" s="25"/>
      <c r="Q3221" s="25"/>
    </row>
    <row r="3222" spans="1:17" x14ac:dyDescent="0.25">
      <c r="A3222" s="5">
        <f>+'Net Hash Rate'!B3221</f>
        <v>43041</v>
      </c>
      <c r="B3222">
        <f>+'Net Hash Rate'!G3221</f>
        <v>7030</v>
      </c>
      <c r="C3222">
        <v>1505.6806656358481</v>
      </c>
      <c r="D3222" s="25">
        <f t="shared" si="150"/>
        <v>5524.3193343641524</v>
      </c>
      <c r="E3222">
        <v>1812.038009336238</v>
      </c>
      <c r="F3222" s="25">
        <f t="shared" si="151"/>
        <v>5217.9619906637618</v>
      </c>
      <c r="G3222">
        <v>3002.0831109404048</v>
      </c>
      <c r="H3222" s="25">
        <f t="shared" si="152"/>
        <v>4027.9168890595952</v>
      </c>
      <c r="K3222">
        <v>43.277455804814338</v>
      </c>
      <c r="L3222">
        <v>3220</v>
      </c>
      <c r="M3222" s="25"/>
      <c r="O3222" s="25"/>
      <c r="Q3222" s="25"/>
    </row>
    <row r="3223" spans="1:17" x14ac:dyDescent="0.25">
      <c r="A3223" s="5">
        <f>+'Net Hash Rate'!B3222</f>
        <v>43042</v>
      </c>
      <c r="B3223">
        <f>+'Net Hash Rate'!G3222</f>
        <v>7161.4501953125</v>
      </c>
      <c r="C3223">
        <v>1492.831116185931</v>
      </c>
      <c r="D3223" s="25">
        <f t="shared" si="150"/>
        <v>5668.619079126569</v>
      </c>
      <c r="E3223">
        <v>1789.2671705808186</v>
      </c>
      <c r="F3223" s="25">
        <f t="shared" si="151"/>
        <v>5372.1830247316811</v>
      </c>
      <c r="G3223">
        <v>2940.7730238777594</v>
      </c>
      <c r="H3223" s="25">
        <f t="shared" si="152"/>
        <v>4220.6771714347406</v>
      </c>
      <c r="K3223">
        <v>45.894167015800001</v>
      </c>
      <c r="L3223">
        <v>3221</v>
      </c>
      <c r="M3223" s="25"/>
      <c r="O3223" s="25"/>
      <c r="Q3223" s="25"/>
    </row>
    <row r="3224" spans="1:17" x14ac:dyDescent="0.25">
      <c r="A3224" s="5">
        <f>+'Net Hash Rate'!B3223</f>
        <v>43043</v>
      </c>
      <c r="B3224">
        <f>+'Net Hash Rate'!G3223</f>
        <v>7387</v>
      </c>
      <c r="C3224">
        <v>1522.570639749634</v>
      </c>
      <c r="D3224" s="25">
        <f t="shared" si="150"/>
        <v>5864.4293602503658</v>
      </c>
      <c r="E3224">
        <v>1821.7488027220681</v>
      </c>
      <c r="F3224" s="25">
        <f t="shared" si="151"/>
        <v>5565.2511972779321</v>
      </c>
      <c r="G3224">
        <v>2983.9063767884891</v>
      </c>
      <c r="H3224" s="25">
        <f t="shared" si="152"/>
        <v>4403.0936232115109</v>
      </c>
      <c r="K3224">
        <v>47.044310737002803</v>
      </c>
      <c r="L3224">
        <v>3222</v>
      </c>
      <c r="M3224" s="25"/>
      <c r="O3224" s="25"/>
      <c r="Q3224" s="25"/>
    </row>
    <row r="3225" spans="1:17" x14ac:dyDescent="0.25">
      <c r="A3225" s="5">
        <f>+'Net Hash Rate'!B3224</f>
        <v>43044</v>
      </c>
      <c r="B3225">
        <f>+'Net Hash Rate'!G3224</f>
        <v>7382.4501953125</v>
      </c>
      <c r="C3225">
        <v>1558.9948275483487</v>
      </c>
      <c r="D3225" s="25">
        <f t="shared" si="150"/>
        <v>5823.4553677641516</v>
      </c>
      <c r="E3225">
        <v>1872.248580617812</v>
      </c>
      <c r="F3225" s="25">
        <f t="shared" si="151"/>
        <v>5510.201614694688</v>
      </c>
      <c r="G3225">
        <v>3089.082784416139</v>
      </c>
      <c r="H3225" s="25">
        <f t="shared" si="152"/>
        <v>4293.3674108963605</v>
      </c>
      <c r="K3225">
        <v>44.616521735765986</v>
      </c>
      <c r="L3225">
        <v>3223</v>
      </c>
      <c r="M3225" s="25"/>
      <c r="O3225" s="25"/>
      <c r="Q3225" s="25"/>
    </row>
    <row r="3226" spans="1:17" x14ac:dyDescent="0.25">
      <c r="A3226" s="5">
        <f>+'Net Hash Rate'!B3225</f>
        <v>43045</v>
      </c>
      <c r="B3226">
        <f>+'Net Hash Rate'!G3225</f>
        <v>6958.2099609375</v>
      </c>
      <c r="C3226">
        <v>1490.8146035024545</v>
      </c>
      <c r="D3226" s="25">
        <f t="shared" si="150"/>
        <v>5467.3953574350453</v>
      </c>
      <c r="E3226">
        <v>1794.2380447928842</v>
      </c>
      <c r="F3226" s="25">
        <f t="shared" si="151"/>
        <v>5163.9719161446155</v>
      </c>
      <c r="G3226">
        <v>2972.8864024855584</v>
      </c>
      <c r="H3226" s="25">
        <f t="shared" si="152"/>
        <v>3985.3235584519416</v>
      </c>
      <c r="K3226">
        <v>43.245666195197749</v>
      </c>
      <c r="L3226">
        <v>3224</v>
      </c>
      <c r="M3226" s="25"/>
      <c r="O3226" s="25"/>
      <c r="Q3226" s="25"/>
    </row>
    <row r="3227" spans="1:17" x14ac:dyDescent="0.25">
      <c r="A3227" s="5">
        <f>+'Net Hash Rate'!B3226</f>
        <v>43046</v>
      </c>
      <c r="B3227">
        <f>+'Net Hash Rate'!G3226</f>
        <v>7118.7998046875</v>
      </c>
      <c r="C3227">
        <v>1500.0634837226528</v>
      </c>
      <c r="D3227" s="25">
        <f t="shared" si="150"/>
        <v>5618.7363209648474</v>
      </c>
      <c r="E3227">
        <v>1800.8877277127021</v>
      </c>
      <c r="F3227" s="25">
        <f t="shared" si="151"/>
        <v>5317.9120769747979</v>
      </c>
      <c r="G3227">
        <v>2969.4395034920481</v>
      </c>
      <c r="H3227" s="25">
        <f t="shared" si="152"/>
        <v>4149.3603011954519</v>
      </c>
      <c r="K3227">
        <v>44.826730024996493</v>
      </c>
      <c r="L3227">
        <v>3225</v>
      </c>
      <c r="M3227" s="25"/>
      <c r="O3227" s="25"/>
      <c r="Q3227" s="25"/>
    </row>
    <row r="3228" spans="1:17" x14ac:dyDescent="0.25">
      <c r="A3228" s="5">
        <f>+'Net Hash Rate'!B3227</f>
        <v>43047</v>
      </c>
      <c r="B3228">
        <f>+'Net Hash Rate'!G3227</f>
        <v>7458.7900390625</v>
      </c>
      <c r="C3228">
        <v>1535.1531300106471</v>
      </c>
      <c r="D3228" s="25">
        <f t="shared" si="150"/>
        <v>5923.6369090518529</v>
      </c>
      <c r="E3228">
        <v>1836.3936295974249</v>
      </c>
      <c r="F3228" s="25">
        <f t="shared" si="151"/>
        <v>5622.3964094650746</v>
      </c>
      <c r="G3228">
        <v>3006.5623502422636</v>
      </c>
      <c r="H3228" s="25">
        <f t="shared" si="152"/>
        <v>4452.2276888202359</v>
      </c>
      <c r="K3228">
        <v>47.193948360947566</v>
      </c>
      <c r="L3228">
        <v>3226</v>
      </c>
      <c r="M3228" s="25"/>
      <c r="O3228" s="25"/>
      <c r="Q3228" s="25"/>
    </row>
    <row r="3229" spans="1:17" x14ac:dyDescent="0.25">
      <c r="A3229" s="5">
        <f>+'Net Hash Rate'!B3228</f>
        <v>43048</v>
      </c>
      <c r="B3229">
        <f>+'Net Hash Rate'!G3228</f>
        <v>7146.77978515625</v>
      </c>
      <c r="C3229">
        <v>1472.8521104666645</v>
      </c>
      <c r="D3229" s="25">
        <f t="shared" si="150"/>
        <v>5673.9276746895857</v>
      </c>
      <c r="E3229">
        <v>1762.2227444819659</v>
      </c>
      <c r="F3229" s="25">
        <f t="shared" si="151"/>
        <v>5384.5570406742845</v>
      </c>
      <c r="G3229">
        <v>2886.2829723144082</v>
      </c>
      <c r="H3229" s="25">
        <f t="shared" si="152"/>
        <v>4260.4968128418423</v>
      </c>
      <c r="K3229">
        <v>47.058771065673817</v>
      </c>
      <c r="L3229">
        <v>3227</v>
      </c>
      <c r="M3229" s="25"/>
      <c r="O3229" s="25"/>
      <c r="Q3229" s="25"/>
    </row>
    <row r="3230" spans="1:17" x14ac:dyDescent="0.25">
      <c r="A3230" s="5">
        <f>+'Net Hash Rate'!B3229</f>
        <v>43049</v>
      </c>
      <c r="B3230">
        <f>+'Net Hash Rate'!G3229</f>
        <v>6570.31005859375</v>
      </c>
      <c r="C3230">
        <v>1352.5889842732865</v>
      </c>
      <c r="D3230" s="25">
        <f t="shared" si="150"/>
        <v>5217.7210743204632</v>
      </c>
      <c r="E3230">
        <v>1618.0610502881068</v>
      </c>
      <c r="F3230" s="25">
        <f t="shared" si="151"/>
        <v>4952.2490083056437</v>
      </c>
      <c r="G3230">
        <v>2649.2872907226752</v>
      </c>
      <c r="H3230" s="25">
        <f t="shared" si="152"/>
        <v>3921.0227678710748</v>
      </c>
      <c r="K3230">
        <v>47.170803189779022</v>
      </c>
      <c r="L3230">
        <v>3228</v>
      </c>
      <c r="M3230" s="25"/>
      <c r="O3230" s="25"/>
      <c r="Q3230" s="25"/>
    </row>
    <row r="3231" spans="1:17" x14ac:dyDescent="0.25">
      <c r="A3231" s="5">
        <f>+'Net Hash Rate'!B3230</f>
        <v>43050</v>
      </c>
      <c r="B3231">
        <f>+'Net Hash Rate'!G3230</f>
        <v>6337</v>
      </c>
      <c r="C3231">
        <v>1272.4840248774033</v>
      </c>
      <c r="D3231" s="25">
        <f t="shared" si="150"/>
        <v>5064.5159751225965</v>
      </c>
      <c r="E3231">
        <v>1516.2873023671677</v>
      </c>
      <c r="F3231" s="25">
        <f t="shared" si="151"/>
        <v>4820.7126976328327</v>
      </c>
      <c r="G3231">
        <v>2463.3411337761568</v>
      </c>
      <c r="H3231" s="25">
        <f t="shared" si="152"/>
        <v>3873.6588662238432</v>
      </c>
      <c r="K3231">
        <v>49.855106401531145</v>
      </c>
      <c r="L3231">
        <v>3229</v>
      </c>
      <c r="M3231" s="25"/>
      <c r="O3231" s="25"/>
      <c r="Q3231" s="25"/>
    </row>
    <row r="3232" spans="1:17" x14ac:dyDescent="0.25">
      <c r="A3232" s="5">
        <f>+'Net Hash Rate'!B3231</f>
        <v>43051</v>
      </c>
      <c r="B3232">
        <f>+'Net Hash Rate'!G3231</f>
        <v>5857.31982421875</v>
      </c>
      <c r="C3232">
        <v>1115.3569368850945</v>
      </c>
      <c r="D3232" s="25">
        <f t="shared" si="150"/>
        <v>4741.9628873336551</v>
      </c>
      <c r="E3232">
        <v>1317.4977148472265</v>
      </c>
      <c r="F3232" s="25">
        <f t="shared" si="151"/>
        <v>4539.8221093715238</v>
      </c>
      <c r="G3232">
        <v>2102.7135668411292</v>
      </c>
      <c r="H3232" s="25">
        <f t="shared" si="152"/>
        <v>3754.6062573776208</v>
      </c>
      <c r="K3232">
        <v>56.300915848521932</v>
      </c>
      <c r="L3232">
        <v>3230</v>
      </c>
      <c r="M3232" s="25"/>
      <c r="O3232" s="25"/>
      <c r="Q3232" s="25"/>
    </row>
    <row r="3233" spans="1:17" x14ac:dyDescent="0.25">
      <c r="A3233" s="5">
        <f>+'Net Hash Rate'!B3232</f>
        <v>43052</v>
      </c>
      <c r="B3233">
        <f>+'Net Hash Rate'!G3232</f>
        <v>6517.68017578125</v>
      </c>
      <c r="C3233">
        <v>1229.3512800963169</v>
      </c>
      <c r="D3233" s="25">
        <f t="shared" si="150"/>
        <v>5288.3288956849328</v>
      </c>
      <c r="E3233">
        <v>1449.7961987872495</v>
      </c>
      <c r="F3233" s="25">
        <f t="shared" si="151"/>
        <v>5067.8839769940005</v>
      </c>
      <c r="G3233">
        <v>2306.1144854421791</v>
      </c>
      <c r="H3233" s="25">
        <f t="shared" si="152"/>
        <v>4211.5656903390709</v>
      </c>
      <c r="K3233">
        <v>57.574424600088811</v>
      </c>
      <c r="L3233">
        <v>3231</v>
      </c>
      <c r="M3233" s="25"/>
      <c r="O3233" s="25"/>
      <c r="Q3233" s="25"/>
    </row>
    <row r="3234" spans="1:17" x14ac:dyDescent="0.25">
      <c r="A3234" s="5">
        <f>+'Net Hash Rate'!B3233</f>
        <v>43053</v>
      </c>
      <c r="B3234">
        <f>+'Net Hash Rate'!G3233</f>
        <v>6598.77001953125</v>
      </c>
      <c r="C3234">
        <v>1261.9830382444445</v>
      </c>
      <c r="D3234" s="25">
        <f t="shared" si="150"/>
        <v>5336.7869812868057</v>
      </c>
      <c r="E3234">
        <v>1491.7875094385508</v>
      </c>
      <c r="F3234" s="25">
        <f t="shared" si="151"/>
        <v>5106.9825100926992</v>
      </c>
      <c r="G3234">
        <v>2384.4629777920577</v>
      </c>
      <c r="H3234" s="25">
        <f t="shared" si="152"/>
        <v>4214.3070417391918</v>
      </c>
      <c r="K3234">
        <v>55.735594214220832</v>
      </c>
      <c r="L3234">
        <v>3232</v>
      </c>
      <c r="M3234" s="25"/>
      <c r="O3234" s="25"/>
      <c r="Q3234" s="25"/>
    </row>
    <row r="3235" spans="1:17" x14ac:dyDescent="0.25">
      <c r="A3235" s="5">
        <f>+'Net Hash Rate'!B3234</f>
        <v>43054</v>
      </c>
      <c r="B3235">
        <f>+'Net Hash Rate'!G3234</f>
        <v>7279</v>
      </c>
      <c r="C3235">
        <v>1358.5929437654374</v>
      </c>
      <c r="D3235" s="25">
        <f t="shared" si="150"/>
        <v>5920.4070562345623</v>
      </c>
      <c r="E3235">
        <v>1599.3081163297361</v>
      </c>
      <c r="F3235" s="25">
        <f t="shared" si="151"/>
        <v>5679.6918836702644</v>
      </c>
      <c r="G3235">
        <v>2534.3662041557523</v>
      </c>
      <c r="H3235" s="25">
        <f t="shared" si="152"/>
        <v>4744.6337958442473</v>
      </c>
      <c r="K3235">
        <v>59.028173353582524</v>
      </c>
      <c r="L3235">
        <v>3233</v>
      </c>
      <c r="M3235" s="25"/>
      <c r="O3235" s="25"/>
      <c r="Q3235" s="25"/>
    </row>
    <row r="3236" spans="1:17" x14ac:dyDescent="0.25">
      <c r="A3236" s="5">
        <f>+'Net Hash Rate'!B3235</f>
        <v>43055</v>
      </c>
      <c r="B3236">
        <f>+'Net Hash Rate'!G3235</f>
        <v>7843.93994140625</v>
      </c>
      <c r="C3236">
        <v>1439.5619358134659</v>
      </c>
      <c r="D3236" s="25">
        <f t="shared" si="150"/>
        <v>6404.3780055927837</v>
      </c>
      <c r="E3236">
        <v>1689.6184263725672</v>
      </c>
      <c r="F3236" s="25">
        <f t="shared" si="151"/>
        <v>6154.3215150336828</v>
      </c>
      <c r="G3236">
        <v>2660.9628639493981</v>
      </c>
      <c r="H3236" s="25">
        <f t="shared" si="152"/>
        <v>5182.9770774568515</v>
      </c>
      <c r="K3236">
        <v>61.468139375449645</v>
      </c>
      <c r="L3236">
        <v>3234</v>
      </c>
      <c r="M3236" s="25"/>
      <c r="O3236" s="25"/>
      <c r="Q3236" s="25"/>
    </row>
    <row r="3237" spans="1:17" x14ac:dyDescent="0.25">
      <c r="A3237" s="5">
        <f>+'Net Hash Rate'!B3236</f>
        <v>43056</v>
      </c>
      <c r="B3237">
        <f>+'Net Hash Rate'!G3236</f>
        <v>7689.91015625</v>
      </c>
      <c r="C3237">
        <v>1461.8181538614883</v>
      </c>
      <c r="D3237" s="25">
        <f t="shared" si="150"/>
        <v>6228.0920023885119</v>
      </c>
      <c r="E3237">
        <v>1726.2479461818714</v>
      </c>
      <c r="F3237" s="25">
        <f t="shared" si="151"/>
        <v>5963.6622100681288</v>
      </c>
      <c r="G3237">
        <v>2753.4254744503987</v>
      </c>
      <c r="H3237" s="25">
        <f t="shared" si="152"/>
        <v>4936.4846817996013</v>
      </c>
      <c r="K3237">
        <v>56.526992191644332</v>
      </c>
      <c r="L3237">
        <v>3235</v>
      </c>
      <c r="M3237" s="25"/>
      <c r="O3237" s="25"/>
      <c r="Q3237" s="25"/>
    </row>
    <row r="3238" spans="1:17" x14ac:dyDescent="0.25">
      <c r="A3238" s="5">
        <f>+'Net Hash Rate'!B3237</f>
        <v>43057</v>
      </c>
      <c r="B3238">
        <f>+'Net Hash Rate'!G3237</f>
        <v>7776.93994140625</v>
      </c>
      <c r="C3238">
        <v>1481.1648015538995</v>
      </c>
      <c r="D3238" s="25">
        <f t="shared" si="150"/>
        <v>6295.7751398523505</v>
      </c>
      <c r="E3238">
        <v>1749.6569394069761</v>
      </c>
      <c r="F3238" s="25">
        <f t="shared" si="151"/>
        <v>6027.2830019992743</v>
      </c>
      <c r="G3238">
        <v>2792.6146488972527</v>
      </c>
      <c r="H3238" s="25">
        <f t="shared" si="152"/>
        <v>4984.3252925089973</v>
      </c>
      <c r="K3238">
        <v>56.276732929565334</v>
      </c>
      <c r="L3238">
        <v>3236</v>
      </c>
      <c r="M3238" s="25"/>
      <c r="O3238" s="25"/>
      <c r="Q3238" s="25"/>
    </row>
    <row r="3239" spans="1:17" x14ac:dyDescent="0.25">
      <c r="A3239" s="5">
        <f>+'Net Hash Rate'!B3238</f>
        <v>43058</v>
      </c>
      <c r="B3239">
        <f>+'Net Hash Rate'!G3238</f>
        <v>8033.93994140625</v>
      </c>
      <c r="C3239">
        <v>1535.9779932448728</v>
      </c>
      <c r="D3239" s="25">
        <f t="shared" si="150"/>
        <v>6497.9619481613772</v>
      </c>
      <c r="E3239">
        <v>1815.5816981942137</v>
      </c>
      <c r="F3239" s="25">
        <f t="shared" si="151"/>
        <v>6218.3582432120365</v>
      </c>
      <c r="G3239">
        <v>2901.7022900699321</v>
      </c>
      <c r="H3239" s="25">
        <f t="shared" si="152"/>
        <v>5132.2376513363179</v>
      </c>
      <c r="K3239">
        <v>55.775758330572984</v>
      </c>
      <c r="L3239">
        <v>3237</v>
      </c>
      <c r="M3239" s="25"/>
      <c r="O3239" s="25"/>
      <c r="Q3239" s="25"/>
    </row>
    <row r="3240" spans="1:17" x14ac:dyDescent="0.25">
      <c r="A3240" s="5">
        <f>+'Net Hash Rate'!B3239</f>
        <v>43059</v>
      </c>
      <c r="B3240">
        <f>+'Net Hash Rate'!G3239</f>
        <v>8238.2001953125</v>
      </c>
      <c r="C3240">
        <v>1539.192262270991</v>
      </c>
      <c r="D3240" s="25">
        <f t="shared" si="150"/>
        <v>6699.0079330415092</v>
      </c>
      <c r="E3240">
        <v>1812.2267944645996</v>
      </c>
      <c r="F3240" s="25">
        <f t="shared" si="151"/>
        <v>6425.9734008479008</v>
      </c>
      <c r="G3240">
        <v>2872.8294347706715</v>
      </c>
      <c r="H3240" s="25">
        <f t="shared" si="152"/>
        <v>5365.3707605418285</v>
      </c>
      <c r="K3240">
        <v>58.884928987293748</v>
      </c>
      <c r="L3240">
        <v>3238</v>
      </c>
      <c r="M3240" s="25"/>
      <c r="O3240" s="25"/>
      <c r="Q3240" s="25"/>
    </row>
    <row r="3241" spans="1:17" x14ac:dyDescent="0.25">
      <c r="A3241" s="5">
        <f>+'Net Hash Rate'!B3240</f>
        <v>43060</v>
      </c>
      <c r="B3241">
        <f>+'Net Hash Rate'!G3240</f>
        <v>8095.58984375</v>
      </c>
      <c r="C3241">
        <v>1529.044214014913</v>
      </c>
      <c r="D3241" s="25">
        <f t="shared" si="150"/>
        <v>6566.5456297350865</v>
      </c>
      <c r="E3241">
        <v>1803.6485407673736</v>
      </c>
      <c r="F3241" s="25">
        <f t="shared" si="151"/>
        <v>6291.9413029826264</v>
      </c>
      <c r="G3241">
        <v>2870.3490480373089</v>
      </c>
      <c r="H3241" s="25">
        <f t="shared" si="152"/>
        <v>5225.2407957126907</v>
      </c>
      <c r="K3241">
        <v>57.390608872563853</v>
      </c>
      <c r="L3241">
        <v>3239</v>
      </c>
      <c r="M3241" s="25"/>
      <c r="O3241" s="25"/>
      <c r="Q3241" s="25"/>
    </row>
    <row r="3242" spans="1:17" x14ac:dyDescent="0.25">
      <c r="A3242" s="5">
        <f>+'Net Hash Rate'!B3241</f>
        <v>43061</v>
      </c>
      <c r="B3242">
        <f>+'Net Hash Rate'!G3241</f>
        <v>8230.6904296875</v>
      </c>
      <c r="C3242">
        <v>1423.4074887000713</v>
      </c>
      <c r="D3242" s="25">
        <f t="shared" si="150"/>
        <v>6807.2829409874284</v>
      </c>
      <c r="E3242">
        <v>1652.5373275380068</v>
      </c>
      <c r="F3242" s="25">
        <f t="shared" si="151"/>
        <v>6578.153102149493</v>
      </c>
      <c r="G3242">
        <v>2542.5921865039668</v>
      </c>
      <c r="H3242" s="25">
        <f t="shared" si="152"/>
        <v>5688.0982431835328</v>
      </c>
      <c r="K3242">
        <v>71.302276216959214</v>
      </c>
      <c r="L3242">
        <v>3240</v>
      </c>
      <c r="M3242" s="25"/>
      <c r="O3242" s="25"/>
      <c r="Q3242" s="25"/>
    </row>
    <row r="3243" spans="1:17" x14ac:dyDescent="0.25">
      <c r="A3243" s="5">
        <f>+'Net Hash Rate'!B3242</f>
        <v>43062</v>
      </c>
      <c r="B3243">
        <f>+'Net Hash Rate'!G3242</f>
        <v>8002.64013671875</v>
      </c>
      <c r="C3243">
        <v>1524.3690470610525</v>
      </c>
      <c r="D3243" s="25">
        <f t="shared" si="150"/>
        <v>6478.2710896576973</v>
      </c>
      <c r="E3243">
        <v>1800.7366040314992</v>
      </c>
      <c r="F3243" s="25">
        <f t="shared" si="151"/>
        <v>6201.9035326872508</v>
      </c>
      <c r="G3243">
        <v>2874.2863790831998</v>
      </c>
      <c r="H3243" s="25">
        <f t="shared" si="152"/>
        <v>5128.3537576355502</v>
      </c>
      <c r="K3243">
        <v>56.257871892108803</v>
      </c>
      <c r="L3243">
        <v>3241</v>
      </c>
      <c r="M3243" s="25"/>
      <c r="O3243" s="25"/>
      <c r="Q3243" s="25"/>
    </row>
    <row r="3244" spans="1:17" x14ac:dyDescent="0.25">
      <c r="A3244" s="5">
        <f>+'Net Hash Rate'!B3243</f>
        <v>43063</v>
      </c>
      <c r="B3244">
        <f>+'Net Hash Rate'!G3243</f>
        <v>8201.4599609375</v>
      </c>
      <c r="C3244">
        <v>1541.2119866349858</v>
      </c>
      <c r="D3244" s="25">
        <f t="shared" si="150"/>
        <v>6660.2479743025142</v>
      </c>
      <c r="E3244">
        <v>1816.4196388834846</v>
      </c>
      <c r="F3244" s="25">
        <f t="shared" si="151"/>
        <v>6385.0403220540156</v>
      </c>
      <c r="G3244">
        <v>2885.4637640427782</v>
      </c>
      <c r="H3244" s="25">
        <f t="shared" si="152"/>
        <v>5315.9961968947218</v>
      </c>
      <c r="K3244">
        <v>58.081942881053116</v>
      </c>
      <c r="L3244">
        <v>3242</v>
      </c>
      <c r="M3244" s="25"/>
      <c r="O3244" s="25"/>
      <c r="Q3244" s="25"/>
    </row>
    <row r="3245" spans="1:17" x14ac:dyDescent="0.25">
      <c r="A3245" s="5">
        <f>+'Net Hash Rate'!B3244</f>
        <v>43064</v>
      </c>
      <c r="B3245">
        <f>+'Net Hash Rate'!G3244</f>
        <v>8763.7900390625</v>
      </c>
      <c r="C3245">
        <v>1613.6446357551606</v>
      </c>
      <c r="D3245" s="25">
        <f t="shared" si="150"/>
        <v>7150.1454033073396</v>
      </c>
      <c r="E3245">
        <v>1895.0351690575922</v>
      </c>
      <c r="F3245" s="25">
        <f t="shared" si="151"/>
        <v>6868.7548700049083</v>
      </c>
      <c r="G3245">
        <v>2988.0966956708894</v>
      </c>
      <c r="H3245" s="25">
        <f t="shared" si="152"/>
        <v>5775.6933433916111</v>
      </c>
      <c r="K3245">
        <v>60.984101940252735</v>
      </c>
      <c r="L3245">
        <v>3243</v>
      </c>
      <c r="M3245" s="25"/>
      <c r="O3245" s="25"/>
      <c r="Q3245" s="25"/>
    </row>
    <row r="3246" spans="1:17" x14ac:dyDescent="0.25">
      <c r="A3246" s="5">
        <f>+'Net Hash Rate'!B3245</f>
        <v>43065</v>
      </c>
      <c r="B3246">
        <f>+'Net Hash Rate'!G3245</f>
        <v>9326.58984375</v>
      </c>
      <c r="C3246">
        <v>1669.9376053999467</v>
      </c>
      <c r="D3246" s="25">
        <f t="shared" si="150"/>
        <v>7656.6522383500533</v>
      </c>
      <c r="E3246">
        <v>1951.3330962522966</v>
      </c>
      <c r="F3246" s="25">
        <f t="shared" si="151"/>
        <v>7375.2567474977031</v>
      </c>
      <c r="G3246">
        <v>3044.4138804682457</v>
      </c>
      <c r="H3246" s="25">
        <f t="shared" si="152"/>
        <v>6282.1759632817539</v>
      </c>
      <c r="K3246">
        <v>65.302984480594034</v>
      </c>
      <c r="L3246">
        <v>3244</v>
      </c>
      <c r="M3246" s="25"/>
      <c r="O3246" s="25"/>
      <c r="Q3246" s="25"/>
    </row>
    <row r="3247" spans="1:17" x14ac:dyDescent="0.25">
      <c r="A3247" s="5">
        <f>+'Net Hash Rate'!B3246</f>
        <v>43066</v>
      </c>
      <c r="B3247">
        <f>+'Net Hash Rate'!G3246</f>
        <v>9739.0498046875</v>
      </c>
      <c r="C3247">
        <v>1703.4582187902911</v>
      </c>
      <c r="D3247" s="25">
        <f t="shared" si="150"/>
        <v>8035.5915858972094</v>
      </c>
      <c r="E3247">
        <v>1981.9051800150955</v>
      </c>
      <c r="F3247" s="25">
        <f t="shared" si="151"/>
        <v>7757.1446246724045</v>
      </c>
      <c r="G3247">
        <v>3063.5324008928501</v>
      </c>
      <c r="H3247" s="25">
        <f t="shared" si="152"/>
        <v>6675.5174037946499</v>
      </c>
      <c r="K3247">
        <v>69.260658192578205</v>
      </c>
      <c r="L3247">
        <v>3245</v>
      </c>
      <c r="M3247" s="25"/>
      <c r="O3247" s="25"/>
      <c r="Q3247" s="25"/>
    </row>
    <row r="3248" spans="1:17" x14ac:dyDescent="0.25">
      <c r="A3248" s="5">
        <f>+'Net Hash Rate'!B3247</f>
        <v>43067</v>
      </c>
      <c r="B3248">
        <f>+'Net Hash Rate'!G3247</f>
        <v>9908.23046875</v>
      </c>
      <c r="C3248">
        <v>1710.7809572401779</v>
      </c>
      <c r="D3248" s="25">
        <f t="shared" si="150"/>
        <v>8197.4495115098216</v>
      </c>
      <c r="E3248">
        <v>1985.565690993343</v>
      </c>
      <c r="F3248" s="25">
        <f t="shared" si="151"/>
        <v>7922.6647777566568</v>
      </c>
      <c r="G3248">
        <v>3052.966989257513</v>
      </c>
      <c r="H3248" s="25">
        <f t="shared" si="152"/>
        <v>6855.263479492487</v>
      </c>
      <c r="K3248">
        <v>71.597423040598358</v>
      </c>
      <c r="L3248">
        <v>3246</v>
      </c>
      <c r="M3248" s="25"/>
      <c r="O3248" s="25"/>
      <c r="Q3248" s="25"/>
    </row>
    <row r="3249" spans="1:17" x14ac:dyDescent="0.25">
      <c r="A3249" s="5">
        <f>+'Net Hash Rate'!B3248</f>
        <v>43068</v>
      </c>
      <c r="B3249">
        <f>+'Net Hash Rate'!G3248</f>
        <v>9816.349609375</v>
      </c>
      <c r="C3249">
        <v>1695.8157004272196</v>
      </c>
      <c r="D3249" s="25">
        <f t="shared" si="150"/>
        <v>8120.5339089477802</v>
      </c>
      <c r="E3249">
        <v>1968.39547422647</v>
      </c>
      <c r="F3249" s="25">
        <f t="shared" si="151"/>
        <v>7847.9541351485295</v>
      </c>
      <c r="G3249">
        <v>3027.2316055496585</v>
      </c>
      <c r="H3249" s="25">
        <f t="shared" si="152"/>
        <v>6789.1180038253415</v>
      </c>
      <c r="K3249">
        <v>71.499367358886047</v>
      </c>
      <c r="L3249">
        <v>3247</v>
      </c>
      <c r="M3249" s="25"/>
      <c r="O3249" s="25"/>
      <c r="Q3249" s="25"/>
    </row>
    <row r="3250" spans="1:17" x14ac:dyDescent="0.25">
      <c r="A3250" s="5">
        <f>+'Net Hash Rate'!B3249</f>
        <v>43069</v>
      </c>
      <c r="B3250">
        <f>+'Net Hash Rate'!G3249</f>
        <v>9916.5400390625</v>
      </c>
      <c r="C3250">
        <v>1708.7050235231034</v>
      </c>
      <c r="D3250" s="25">
        <f t="shared" si="150"/>
        <v>8207.8350155393964</v>
      </c>
      <c r="E3250">
        <v>1982.3802907521442</v>
      </c>
      <c r="F3250" s="25">
        <f t="shared" si="151"/>
        <v>7934.159748310356</v>
      </c>
      <c r="G3250">
        <v>3045.4718663033564</v>
      </c>
      <c r="H3250" s="25">
        <f t="shared" si="152"/>
        <v>6871.0681727591436</v>
      </c>
      <c r="K3250">
        <v>71.978751447818709</v>
      </c>
      <c r="L3250">
        <v>3248</v>
      </c>
      <c r="M3250" s="25"/>
      <c r="O3250" s="25"/>
      <c r="Q3250" s="25"/>
    </row>
    <row r="3251" spans="1:17" x14ac:dyDescent="0.25">
      <c r="A3251" s="5">
        <f>+'Net Hash Rate'!B3250</f>
        <v>43070</v>
      </c>
      <c r="B3251">
        <f>+'Net Hash Rate'!G3250</f>
        <v>10859.599609375</v>
      </c>
      <c r="C3251">
        <v>1816.793937045989</v>
      </c>
      <c r="D3251" s="25">
        <f t="shared" si="150"/>
        <v>9042.8056723290101</v>
      </c>
      <c r="E3251">
        <v>2095.7297146123151</v>
      </c>
      <c r="F3251" s="25">
        <f t="shared" si="151"/>
        <v>8763.8698947626854</v>
      </c>
      <c r="G3251">
        <v>3179.25574256871</v>
      </c>
      <c r="H3251" s="25">
        <f t="shared" si="152"/>
        <v>7680.34386680629</v>
      </c>
      <c r="K3251">
        <v>77.805485559947741</v>
      </c>
      <c r="L3251">
        <v>3249</v>
      </c>
      <c r="M3251" s="25"/>
      <c r="O3251" s="25"/>
      <c r="Q3251" s="25"/>
    </row>
    <row r="3252" spans="1:17" x14ac:dyDescent="0.25">
      <c r="A3252" s="5">
        <f>+'Net Hash Rate'!B3251</f>
        <v>43071</v>
      </c>
      <c r="B3252">
        <f>+'Net Hash Rate'!G3251</f>
        <v>10895</v>
      </c>
      <c r="C3252">
        <v>1829.0858022974051</v>
      </c>
      <c r="D3252" s="25">
        <f t="shared" si="150"/>
        <v>9065.9141977025956</v>
      </c>
      <c r="E3252">
        <v>2111.3618698925684</v>
      </c>
      <c r="F3252" s="25">
        <f t="shared" si="151"/>
        <v>8783.6381301074325</v>
      </c>
      <c r="G3252">
        <v>3207.8632544659799</v>
      </c>
      <c r="H3252" s="25">
        <f t="shared" si="152"/>
        <v>7687.1367455340205</v>
      </c>
      <c r="K3252">
        <v>77.081256869751854</v>
      </c>
      <c r="L3252">
        <v>3250</v>
      </c>
      <c r="M3252" s="25"/>
      <c r="O3252" s="25"/>
      <c r="Q3252" s="25"/>
    </row>
    <row r="3253" spans="1:17" x14ac:dyDescent="0.25">
      <c r="A3253" s="5">
        <f>+'Net Hash Rate'!B3252</f>
        <v>43072</v>
      </c>
      <c r="B3253">
        <f>+'Net Hash Rate'!G3252</f>
        <v>11180.900390625</v>
      </c>
      <c r="C3253">
        <v>1863.826476424269</v>
      </c>
      <c r="D3253" s="25">
        <f t="shared" si="150"/>
        <v>9317.0739142007315</v>
      </c>
      <c r="E3253">
        <v>2148.4500432193736</v>
      </c>
      <c r="F3253" s="25">
        <f t="shared" si="151"/>
        <v>9032.4503474056255</v>
      </c>
      <c r="G3253">
        <v>3254.0702884349598</v>
      </c>
      <c r="H3253" s="25">
        <f t="shared" si="152"/>
        <v>7926.8301021900406</v>
      </c>
      <c r="K3253">
        <v>78.563337695008769</v>
      </c>
      <c r="L3253">
        <v>3251</v>
      </c>
      <c r="M3253" s="25"/>
      <c r="O3253" s="25"/>
      <c r="Q3253" s="25"/>
    </row>
    <row r="3254" spans="1:17" x14ac:dyDescent="0.25">
      <c r="A3254" s="5">
        <f>+'Net Hash Rate'!B3253</f>
        <v>43073</v>
      </c>
      <c r="B3254">
        <f>+'Net Hash Rate'!G3253</f>
        <v>11616.900390625</v>
      </c>
      <c r="C3254">
        <v>1897.2123598569797</v>
      </c>
      <c r="D3254" s="25">
        <f t="shared" si="150"/>
        <v>9719.6880307680203</v>
      </c>
      <c r="E3254">
        <v>2177.9375275081093</v>
      </c>
      <c r="F3254" s="25">
        <f t="shared" si="151"/>
        <v>9438.9628631168907</v>
      </c>
      <c r="G3254">
        <v>3268.4144412489195</v>
      </c>
      <c r="H3254" s="25">
        <f t="shared" si="152"/>
        <v>8348.4859493760814</v>
      </c>
      <c r="K3254">
        <v>83.09640161238822</v>
      </c>
      <c r="L3254">
        <v>3252</v>
      </c>
      <c r="M3254" s="25"/>
      <c r="O3254" s="25"/>
      <c r="Q3254" s="25"/>
    </row>
    <row r="3255" spans="1:17" x14ac:dyDescent="0.25">
      <c r="A3255" s="5">
        <f>+'Net Hash Rate'!B3254</f>
        <v>43074</v>
      </c>
      <c r="B3255">
        <f>+'Net Hash Rate'!G3254</f>
        <v>11696.099609375</v>
      </c>
      <c r="C3255">
        <v>1905.7193205784358</v>
      </c>
      <c r="D3255" s="25">
        <f t="shared" si="150"/>
        <v>9790.3802887965649</v>
      </c>
      <c r="E3255">
        <v>2186.6685420399381</v>
      </c>
      <c r="F3255" s="25">
        <f t="shared" si="151"/>
        <v>9509.4310673350628</v>
      </c>
      <c r="G3255">
        <v>3278.0157928071453</v>
      </c>
      <c r="H3255" s="25">
        <f t="shared" si="152"/>
        <v>8418.0838165678542</v>
      </c>
      <c r="K3255">
        <v>83.634019595713397</v>
      </c>
      <c r="L3255">
        <v>3253</v>
      </c>
      <c r="M3255" s="25"/>
      <c r="O3255" s="25"/>
      <c r="Q3255" s="25"/>
    </row>
    <row r="3256" spans="1:17" x14ac:dyDescent="0.25">
      <c r="A3256" s="5">
        <f>+'Net Hash Rate'!B3255</f>
        <v>43075</v>
      </c>
      <c r="B3256">
        <f>+'Net Hash Rate'!G3255</f>
        <v>13709</v>
      </c>
      <c r="C3256">
        <v>2231.6522954807274</v>
      </c>
      <c r="D3256" s="25">
        <f t="shared" si="150"/>
        <v>11477.347704519272</v>
      </c>
      <c r="E3256">
        <v>2560.1737089354783</v>
      </c>
      <c r="F3256" s="25">
        <f t="shared" si="151"/>
        <v>11148.826291064521</v>
      </c>
      <c r="G3256">
        <v>3836.3151395004593</v>
      </c>
      <c r="H3256" s="25">
        <f t="shared" si="152"/>
        <v>9872.6848604995412</v>
      </c>
      <c r="K3256">
        <v>83.847302984528923</v>
      </c>
      <c r="L3256">
        <v>3254</v>
      </c>
      <c r="M3256" s="25"/>
      <c r="O3256" s="25"/>
      <c r="Q3256" s="25"/>
    </row>
    <row r="3257" spans="1:17" x14ac:dyDescent="0.25">
      <c r="A3257" s="5">
        <f>+'Net Hash Rate'!B3256</f>
        <v>43076</v>
      </c>
      <c r="B3257">
        <f>+'Net Hash Rate'!G3256</f>
        <v>16858</v>
      </c>
      <c r="C3257">
        <v>2481.4882895295545</v>
      </c>
      <c r="D3257" s="25">
        <f t="shared" si="150"/>
        <v>14376.511710470446</v>
      </c>
      <c r="E3257">
        <v>2785.1768685993916</v>
      </c>
      <c r="F3257" s="25">
        <f t="shared" si="151"/>
        <v>14072.823131400608</v>
      </c>
      <c r="G3257">
        <v>3964.8551539961745</v>
      </c>
      <c r="H3257" s="25">
        <f t="shared" si="152"/>
        <v>12893.144846003826</v>
      </c>
      <c r="K3257">
        <v>113.61516528151857</v>
      </c>
      <c r="L3257">
        <v>3255</v>
      </c>
      <c r="M3257" s="25"/>
      <c r="O3257" s="25"/>
      <c r="Q3257" s="25"/>
    </row>
    <row r="3258" spans="1:17" x14ac:dyDescent="0.25">
      <c r="A3258" s="5">
        <f>+'Net Hash Rate'!B3257</f>
        <v>43077</v>
      </c>
      <c r="B3258">
        <f>+'Net Hash Rate'!G3257</f>
        <v>16057.099609375</v>
      </c>
      <c r="C3258">
        <v>2323.8560000234775</v>
      </c>
      <c r="D3258" s="25">
        <f t="shared" si="150"/>
        <v>13733.243609351523</v>
      </c>
      <c r="E3258">
        <v>2597.9492008968973</v>
      </c>
      <c r="F3258" s="25">
        <f t="shared" si="151"/>
        <v>13459.150408478103</v>
      </c>
      <c r="G3258">
        <v>3662.6642396896982</v>
      </c>
      <c r="H3258" s="25">
        <f t="shared" si="152"/>
        <v>12394.435369685301</v>
      </c>
      <c r="K3258">
        <v>120.25028186549191</v>
      </c>
      <c r="L3258">
        <v>3256</v>
      </c>
      <c r="M3258" s="25"/>
      <c r="O3258" s="25"/>
      <c r="Q3258" s="25"/>
    </row>
    <row r="3259" spans="1:17" x14ac:dyDescent="0.25">
      <c r="A3259" s="5">
        <f>+'Net Hash Rate'!B3258</f>
        <v>43078</v>
      </c>
      <c r="B3259">
        <f>+'Net Hash Rate'!G3258</f>
        <v>14913.400390625</v>
      </c>
      <c r="C3259">
        <v>2248.1107194315191</v>
      </c>
      <c r="D3259" s="25">
        <f t="shared" si="150"/>
        <v>12665.289671193481</v>
      </c>
      <c r="E3259">
        <v>2536.9457012041698</v>
      </c>
      <c r="F3259" s="25">
        <f t="shared" si="151"/>
        <v>12376.454689420831</v>
      </c>
      <c r="G3259">
        <v>3658.9251879000367</v>
      </c>
      <c r="H3259" s="25">
        <f t="shared" si="152"/>
        <v>11254.475202724963</v>
      </c>
      <c r="K3259">
        <v>105.23896733114621</v>
      </c>
      <c r="L3259">
        <v>3257</v>
      </c>
      <c r="M3259" s="25"/>
      <c r="O3259" s="25"/>
      <c r="Q3259" s="25"/>
    </row>
    <row r="3260" spans="1:17" x14ac:dyDescent="0.25">
      <c r="A3260" s="5">
        <f>+'Net Hash Rate'!B3259</f>
        <v>43079</v>
      </c>
      <c r="B3260">
        <f>+'Net Hash Rate'!G3259</f>
        <v>15037</v>
      </c>
      <c r="C3260">
        <v>2283.2901386615054</v>
      </c>
      <c r="D3260" s="25">
        <f t="shared" si="150"/>
        <v>12753.709861338495</v>
      </c>
      <c r="E3260">
        <v>2580.8345723076868</v>
      </c>
      <c r="F3260" s="25">
        <f t="shared" si="151"/>
        <v>12456.165427692313</v>
      </c>
      <c r="G3260">
        <v>3736.6459248062783</v>
      </c>
      <c r="H3260" s="25">
        <f t="shared" si="152"/>
        <v>11300.354075193722</v>
      </c>
      <c r="K3260">
        <v>102.87170656201997</v>
      </c>
      <c r="L3260">
        <v>3258</v>
      </c>
      <c r="M3260" s="25"/>
      <c r="O3260" s="25"/>
      <c r="Q3260" s="25"/>
    </row>
    <row r="3261" spans="1:17" x14ac:dyDescent="0.25">
      <c r="A3261" s="5">
        <f>+'Net Hash Rate'!B3260</f>
        <v>43080</v>
      </c>
      <c r="B3261">
        <f>+'Net Hash Rate'!G3260</f>
        <v>16699.69921875</v>
      </c>
      <c r="C3261">
        <v>2447.5459482378546</v>
      </c>
      <c r="D3261" s="25">
        <f t="shared" si="150"/>
        <v>14252.153270512146</v>
      </c>
      <c r="E3261">
        <v>2744.3216601243803</v>
      </c>
      <c r="F3261" s="25">
        <f t="shared" si="151"/>
        <v>13955.37755862562</v>
      </c>
      <c r="G3261">
        <v>3897.146912947589</v>
      </c>
      <c r="H3261" s="25">
        <f t="shared" si="152"/>
        <v>12802.552305802412</v>
      </c>
      <c r="K3261">
        <v>115.25595417426784</v>
      </c>
      <c r="L3261">
        <v>3259</v>
      </c>
      <c r="M3261" s="25"/>
      <c r="O3261" s="25"/>
      <c r="Q3261" s="25"/>
    </row>
    <row r="3262" spans="1:17" x14ac:dyDescent="0.25">
      <c r="A3262" s="5">
        <f>+'Net Hash Rate'!B3261</f>
        <v>43081</v>
      </c>
      <c r="B3262">
        <f>+'Net Hash Rate'!G3261</f>
        <v>17178.099609375</v>
      </c>
      <c r="C3262">
        <v>2464.9280760967877</v>
      </c>
      <c r="D3262" s="25">
        <f t="shared" si="150"/>
        <v>14713.171533278211</v>
      </c>
      <c r="E3262">
        <v>2750.0789847826572</v>
      </c>
      <c r="F3262" s="25">
        <f t="shared" si="151"/>
        <v>14428.020624592344</v>
      </c>
      <c r="G3262">
        <v>3857.747689572921</v>
      </c>
      <c r="H3262" s="25">
        <f t="shared" si="152"/>
        <v>13320.351919802079</v>
      </c>
      <c r="K3262">
        <v>123.83482080629764</v>
      </c>
      <c r="L3262">
        <v>3260</v>
      </c>
      <c r="M3262" s="25"/>
      <c r="O3262" s="25"/>
      <c r="Q3262" s="25"/>
    </row>
    <row r="3263" spans="1:17" x14ac:dyDescent="0.25">
      <c r="A3263" s="5">
        <f>+'Net Hash Rate'!B3262</f>
        <v>43082</v>
      </c>
      <c r="B3263">
        <f>+'Net Hash Rate'!G3262</f>
        <v>16407.19921875</v>
      </c>
      <c r="C3263">
        <v>2397.0699996132971</v>
      </c>
      <c r="D3263" s="25">
        <f t="shared" si="150"/>
        <v>14010.129219136703</v>
      </c>
      <c r="E3263">
        <v>2685.7444509157158</v>
      </c>
      <c r="F3263" s="25">
        <f t="shared" si="151"/>
        <v>13721.454767834284</v>
      </c>
      <c r="G3263">
        <v>3807.1003569999611</v>
      </c>
      <c r="H3263" s="25">
        <f t="shared" si="152"/>
        <v>12600.098861750039</v>
      </c>
      <c r="K3263">
        <v>116.47830271859713</v>
      </c>
      <c r="L3263">
        <v>3261</v>
      </c>
      <c r="M3263" s="25"/>
      <c r="O3263" s="25"/>
      <c r="Q3263" s="25"/>
    </row>
    <row r="3264" spans="1:17" x14ac:dyDescent="0.25">
      <c r="A3264" s="5">
        <f>+'Net Hash Rate'!B3263</f>
        <v>43083</v>
      </c>
      <c r="B3264">
        <f>+'Net Hash Rate'!G3263</f>
        <v>16531.099609375</v>
      </c>
      <c r="C3264">
        <v>2398.0931437283516</v>
      </c>
      <c r="D3264" s="25">
        <f t="shared" si="150"/>
        <v>14133.006465646649</v>
      </c>
      <c r="E3264">
        <v>2682.4292175273563</v>
      </c>
      <c r="F3264" s="25">
        <f t="shared" si="151"/>
        <v>13848.670391847643</v>
      </c>
      <c r="G3264">
        <v>3786.9326961995871</v>
      </c>
      <c r="H3264" s="25">
        <f t="shared" si="152"/>
        <v>12744.166913175413</v>
      </c>
      <c r="K3264">
        <v>119.29269144206202</v>
      </c>
      <c r="L3264">
        <v>3262</v>
      </c>
      <c r="M3264" s="25"/>
      <c r="O3264" s="25"/>
      <c r="Q3264" s="25"/>
    </row>
    <row r="3265" spans="1:17" x14ac:dyDescent="0.25">
      <c r="A3265" s="5">
        <f>+'Net Hash Rate'!B3264</f>
        <v>43084</v>
      </c>
      <c r="B3265">
        <f>+'Net Hash Rate'!G3264</f>
        <v>17601.900390625</v>
      </c>
      <c r="C3265">
        <v>2503.8943445757341</v>
      </c>
      <c r="D3265" s="25">
        <f t="shared" si="150"/>
        <v>15098.006046049266</v>
      </c>
      <c r="E3265">
        <v>2787.7423121296729</v>
      </c>
      <c r="F3265" s="25">
        <f t="shared" si="151"/>
        <v>14814.158078495328</v>
      </c>
      <c r="G3265">
        <v>3890.3497420929471</v>
      </c>
      <c r="H3265" s="25">
        <f t="shared" si="152"/>
        <v>13711.550648532053</v>
      </c>
      <c r="K3265">
        <v>127.65712160201589</v>
      </c>
      <c r="L3265">
        <v>3263</v>
      </c>
      <c r="M3265" s="25"/>
      <c r="O3265" s="25"/>
      <c r="Q3265" s="25"/>
    </row>
    <row r="3266" spans="1:17" x14ac:dyDescent="0.25">
      <c r="A3266" s="5">
        <f>+'Net Hash Rate'!B3265</f>
        <v>43085</v>
      </c>
      <c r="B3266">
        <f>+'Net Hash Rate'!G3265</f>
        <v>19343</v>
      </c>
      <c r="C3266">
        <v>2696.0687371762392</v>
      </c>
      <c r="D3266" s="25">
        <f t="shared" si="150"/>
        <v>16646.93126282376</v>
      </c>
      <c r="E3266">
        <v>2986.8113161698993</v>
      </c>
      <c r="F3266" s="25">
        <f t="shared" si="151"/>
        <v>16356.1886838301</v>
      </c>
      <c r="G3266">
        <v>4116.2008642707724</v>
      </c>
      <c r="H3266" s="25">
        <f t="shared" si="152"/>
        <v>15226.799135729227</v>
      </c>
      <c r="K3266">
        <v>137.41583764257749</v>
      </c>
      <c r="L3266">
        <v>3264</v>
      </c>
      <c r="M3266" s="25"/>
      <c r="O3266" s="25"/>
      <c r="Q3266" s="25"/>
    </row>
    <row r="3267" spans="1:17" x14ac:dyDescent="0.25">
      <c r="A3267" s="5">
        <f>+'Net Hash Rate'!B3266</f>
        <v>43086</v>
      </c>
      <c r="B3267">
        <f>+'Net Hash Rate'!G3266</f>
        <v>19086.599609375</v>
      </c>
      <c r="C3267">
        <v>2681.5034365050183</v>
      </c>
      <c r="D3267" s="25">
        <f t="shared" si="150"/>
        <v>16405.09617286998</v>
      </c>
      <c r="E3267">
        <v>2976.4728862593461</v>
      </c>
      <c r="F3267" s="25">
        <f t="shared" si="151"/>
        <v>16110.126723115654</v>
      </c>
      <c r="G3267">
        <v>4122.2817138300243</v>
      </c>
      <c r="H3267" s="25">
        <f t="shared" si="152"/>
        <v>14964.317895544977</v>
      </c>
      <c r="K3267">
        <v>133.47901231019094</v>
      </c>
      <c r="L3267">
        <v>3265</v>
      </c>
      <c r="M3267" s="25"/>
      <c r="O3267" s="25"/>
      <c r="Q3267" s="25"/>
    </row>
    <row r="3268" spans="1:17" x14ac:dyDescent="0.25">
      <c r="A3268" s="5">
        <f>+'Net Hash Rate'!B3267</f>
        <v>43087</v>
      </c>
      <c r="B3268">
        <f>+'Net Hash Rate'!G3267</f>
        <v>18960.5</v>
      </c>
      <c r="C3268">
        <v>2786.5286028554524</v>
      </c>
      <c r="D3268" s="25">
        <f t="shared" ref="D3268:D3331" si="153">+B3268-C3268</f>
        <v>16173.971397144547</v>
      </c>
      <c r="E3268">
        <v>3126.3955899053112</v>
      </c>
      <c r="F3268" s="25">
        <f t="shared" ref="F3268:F3331" si="154">+B3268-E3268</f>
        <v>15834.104410094689</v>
      </c>
      <c r="G3268">
        <v>4446.6089011004915</v>
      </c>
      <c r="H3268" s="25">
        <f t="shared" ref="H3268:H3331" si="155">+B3268-G3268</f>
        <v>14513.891098899509</v>
      </c>
      <c r="K3268">
        <v>114.21389199961412</v>
      </c>
      <c r="L3268">
        <v>3266</v>
      </c>
      <c r="M3268" s="25"/>
      <c r="O3268" s="25"/>
      <c r="Q3268" s="25"/>
    </row>
    <row r="3269" spans="1:17" x14ac:dyDescent="0.25">
      <c r="A3269" s="5">
        <f>+'Net Hash Rate'!B3268</f>
        <v>43088</v>
      </c>
      <c r="B3269">
        <f>+'Net Hash Rate'!G3268</f>
        <v>17608.30078125</v>
      </c>
      <c r="C3269">
        <v>2573.2017244456874</v>
      </c>
      <c r="D3269" s="25">
        <f t="shared" si="153"/>
        <v>15035.099056804313</v>
      </c>
      <c r="E3269">
        <v>2883.2578031817693</v>
      </c>
      <c r="F3269" s="25">
        <f t="shared" si="154"/>
        <v>14725.042978068232</v>
      </c>
      <c r="G3269">
        <v>4087.6706410320794</v>
      </c>
      <c r="H3269" s="25">
        <f t="shared" si="155"/>
        <v>13520.63014021792</v>
      </c>
      <c r="K3269">
        <v>116.37971390022342</v>
      </c>
      <c r="L3269">
        <v>3267</v>
      </c>
      <c r="M3269" s="25"/>
      <c r="O3269" s="25"/>
      <c r="Q3269" s="25"/>
    </row>
    <row r="3270" spans="1:17" x14ac:dyDescent="0.25">
      <c r="A3270" s="5">
        <f>+'Net Hash Rate'!B3269</f>
        <v>43089</v>
      </c>
      <c r="B3270">
        <f>+'Net Hash Rate'!G3269</f>
        <v>16454.69921875</v>
      </c>
      <c r="C3270">
        <v>2374.2800025054926</v>
      </c>
      <c r="D3270" s="25">
        <f t="shared" si="153"/>
        <v>14080.419216244507</v>
      </c>
      <c r="E3270">
        <v>2652.4433243878693</v>
      </c>
      <c r="F3270" s="25">
        <f t="shared" si="154"/>
        <v>13802.25589436213</v>
      </c>
      <c r="G3270">
        <v>3732.96874823996</v>
      </c>
      <c r="H3270" s="25">
        <f t="shared" si="155"/>
        <v>12721.73047051004</v>
      </c>
      <c r="K3270">
        <v>121.48620418502341</v>
      </c>
      <c r="L3270">
        <v>3268</v>
      </c>
      <c r="M3270" s="25"/>
      <c r="O3270" s="25"/>
      <c r="Q3270" s="25"/>
    </row>
    <row r="3271" spans="1:17" x14ac:dyDescent="0.25">
      <c r="A3271" s="5">
        <f>+'Net Hash Rate'!B3270</f>
        <v>43090</v>
      </c>
      <c r="B3271">
        <f>+'Net Hash Rate'!G3270</f>
        <v>15561</v>
      </c>
      <c r="C3271">
        <v>2220.7215885699825</v>
      </c>
      <c r="D3271" s="25">
        <f t="shared" si="153"/>
        <v>13340.278411430018</v>
      </c>
      <c r="E3271">
        <v>2474.3862315060896</v>
      </c>
      <c r="F3271" s="25">
        <f t="shared" si="154"/>
        <v>13086.613768493909</v>
      </c>
      <c r="G3271">
        <v>3459.7465369913962</v>
      </c>
      <c r="H3271" s="25">
        <f t="shared" si="155"/>
        <v>12101.253463008605</v>
      </c>
      <c r="K3271">
        <v>126.2165188527927</v>
      </c>
      <c r="L3271">
        <v>3269</v>
      </c>
      <c r="M3271" s="25"/>
      <c r="O3271" s="25"/>
      <c r="Q3271" s="25"/>
    </row>
    <row r="3272" spans="1:17" x14ac:dyDescent="0.25">
      <c r="A3272" s="5">
        <f>+'Net Hash Rate'!B3271</f>
        <v>43091</v>
      </c>
      <c r="B3272">
        <f>+'Net Hash Rate'!G3271</f>
        <v>13857.099609375</v>
      </c>
      <c r="C3272">
        <v>2017.1320606568916</v>
      </c>
      <c r="D3272" s="25">
        <f t="shared" si="153"/>
        <v>11839.967548718108</v>
      </c>
      <c r="E3272">
        <v>2258.1255285517741</v>
      </c>
      <c r="F3272" s="25">
        <f t="shared" si="154"/>
        <v>11598.974080823225</v>
      </c>
      <c r="G3272">
        <v>3194.2646545894463</v>
      </c>
      <c r="H3272" s="25">
        <f t="shared" si="155"/>
        <v>10662.834954785554</v>
      </c>
      <c r="K3272">
        <v>117.91158642240863</v>
      </c>
      <c r="L3272">
        <v>3270</v>
      </c>
      <c r="M3272" s="25"/>
      <c r="O3272" s="25"/>
      <c r="Q3272" s="25"/>
    </row>
    <row r="3273" spans="1:17" x14ac:dyDescent="0.25">
      <c r="A3273" s="5">
        <f>+'Net Hash Rate'!B3272</f>
        <v>43092</v>
      </c>
      <c r="B3273">
        <f>+'Net Hash Rate'!G3272</f>
        <v>14548.7001953125</v>
      </c>
      <c r="C3273">
        <v>2148.2343137448961</v>
      </c>
      <c r="D3273" s="25">
        <f t="shared" si="153"/>
        <v>12400.465881567605</v>
      </c>
      <c r="E3273">
        <v>2412.8691211919167</v>
      </c>
      <c r="F3273" s="25">
        <f t="shared" si="154"/>
        <v>12135.831074120582</v>
      </c>
      <c r="G3273">
        <v>3440.8430307198655</v>
      </c>
      <c r="H3273" s="25">
        <f t="shared" si="155"/>
        <v>11107.857164592635</v>
      </c>
      <c r="K3273">
        <v>112.46108704623224</v>
      </c>
      <c r="L3273">
        <v>3271</v>
      </c>
      <c r="M3273" s="25"/>
      <c r="O3273" s="25"/>
      <c r="Q3273" s="25"/>
    </row>
    <row r="3274" spans="1:17" x14ac:dyDescent="0.25">
      <c r="A3274" s="5">
        <f>+'Net Hash Rate'!B3273</f>
        <v>43093</v>
      </c>
      <c r="B3274">
        <f>+'Net Hash Rate'!G3273</f>
        <v>13975.400390625</v>
      </c>
      <c r="C3274">
        <v>2161.5224735180773</v>
      </c>
      <c r="D3274" s="25">
        <f t="shared" si="153"/>
        <v>11813.877917106922</v>
      </c>
      <c r="E3274">
        <v>2453.1099494268979</v>
      </c>
      <c r="F3274" s="25">
        <f t="shared" si="154"/>
        <v>11522.290441198102</v>
      </c>
      <c r="G3274">
        <v>3585.7814995947119</v>
      </c>
      <c r="H3274" s="25">
        <f t="shared" si="155"/>
        <v>10389.618891030288</v>
      </c>
      <c r="K3274">
        <v>97.23773942171195</v>
      </c>
      <c r="L3274">
        <v>3272</v>
      </c>
      <c r="M3274" s="25"/>
      <c r="O3274" s="25"/>
      <c r="Q3274" s="25"/>
    </row>
    <row r="3275" spans="1:17" x14ac:dyDescent="0.25">
      <c r="A3275" s="5">
        <f>+'Net Hash Rate'!B3274</f>
        <v>43094</v>
      </c>
      <c r="B3275">
        <f>+'Net Hash Rate'!G3274</f>
        <v>13917</v>
      </c>
      <c r="C3275">
        <v>2185.3958434341548</v>
      </c>
      <c r="D3275" s="25">
        <f t="shared" si="153"/>
        <v>11731.604156565845</v>
      </c>
      <c r="E3275">
        <v>2488.323970035925</v>
      </c>
      <c r="F3275" s="25">
        <f t="shared" si="154"/>
        <v>11428.676029964075</v>
      </c>
      <c r="G3275">
        <v>3665.0482778204996</v>
      </c>
      <c r="H3275" s="25">
        <f t="shared" si="155"/>
        <v>10251.951722179499</v>
      </c>
      <c r="K3275">
        <v>92.945644538223391</v>
      </c>
      <c r="L3275">
        <v>3273</v>
      </c>
      <c r="M3275" s="25"/>
      <c r="O3275" s="25"/>
      <c r="Q3275" s="25"/>
    </row>
    <row r="3276" spans="1:17" x14ac:dyDescent="0.25">
      <c r="A3276" s="5">
        <f>+'Net Hash Rate'!B3275</f>
        <v>43095</v>
      </c>
      <c r="B3276">
        <f>+'Net Hash Rate'!G3275</f>
        <v>15745.2998046875</v>
      </c>
      <c r="C3276">
        <v>2367.8348628488652</v>
      </c>
      <c r="D3276" s="25">
        <f t="shared" si="153"/>
        <v>13377.464941838634</v>
      </c>
      <c r="E3276">
        <v>2670.6137722150215</v>
      </c>
      <c r="F3276" s="25">
        <f t="shared" si="154"/>
        <v>13074.686032472478</v>
      </c>
      <c r="G3276">
        <v>3846.7584456478576</v>
      </c>
      <c r="H3276" s="25">
        <f t="shared" si="155"/>
        <v>11898.541359039642</v>
      </c>
      <c r="K3276">
        <v>106.03749094553461</v>
      </c>
      <c r="L3276">
        <v>3274</v>
      </c>
      <c r="M3276" s="25"/>
      <c r="O3276" s="25"/>
      <c r="Q3276" s="25"/>
    </row>
    <row r="3277" spans="1:17" x14ac:dyDescent="0.25">
      <c r="A3277" s="5">
        <f>+'Net Hash Rate'!B3276</f>
        <v>43096</v>
      </c>
      <c r="B3277">
        <f>+'Net Hash Rate'!G3276</f>
        <v>15378.2998046875</v>
      </c>
      <c r="C3277">
        <v>2334.4776776210665</v>
      </c>
      <c r="D3277" s="25">
        <f t="shared" si="153"/>
        <v>13043.822127066433</v>
      </c>
      <c r="E3277">
        <v>2638.5324316636147</v>
      </c>
      <c r="F3277" s="25">
        <f t="shared" si="154"/>
        <v>12739.767373023886</v>
      </c>
      <c r="G3277">
        <v>3819.6331237418945</v>
      </c>
      <c r="H3277" s="25">
        <f t="shared" si="155"/>
        <v>11558.666680945606</v>
      </c>
      <c r="K3277">
        <v>102.95899895904498</v>
      </c>
      <c r="L3277">
        <v>3275</v>
      </c>
      <c r="M3277" s="25"/>
      <c r="O3277" s="25"/>
      <c r="Q3277" s="25"/>
    </row>
    <row r="3278" spans="1:17" x14ac:dyDescent="0.25">
      <c r="A3278" s="5">
        <f>+'Net Hash Rate'!B3277</f>
        <v>43097</v>
      </c>
      <c r="B3278">
        <f>+'Net Hash Rate'!G3277</f>
        <v>14428.7998046875</v>
      </c>
      <c r="C3278">
        <v>2228.3944425559898</v>
      </c>
      <c r="D3278" s="25">
        <f t="shared" si="153"/>
        <v>12200.405362131511</v>
      </c>
      <c r="E3278">
        <v>2528.1999995425372</v>
      </c>
      <c r="F3278" s="25">
        <f t="shared" si="154"/>
        <v>11900.599805144962</v>
      </c>
      <c r="G3278">
        <v>3692.7946856567819</v>
      </c>
      <c r="H3278" s="25">
        <f t="shared" si="155"/>
        <v>10736.005119030719</v>
      </c>
      <c r="K3278">
        <v>97.666544821347159</v>
      </c>
      <c r="L3278">
        <v>3276</v>
      </c>
      <c r="M3278" s="25"/>
      <c r="O3278" s="25"/>
      <c r="Q3278" s="25"/>
    </row>
    <row r="3279" spans="1:17" x14ac:dyDescent="0.25">
      <c r="A3279" s="5">
        <f>+'Net Hash Rate'!B3278</f>
        <v>43098</v>
      </c>
      <c r="B3279">
        <f>+'Net Hash Rate'!G3278</f>
        <v>14427.900390625</v>
      </c>
      <c r="C3279">
        <v>2251.3424888030991</v>
      </c>
      <c r="D3279" s="25">
        <f t="shared" si="153"/>
        <v>12176.557901821901</v>
      </c>
      <c r="E3279">
        <v>2559.9409032781155</v>
      </c>
      <c r="F3279" s="25">
        <f t="shared" si="154"/>
        <v>11867.959487346885</v>
      </c>
      <c r="G3279">
        <v>3758.6914443063156</v>
      </c>
      <c r="H3279" s="25">
        <f t="shared" si="155"/>
        <v>10669.208946318684</v>
      </c>
      <c r="K3279">
        <v>94.698279685226453</v>
      </c>
      <c r="L3279">
        <v>3277</v>
      </c>
      <c r="M3279" s="25"/>
      <c r="O3279" s="25"/>
      <c r="Q3279" s="25"/>
    </row>
    <row r="3280" spans="1:17" x14ac:dyDescent="0.25">
      <c r="A3280" s="5">
        <f>+'Net Hash Rate'!B3279</f>
        <v>43099</v>
      </c>
      <c r="B3280">
        <f>+'Net Hash Rate'!G3279</f>
        <v>12629.7998046875</v>
      </c>
      <c r="C3280">
        <v>2050.7977267883302</v>
      </c>
      <c r="D3280" s="25">
        <f t="shared" si="153"/>
        <v>10579.002077899169</v>
      </c>
      <c r="E3280">
        <v>2351.4823731430615</v>
      </c>
      <c r="F3280" s="25">
        <f t="shared" si="154"/>
        <v>10278.317431544438</v>
      </c>
      <c r="G3280">
        <v>3519.4918819080117</v>
      </c>
      <c r="H3280" s="25">
        <f t="shared" si="155"/>
        <v>9110.3079227794879</v>
      </c>
      <c r="K3280">
        <v>84.43931306357679</v>
      </c>
      <c r="L3280">
        <v>3278</v>
      </c>
      <c r="M3280" s="25"/>
      <c r="O3280" s="25"/>
      <c r="Q3280" s="25"/>
    </row>
    <row r="3281" spans="1:17" x14ac:dyDescent="0.25">
      <c r="A3281" s="5">
        <f>+'Net Hash Rate'!B3280</f>
        <v>43100</v>
      </c>
      <c r="B3281">
        <f>+'Net Hash Rate'!G3280</f>
        <v>13860.099609375</v>
      </c>
      <c r="C3281">
        <v>2266.3980954305171</v>
      </c>
      <c r="D3281" s="25">
        <f t="shared" si="153"/>
        <v>11593.701513944483</v>
      </c>
      <c r="E3281">
        <v>2602.4138758716326</v>
      </c>
      <c r="F3281" s="25">
        <f t="shared" si="154"/>
        <v>11257.685733503367</v>
      </c>
      <c r="G3281">
        <v>3907.6671749951433</v>
      </c>
      <c r="H3281" s="25">
        <f t="shared" si="155"/>
        <v>9952.4324343798562</v>
      </c>
      <c r="K3281">
        <v>82.808264531322806</v>
      </c>
      <c r="L3281">
        <v>3279</v>
      </c>
      <c r="M3281" s="25"/>
      <c r="O3281" s="25"/>
      <c r="Q3281" s="25"/>
    </row>
    <row r="3282" spans="1:17" x14ac:dyDescent="0.25">
      <c r="A3282" s="5">
        <f>+'Net Hash Rate'!B3281</f>
        <v>43101</v>
      </c>
      <c r="B3282">
        <f>+'Net Hash Rate'!G3281</f>
        <v>13412.400390625</v>
      </c>
      <c r="C3282">
        <v>2268.2527879797594</v>
      </c>
      <c r="D3282" s="25">
        <f t="shared" si="153"/>
        <v>11144.14760264524</v>
      </c>
      <c r="E3282">
        <v>2622.063681269085</v>
      </c>
      <c r="F3282" s="25">
        <f t="shared" si="154"/>
        <v>10790.336709355915</v>
      </c>
      <c r="G3282">
        <v>3996.442096251466</v>
      </c>
      <c r="H3282" s="25">
        <f t="shared" si="155"/>
        <v>9415.9582943735331</v>
      </c>
      <c r="K3282">
        <v>75.593925324615057</v>
      </c>
      <c r="L3282">
        <v>3280</v>
      </c>
      <c r="M3282" s="25"/>
      <c r="O3282" s="25"/>
      <c r="Q3282" s="25"/>
    </row>
    <row r="3283" spans="1:17" x14ac:dyDescent="0.25">
      <c r="A3283" s="5">
        <f>+'Net Hash Rate'!B3282</f>
        <v>43102</v>
      </c>
      <c r="B3283">
        <f>+'Net Hash Rate'!G3282</f>
        <v>14740.7998046875</v>
      </c>
      <c r="C3283">
        <v>2356.041784474261</v>
      </c>
      <c r="D3283" s="25">
        <f t="shared" si="153"/>
        <v>12384.758020213239</v>
      </c>
      <c r="E3283">
        <v>2692.6581838568163</v>
      </c>
      <c r="F3283" s="25">
        <f t="shared" si="154"/>
        <v>12048.141620830684</v>
      </c>
      <c r="G3283">
        <v>4000.2445872583553</v>
      </c>
      <c r="H3283" s="25">
        <f t="shared" si="155"/>
        <v>10740.555217429144</v>
      </c>
      <c r="K3283">
        <v>88.300567955192989</v>
      </c>
      <c r="L3283">
        <v>3281</v>
      </c>
      <c r="M3283" s="25"/>
      <c r="O3283" s="25"/>
      <c r="Q3283" s="25"/>
    </row>
    <row r="3284" spans="1:17" x14ac:dyDescent="0.25">
      <c r="A3284" s="5">
        <f>+'Net Hash Rate'!B3283</f>
        <v>43103</v>
      </c>
      <c r="B3284">
        <f>+'Net Hash Rate'!G3283</f>
        <v>15134.7001953125</v>
      </c>
      <c r="C3284">
        <v>2345.2158322376704</v>
      </c>
      <c r="D3284" s="25">
        <f t="shared" si="153"/>
        <v>12789.484363074829</v>
      </c>
      <c r="E3284">
        <v>2662.6664059509567</v>
      </c>
      <c r="F3284" s="25">
        <f t="shared" si="154"/>
        <v>12472.033789361543</v>
      </c>
      <c r="G3284">
        <v>3895.8031595402131</v>
      </c>
      <c r="H3284" s="25">
        <f t="shared" si="155"/>
        <v>11238.897035772286</v>
      </c>
      <c r="K3284">
        <v>96.691469517085849</v>
      </c>
      <c r="L3284">
        <v>3282</v>
      </c>
      <c r="M3284" s="25"/>
      <c r="O3284" s="25"/>
      <c r="Q3284" s="25"/>
    </row>
    <row r="3285" spans="1:17" x14ac:dyDescent="0.25">
      <c r="A3285" s="5">
        <f>+'Net Hash Rate'!B3284</f>
        <v>43104</v>
      </c>
      <c r="B3285">
        <f>+'Net Hash Rate'!G3284</f>
        <v>15155.2001953125</v>
      </c>
      <c r="C3285">
        <v>2353.9341579152629</v>
      </c>
      <c r="D3285" s="25">
        <f t="shared" si="153"/>
        <v>12801.266037397238</v>
      </c>
      <c r="E3285">
        <v>2673.929816652987</v>
      </c>
      <c r="F3285" s="25">
        <f t="shared" si="154"/>
        <v>12481.270378659512</v>
      </c>
      <c r="G3285">
        <v>3916.9529530196783</v>
      </c>
      <c r="H3285" s="25">
        <f t="shared" si="155"/>
        <v>11238.247242292822</v>
      </c>
      <c r="K3285">
        <v>96.010797805649815</v>
      </c>
      <c r="L3285">
        <v>3283</v>
      </c>
      <c r="M3285" s="25"/>
      <c r="O3285" s="25"/>
      <c r="Q3285" s="25"/>
    </row>
    <row r="3286" spans="1:17" x14ac:dyDescent="0.25">
      <c r="A3286" s="5">
        <f>+'Net Hash Rate'!B3285</f>
        <v>43105</v>
      </c>
      <c r="B3286">
        <f>+'Net Hash Rate'!G3285</f>
        <v>16937.19921875</v>
      </c>
      <c r="C3286">
        <v>2518.7802790071996</v>
      </c>
      <c r="D3286" s="25">
        <f t="shared" si="153"/>
        <v>14418.4189397428</v>
      </c>
      <c r="E3286">
        <v>2833.679229766512</v>
      </c>
      <c r="F3286" s="25">
        <f t="shared" si="154"/>
        <v>14103.519988983488</v>
      </c>
      <c r="G3286">
        <v>4056.9042039910673</v>
      </c>
      <c r="H3286" s="25">
        <f t="shared" si="155"/>
        <v>12880.295014758933</v>
      </c>
      <c r="K3286">
        <v>109.88987220167547</v>
      </c>
      <c r="L3286">
        <v>3284</v>
      </c>
      <c r="M3286" s="25"/>
      <c r="O3286" s="25"/>
      <c r="Q3286" s="25"/>
    </row>
    <row r="3287" spans="1:17" x14ac:dyDescent="0.25">
      <c r="A3287" s="5">
        <f>+'Net Hash Rate'!B3286</f>
        <v>43106</v>
      </c>
      <c r="B3287">
        <f>+'Net Hash Rate'!G3286</f>
        <v>17135.80078125</v>
      </c>
      <c r="C3287">
        <v>2576.6151899191505</v>
      </c>
      <c r="D3287" s="25">
        <f t="shared" si="153"/>
        <v>14559.18559133085</v>
      </c>
      <c r="E3287">
        <v>2906.0078807970131</v>
      </c>
      <c r="F3287" s="25">
        <f t="shared" si="154"/>
        <v>14229.792900452987</v>
      </c>
      <c r="G3287">
        <v>4185.533788512068</v>
      </c>
      <c r="H3287" s="25">
        <f t="shared" si="155"/>
        <v>12950.266992737932</v>
      </c>
      <c r="K3287">
        <v>106.08020878080262</v>
      </c>
      <c r="L3287">
        <v>3285</v>
      </c>
      <c r="M3287" s="25"/>
      <c r="O3287" s="25"/>
      <c r="Q3287" s="25"/>
    </row>
    <row r="3288" spans="1:17" x14ac:dyDescent="0.25">
      <c r="A3288" s="5">
        <f>+'Net Hash Rate'!B3287</f>
        <v>43107</v>
      </c>
      <c r="B3288">
        <f>+'Net Hash Rate'!G3287</f>
        <v>16178.5</v>
      </c>
      <c r="C3288">
        <v>2475.4024968041576</v>
      </c>
      <c r="D3288" s="25">
        <f t="shared" si="153"/>
        <v>13703.097503195842</v>
      </c>
      <c r="E3288">
        <v>2802.7026502175295</v>
      </c>
      <c r="F3288" s="25">
        <f t="shared" si="154"/>
        <v>13375.797349782471</v>
      </c>
      <c r="G3288">
        <v>4074.100096151768</v>
      </c>
      <c r="H3288" s="25">
        <f t="shared" si="155"/>
        <v>12104.399903848232</v>
      </c>
      <c r="K3288">
        <v>100.48096117490688</v>
      </c>
      <c r="L3288">
        <v>3286</v>
      </c>
      <c r="M3288" s="25"/>
      <c r="O3288" s="25"/>
      <c r="Q3288" s="25"/>
    </row>
    <row r="3289" spans="1:17" x14ac:dyDescent="0.25">
      <c r="A3289" s="5">
        <f>+'Net Hash Rate'!B3288</f>
        <v>43108</v>
      </c>
      <c r="B3289">
        <f>+'Net Hash Rate'!G3288</f>
        <v>14970.400390625</v>
      </c>
      <c r="C3289">
        <v>2356.9735429592256</v>
      </c>
      <c r="D3289" s="25">
        <f t="shared" si="153"/>
        <v>12613.426847665774</v>
      </c>
      <c r="E3289">
        <v>2685.182450051911</v>
      </c>
      <c r="F3289" s="25">
        <f t="shared" si="154"/>
        <v>12285.217940573089</v>
      </c>
      <c r="G3289">
        <v>3960.1099496534448</v>
      </c>
      <c r="H3289" s="25">
        <f t="shared" si="155"/>
        <v>11010.290440971556</v>
      </c>
      <c r="K3289">
        <v>92.234621852749015</v>
      </c>
      <c r="L3289">
        <v>3287</v>
      </c>
      <c r="M3289" s="25"/>
      <c r="O3289" s="25"/>
      <c r="Q3289" s="25"/>
    </row>
    <row r="3290" spans="1:17" x14ac:dyDescent="0.25">
      <c r="A3290" s="5">
        <f>+'Net Hash Rate'!B3289</f>
        <v>43109</v>
      </c>
      <c r="B3290">
        <f>+'Net Hash Rate'!G3289</f>
        <v>14439.5</v>
      </c>
      <c r="C3290">
        <v>2283.3013972827634</v>
      </c>
      <c r="D3290" s="25">
        <f t="shared" si="153"/>
        <v>12156.198602717237</v>
      </c>
      <c r="E3290">
        <v>2603.6547775389854</v>
      </c>
      <c r="F3290" s="25">
        <f t="shared" si="154"/>
        <v>11835.845222461016</v>
      </c>
      <c r="G3290">
        <v>3848.067483144283</v>
      </c>
      <c r="H3290" s="25">
        <f t="shared" si="155"/>
        <v>10591.432516855717</v>
      </c>
      <c r="K3290">
        <v>91.070918693559435</v>
      </c>
      <c r="L3290">
        <v>3288</v>
      </c>
      <c r="M3290" s="25"/>
      <c r="O3290" s="25"/>
      <c r="Q3290" s="25"/>
    </row>
    <row r="3291" spans="1:17" x14ac:dyDescent="0.25">
      <c r="A3291" s="5">
        <f>+'Net Hash Rate'!B3290</f>
        <v>43110</v>
      </c>
      <c r="B3291">
        <f>+'Net Hash Rate'!G3290</f>
        <v>14890.7001953125</v>
      </c>
      <c r="C3291">
        <v>2340.5586175777639</v>
      </c>
      <c r="D3291" s="25">
        <f t="shared" si="153"/>
        <v>12550.141577734736</v>
      </c>
      <c r="E3291">
        <v>2665.5443762443897</v>
      </c>
      <c r="F3291" s="25">
        <f t="shared" si="154"/>
        <v>12225.15581906811</v>
      </c>
      <c r="G3291">
        <v>3927.9515557849031</v>
      </c>
      <c r="H3291" s="25">
        <f t="shared" si="155"/>
        <v>10962.748639527597</v>
      </c>
      <c r="K3291">
        <v>92.682029853071256</v>
      </c>
      <c r="L3291">
        <v>3289</v>
      </c>
      <c r="M3291" s="25"/>
      <c r="O3291" s="25"/>
      <c r="Q3291" s="25"/>
    </row>
    <row r="3292" spans="1:17" x14ac:dyDescent="0.25">
      <c r="A3292" s="5">
        <f>+'Net Hash Rate'!B3291</f>
        <v>43111</v>
      </c>
      <c r="B3292">
        <f>+'Net Hash Rate'!G3291</f>
        <v>13287.2998046875</v>
      </c>
      <c r="C3292">
        <v>2218.2974856304004</v>
      </c>
      <c r="D3292" s="25">
        <f t="shared" si="153"/>
        <v>11069.002319057099</v>
      </c>
      <c r="E3292">
        <v>2557.8167360506459</v>
      </c>
      <c r="F3292" s="25">
        <f t="shared" si="154"/>
        <v>10729.483068636855</v>
      </c>
      <c r="G3292">
        <v>3876.6792643080908</v>
      </c>
      <c r="H3292" s="25">
        <f t="shared" si="155"/>
        <v>9410.6205403794083</v>
      </c>
      <c r="K3292">
        <v>78.244769723233659</v>
      </c>
      <c r="L3292">
        <v>3290</v>
      </c>
      <c r="M3292" s="25"/>
      <c r="O3292" s="25"/>
      <c r="Q3292" s="25"/>
    </row>
    <row r="3293" spans="1:17" x14ac:dyDescent="0.25">
      <c r="A3293" s="5">
        <f>+'Net Hash Rate'!B3292</f>
        <v>43112</v>
      </c>
      <c r="B3293">
        <f>+'Net Hash Rate'!G3292</f>
        <v>13812.7001953125</v>
      </c>
      <c r="C3293">
        <v>2278.5771912386404</v>
      </c>
      <c r="D3293" s="25">
        <f t="shared" si="153"/>
        <v>11534.123004073859</v>
      </c>
      <c r="E3293">
        <v>2621.0504229687526</v>
      </c>
      <c r="F3293" s="25">
        <f t="shared" si="154"/>
        <v>11191.649772343748</v>
      </c>
      <c r="G3293">
        <v>3951.3876916243744</v>
      </c>
      <c r="H3293" s="25">
        <f t="shared" si="155"/>
        <v>9861.3125036881247</v>
      </c>
      <c r="K3293">
        <v>80.829368969753816</v>
      </c>
      <c r="L3293">
        <v>3291</v>
      </c>
      <c r="M3293" s="25"/>
      <c r="O3293" s="25"/>
      <c r="Q3293" s="25"/>
    </row>
    <row r="3294" spans="1:17" x14ac:dyDescent="0.25">
      <c r="A3294" s="5">
        <f>+'Net Hash Rate'!B3293</f>
        <v>43113</v>
      </c>
      <c r="B3294">
        <f>+'Net Hash Rate'!G3293</f>
        <v>14188.7998046875</v>
      </c>
      <c r="C3294">
        <v>2448.7912191734831</v>
      </c>
      <c r="D3294" s="25">
        <f t="shared" si="153"/>
        <v>11740.008585514017</v>
      </c>
      <c r="E3294">
        <v>2841.8751501123438</v>
      </c>
      <c r="F3294" s="25">
        <f t="shared" si="154"/>
        <v>11346.924654575156</v>
      </c>
      <c r="G3294">
        <v>4368.8096798443512</v>
      </c>
      <c r="H3294" s="25">
        <f t="shared" si="155"/>
        <v>9819.9901248431488</v>
      </c>
      <c r="K3294">
        <v>71.679400727311901</v>
      </c>
      <c r="L3294">
        <v>3292</v>
      </c>
      <c r="M3294" s="25"/>
      <c r="O3294" s="25"/>
      <c r="Q3294" s="25"/>
    </row>
    <row r="3295" spans="1:17" x14ac:dyDescent="0.25">
      <c r="A3295" s="5">
        <f>+'Net Hash Rate'!B3294</f>
        <v>43114</v>
      </c>
      <c r="B3295">
        <f>+'Net Hash Rate'!G3294</f>
        <v>13619</v>
      </c>
      <c r="C3295">
        <v>2416.273863296989</v>
      </c>
      <c r="D3295" s="25">
        <f t="shared" si="153"/>
        <v>11202.726136703011</v>
      </c>
      <c r="E3295">
        <v>2818.6943897349902</v>
      </c>
      <c r="F3295" s="25">
        <f t="shared" si="154"/>
        <v>10800.30561026501</v>
      </c>
      <c r="G3295">
        <v>4381.8969246834095</v>
      </c>
      <c r="H3295" s="25">
        <f t="shared" si="155"/>
        <v>9237.1030753165905</v>
      </c>
      <c r="K3295">
        <v>66.812055950703112</v>
      </c>
      <c r="L3295">
        <v>3293</v>
      </c>
      <c r="M3295" s="25"/>
      <c r="O3295" s="25"/>
      <c r="Q3295" s="25"/>
    </row>
    <row r="3296" spans="1:17" x14ac:dyDescent="0.25">
      <c r="A3296" s="5">
        <f>+'Net Hash Rate'!B3295</f>
        <v>43115</v>
      </c>
      <c r="B3296">
        <f>+'Net Hash Rate'!G3295</f>
        <v>13585.900390625</v>
      </c>
      <c r="C3296">
        <v>2397.3343007227118</v>
      </c>
      <c r="D3296" s="25">
        <f t="shared" si="153"/>
        <v>11188.566089902288</v>
      </c>
      <c r="E3296">
        <v>2793.7895118796437</v>
      </c>
      <c r="F3296" s="25">
        <f t="shared" si="154"/>
        <v>10792.110878745356</v>
      </c>
      <c r="G3296">
        <v>4333.8197796187396</v>
      </c>
      <c r="H3296" s="25">
        <f t="shared" si="155"/>
        <v>9252.0806110062604</v>
      </c>
      <c r="K3296">
        <v>67.731632376340045</v>
      </c>
      <c r="L3296">
        <v>3294</v>
      </c>
      <c r="M3296" s="25"/>
      <c r="O3296" s="25"/>
      <c r="Q3296" s="25"/>
    </row>
    <row r="3297" spans="1:17" x14ac:dyDescent="0.25">
      <c r="A3297" s="5">
        <f>+'Net Hash Rate'!B3296</f>
        <v>43116</v>
      </c>
      <c r="B3297">
        <f>+'Net Hash Rate'!G3296</f>
        <v>11348</v>
      </c>
      <c r="C3297">
        <v>2146.9542402946231</v>
      </c>
      <c r="D3297" s="25">
        <f t="shared" si="153"/>
        <v>9201.0457597053773</v>
      </c>
      <c r="E3297">
        <v>2533.2608971593618</v>
      </c>
      <c r="F3297" s="25">
        <f t="shared" si="154"/>
        <v>8814.7391028406382</v>
      </c>
      <c r="G3297">
        <v>4033.8691057504393</v>
      </c>
      <c r="H3297" s="25">
        <f t="shared" si="155"/>
        <v>7314.1308942495607</v>
      </c>
      <c r="K3297">
        <v>57.163161521767023</v>
      </c>
      <c r="L3297">
        <v>3295</v>
      </c>
      <c r="M3297" s="25"/>
      <c r="O3297" s="25"/>
      <c r="Q3297" s="25"/>
    </row>
    <row r="3298" spans="1:17" x14ac:dyDescent="0.25">
      <c r="A3298" s="5">
        <f>+'Net Hash Rate'!B3297</f>
        <v>43117</v>
      </c>
      <c r="B3298">
        <f>+'Net Hash Rate'!G3297</f>
        <v>11141.2001953125</v>
      </c>
      <c r="C3298">
        <v>2111.9740072102491</v>
      </c>
      <c r="D3298" s="25">
        <f t="shared" si="153"/>
        <v>9029.2261881022514</v>
      </c>
      <c r="E3298">
        <v>2492.8227184770371</v>
      </c>
      <c r="F3298" s="25">
        <f t="shared" si="154"/>
        <v>8648.3774768354633</v>
      </c>
      <c r="G3298">
        <v>3972.2295373928764</v>
      </c>
      <c r="H3298" s="25">
        <f t="shared" si="155"/>
        <v>7168.9706579196236</v>
      </c>
      <c r="K3298">
        <v>56.899609242120448</v>
      </c>
      <c r="L3298">
        <v>3296</v>
      </c>
      <c r="M3298" s="25"/>
      <c r="O3298" s="25"/>
      <c r="Q3298" s="25"/>
    </row>
    <row r="3299" spans="1:17" x14ac:dyDescent="0.25">
      <c r="A3299" s="5">
        <f>+'Net Hash Rate'!B3298</f>
        <v>43118</v>
      </c>
      <c r="B3299">
        <f>+'Net Hash Rate'!G3298</f>
        <v>11250.599609375</v>
      </c>
      <c r="C3299">
        <v>2137.6398827672147</v>
      </c>
      <c r="D3299" s="25">
        <f t="shared" si="153"/>
        <v>9112.9597266077853</v>
      </c>
      <c r="E3299">
        <v>2524.1090085563164</v>
      </c>
      <c r="F3299" s="25">
        <f t="shared" si="154"/>
        <v>8726.4906008186845</v>
      </c>
      <c r="G3299">
        <v>4025.3483276840834</v>
      </c>
      <c r="H3299" s="25">
        <f t="shared" si="155"/>
        <v>7225.2512816909166</v>
      </c>
      <c r="K3299">
        <v>56.592110169736642</v>
      </c>
      <c r="L3299">
        <v>3297</v>
      </c>
      <c r="M3299" s="25"/>
      <c r="O3299" s="25"/>
      <c r="Q3299" s="25"/>
    </row>
    <row r="3300" spans="1:17" x14ac:dyDescent="0.25">
      <c r="A3300" s="5">
        <f>+'Net Hash Rate'!B3299</f>
        <v>43119</v>
      </c>
      <c r="B3300">
        <f>+'Net Hash Rate'!G3299</f>
        <v>11514.900390625</v>
      </c>
      <c r="C3300">
        <v>2217.2873574794116</v>
      </c>
      <c r="D3300" s="25">
        <f t="shared" si="153"/>
        <v>9297.6130331455879</v>
      </c>
      <c r="E3300">
        <v>2624.0678486160136</v>
      </c>
      <c r="F3300" s="25">
        <f t="shared" si="154"/>
        <v>8890.8325420089859</v>
      </c>
      <c r="G3300">
        <v>4204.2066664361446</v>
      </c>
      <c r="H3300" s="25">
        <f t="shared" si="155"/>
        <v>7310.6937241888554</v>
      </c>
      <c r="K3300">
        <v>54.855804950724661</v>
      </c>
      <c r="L3300">
        <v>3298</v>
      </c>
      <c r="M3300" s="25"/>
      <c r="O3300" s="25"/>
      <c r="Q3300" s="25"/>
    </row>
    <row r="3301" spans="1:17" x14ac:dyDescent="0.25">
      <c r="A3301" s="5">
        <f>+'Net Hash Rate'!B3300</f>
        <v>43120</v>
      </c>
      <c r="B3301">
        <f>+'Net Hash Rate'!G3300</f>
        <v>12759.599609375</v>
      </c>
      <c r="C3301">
        <v>2381.9121233961146</v>
      </c>
      <c r="D3301" s="25">
        <f t="shared" si="153"/>
        <v>10377.687485978886</v>
      </c>
      <c r="E3301">
        <v>2804.0184245141659</v>
      </c>
      <c r="F3301" s="25">
        <f t="shared" si="154"/>
        <v>9955.5811848608337</v>
      </c>
      <c r="G3301">
        <v>4443.690351207244</v>
      </c>
      <c r="H3301" s="25">
        <f t="shared" si="155"/>
        <v>8315.909258167756</v>
      </c>
      <c r="K3301">
        <v>59.005160312410446</v>
      </c>
      <c r="L3301">
        <v>3299</v>
      </c>
      <c r="M3301" s="25"/>
      <c r="O3301" s="25"/>
      <c r="Q3301" s="25"/>
    </row>
    <row r="3302" spans="1:17" x14ac:dyDescent="0.25">
      <c r="A3302" s="5">
        <f>+'Net Hash Rate'!B3301</f>
        <v>43121</v>
      </c>
      <c r="B3302">
        <f>+'Net Hash Rate'!G3301</f>
        <v>11522.900390625</v>
      </c>
      <c r="C3302">
        <v>2302.3514802922227</v>
      </c>
      <c r="D3302" s="25">
        <f t="shared" si="153"/>
        <v>9220.5489103327782</v>
      </c>
      <c r="E3302">
        <v>2741.2928716963374</v>
      </c>
      <c r="F3302" s="25">
        <f t="shared" si="154"/>
        <v>8781.6075189286621</v>
      </c>
      <c r="G3302">
        <v>4446.3607066056256</v>
      </c>
      <c r="H3302" s="25">
        <f t="shared" si="155"/>
        <v>7076.5396840193744</v>
      </c>
      <c r="K3302">
        <v>50.415198516617195</v>
      </c>
      <c r="L3302">
        <v>3300</v>
      </c>
      <c r="M3302" s="25"/>
      <c r="O3302" s="25"/>
      <c r="Q3302" s="25"/>
    </row>
    <row r="3303" spans="1:17" x14ac:dyDescent="0.25">
      <c r="A3303" s="5">
        <f>+'Net Hash Rate'!B3302</f>
        <v>43122</v>
      </c>
      <c r="B3303">
        <f>+'Net Hash Rate'!G3302</f>
        <v>10772.2001953125</v>
      </c>
      <c r="C3303">
        <v>2223.1185800619073</v>
      </c>
      <c r="D3303" s="25">
        <f t="shared" si="153"/>
        <v>8549.0816152505922</v>
      </c>
      <c r="E3303">
        <v>2660.4711340519598</v>
      </c>
      <c r="F3303" s="25">
        <f t="shared" si="154"/>
        <v>8111.7290612605402</v>
      </c>
      <c r="G3303">
        <v>4359.3671300263159</v>
      </c>
      <c r="H3303" s="25">
        <f t="shared" si="155"/>
        <v>6412.8330652861841</v>
      </c>
      <c r="K3303">
        <v>46.913629952342987</v>
      </c>
      <c r="L3303">
        <v>3301</v>
      </c>
      <c r="M3303" s="25"/>
      <c r="O3303" s="25"/>
      <c r="Q3303" s="25"/>
    </row>
    <row r="3304" spans="1:17" x14ac:dyDescent="0.25">
      <c r="A3304" s="5">
        <f>+'Net Hash Rate'!B3303</f>
        <v>43123</v>
      </c>
      <c r="B3304">
        <f>+'Net Hash Rate'!G3303</f>
        <v>10839.7998046875</v>
      </c>
      <c r="C3304">
        <v>2251.315523747825</v>
      </c>
      <c r="D3304" s="25">
        <f t="shared" si="153"/>
        <v>8588.484280939676</v>
      </c>
      <c r="E3304">
        <v>2696.8498832464902</v>
      </c>
      <c r="F3304" s="25">
        <f t="shared" si="154"/>
        <v>8142.9499214410098</v>
      </c>
      <c r="G3304">
        <v>4427.528102719054</v>
      </c>
      <c r="H3304" s="25">
        <f t="shared" si="155"/>
        <v>6412.271701968446</v>
      </c>
      <c r="K3304">
        <v>46.264360615080605</v>
      </c>
      <c r="L3304">
        <v>3302</v>
      </c>
      <c r="M3304" s="25"/>
      <c r="O3304" s="25"/>
      <c r="Q3304" s="25"/>
    </row>
    <row r="3305" spans="1:17" x14ac:dyDescent="0.25">
      <c r="A3305" s="5">
        <f>+'Net Hash Rate'!B3304</f>
        <v>43124</v>
      </c>
      <c r="B3305">
        <f>+'Net Hash Rate'!G3304</f>
        <v>11399.5</v>
      </c>
      <c r="C3305">
        <v>2307.3372400793205</v>
      </c>
      <c r="D3305" s="25">
        <f t="shared" si="153"/>
        <v>9092.1627599206804</v>
      </c>
      <c r="E3305">
        <v>2752.8913305807096</v>
      </c>
      <c r="F3305" s="25">
        <f t="shared" si="154"/>
        <v>8646.6086694192909</v>
      </c>
      <c r="G3305">
        <v>4483.6461951333595</v>
      </c>
      <c r="H3305" s="25">
        <f t="shared" si="155"/>
        <v>6915.8538048666405</v>
      </c>
      <c r="K3305">
        <v>48.975401840108454</v>
      </c>
      <c r="L3305">
        <v>3303</v>
      </c>
      <c r="M3305" s="25"/>
      <c r="O3305" s="25"/>
      <c r="Q3305" s="25"/>
    </row>
    <row r="3306" spans="1:17" x14ac:dyDescent="0.25">
      <c r="A3306" s="5">
        <f>+'Net Hash Rate'!B3305</f>
        <v>43125</v>
      </c>
      <c r="B3306">
        <f>+'Net Hash Rate'!G3305</f>
        <v>11137.2001953125</v>
      </c>
      <c r="C3306">
        <v>2498.2155578368975</v>
      </c>
      <c r="D3306" s="25">
        <f t="shared" si="153"/>
        <v>8638.9846374756016</v>
      </c>
      <c r="E3306">
        <v>3026.6328894595149</v>
      </c>
      <c r="F3306" s="25">
        <f t="shared" si="154"/>
        <v>8110.5673058529846</v>
      </c>
      <c r="G3306">
        <v>5079.2700141475698</v>
      </c>
      <c r="H3306" s="25">
        <f t="shared" si="155"/>
        <v>6057.9301811649302</v>
      </c>
      <c r="K3306">
        <v>39.23709895410633</v>
      </c>
      <c r="L3306">
        <v>3304</v>
      </c>
      <c r="M3306" s="25"/>
      <c r="O3306" s="25"/>
      <c r="Q3306" s="25"/>
    </row>
    <row r="3307" spans="1:17" x14ac:dyDescent="0.25">
      <c r="A3307" s="5">
        <f>+'Net Hash Rate'!B3306</f>
        <v>43126</v>
      </c>
      <c r="B3307">
        <f>+'Net Hash Rate'!G3306</f>
        <v>11090.099609375</v>
      </c>
      <c r="C3307">
        <v>2497.9557643362823</v>
      </c>
      <c r="D3307" s="25">
        <f t="shared" si="153"/>
        <v>8592.1438450387177</v>
      </c>
      <c r="E3307">
        <v>3028.07161873522</v>
      </c>
      <c r="F3307" s="25">
        <f t="shared" si="154"/>
        <v>8062.02799063978</v>
      </c>
      <c r="G3307">
        <v>5087.3066551478969</v>
      </c>
      <c r="H3307" s="25">
        <f t="shared" si="155"/>
        <v>6002.7929542271031</v>
      </c>
      <c r="K3307">
        <v>38.899318058453083</v>
      </c>
      <c r="L3307">
        <v>3305</v>
      </c>
      <c r="M3307" s="25"/>
      <c r="O3307" s="25"/>
      <c r="Q3307" s="25"/>
    </row>
    <row r="3308" spans="1:17" x14ac:dyDescent="0.25">
      <c r="A3308" s="5">
        <f>+'Net Hash Rate'!B3307</f>
        <v>43127</v>
      </c>
      <c r="B3308">
        <f>+'Net Hash Rate'!G3307</f>
        <v>11407.2001953125</v>
      </c>
      <c r="C3308">
        <v>2557.6449326245042</v>
      </c>
      <c r="D3308" s="25">
        <f t="shared" si="153"/>
        <v>8849.5552626879962</v>
      </c>
      <c r="E3308">
        <v>3098.4395115674183</v>
      </c>
      <c r="F3308" s="25">
        <f t="shared" si="154"/>
        <v>8308.7606837450821</v>
      </c>
      <c r="G3308">
        <v>5199.1560534711653</v>
      </c>
      <c r="H3308" s="25">
        <f t="shared" si="155"/>
        <v>6208.0441418413347</v>
      </c>
      <c r="K3308">
        <v>39.273567926599284</v>
      </c>
      <c r="L3308">
        <v>3306</v>
      </c>
      <c r="M3308" s="25"/>
      <c r="O3308" s="25"/>
      <c r="Q3308" s="25"/>
    </row>
    <row r="3309" spans="1:17" x14ac:dyDescent="0.25">
      <c r="A3309" s="5">
        <f>+'Net Hash Rate'!B3308</f>
        <v>43128</v>
      </c>
      <c r="B3309">
        <f>+'Net Hash Rate'!G3308</f>
        <v>11694.5</v>
      </c>
      <c r="C3309">
        <v>2595.2495257838191</v>
      </c>
      <c r="D3309" s="25">
        <f t="shared" si="153"/>
        <v>9099.25047421618</v>
      </c>
      <c r="E3309">
        <v>3139.4312584064546</v>
      </c>
      <c r="F3309" s="25">
        <f t="shared" si="154"/>
        <v>8555.0687415935463</v>
      </c>
      <c r="G3309">
        <v>5253.3051987790896</v>
      </c>
      <c r="H3309" s="25">
        <f t="shared" si="155"/>
        <v>6441.1948012209104</v>
      </c>
      <c r="K3309">
        <v>40.130345854998673</v>
      </c>
      <c r="L3309">
        <v>3307</v>
      </c>
      <c r="M3309" s="25"/>
      <c r="O3309" s="25"/>
      <c r="Q3309" s="25"/>
    </row>
    <row r="3310" spans="1:17" x14ac:dyDescent="0.25">
      <c r="A3310" s="5">
        <f>+'Net Hash Rate'!B3309</f>
        <v>43129</v>
      </c>
      <c r="B3310">
        <f>+'Net Hash Rate'!G3309</f>
        <v>11158.400390625</v>
      </c>
      <c r="C3310">
        <v>2541.051291153407</v>
      </c>
      <c r="D3310" s="25">
        <f t="shared" si="153"/>
        <v>8617.3490994715939</v>
      </c>
      <c r="E3310">
        <v>3085.008498664572</v>
      </c>
      <c r="F3310" s="25">
        <f t="shared" si="154"/>
        <v>8073.3918919604275</v>
      </c>
      <c r="G3310">
        <v>5198.0102712416865</v>
      </c>
      <c r="H3310" s="25">
        <f t="shared" si="155"/>
        <v>5960.3901193833135</v>
      </c>
      <c r="K3310">
        <v>38.020707425422522</v>
      </c>
      <c r="L3310">
        <v>3308</v>
      </c>
      <c r="M3310" s="25"/>
      <c r="O3310" s="25"/>
      <c r="Q3310" s="25"/>
    </row>
    <row r="3311" spans="1:17" x14ac:dyDescent="0.25">
      <c r="A3311" s="5">
        <f>+'Net Hash Rate'!B3310</f>
        <v>43130</v>
      </c>
      <c r="B3311">
        <f>+'Net Hash Rate'!G3310</f>
        <v>10035</v>
      </c>
      <c r="C3311">
        <v>2430.9209930876264</v>
      </c>
      <c r="D3311" s="25">
        <f t="shared" si="153"/>
        <v>7604.0790069123741</v>
      </c>
      <c r="E3311">
        <v>2975.7215875283655</v>
      </c>
      <c r="F3311" s="25">
        <f t="shared" si="154"/>
        <v>7059.2784124716345</v>
      </c>
      <c r="G3311">
        <v>5091.9994966334198</v>
      </c>
      <c r="H3311" s="25">
        <f t="shared" si="155"/>
        <v>4943.0005033665802</v>
      </c>
      <c r="K3311">
        <v>33.498108854532084</v>
      </c>
      <c r="L3311">
        <v>3309</v>
      </c>
      <c r="M3311" s="25"/>
      <c r="O3311" s="25"/>
      <c r="Q3311" s="25"/>
    </row>
    <row r="3312" spans="1:17" x14ac:dyDescent="0.25">
      <c r="A3312" s="5">
        <f>+'Net Hash Rate'!B3311</f>
        <v>43131</v>
      </c>
      <c r="B3312">
        <f>+'Net Hash Rate'!G3311</f>
        <v>10166.5</v>
      </c>
      <c r="C3312">
        <v>2399.8224805960067</v>
      </c>
      <c r="D3312" s="25">
        <f t="shared" si="153"/>
        <v>7766.6775194039928</v>
      </c>
      <c r="E3312">
        <v>2927.734843726369</v>
      </c>
      <c r="F3312" s="25">
        <f t="shared" si="154"/>
        <v>7238.765156273631</v>
      </c>
      <c r="G3312">
        <v>4978.4104183062618</v>
      </c>
      <c r="H3312" s="25">
        <f t="shared" si="155"/>
        <v>5188.0895816937382</v>
      </c>
      <c r="K3312">
        <v>35.30894017340264</v>
      </c>
      <c r="L3312">
        <v>3310</v>
      </c>
      <c r="M3312" s="25"/>
      <c r="O3312" s="25"/>
      <c r="Q3312" s="25"/>
    </row>
    <row r="3313" spans="1:17" x14ac:dyDescent="0.25">
      <c r="A3313" s="5">
        <f>+'Net Hash Rate'!B3312</f>
        <v>43132</v>
      </c>
      <c r="B3313">
        <f>+'Net Hash Rate'!G3312</f>
        <v>9052.580078125</v>
      </c>
      <c r="C3313">
        <v>2292.8837860096105</v>
      </c>
      <c r="D3313" s="25">
        <f t="shared" si="153"/>
        <v>6759.69629211539</v>
      </c>
      <c r="E3313">
        <v>2822.4958293268637</v>
      </c>
      <c r="F3313" s="25">
        <f t="shared" si="154"/>
        <v>6230.0842487981363</v>
      </c>
      <c r="G3313">
        <v>4879.7738115927341</v>
      </c>
      <c r="H3313" s="25">
        <f t="shared" si="155"/>
        <v>4172.8062665322659</v>
      </c>
      <c r="K3313">
        <v>30.632368175507487</v>
      </c>
      <c r="L3313">
        <v>3311</v>
      </c>
      <c r="M3313" s="25"/>
      <c r="O3313" s="25"/>
      <c r="Q3313" s="25"/>
    </row>
    <row r="3314" spans="1:17" x14ac:dyDescent="0.25">
      <c r="A3314" s="5">
        <f>+'Net Hash Rate'!B3313</f>
        <v>43133</v>
      </c>
      <c r="B3314">
        <f>+'Net Hash Rate'!G3313</f>
        <v>8827.6298828125</v>
      </c>
      <c r="C3314">
        <v>2240.9825736959251</v>
      </c>
      <c r="D3314" s="25">
        <f t="shared" si="153"/>
        <v>6586.6473091165753</v>
      </c>
      <c r="E3314">
        <v>2759.3712208422576</v>
      </c>
      <c r="F3314" s="25">
        <f t="shared" si="154"/>
        <v>6068.2586619702424</v>
      </c>
      <c r="G3314">
        <v>4773.0519206821909</v>
      </c>
      <c r="H3314" s="25">
        <f t="shared" si="155"/>
        <v>4054.5779621303091</v>
      </c>
      <c r="K3314">
        <v>30.494405363428807</v>
      </c>
      <c r="L3314">
        <v>3312</v>
      </c>
      <c r="M3314" s="25"/>
      <c r="O3314" s="25"/>
      <c r="Q3314" s="25"/>
    </row>
    <row r="3315" spans="1:17" x14ac:dyDescent="0.25">
      <c r="A3315" s="5">
        <f>+'Net Hash Rate'!B3314</f>
        <v>43134</v>
      </c>
      <c r="B3315">
        <f>+'Net Hash Rate'!G3314</f>
        <v>9224.3896484375</v>
      </c>
      <c r="C3315">
        <v>2351.3465164941817</v>
      </c>
      <c r="D3315" s="25">
        <f t="shared" si="153"/>
        <v>6873.0431319433183</v>
      </c>
      <c r="E3315">
        <v>2896.7144824340162</v>
      </c>
      <c r="F3315" s="25">
        <f t="shared" si="154"/>
        <v>6327.6751660034843</v>
      </c>
      <c r="G3315">
        <v>5015.1963461273062</v>
      </c>
      <c r="H3315" s="25">
        <f t="shared" si="155"/>
        <v>4209.1933023101938</v>
      </c>
      <c r="K3315">
        <v>30.246190731495442</v>
      </c>
      <c r="L3315">
        <v>3313</v>
      </c>
      <c r="M3315" s="25"/>
      <c r="O3315" s="25"/>
      <c r="Q3315" s="25"/>
    </row>
    <row r="3316" spans="1:17" x14ac:dyDescent="0.25">
      <c r="A3316" s="5">
        <f>+'Net Hash Rate'!B3315</f>
        <v>43135</v>
      </c>
      <c r="B3316">
        <f>+'Net Hash Rate'!G3315</f>
        <v>8186.64990234375</v>
      </c>
      <c r="C3316">
        <v>2280.2966895811533</v>
      </c>
      <c r="D3316" s="25">
        <f t="shared" si="153"/>
        <v>5906.3532127625967</v>
      </c>
      <c r="E3316">
        <v>2838.154408161497</v>
      </c>
      <c r="F3316" s="25">
        <f t="shared" si="154"/>
        <v>5348.4954941822525</v>
      </c>
      <c r="G3316">
        <v>5005.1527159868474</v>
      </c>
      <c r="H3316" s="25">
        <f t="shared" si="155"/>
        <v>3181.4971863569026</v>
      </c>
      <c r="K3316">
        <v>25.410148929558368</v>
      </c>
      <c r="L3316">
        <v>3314</v>
      </c>
      <c r="M3316" s="25"/>
      <c r="O3316" s="25"/>
      <c r="Q3316" s="25"/>
    </row>
    <row r="3317" spans="1:17" x14ac:dyDescent="0.25">
      <c r="A3317" s="5">
        <f>+'Net Hash Rate'!B3316</f>
        <v>43136</v>
      </c>
      <c r="B3317">
        <f>+'Net Hash Rate'!G3316</f>
        <v>6914.259765625</v>
      </c>
      <c r="C3317">
        <v>2118.4931628133022</v>
      </c>
      <c r="D3317" s="25">
        <f t="shared" si="153"/>
        <v>4795.7666028116982</v>
      </c>
      <c r="E3317">
        <v>2663.1587205858473</v>
      </c>
      <c r="F3317" s="25">
        <f t="shared" si="154"/>
        <v>4251.1010450391532</v>
      </c>
      <c r="G3317">
        <v>4778.912079753296</v>
      </c>
      <c r="H3317" s="25">
        <f t="shared" si="155"/>
        <v>2135.347685871704</v>
      </c>
      <c r="K3317">
        <v>21.131939926252215</v>
      </c>
      <c r="L3317">
        <v>3315</v>
      </c>
      <c r="M3317" s="25"/>
      <c r="O3317" s="25"/>
      <c r="Q3317" s="25"/>
    </row>
    <row r="3318" spans="1:17" x14ac:dyDescent="0.25">
      <c r="A3318" s="5">
        <f>+'Net Hash Rate'!B3317</f>
        <v>43137</v>
      </c>
      <c r="B3318">
        <f>+'Net Hash Rate'!G3317</f>
        <v>7700.39013671875</v>
      </c>
      <c r="C3318">
        <v>2342.377458015812</v>
      </c>
      <c r="D3318" s="25">
        <f t="shared" si="153"/>
        <v>5358.0126787029385</v>
      </c>
      <c r="E3318">
        <v>2942.4883736383208</v>
      </c>
      <c r="F3318" s="25">
        <f t="shared" si="154"/>
        <v>4757.9017630804292</v>
      </c>
      <c r="G3318">
        <v>5273.6192253739537</v>
      </c>
      <c r="H3318" s="25">
        <f t="shared" si="155"/>
        <v>2426.7709113447963</v>
      </c>
      <c r="K3318">
        <v>21.428089531662444</v>
      </c>
      <c r="L3318">
        <v>3316</v>
      </c>
      <c r="M3318" s="25"/>
      <c r="O3318" s="25"/>
      <c r="Q3318" s="25"/>
    </row>
    <row r="3319" spans="1:17" x14ac:dyDescent="0.25">
      <c r="A3319" s="5">
        <f>+'Net Hash Rate'!B3318</f>
        <v>43138</v>
      </c>
      <c r="B3319">
        <f>+'Net Hash Rate'!G3318</f>
        <v>7581.7998046875</v>
      </c>
      <c r="C3319">
        <v>2340.6636707292137</v>
      </c>
      <c r="D3319" s="25">
        <f t="shared" si="153"/>
        <v>5241.1361339582863</v>
      </c>
      <c r="E3319">
        <v>2944.6466997876564</v>
      </c>
      <c r="F3319" s="25">
        <f t="shared" si="154"/>
        <v>4637.153104899844</v>
      </c>
      <c r="G3319">
        <v>5290.8187761651789</v>
      </c>
      <c r="H3319" s="25">
        <f t="shared" si="155"/>
        <v>2290.9810285223211</v>
      </c>
      <c r="K3319">
        <v>20.826291661057116</v>
      </c>
      <c r="L3319">
        <v>3317</v>
      </c>
      <c r="M3319" s="25"/>
      <c r="O3319" s="25"/>
      <c r="Q3319" s="25"/>
    </row>
    <row r="3320" spans="1:17" x14ac:dyDescent="0.25">
      <c r="A3320" s="5">
        <f>+'Net Hash Rate'!B3319</f>
        <v>43139</v>
      </c>
      <c r="B3320">
        <f>+'Net Hash Rate'!G3319</f>
        <v>8237.240234375</v>
      </c>
      <c r="C3320">
        <v>2430.295551482187</v>
      </c>
      <c r="D3320" s="25">
        <f t="shared" si="153"/>
        <v>5806.944682892813</v>
      </c>
      <c r="E3320">
        <v>3043.4721319926462</v>
      </c>
      <c r="F3320" s="25">
        <f t="shared" si="154"/>
        <v>5193.7681023823534</v>
      </c>
      <c r="G3320">
        <v>5425.3565589855252</v>
      </c>
      <c r="H3320" s="25">
        <f t="shared" si="155"/>
        <v>2811.8836753894748</v>
      </c>
      <c r="K3320">
        <v>22.728635896923354</v>
      </c>
      <c r="L3320">
        <v>3318</v>
      </c>
      <c r="M3320" s="25"/>
      <c r="O3320" s="25"/>
      <c r="Q3320" s="25"/>
    </row>
    <row r="3321" spans="1:17" x14ac:dyDescent="0.25">
      <c r="A3321" s="5">
        <f>+'Net Hash Rate'!B3320</f>
        <v>43140</v>
      </c>
      <c r="B3321">
        <f>+'Net Hash Rate'!G3320</f>
        <v>8689.83984375</v>
      </c>
      <c r="C3321">
        <v>2477.1651759527085</v>
      </c>
      <c r="D3321" s="25">
        <f t="shared" si="153"/>
        <v>6212.6746677972915</v>
      </c>
      <c r="E3321">
        <v>3090.9561131623364</v>
      </c>
      <c r="F3321" s="25">
        <f t="shared" si="154"/>
        <v>5598.8837305876641</v>
      </c>
      <c r="G3321">
        <v>5475.2270087531397</v>
      </c>
      <c r="H3321" s="25">
        <f t="shared" si="155"/>
        <v>3214.6128349968603</v>
      </c>
      <c r="K3321">
        <v>24.292341738537463</v>
      </c>
      <c r="L3321">
        <v>3319</v>
      </c>
      <c r="M3321" s="25"/>
      <c r="O3321" s="25"/>
      <c r="Q3321" s="25"/>
    </row>
    <row r="3322" spans="1:17" x14ac:dyDescent="0.25">
      <c r="A3322" s="5">
        <f>+'Net Hash Rate'!B3321</f>
        <v>43141</v>
      </c>
      <c r="B3322">
        <f>+'Net Hash Rate'!G3321</f>
        <v>8556.6103515625</v>
      </c>
      <c r="C3322">
        <v>2467.4755178939899</v>
      </c>
      <c r="D3322" s="25">
        <f t="shared" si="153"/>
        <v>6089.1348336685096</v>
      </c>
      <c r="E3322">
        <v>3082.6531652566478</v>
      </c>
      <c r="F3322" s="25">
        <f t="shared" si="154"/>
        <v>5473.9571863058518</v>
      </c>
      <c r="G3322">
        <v>5472.3107364368925</v>
      </c>
      <c r="H3322" s="25">
        <f t="shared" si="155"/>
        <v>3084.2996151256075</v>
      </c>
      <c r="K3322">
        <v>23.755615411996999</v>
      </c>
      <c r="L3322">
        <v>3320</v>
      </c>
      <c r="M3322" s="25"/>
      <c r="O3322" s="25"/>
      <c r="Q3322" s="25"/>
    </row>
    <row r="3323" spans="1:17" x14ac:dyDescent="0.25">
      <c r="A3323" s="5">
        <f>+'Net Hash Rate'!B3322</f>
        <v>43142</v>
      </c>
      <c r="B3323">
        <f>+'Net Hash Rate'!G3322</f>
        <v>8070.7998046875</v>
      </c>
      <c r="C3323">
        <v>2444.7095299002021</v>
      </c>
      <c r="D3323" s="25">
        <f t="shared" si="153"/>
        <v>5626.0902747872979</v>
      </c>
      <c r="E3323">
        <v>3069.7399563297004</v>
      </c>
      <c r="F3323" s="25">
        <f t="shared" si="154"/>
        <v>5001.0598483577996</v>
      </c>
      <c r="G3323">
        <v>5497.6706477950875</v>
      </c>
      <c r="H3323" s="25">
        <f t="shared" si="155"/>
        <v>2573.1291568924125</v>
      </c>
      <c r="K3323">
        <v>21.603134965162475</v>
      </c>
      <c r="L3323">
        <v>3321</v>
      </c>
      <c r="M3323" s="25"/>
      <c r="O3323" s="25"/>
      <c r="Q3323" s="25"/>
    </row>
    <row r="3324" spans="1:17" x14ac:dyDescent="0.25">
      <c r="A3324" s="5">
        <f>+'Net Hash Rate'!B3323</f>
        <v>43143</v>
      </c>
      <c r="B3324">
        <f>+'Net Hash Rate'!G3323</f>
        <v>8891.2099609375</v>
      </c>
      <c r="C3324">
        <v>2524.8517651127063</v>
      </c>
      <c r="D3324" s="25">
        <f t="shared" si="153"/>
        <v>6366.3581958247942</v>
      </c>
      <c r="E3324">
        <v>3149.1574882469258</v>
      </c>
      <c r="F3324" s="25">
        <f t="shared" si="154"/>
        <v>5742.0524726905742</v>
      </c>
      <c r="G3324">
        <v>5574.2730697617999</v>
      </c>
      <c r="H3324" s="25">
        <f t="shared" si="155"/>
        <v>3316.9368911757001</v>
      </c>
      <c r="K3324">
        <v>24.474002245682783</v>
      </c>
      <c r="L3324">
        <v>3322</v>
      </c>
      <c r="M3324" s="25"/>
      <c r="O3324" s="25"/>
      <c r="Q3324" s="25"/>
    </row>
    <row r="3325" spans="1:17" x14ac:dyDescent="0.25">
      <c r="A3325" s="5">
        <f>+'Net Hash Rate'!B3324</f>
        <v>43144</v>
      </c>
      <c r="B3325">
        <f>+'Net Hash Rate'!G3324</f>
        <v>8516.240234375</v>
      </c>
      <c r="C3325">
        <v>2487.3013063783583</v>
      </c>
      <c r="D3325" s="25">
        <f t="shared" si="153"/>
        <v>6028.9389279966417</v>
      </c>
      <c r="E3325">
        <v>3111.5866156001562</v>
      </c>
      <c r="F3325" s="25">
        <f t="shared" si="154"/>
        <v>5404.6536187748443</v>
      </c>
      <c r="G3325">
        <v>5536.622899272229</v>
      </c>
      <c r="H3325" s="25">
        <f t="shared" si="155"/>
        <v>2979.617335102771</v>
      </c>
      <c r="K3325">
        <v>23.177629224094371</v>
      </c>
      <c r="L3325">
        <v>3323</v>
      </c>
      <c r="M3325" s="25"/>
      <c r="O3325" s="25"/>
      <c r="Q3325" s="25"/>
    </row>
    <row r="3326" spans="1:17" x14ac:dyDescent="0.25">
      <c r="A3326" s="5">
        <f>+'Net Hash Rate'!B3325</f>
        <v>43145</v>
      </c>
      <c r="B3326">
        <f>+'Net Hash Rate'!G3325</f>
        <v>9477.83984375</v>
      </c>
      <c r="C3326">
        <v>2590.8507099688995</v>
      </c>
      <c r="D3326" s="25">
        <f t="shared" si="153"/>
        <v>6886.9891337811005</v>
      </c>
      <c r="E3326">
        <v>3217.9563313266817</v>
      </c>
      <c r="F3326" s="25">
        <f t="shared" si="154"/>
        <v>6259.8835124233183</v>
      </c>
      <c r="G3326">
        <v>5653.9481174909833</v>
      </c>
      <c r="H3326" s="25">
        <f t="shared" si="155"/>
        <v>3823.8917262590167</v>
      </c>
      <c r="K3326">
        <v>26.357240882783465</v>
      </c>
      <c r="L3326">
        <v>3324</v>
      </c>
      <c r="M3326" s="25"/>
      <c r="O3326" s="25"/>
      <c r="Q3326" s="25"/>
    </row>
    <row r="3327" spans="1:17" x14ac:dyDescent="0.25">
      <c r="A3327" s="5">
        <f>+'Net Hash Rate'!B3326</f>
        <v>43146</v>
      </c>
      <c r="B3327">
        <f>+'Net Hash Rate'!G3326</f>
        <v>10016.5</v>
      </c>
      <c r="C3327">
        <v>2627.4191830376108</v>
      </c>
      <c r="D3327" s="25">
        <f t="shared" si="153"/>
        <v>7389.0808169623888</v>
      </c>
      <c r="E3327">
        <v>3247.9228898147144</v>
      </c>
      <c r="F3327" s="25">
        <f t="shared" si="154"/>
        <v>6768.5771101852861</v>
      </c>
      <c r="G3327">
        <v>5658.2695387903741</v>
      </c>
      <c r="H3327" s="25">
        <f t="shared" si="155"/>
        <v>4358.2304612096259</v>
      </c>
      <c r="K3327">
        <v>28.579674491904406</v>
      </c>
      <c r="L3327">
        <v>3325</v>
      </c>
      <c r="M3327" s="25"/>
      <c r="O3327" s="25"/>
      <c r="Q3327" s="25"/>
    </row>
    <row r="3328" spans="1:17" x14ac:dyDescent="0.25">
      <c r="A3328" s="5">
        <f>+'Net Hash Rate'!B3327</f>
        <v>43147</v>
      </c>
      <c r="B3328">
        <f>+'Net Hash Rate'!G3327</f>
        <v>10178.7001953125</v>
      </c>
      <c r="C3328">
        <v>2658.0686191143791</v>
      </c>
      <c r="D3328" s="25">
        <f t="shared" si="153"/>
        <v>7520.6315761981205</v>
      </c>
      <c r="E3328">
        <v>3284.0795691991671</v>
      </c>
      <c r="F3328" s="25">
        <f t="shared" si="154"/>
        <v>6894.6206261133329</v>
      </c>
      <c r="G3328">
        <v>5715.8191048035287</v>
      </c>
      <c r="H3328" s="25">
        <f t="shared" si="155"/>
        <v>4462.8810905089713</v>
      </c>
      <c r="K3328">
        <v>28.832587961010599</v>
      </c>
      <c r="L3328">
        <v>3326</v>
      </c>
      <c r="M3328" s="25"/>
      <c r="O3328" s="25"/>
      <c r="Q3328" s="25"/>
    </row>
    <row r="3329" spans="1:17" x14ac:dyDescent="0.25">
      <c r="A3329" s="5">
        <f>+'Net Hash Rate'!B3328</f>
        <v>43148</v>
      </c>
      <c r="B3329">
        <f>+'Net Hash Rate'!G3328</f>
        <v>11092.099609375</v>
      </c>
      <c r="C3329">
        <v>2754.6303260169702</v>
      </c>
      <c r="D3329" s="25">
        <f t="shared" si="153"/>
        <v>8337.4692833580302</v>
      </c>
      <c r="E3329">
        <v>3382.6342557203975</v>
      </c>
      <c r="F3329" s="25">
        <f t="shared" si="154"/>
        <v>7709.4653536546029</v>
      </c>
      <c r="G3329">
        <v>5822.1155206533513</v>
      </c>
      <c r="H3329" s="25">
        <f t="shared" si="155"/>
        <v>5269.9840887216487</v>
      </c>
      <c r="K3329">
        <v>31.862740555634648</v>
      </c>
      <c r="L3329">
        <v>3327</v>
      </c>
      <c r="M3329" s="25"/>
      <c r="O3329" s="25"/>
      <c r="Q3329" s="25"/>
    </row>
    <row r="3330" spans="1:17" x14ac:dyDescent="0.25">
      <c r="A3330" s="5">
        <f>+'Net Hash Rate'!B3329</f>
        <v>43149</v>
      </c>
      <c r="B3330">
        <f>+'Net Hash Rate'!G3329</f>
        <v>10396.599609375</v>
      </c>
      <c r="C3330">
        <v>2691.195501128374</v>
      </c>
      <c r="D3330" s="25">
        <f t="shared" si="153"/>
        <v>7705.4041082466265</v>
      </c>
      <c r="E3330">
        <v>3321.5333961103952</v>
      </c>
      <c r="F3330" s="25">
        <f t="shared" si="154"/>
        <v>7075.0662132646048</v>
      </c>
      <c r="G3330">
        <v>5770.0809491680438</v>
      </c>
      <c r="H3330" s="25">
        <f t="shared" si="155"/>
        <v>4626.5186602069562</v>
      </c>
      <c r="K3330">
        <v>29.338185133735969</v>
      </c>
      <c r="L3330">
        <v>3328</v>
      </c>
      <c r="M3330" s="25"/>
      <c r="O3330" s="25"/>
      <c r="Q3330" s="25"/>
    </row>
    <row r="3331" spans="1:17" x14ac:dyDescent="0.25">
      <c r="A3331" s="5">
        <f>+'Net Hash Rate'!B3330</f>
        <v>43150</v>
      </c>
      <c r="B3331">
        <f>+'Net Hash Rate'!G3330</f>
        <v>11159.7001953125</v>
      </c>
      <c r="C3331">
        <v>2761.9852017133871</v>
      </c>
      <c r="D3331" s="25">
        <f t="shared" si="153"/>
        <v>8397.7149935991129</v>
      </c>
      <c r="E3331">
        <v>3390.2161539369258</v>
      </c>
      <c r="F3331" s="25">
        <f t="shared" si="154"/>
        <v>7769.4840413755737</v>
      </c>
      <c r="G3331">
        <v>5830.5792878492675</v>
      </c>
      <c r="H3331" s="25">
        <f t="shared" si="155"/>
        <v>5329.1209074632325</v>
      </c>
      <c r="K3331">
        <v>32.081380125101489</v>
      </c>
      <c r="L3331">
        <v>3329</v>
      </c>
      <c r="M3331" s="25"/>
      <c r="O3331" s="25"/>
      <c r="Q3331" s="25"/>
    </row>
    <row r="3332" spans="1:17" x14ac:dyDescent="0.25">
      <c r="A3332" s="5">
        <f>+'Net Hash Rate'!B3331</f>
        <v>43151</v>
      </c>
      <c r="B3332">
        <f>+'Net Hash Rate'!G3331</f>
        <v>11228.2001953125</v>
      </c>
      <c r="C3332">
        <v>2836.8068105062616</v>
      </c>
      <c r="D3332" s="25">
        <f t="shared" ref="D3332:D3395" si="156">+B3332-C3332</f>
        <v>8391.3933848062388</v>
      </c>
      <c r="E3332">
        <v>3490.9803354219362</v>
      </c>
      <c r="F3332" s="25">
        <f t="shared" ref="F3332:F3395" si="157">+B3332-E3332</f>
        <v>7737.2198598905634</v>
      </c>
      <c r="G3332">
        <v>6032.1173929568686</v>
      </c>
      <c r="H3332" s="25">
        <f t="shared" ref="H3332:H3395" si="158">+B3332-G3332</f>
        <v>5196.0828023556314</v>
      </c>
      <c r="K3332">
        <v>30.785935774657069</v>
      </c>
      <c r="L3332">
        <v>3330</v>
      </c>
      <c r="M3332" s="25"/>
      <c r="O3332" s="25"/>
      <c r="Q3332" s="25"/>
    </row>
    <row r="3333" spans="1:17" x14ac:dyDescent="0.25">
      <c r="A3333" s="5">
        <f>+'Net Hash Rate'!B3332</f>
        <v>43152</v>
      </c>
      <c r="B3333">
        <f>+'Net Hash Rate'!G3332</f>
        <v>10456.2001953125</v>
      </c>
      <c r="C3333">
        <v>2776.5432352566222</v>
      </c>
      <c r="D3333" s="25">
        <f t="shared" si="156"/>
        <v>7679.6569600558778</v>
      </c>
      <c r="E3333">
        <v>3437.1808477234658</v>
      </c>
      <c r="F3333" s="25">
        <f t="shared" si="157"/>
        <v>7019.0193475890337</v>
      </c>
      <c r="G3333">
        <v>6003.4276533509201</v>
      </c>
      <c r="H3333" s="25">
        <f t="shared" si="158"/>
        <v>4452.7725419615799</v>
      </c>
      <c r="K3333">
        <v>27.899072587331872</v>
      </c>
      <c r="L3333">
        <v>3331</v>
      </c>
      <c r="M3333" s="25"/>
      <c r="O3333" s="25"/>
      <c r="Q3333" s="25"/>
    </row>
    <row r="3334" spans="1:17" x14ac:dyDescent="0.25">
      <c r="A3334" s="5">
        <f>+'Net Hash Rate'!B3333</f>
        <v>43153</v>
      </c>
      <c r="B3334">
        <f>+'Net Hash Rate'!G3333</f>
        <v>9830.4296875</v>
      </c>
      <c r="C3334">
        <v>2711.880889025078</v>
      </c>
      <c r="D3334" s="25">
        <f t="shared" si="156"/>
        <v>7118.5487984749216</v>
      </c>
      <c r="E3334">
        <v>3371.7226114171613</v>
      </c>
      <c r="F3334" s="25">
        <f t="shared" si="157"/>
        <v>6458.7070760828392</v>
      </c>
      <c r="G3334">
        <v>5934.8777820492032</v>
      </c>
      <c r="H3334" s="25">
        <f t="shared" si="158"/>
        <v>3895.5519054507968</v>
      </c>
      <c r="K3334">
        <v>25.89184123490158</v>
      </c>
      <c r="L3334">
        <v>3332</v>
      </c>
      <c r="M3334" s="25"/>
      <c r="O3334" s="25"/>
      <c r="Q3334" s="25"/>
    </row>
    <row r="3335" spans="1:17" x14ac:dyDescent="0.25">
      <c r="A3335" s="5">
        <f>+'Net Hash Rate'!B3334</f>
        <v>43154</v>
      </c>
      <c r="B3335">
        <f>+'Net Hash Rate'!G3334</f>
        <v>10149.5</v>
      </c>
      <c r="C3335">
        <v>2710.397853677674</v>
      </c>
      <c r="D3335" s="25">
        <f t="shared" si="156"/>
        <v>7439.102146322326</v>
      </c>
      <c r="E3335">
        <v>3357.4956636439392</v>
      </c>
      <c r="F3335" s="25">
        <f t="shared" si="157"/>
        <v>6792.0043363560608</v>
      </c>
      <c r="G3335">
        <v>5871.1471064578918</v>
      </c>
      <c r="H3335" s="25">
        <f t="shared" si="158"/>
        <v>4278.3528935421082</v>
      </c>
      <c r="K3335">
        <v>27.590643757710072</v>
      </c>
      <c r="L3335">
        <v>3333</v>
      </c>
      <c r="M3335" s="25"/>
      <c r="O3335" s="25"/>
      <c r="Q3335" s="25"/>
    </row>
    <row r="3336" spans="1:17" x14ac:dyDescent="0.25">
      <c r="A3336" s="5">
        <f>+'Net Hash Rate'!B3335</f>
        <v>43155</v>
      </c>
      <c r="B3336">
        <f>+'Net Hash Rate'!G3335</f>
        <v>9682.3798828125</v>
      </c>
      <c r="C3336">
        <v>2642.1798598120772</v>
      </c>
      <c r="D3336" s="25">
        <f t="shared" si="156"/>
        <v>7040.2000230004232</v>
      </c>
      <c r="E3336">
        <v>3281.0695294228517</v>
      </c>
      <c r="F3336" s="25">
        <f t="shared" si="157"/>
        <v>6401.3103533896483</v>
      </c>
      <c r="G3336">
        <v>5762.8364510259116</v>
      </c>
      <c r="H3336" s="25">
        <f t="shared" si="158"/>
        <v>3919.5434317865884</v>
      </c>
      <c r="K3336">
        <v>26.446632116457085</v>
      </c>
      <c r="L3336">
        <v>3334</v>
      </c>
      <c r="M3336" s="25"/>
      <c r="O3336" s="25"/>
      <c r="Q3336" s="25"/>
    </row>
    <row r="3337" spans="1:17" x14ac:dyDescent="0.25">
      <c r="A3337" s="5">
        <f>+'Net Hash Rate'!B3336</f>
        <v>43156</v>
      </c>
      <c r="B3337">
        <f>+'Net Hash Rate'!G3336</f>
        <v>9586.4599609375</v>
      </c>
      <c r="C3337">
        <v>2687.3107968786439</v>
      </c>
      <c r="D3337" s="25">
        <f t="shared" si="156"/>
        <v>6899.1491640588556</v>
      </c>
      <c r="E3337">
        <v>3347.0864451400944</v>
      </c>
      <c r="F3337" s="25">
        <f t="shared" si="157"/>
        <v>6239.3735157974061</v>
      </c>
      <c r="G3337">
        <v>5909.9849508117049</v>
      </c>
      <c r="H3337" s="25">
        <f t="shared" si="158"/>
        <v>3676.4750101257951</v>
      </c>
      <c r="K3337">
        <v>25.096346064563686</v>
      </c>
      <c r="L3337">
        <v>3335</v>
      </c>
      <c r="M3337" s="25"/>
      <c r="O3337" s="25"/>
      <c r="Q3337" s="25"/>
    </row>
    <row r="3338" spans="1:17" x14ac:dyDescent="0.25">
      <c r="A3338" s="5">
        <f>+'Net Hash Rate'!B3337</f>
        <v>43157</v>
      </c>
      <c r="B3338">
        <f>+'Net Hash Rate'!G3337</f>
        <v>10313.099609375</v>
      </c>
      <c r="C3338">
        <v>2747.9875772404312</v>
      </c>
      <c r="D3338" s="25">
        <f t="shared" si="156"/>
        <v>7565.1120321345688</v>
      </c>
      <c r="E3338">
        <v>3403.1881034719618</v>
      </c>
      <c r="F3338" s="25">
        <f t="shared" si="157"/>
        <v>6909.9115059030382</v>
      </c>
      <c r="G3338">
        <v>5948.3145476183499</v>
      </c>
      <c r="H3338" s="25">
        <f t="shared" si="158"/>
        <v>4364.7850617566501</v>
      </c>
      <c r="K3338">
        <v>27.711010828319981</v>
      </c>
      <c r="L3338">
        <v>3336</v>
      </c>
      <c r="M3338" s="25"/>
      <c r="O3338" s="25"/>
      <c r="Q3338" s="25"/>
    </row>
    <row r="3339" spans="1:17" x14ac:dyDescent="0.25">
      <c r="A3339" s="5">
        <f>+'Net Hash Rate'!B3338</f>
        <v>43158</v>
      </c>
      <c r="B3339">
        <f>+'Net Hash Rate'!G3338</f>
        <v>10564.400390625</v>
      </c>
      <c r="C3339">
        <v>2774.1716059991745</v>
      </c>
      <c r="D3339" s="25">
        <f t="shared" si="156"/>
        <v>7790.2287846258259</v>
      </c>
      <c r="E3339">
        <v>3429.7743912240621</v>
      </c>
      <c r="F3339" s="25">
        <f t="shared" si="157"/>
        <v>7134.6259994009379</v>
      </c>
      <c r="G3339">
        <v>5976.4634104301404</v>
      </c>
      <c r="H3339" s="25">
        <f t="shared" si="158"/>
        <v>4587.9369801948596</v>
      </c>
      <c r="K3339">
        <v>28.518105024048317</v>
      </c>
      <c r="L3339">
        <v>3337</v>
      </c>
      <c r="M3339" s="25"/>
      <c r="O3339" s="25"/>
      <c r="Q3339" s="25"/>
    </row>
    <row r="3340" spans="1:17" x14ac:dyDescent="0.25">
      <c r="A3340" s="5">
        <f>+'Net Hash Rate'!B3339</f>
        <v>43159</v>
      </c>
      <c r="B3340">
        <f>+'Net Hash Rate'!G3339</f>
        <v>10309.599609375</v>
      </c>
      <c r="C3340">
        <v>2746.1795631741502</v>
      </c>
      <c r="D3340" s="25">
        <f t="shared" si="156"/>
        <v>7563.4200462008503</v>
      </c>
      <c r="E3340">
        <v>3400.8236124210639</v>
      </c>
      <c r="F3340" s="25">
        <f t="shared" si="157"/>
        <v>6908.7759969539366</v>
      </c>
      <c r="G3340">
        <v>5943.7884217207056</v>
      </c>
      <c r="H3340" s="25">
        <f t="shared" si="158"/>
        <v>4365.8111876542944</v>
      </c>
      <c r="K3340">
        <v>27.728363424007039</v>
      </c>
      <c r="L3340">
        <v>3338</v>
      </c>
      <c r="M3340" s="25"/>
      <c r="O3340" s="25"/>
      <c r="Q3340" s="25"/>
    </row>
    <row r="3341" spans="1:17" x14ac:dyDescent="0.25">
      <c r="A3341" s="5">
        <f>+'Net Hash Rate'!B3340</f>
        <v>43160</v>
      </c>
      <c r="B3341">
        <f>+'Net Hash Rate'!G3340</f>
        <v>10907.599609375</v>
      </c>
      <c r="C3341">
        <v>2807.5375976216242</v>
      </c>
      <c r="D3341" s="25">
        <f t="shared" si="156"/>
        <v>8100.0620117533763</v>
      </c>
      <c r="E3341">
        <v>3462.776298409502</v>
      </c>
      <c r="F3341" s="25">
        <f t="shared" si="157"/>
        <v>7444.8233109654975</v>
      </c>
      <c r="G3341">
        <v>6008.051031620018</v>
      </c>
      <c r="H3341" s="25">
        <f t="shared" si="158"/>
        <v>4899.548577754982</v>
      </c>
      <c r="K3341">
        <v>29.668804368290015</v>
      </c>
      <c r="L3341">
        <v>3339</v>
      </c>
      <c r="M3341" s="25"/>
      <c r="O3341" s="25"/>
      <c r="Q3341" s="25"/>
    </row>
    <row r="3342" spans="1:17" x14ac:dyDescent="0.25">
      <c r="A3342" s="5">
        <f>+'Net Hash Rate'!B3341</f>
        <v>43161</v>
      </c>
      <c r="B3342">
        <f>+'Net Hash Rate'!G3341</f>
        <v>11019.5</v>
      </c>
      <c r="C3342">
        <v>2824.4375075153625</v>
      </c>
      <c r="D3342" s="25">
        <f t="shared" si="156"/>
        <v>8195.0624924846379</v>
      </c>
      <c r="E3342">
        <v>3481.8554819990177</v>
      </c>
      <c r="F3342" s="25">
        <f t="shared" si="157"/>
        <v>7537.6445180009823</v>
      </c>
      <c r="G3342">
        <v>6035.5956038807853</v>
      </c>
      <c r="H3342" s="25">
        <f t="shared" si="158"/>
        <v>4983.9043961192147</v>
      </c>
      <c r="K3342">
        <v>29.917268382280973</v>
      </c>
      <c r="L3342">
        <v>3340</v>
      </c>
      <c r="M3342" s="25"/>
      <c r="O3342" s="25"/>
      <c r="Q3342" s="25"/>
    </row>
    <row r="3343" spans="1:17" x14ac:dyDescent="0.25">
      <c r="A3343" s="5">
        <f>+'Net Hash Rate'!B3342</f>
        <v>43162</v>
      </c>
      <c r="B3343">
        <f>+'Net Hash Rate'!G3342</f>
        <v>11438.7001953125</v>
      </c>
      <c r="C3343">
        <v>2873.7649148070245</v>
      </c>
      <c r="D3343" s="25">
        <f t="shared" si="156"/>
        <v>8564.935280505475</v>
      </c>
      <c r="E3343">
        <v>3534.0100504958664</v>
      </c>
      <c r="F3343" s="25">
        <f t="shared" si="157"/>
        <v>7904.6901448166336</v>
      </c>
      <c r="G3343">
        <v>6098.7322800791799</v>
      </c>
      <c r="H3343" s="25">
        <f t="shared" si="158"/>
        <v>5339.9679152333201</v>
      </c>
      <c r="K3343">
        <v>31.133655610755724</v>
      </c>
      <c r="L3343">
        <v>3341</v>
      </c>
      <c r="M3343" s="25"/>
      <c r="O3343" s="25"/>
      <c r="Q3343" s="25"/>
    </row>
    <row r="3344" spans="1:17" x14ac:dyDescent="0.25">
      <c r="A3344" s="5">
        <f>+'Net Hash Rate'!B3343</f>
        <v>43163</v>
      </c>
      <c r="B3344">
        <f>+'Net Hash Rate'!G3343</f>
        <v>11479.7001953125</v>
      </c>
      <c r="C3344">
        <v>2875.2814882588709</v>
      </c>
      <c r="D3344" s="25">
        <f t="shared" si="156"/>
        <v>8604.4187070536282</v>
      </c>
      <c r="E3344">
        <v>3534.5406132851654</v>
      </c>
      <c r="F3344" s="25">
        <f t="shared" si="157"/>
        <v>7945.1595820273342</v>
      </c>
      <c r="G3344">
        <v>6095.4326844498128</v>
      </c>
      <c r="H3344" s="25">
        <f t="shared" si="158"/>
        <v>5384.2675108626872</v>
      </c>
      <c r="K3344">
        <v>31.323957626077611</v>
      </c>
      <c r="L3344">
        <v>3342</v>
      </c>
      <c r="M3344" s="25"/>
      <c r="O3344" s="25"/>
      <c r="Q3344" s="25"/>
    </row>
    <row r="3345" spans="1:17" x14ac:dyDescent="0.25">
      <c r="A3345" s="5">
        <f>+'Net Hash Rate'!B3344</f>
        <v>43164</v>
      </c>
      <c r="B3345">
        <f>+'Net Hash Rate'!G3344</f>
        <v>11433</v>
      </c>
      <c r="C3345">
        <v>3021.9948246590097</v>
      </c>
      <c r="D3345" s="25">
        <f t="shared" si="156"/>
        <v>8411.0051753409898</v>
      </c>
      <c r="E3345">
        <v>3739.0320983178667</v>
      </c>
      <c r="F3345" s="25">
        <f t="shared" si="157"/>
        <v>7693.9679016821337</v>
      </c>
      <c r="G3345">
        <v>6524.3633878456949</v>
      </c>
      <c r="H3345" s="25">
        <f t="shared" si="158"/>
        <v>4908.6366121543051</v>
      </c>
      <c r="K3345">
        <v>28.152528693260638</v>
      </c>
      <c r="L3345">
        <v>3343</v>
      </c>
      <c r="M3345" s="25"/>
      <c r="O3345" s="25"/>
      <c r="Q3345" s="25"/>
    </row>
    <row r="3346" spans="1:17" x14ac:dyDescent="0.25">
      <c r="A3346" s="5">
        <f>+'Net Hash Rate'!B3345</f>
        <v>43165</v>
      </c>
      <c r="B3346">
        <f>+'Net Hash Rate'!G3345</f>
        <v>10709.5</v>
      </c>
      <c r="C3346">
        <v>2957.9623227918305</v>
      </c>
      <c r="D3346" s="25">
        <f t="shared" si="156"/>
        <v>7751.537677208169</v>
      </c>
      <c r="E3346">
        <v>3678.1741174567296</v>
      </c>
      <c r="F3346" s="25">
        <f t="shared" si="157"/>
        <v>7031.3258825432704</v>
      </c>
      <c r="G3346">
        <v>6475.8368338325281</v>
      </c>
      <c r="H3346" s="25">
        <f t="shared" si="158"/>
        <v>4233.6631661674719</v>
      </c>
      <c r="K3346">
        <v>25.83086053728897</v>
      </c>
      <c r="L3346">
        <v>3344</v>
      </c>
      <c r="M3346" s="25"/>
      <c r="O3346" s="25"/>
      <c r="Q3346" s="25"/>
    </row>
    <row r="3347" spans="1:17" x14ac:dyDescent="0.25">
      <c r="A3347" s="5">
        <f>+'Net Hash Rate'!B3346</f>
        <v>43166</v>
      </c>
      <c r="B3347">
        <f>+'Net Hash Rate'!G3346</f>
        <v>9906.7998046875</v>
      </c>
      <c r="C3347">
        <v>2879.6281672316541</v>
      </c>
      <c r="D3347" s="25">
        <f t="shared" si="156"/>
        <v>7027.1716374558455</v>
      </c>
      <c r="E3347">
        <v>3600.5788187911226</v>
      </c>
      <c r="F3347" s="25">
        <f t="shared" si="157"/>
        <v>6306.2209858963779</v>
      </c>
      <c r="G3347">
        <v>6401.1116247738755</v>
      </c>
      <c r="H3347" s="25">
        <f t="shared" si="158"/>
        <v>3505.6881799136245</v>
      </c>
      <c r="K3347">
        <v>23.393018500521979</v>
      </c>
      <c r="L3347">
        <v>3345</v>
      </c>
      <c r="M3347" s="25"/>
      <c r="O3347" s="25"/>
      <c r="Q3347" s="25"/>
    </row>
    <row r="3348" spans="1:17" x14ac:dyDescent="0.25">
      <c r="A3348" s="5">
        <f>+'Net Hash Rate'!B3347</f>
        <v>43167</v>
      </c>
      <c r="B3348">
        <f>+'Net Hash Rate'!G3347</f>
        <v>9299.2802734375</v>
      </c>
      <c r="C3348">
        <v>2818.6197931740016</v>
      </c>
      <c r="D3348" s="25">
        <f t="shared" si="156"/>
        <v>6480.6604802634984</v>
      </c>
      <c r="E3348">
        <v>3539.4725771266371</v>
      </c>
      <c r="F3348" s="25">
        <f t="shared" si="157"/>
        <v>5759.8076963108633</v>
      </c>
      <c r="G3348">
        <v>6339.6252163906502</v>
      </c>
      <c r="H3348" s="25">
        <f t="shared" si="158"/>
        <v>2959.6550570468498</v>
      </c>
      <c r="K3348">
        <v>21.576645743597961</v>
      </c>
      <c r="L3348">
        <v>3346</v>
      </c>
      <c r="M3348" s="25"/>
      <c r="O3348" s="25"/>
      <c r="Q3348" s="25"/>
    </row>
    <row r="3349" spans="1:17" x14ac:dyDescent="0.25">
      <c r="A3349" s="5">
        <f>+'Net Hash Rate'!B3348</f>
        <v>43168</v>
      </c>
      <c r="B3349">
        <f>+'Net Hash Rate'!G3348</f>
        <v>9237.0498046875</v>
      </c>
      <c r="C3349">
        <v>2809.0550558920218</v>
      </c>
      <c r="D3349" s="25">
        <f t="shared" si="156"/>
        <v>6427.9947487954778</v>
      </c>
      <c r="E3349">
        <v>3528.6324243022368</v>
      </c>
      <c r="F3349" s="25">
        <f t="shared" si="157"/>
        <v>5708.4173803852627</v>
      </c>
      <c r="G3349">
        <v>6323.8307118917255</v>
      </c>
      <c r="H3349" s="25">
        <f t="shared" si="158"/>
        <v>2913.2190927957745</v>
      </c>
      <c r="K3349">
        <v>21.439233742429764</v>
      </c>
      <c r="L3349">
        <v>3347</v>
      </c>
      <c r="M3349" s="25"/>
      <c r="O3349" s="25"/>
      <c r="Q3349" s="25"/>
    </row>
    <row r="3350" spans="1:17" x14ac:dyDescent="0.25">
      <c r="A3350" s="5">
        <f>+'Net Hash Rate'!B3349</f>
        <v>43169</v>
      </c>
      <c r="B3350">
        <f>+'Net Hash Rate'!G3349</f>
        <v>8787.16015625</v>
      </c>
      <c r="C3350">
        <v>2756.3050499424771</v>
      </c>
      <c r="D3350" s="25">
        <f t="shared" si="156"/>
        <v>6030.8551063075229</v>
      </c>
      <c r="E3350">
        <v>3472.9202790620484</v>
      </c>
      <c r="F3350" s="25">
        <f t="shared" si="157"/>
        <v>5314.2398771879516</v>
      </c>
      <c r="G3350">
        <v>6256.6121365770268</v>
      </c>
      <c r="H3350" s="25">
        <f t="shared" si="158"/>
        <v>2530.5480196729732</v>
      </c>
      <c r="K3350">
        <v>20.197801647225333</v>
      </c>
      <c r="L3350">
        <v>3348</v>
      </c>
      <c r="M3350" s="25"/>
      <c r="O3350" s="25"/>
      <c r="Q3350" s="25"/>
    </row>
    <row r="3351" spans="1:17" x14ac:dyDescent="0.25">
      <c r="A3351" s="5">
        <f>+'Net Hash Rate'!B3350</f>
        <v>43170</v>
      </c>
      <c r="B3351">
        <f>+'Net Hash Rate'!G3350</f>
        <v>9532.740234375</v>
      </c>
      <c r="C3351">
        <v>2834.5447739266715</v>
      </c>
      <c r="D3351" s="25">
        <f t="shared" si="156"/>
        <v>6698.195460448329</v>
      </c>
      <c r="E3351">
        <v>3552.5651954657296</v>
      </c>
      <c r="F3351" s="25">
        <f t="shared" si="157"/>
        <v>5980.1750389092704</v>
      </c>
      <c r="G3351">
        <v>6341.7155229341979</v>
      </c>
      <c r="H3351" s="25">
        <f t="shared" si="158"/>
        <v>3191.0247114408021</v>
      </c>
      <c r="K3351">
        <v>22.388874498330011</v>
      </c>
      <c r="L3351">
        <v>3349</v>
      </c>
      <c r="M3351" s="25"/>
      <c r="O3351" s="25"/>
      <c r="Q3351" s="25"/>
    </row>
    <row r="3352" spans="1:17" x14ac:dyDescent="0.25">
      <c r="A3352" s="5">
        <f>+'Net Hash Rate'!B3351</f>
        <v>43171</v>
      </c>
      <c r="B3352">
        <f>+'Net Hash Rate'!G3351</f>
        <v>9118.26953125</v>
      </c>
      <c r="C3352">
        <v>2800.0914501497327</v>
      </c>
      <c r="D3352" s="25">
        <f t="shared" si="156"/>
        <v>6318.1780811002673</v>
      </c>
      <c r="E3352">
        <v>3520.7811593680331</v>
      </c>
      <c r="F3352" s="25">
        <f t="shared" si="157"/>
        <v>5597.4883718819674</v>
      </c>
      <c r="G3352">
        <v>6320.3003348265202</v>
      </c>
      <c r="H3352" s="25">
        <f t="shared" si="158"/>
        <v>2797.9691964234798</v>
      </c>
      <c r="K3352">
        <v>21.04043834771543</v>
      </c>
      <c r="L3352">
        <v>3350</v>
      </c>
      <c r="M3352" s="25"/>
      <c r="O3352" s="25"/>
      <c r="Q3352" s="25"/>
    </row>
    <row r="3353" spans="1:17" x14ac:dyDescent="0.25">
      <c r="A3353" s="5">
        <f>+'Net Hash Rate'!B3352</f>
        <v>43172</v>
      </c>
      <c r="B3353">
        <f>+'Net Hash Rate'!G3352</f>
        <v>9144.150390625</v>
      </c>
      <c r="C3353">
        <v>2776.3190920364727</v>
      </c>
      <c r="D3353" s="25">
        <f t="shared" si="156"/>
        <v>6367.8312985885277</v>
      </c>
      <c r="E3353">
        <v>3486.9478692255252</v>
      </c>
      <c r="F3353" s="25">
        <f t="shared" si="157"/>
        <v>5657.2025213994748</v>
      </c>
      <c r="G3353">
        <v>6247.3853542164043</v>
      </c>
      <c r="H3353" s="25">
        <f t="shared" si="158"/>
        <v>2896.7650364085957</v>
      </c>
      <c r="K3353">
        <v>21.506017779162747</v>
      </c>
      <c r="L3353">
        <v>3351</v>
      </c>
      <c r="M3353" s="25"/>
      <c r="O3353" s="25"/>
      <c r="Q3353" s="25"/>
    </row>
    <row r="3354" spans="1:17" x14ac:dyDescent="0.25">
      <c r="A3354" s="5">
        <f>+'Net Hash Rate'!B3353</f>
        <v>43173</v>
      </c>
      <c r="B3354">
        <f>+'Net Hash Rate'!G3353</f>
        <v>8196.900390625</v>
      </c>
      <c r="C3354">
        <v>2699.5484716454953</v>
      </c>
      <c r="D3354" s="25">
        <f t="shared" si="156"/>
        <v>5497.3519189795043</v>
      </c>
      <c r="E3354">
        <v>3417.0298569516904</v>
      </c>
      <c r="F3354" s="25">
        <f t="shared" si="157"/>
        <v>4779.8705336733092</v>
      </c>
      <c r="G3354">
        <v>6204.0862981736036</v>
      </c>
      <c r="H3354" s="25">
        <f t="shared" si="158"/>
        <v>1992.8140924513964</v>
      </c>
      <c r="K3354">
        <v>18.388831927563164</v>
      </c>
      <c r="L3354">
        <v>3352</v>
      </c>
      <c r="M3354" s="25"/>
      <c r="O3354" s="25"/>
      <c r="Q3354" s="25"/>
    </row>
    <row r="3355" spans="1:17" x14ac:dyDescent="0.25">
      <c r="A3355" s="5">
        <f>+'Net Hash Rate'!B3354</f>
        <v>43174</v>
      </c>
      <c r="B3355">
        <f>+'Net Hash Rate'!G3354</f>
        <v>8256.990234375</v>
      </c>
      <c r="C3355">
        <v>2705.4092774344304</v>
      </c>
      <c r="D3355" s="25">
        <f t="shared" si="156"/>
        <v>5551.5809569405701</v>
      </c>
      <c r="E3355">
        <v>3422.8341077493751</v>
      </c>
      <c r="F3355" s="25">
        <f t="shared" si="157"/>
        <v>4834.1561266256249</v>
      </c>
      <c r="G3355">
        <v>6209.6708611077802</v>
      </c>
      <c r="H3355" s="25">
        <f t="shared" si="158"/>
        <v>2047.3193732672198</v>
      </c>
      <c r="K3355">
        <v>18.571693832799582</v>
      </c>
      <c r="L3355">
        <v>3353</v>
      </c>
      <c r="M3355" s="25"/>
      <c r="O3355" s="25"/>
      <c r="Q3355" s="25"/>
    </row>
    <row r="3356" spans="1:17" x14ac:dyDescent="0.25">
      <c r="A3356" s="5">
        <f>+'Net Hash Rate'!B3355</f>
        <v>43175</v>
      </c>
      <c r="B3356">
        <f>+'Net Hash Rate'!G3355</f>
        <v>8269.330078125</v>
      </c>
      <c r="C3356">
        <v>2715.6319047196976</v>
      </c>
      <c r="D3356" s="25">
        <f t="shared" si="156"/>
        <v>5553.6981734053024</v>
      </c>
      <c r="E3356">
        <v>3436.4874103746056</v>
      </c>
      <c r="F3356" s="25">
        <f t="shared" si="157"/>
        <v>4832.842667750394</v>
      </c>
      <c r="G3356">
        <v>6236.6506220910951</v>
      </c>
      <c r="H3356" s="25">
        <f t="shared" si="158"/>
        <v>2032.6794560339049</v>
      </c>
      <c r="K3356">
        <v>18.49035696004464</v>
      </c>
      <c r="L3356">
        <v>3354</v>
      </c>
      <c r="M3356" s="25"/>
      <c r="O3356" s="25"/>
      <c r="Q3356" s="25"/>
    </row>
    <row r="3357" spans="1:17" x14ac:dyDescent="0.25">
      <c r="A3357" s="5">
        <f>+'Net Hash Rate'!B3356</f>
        <v>43176</v>
      </c>
      <c r="B3357">
        <f>+'Net Hash Rate'!G3356</f>
        <v>7862.10986328125</v>
      </c>
      <c r="C3357">
        <v>2681.1772932127155</v>
      </c>
      <c r="D3357" s="25">
        <f t="shared" si="156"/>
        <v>5180.9325700685349</v>
      </c>
      <c r="E3357">
        <v>3404.4248672888007</v>
      </c>
      <c r="F3357" s="25">
        <f t="shared" si="157"/>
        <v>4457.6849959924493</v>
      </c>
      <c r="G3357">
        <v>6213.8800687873418</v>
      </c>
      <c r="H3357" s="25">
        <f t="shared" si="158"/>
        <v>1648.2297944939082</v>
      </c>
      <c r="K3357">
        <v>17.192229346982131</v>
      </c>
      <c r="L3357">
        <v>3355</v>
      </c>
      <c r="M3357" s="25"/>
      <c r="O3357" s="25"/>
      <c r="Q3357" s="25"/>
    </row>
    <row r="3358" spans="1:17" x14ac:dyDescent="0.25">
      <c r="A3358" s="5">
        <f>+'Net Hash Rate'!B3357</f>
        <v>43177</v>
      </c>
      <c r="B3358">
        <f>+'Net Hash Rate'!G3357</f>
        <v>8196.01953125</v>
      </c>
      <c r="C3358">
        <v>2809.3236220042677</v>
      </c>
      <c r="D3358" s="25">
        <f t="shared" si="156"/>
        <v>5386.6959092457328</v>
      </c>
      <c r="E3358">
        <v>3568.7362642635521</v>
      </c>
      <c r="F3358" s="25">
        <f t="shared" si="157"/>
        <v>4627.2832669864474</v>
      </c>
      <c r="G3358">
        <v>6518.6746731197436</v>
      </c>
      <c r="H3358" s="25">
        <f t="shared" si="158"/>
        <v>1677.3448581302564</v>
      </c>
      <c r="K3358">
        <v>17.023775300511456</v>
      </c>
      <c r="L3358">
        <v>3356</v>
      </c>
      <c r="M3358" s="25"/>
      <c r="O3358" s="25"/>
      <c r="Q3358" s="25"/>
    </row>
    <row r="3359" spans="1:17" x14ac:dyDescent="0.25">
      <c r="A3359" s="5">
        <f>+'Net Hash Rate'!B3358</f>
        <v>43178</v>
      </c>
      <c r="B3359">
        <f>+'Net Hash Rate'!G3358</f>
        <v>8594.1904296875</v>
      </c>
      <c r="C3359">
        <v>2843.7326399455656</v>
      </c>
      <c r="D3359" s="25">
        <f t="shared" si="156"/>
        <v>5750.4577897419349</v>
      </c>
      <c r="E3359">
        <v>3601.0811954347218</v>
      </c>
      <c r="F3359" s="25">
        <f t="shared" si="157"/>
        <v>4993.1092342527782</v>
      </c>
      <c r="G3359">
        <v>6543.0016592323564</v>
      </c>
      <c r="H3359" s="25">
        <f t="shared" si="158"/>
        <v>2051.1887704551436</v>
      </c>
      <c r="K3359">
        <v>18.222915453330138</v>
      </c>
      <c r="L3359">
        <v>3357</v>
      </c>
      <c r="M3359" s="25"/>
      <c r="O3359" s="25"/>
      <c r="Q3359" s="25"/>
    </row>
    <row r="3360" spans="1:17" x14ac:dyDescent="0.25">
      <c r="A3360" s="5">
        <f>+'Net Hash Rate'!B3359</f>
        <v>43179</v>
      </c>
      <c r="B3360">
        <f>+'Net Hash Rate'!G3359</f>
        <v>8915.900390625</v>
      </c>
      <c r="C3360">
        <v>2867.7682624712911</v>
      </c>
      <c r="D3360" s="25">
        <f t="shared" si="156"/>
        <v>6048.1321281537093</v>
      </c>
      <c r="E3360">
        <v>3622.011808031828</v>
      </c>
      <c r="F3360" s="25">
        <f t="shared" si="157"/>
        <v>5293.888582593172</v>
      </c>
      <c r="G3360">
        <v>6551.8708607617364</v>
      </c>
      <c r="H3360" s="25">
        <f t="shared" si="158"/>
        <v>2364.0295298632636</v>
      </c>
      <c r="K3360">
        <v>19.245132680295299</v>
      </c>
      <c r="L3360">
        <v>3358</v>
      </c>
      <c r="M3360" s="25"/>
      <c r="O3360" s="25"/>
      <c r="Q3360" s="25"/>
    </row>
    <row r="3361" spans="1:17" x14ac:dyDescent="0.25">
      <c r="A3361" s="5">
        <f>+'Net Hash Rate'!B3360</f>
        <v>43180</v>
      </c>
      <c r="B3361">
        <f>+'Net Hash Rate'!G3360</f>
        <v>8895.400390625</v>
      </c>
      <c r="C3361">
        <v>2871.8194109636006</v>
      </c>
      <c r="D3361" s="25">
        <f t="shared" si="156"/>
        <v>6023.5809796613994</v>
      </c>
      <c r="E3361">
        <v>3628.3915682942311</v>
      </c>
      <c r="F3361" s="25">
        <f t="shared" si="157"/>
        <v>5267.0088223307685</v>
      </c>
      <c r="G3361">
        <v>6567.2961134450661</v>
      </c>
      <c r="H3361" s="25">
        <f t="shared" si="158"/>
        <v>2328.1042771799339</v>
      </c>
      <c r="K3361">
        <v>19.108017934725098</v>
      </c>
      <c r="L3361">
        <v>3359</v>
      </c>
      <c r="M3361" s="25"/>
      <c r="O3361" s="25"/>
      <c r="Q3361" s="25"/>
    </row>
    <row r="3362" spans="1:17" x14ac:dyDescent="0.25">
      <c r="A3362" s="5">
        <f>+'Net Hash Rate'!B3361</f>
        <v>43181</v>
      </c>
      <c r="B3362">
        <f>+'Net Hash Rate'!G3361</f>
        <v>8712.8896484375</v>
      </c>
      <c r="C3362">
        <v>2854.6044947451328</v>
      </c>
      <c r="D3362" s="25">
        <f t="shared" si="156"/>
        <v>5858.2851536923672</v>
      </c>
      <c r="E3362">
        <v>3611.5721201942943</v>
      </c>
      <c r="F3362" s="25">
        <f t="shared" si="157"/>
        <v>5101.3175282432057</v>
      </c>
      <c r="G3362">
        <v>6552.0128612515618</v>
      </c>
      <c r="H3362" s="25">
        <f t="shared" si="158"/>
        <v>2160.8767871859382</v>
      </c>
      <c r="K3362">
        <v>18.573957321515522</v>
      </c>
      <c r="L3362">
        <v>3360</v>
      </c>
      <c r="M3362" s="25"/>
      <c r="O3362" s="25"/>
      <c r="Q3362" s="25"/>
    </row>
    <row r="3363" spans="1:17" x14ac:dyDescent="0.25">
      <c r="A3363" s="5">
        <f>+'Net Hash Rate'!B3362</f>
        <v>43182</v>
      </c>
      <c r="B3363">
        <f>+'Net Hash Rate'!G3362</f>
        <v>8918.740234375</v>
      </c>
      <c r="C3363">
        <v>2874.0514647708533</v>
      </c>
      <c r="D3363" s="25">
        <f t="shared" si="156"/>
        <v>6044.6887696041467</v>
      </c>
      <c r="E3363">
        <v>3630.584718488486</v>
      </c>
      <c r="F3363" s="25">
        <f t="shared" si="157"/>
        <v>5288.155515886514</v>
      </c>
      <c r="G3363">
        <v>6569.3381425546304</v>
      </c>
      <c r="H3363" s="25">
        <f t="shared" si="158"/>
        <v>2349.4020918203696</v>
      </c>
      <c r="K3363">
        <v>19.175962161294002</v>
      </c>
      <c r="L3363">
        <v>3361</v>
      </c>
      <c r="M3363" s="25"/>
      <c r="O3363" s="25"/>
      <c r="Q3363" s="25"/>
    </row>
    <row r="3364" spans="1:17" x14ac:dyDescent="0.25">
      <c r="A3364" s="5">
        <f>+'Net Hash Rate'!B3363</f>
        <v>43183</v>
      </c>
      <c r="B3364">
        <f>+'Net Hash Rate'!G3363</f>
        <v>8535.8896484375</v>
      </c>
      <c r="C3364">
        <v>2844.2597054379939</v>
      </c>
      <c r="D3364" s="25">
        <f t="shared" si="156"/>
        <v>5691.6299429995061</v>
      </c>
      <c r="E3364">
        <v>3604.034577787063</v>
      </c>
      <c r="F3364" s="25">
        <f t="shared" si="157"/>
        <v>4931.8550706504375</v>
      </c>
      <c r="G3364">
        <v>6555.3800694270212</v>
      </c>
      <c r="H3364" s="25">
        <f t="shared" si="158"/>
        <v>1980.5095790104788</v>
      </c>
      <c r="K3364">
        <v>17.97889395968723</v>
      </c>
      <c r="L3364">
        <v>3362</v>
      </c>
      <c r="M3364" s="25"/>
      <c r="O3364" s="25"/>
      <c r="Q3364" s="25"/>
    </row>
    <row r="3365" spans="1:17" x14ac:dyDescent="0.25">
      <c r="A3365" s="5">
        <f>+'Net Hash Rate'!B3364</f>
        <v>43184</v>
      </c>
      <c r="B3365">
        <f>+'Net Hash Rate'!G3364</f>
        <v>8449.830078125</v>
      </c>
      <c r="C3365">
        <v>2833.4485588993252</v>
      </c>
      <c r="D3365" s="25">
        <f t="shared" si="156"/>
        <v>5616.3815192256752</v>
      </c>
      <c r="E3365">
        <v>3592.3817814756135</v>
      </c>
      <c r="F3365" s="25">
        <f t="shared" si="157"/>
        <v>4857.448296649387</v>
      </c>
      <c r="G3365">
        <v>6540.4578845731985</v>
      </c>
      <c r="H3365" s="25">
        <f t="shared" si="158"/>
        <v>1909.3721935518015</v>
      </c>
      <c r="K3365">
        <v>17.760871767326915</v>
      </c>
      <c r="L3365">
        <v>3363</v>
      </c>
      <c r="M3365" s="25"/>
      <c r="O3365" s="25"/>
      <c r="Q3365" s="25"/>
    </row>
    <row r="3366" spans="1:17" x14ac:dyDescent="0.25">
      <c r="A3366" s="5">
        <f>+'Net Hash Rate'!B3365</f>
        <v>43185</v>
      </c>
      <c r="B3366">
        <f>+'Net Hash Rate'!G3365</f>
        <v>8138.33984375</v>
      </c>
      <c r="C3366">
        <v>2797.0081645346168</v>
      </c>
      <c r="D3366" s="25">
        <f t="shared" si="156"/>
        <v>5341.3316792153837</v>
      </c>
      <c r="E3366">
        <v>3553.9218413423378</v>
      </c>
      <c r="F3366" s="25">
        <f t="shared" si="157"/>
        <v>4584.4180024076622</v>
      </c>
      <c r="G3366">
        <v>6494.153018901935</v>
      </c>
      <c r="H3366" s="25">
        <f t="shared" si="158"/>
        <v>1644.186824848065</v>
      </c>
      <c r="K3366">
        <v>16.936140041994978</v>
      </c>
      <c r="L3366">
        <v>3364</v>
      </c>
      <c r="M3366" s="25"/>
      <c r="O3366" s="25"/>
      <c r="Q3366" s="25"/>
    </row>
    <row r="3367" spans="1:17" x14ac:dyDescent="0.25">
      <c r="A3367" s="5">
        <f>+'Net Hash Rate'!B3366</f>
        <v>43186</v>
      </c>
      <c r="B3367">
        <f>+'Net Hash Rate'!G3366</f>
        <v>7790.16015625</v>
      </c>
      <c r="C3367">
        <v>2761.4444661569805</v>
      </c>
      <c r="D3367" s="25">
        <f t="shared" si="156"/>
        <v>5028.7156900930195</v>
      </c>
      <c r="E3367">
        <v>3518.0735219969633</v>
      </c>
      <c r="F3367" s="25">
        <f t="shared" si="157"/>
        <v>4272.0866342530371</v>
      </c>
      <c r="G3367">
        <v>6457.1990894073679</v>
      </c>
      <c r="H3367" s="25">
        <f t="shared" si="158"/>
        <v>1332.9610668426321</v>
      </c>
      <c r="K3367">
        <v>15.950904294608115</v>
      </c>
      <c r="L3367">
        <v>3365</v>
      </c>
      <c r="M3367" s="25"/>
      <c r="O3367" s="25"/>
      <c r="Q3367" s="25"/>
    </row>
    <row r="3368" spans="1:17" x14ac:dyDescent="0.25">
      <c r="A3368" s="5">
        <f>+'Net Hash Rate'!B3367</f>
        <v>43187</v>
      </c>
      <c r="B3368">
        <f>+'Net Hash Rate'!G3367</f>
        <v>7937.2099609375</v>
      </c>
      <c r="C3368">
        <v>2775.9689474190386</v>
      </c>
      <c r="D3368" s="25">
        <f t="shared" si="156"/>
        <v>5161.2410135184618</v>
      </c>
      <c r="E3368">
        <v>3532.5291125284093</v>
      </c>
      <c r="F3368" s="25">
        <f t="shared" si="157"/>
        <v>4404.6808484090907</v>
      </c>
      <c r="G3368">
        <v>6471.3870738957594</v>
      </c>
      <c r="H3368" s="25">
        <f t="shared" si="158"/>
        <v>1465.8228870417406</v>
      </c>
      <c r="K3368">
        <v>16.372760559834123</v>
      </c>
      <c r="L3368">
        <v>3366</v>
      </c>
      <c r="M3368" s="25"/>
      <c r="O3368" s="25"/>
      <c r="Q3368" s="25"/>
    </row>
    <row r="3369" spans="1:17" x14ac:dyDescent="0.25">
      <c r="A3369" s="5">
        <f>+'Net Hash Rate'!B3368</f>
        <v>43188</v>
      </c>
      <c r="B3369">
        <f>+'Net Hash Rate'!G3368</f>
        <v>7086.490234375</v>
      </c>
      <c r="C3369">
        <v>2690.2381029017811</v>
      </c>
      <c r="D3369" s="25">
        <f t="shared" si="156"/>
        <v>4396.2521314732185</v>
      </c>
      <c r="E3369">
        <v>3446.5467978539405</v>
      </c>
      <c r="F3369" s="25">
        <f t="shared" si="157"/>
        <v>3639.9434365210595</v>
      </c>
      <c r="G3369">
        <v>6384.4279233956049</v>
      </c>
      <c r="H3369" s="25">
        <f t="shared" si="158"/>
        <v>702.06231097939508</v>
      </c>
      <c r="K3369">
        <v>13.950659546764996</v>
      </c>
      <c r="L3369">
        <v>3367</v>
      </c>
      <c r="M3369" s="25"/>
      <c r="O3369" s="25"/>
      <c r="Q3369" s="25"/>
    </row>
    <row r="3370" spans="1:17" x14ac:dyDescent="0.25">
      <c r="A3370" s="5">
        <f>+'Net Hash Rate'!B3369</f>
        <v>43189</v>
      </c>
      <c r="B3370">
        <f>+'Net Hash Rate'!G3369</f>
        <v>6844.31982421875</v>
      </c>
      <c r="C3370">
        <v>2668.5726067565038</v>
      </c>
      <c r="D3370" s="25">
        <f t="shared" si="156"/>
        <v>4175.7472174622462</v>
      </c>
      <c r="E3370">
        <v>3425.855144162178</v>
      </c>
      <c r="F3370" s="25">
        <f t="shared" si="157"/>
        <v>3418.464680056572</v>
      </c>
      <c r="G3370">
        <v>6367.5191607145234</v>
      </c>
      <c r="H3370" s="25">
        <f t="shared" si="158"/>
        <v>476.80066350422658</v>
      </c>
      <c r="K3370">
        <v>13.233889370065754</v>
      </c>
      <c r="L3370">
        <v>3368</v>
      </c>
      <c r="M3370" s="25"/>
      <c r="O3370" s="25"/>
      <c r="Q3370" s="25"/>
    </row>
    <row r="3371" spans="1:17" x14ac:dyDescent="0.25">
      <c r="A3371" s="5">
        <f>+'Net Hash Rate'!B3370</f>
        <v>43190</v>
      </c>
      <c r="B3371">
        <f>+'Net Hash Rate'!G3370</f>
        <v>6926.02001953125</v>
      </c>
      <c r="C3371">
        <v>2676.5069195378383</v>
      </c>
      <c r="D3371" s="25">
        <f t="shared" si="156"/>
        <v>4249.5130999934117</v>
      </c>
      <c r="E3371">
        <v>3433.6994952727187</v>
      </c>
      <c r="F3371" s="25">
        <f t="shared" si="157"/>
        <v>3492.3205242585313</v>
      </c>
      <c r="G3371">
        <v>6375.0140557148598</v>
      </c>
      <c r="H3371" s="25">
        <f t="shared" si="158"/>
        <v>551.00596381639025</v>
      </c>
      <c r="K3371">
        <v>13.46927025807919</v>
      </c>
      <c r="L3371">
        <v>3369</v>
      </c>
      <c r="M3371" s="25"/>
      <c r="O3371" s="25"/>
      <c r="Q3371" s="25"/>
    </row>
    <row r="3372" spans="1:17" x14ac:dyDescent="0.25">
      <c r="A3372" s="5">
        <f>+'Net Hash Rate'!B3371</f>
        <v>43191</v>
      </c>
      <c r="B3372">
        <f>+'Net Hash Rate'!G3371</f>
        <v>6816.740234375</v>
      </c>
      <c r="C3372">
        <v>2699.8033927977576</v>
      </c>
      <c r="D3372" s="25">
        <f t="shared" si="156"/>
        <v>4116.9368415772424</v>
      </c>
      <c r="E3372">
        <v>3470.0583388928985</v>
      </c>
      <c r="F3372" s="25">
        <f t="shared" si="157"/>
        <v>3346.6818954821015</v>
      </c>
      <c r="G3372">
        <v>6462.1136769994791</v>
      </c>
      <c r="H3372" s="25">
        <f t="shared" si="158"/>
        <v>354.62655737552086</v>
      </c>
      <c r="K3372">
        <v>12.827763677307068</v>
      </c>
      <c r="L3372">
        <v>3370</v>
      </c>
      <c r="M3372" s="25"/>
      <c r="O3372" s="25"/>
      <c r="Q3372" s="25"/>
    </row>
    <row r="3373" spans="1:17" x14ac:dyDescent="0.25">
      <c r="A3373" s="5">
        <f>+'Net Hash Rate'!B3372</f>
        <v>43192</v>
      </c>
      <c r="B3373">
        <f>+'Net Hash Rate'!G3372</f>
        <v>7049.7900390625</v>
      </c>
      <c r="C3373">
        <v>2718.6454845046746</v>
      </c>
      <c r="D3373" s="25">
        <f t="shared" si="156"/>
        <v>4331.1445545578254</v>
      </c>
      <c r="E3373">
        <v>3487.1970897759511</v>
      </c>
      <c r="F3373" s="25">
        <f t="shared" si="157"/>
        <v>3562.5929492865489</v>
      </c>
      <c r="G3373">
        <v>6472.6358004522199</v>
      </c>
      <c r="H3373" s="25">
        <f t="shared" si="158"/>
        <v>577.15423861028012</v>
      </c>
      <c r="K3373">
        <v>13.525112509874653</v>
      </c>
      <c r="L3373">
        <v>3371</v>
      </c>
      <c r="M3373" s="25"/>
      <c r="O3373" s="25"/>
      <c r="Q3373" s="25"/>
    </row>
    <row r="3374" spans="1:17" x14ac:dyDescent="0.25">
      <c r="A3374" s="5">
        <f>+'Net Hash Rate'!B3373</f>
        <v>43193</v>
      </c>
      <c r="B3374">
        <f>+'Net Hash Rate'!G3373</f>
        <v>7417.89013671875</v>
      </c>
      <c r="C3374">
        <v>2752.1493492259924</v>
      </c>
      <c r="D3374" s="25">
        <f t="shared" si="156"/>
        <v>4665.7407874927576</v>
      </c>
      <c r="E3374">
        <v>3519.4391054743342</v>
      </c>
      <c r="F3374" s="25">
        <f t="shared" si="157"/>
        <v>3898.4510312444158</v>
      </c>
      <c r="G3374">
        <v>6499.9761636210123</v>
      </c>
      <c r="H3374" s="25">
        <f t="shared" si="158"/>
        <v>917.91397309773765</v>
      </c>
      <c r="K3374">
        <v>14.59393638295666</v>
      </c>
      <c r="L3374">
        <v>3372</v>
      </c>
      <c r="M3374" s="25"/>
      <c r="O3374" s="25"/>
      <c r="Q3374" s="25"/>
    </row>
    <row r="3375" spans="1:17" x14ac:dyDescent="0.25">
      <c r="A3375" s="5">
        <f>+'Net Hash Rate'!B3374</f>
        <v>43194</v>
      </c>
      <c r="B3375">
        <f>+'Net Hash Rate'!G3374</f>
        <v>6789.2998046875</v>
      </c>
      <c r="C3375">
        <v>2686.3893063025926</v>
      </c>
      <c r="D3375" s="25">
        <f t="shared" si="156"/>
        <v>4102.9104983849074</v>
      </c>
      <c r="E3375">
        <v>3452.5718406256992</v>
      </c>
      <c r="F3375" s="25">
        <f t="shared" si="157"/>
        <v>3336.7279640618008</v>
      </c>
      <c r="G3375">
        <v>6428.8078952038104</v>
      </c>
      <c r="H3375" s="25">
        <f t="shared" si="158"/>
        <v>360.4919094836896</v>
      </c>
      <c r="K3375">
        <v>12.852009482078842</v>
      </c>
      <c r="L3375">
        <v>3373</v>
      </c>
      <c r="M3375" s="25"/>
      <c r="O3375" s="25"/>
      <c r="Q3375" s="25"/>
    </row>
    <row r="3376" spans="1:17" x14ac:dyDescent="0.25">
      <c r="A3376" s="5">
        <f>+'Net Hash Rate'!B3375</f>
        <v>43195</v>
      </c>
      <c r="B3376">
        <f>+'Net Hash Rate'!G3375</f>
        <v>6774.75</v>
      </c>
      <c r="C3376">
        <v>2686.2548954734843</v>
      </c>
      <c r="D3376" s="25">
        <f t="shared" si="156"/>
        <v>4088.4951045265157</v>
      </c>
      <c r="E3376">
        <v>3452.9414486727064</v>
      </c>
      <c r="F3376" s="25">
        <f t="shared" si="157"/>
        <v>3321.8085513272936</v>
      </c>
      <c r="G3376">
        <v>6431.1353645750823</v>
      </c>
      <c r="H3376" s="25">
        <f t="shared" si="158"/>
        <v>343.61463542491765</v>
      </c>
      <c r="K3376">
        <v>12.798435305691216</v>
      </c>
      <c r="L3376">
        <v>3374</v>
      </c>
      <c r="M3376" s="25"/>
      <c r="O3376" s="25"/>
      <c r="Q3376" s="25"/>
    </row>
    <row r="3377" spans="1:17" x14ac:dyDescent="0.25">
      <c r="A3377" s="5">
        <f>+'Net Hash Rate'!B3376</f>
        <v>43196</v>
      </c>
      <c r="B3377">
        <f>+'Net Hash Rate'!G3376</f>
        <v>6620.41015625</v>
      </c>
      <c r="C3377">
        <v>2655.5169295654405</v>
      </c>
      <c r="D3377" s="25">
        <f t="shared" si="156"/>
        <v>3964.8932266845595</v>
      </c>
      <c r="E3377">
        <v>3416.3624461840809</v>
      </c>
      <c r="F3377" s="25">
        <f t="shared" si="157"/>
        <v>3204.0477100659191</v>
      </c>
      <c r="G3377">
        <v>6371.8668554891929</v>
      </c>
      <c r="H3377" s="25">
        <f t="shared" si="158"/>
        <v>248.54330076080714</v>
      </c>
      <c r="K3377">
        <v>12.506801362690448</v>
      </c>
      <c r="L3377">
        <v>3375</v>
      </c>
      <c r="M3377" s="25"/>
      <c r="O3377" s="25"/>
      <c r="Q3377" s="25"/>
    </row>
    <row r="3378" spans="1:17" x14ac:dyDescent="0.25">
      <c r="A3378" s="5">
        <f>+'Net Hash Rate'!B3377</f>
        <v>43197</v>
      </c>
      <c r="B3378">
        <f>+'Net Hash Rate'!G3377</f>
        <v>6896.27978515625</v>
      </c>
      <c r="C3378">
        <v>2698.1662771839929</v>
      </c>
      <c r="D3378" s="25">
        <f t="shared" si="156"/>
        <v>4198.1135079722571</v>
      </c>
      <c r="E3378">
        <v>3464.7606206681553</v>
      </c>
      <c r="F3378" s="25">
        <f t="shared" si="157"/>
        <v>3431.5191644880947</v>
      </c>
      <c r="G3378">
        <v>6442.5963479323827</v>
      </c>
      <c r="H3378" s="25">
        <f t="shared" si="158"/>
        <v>453.68343722386726</v>
      </c>
      <c r="K3378">
        <v>13.143160401289313</v>
      </c>
      <c r="L3378">
        <v>3376</v>
      </c>
      <c r="M3378" s="25"/>
      <c r="O3378" s="25"/>
      <c r="Q3378" s="25"/>
    </row>
    <row r="3379" spans="1:17" x14ac:dyDescent="0.25">
      <c r="A3379" s="5">
        <f>+'Net Hash Rate'!B3378</f>
        <v>43198</v>
      </c>
      <c r="B3379">
        <f>+'Net Hash Rate'!G3378</f>
        <v>7022.7099609375</v>
      </c>
      <c r="C3379">
        <v>2713.4710003666974</v>
      </c>
      <c r="D3379" s="25">
        <f t="shared" si="156"/>
        <v>4309.2389605708031</v>
      </c>
      <c r="E3379">
        <v>3481.0812311067025</v>
      </c>
      <c r="F3379" s="25">
        <f t="shared" si="157"/>
        <v>3541.6287298307975</v>
      </c>
      <c r="G3379">
        <v>6462.8631724162524</v>
      </c>
      <c r="H3379" s="25">
        <f t="shared" si="158"/>
        <v>559.84678852124762</v>
      </c>
      <c r="K3379">
        <v>13.473209568089885</v>
      </c>
      <c r="L3379">
        <v>3377</v>
      </c>
      <c r="M3379" s="25"/>
      <c r="O3379" s="25"/>
      <c r="Q3379" s="25"/>
    </row>
    <row r="3380" spans="1:17" x14ac:dyDescent="0.25">
      <c r="A3380" s="5">
        <f>+'Net Hash Rate'!B3379</f>
        <v>43199</v>
      </c>
      <c r="B3380">
        <f>+'Net Hash Rate'!G3379</f>
        <v>6773.93994140625</v>
      </c>
      <c r="C3380">
        <v>2684.5236361036355</v>
      </c>
      <c r="D3380" s="25">
        <f t="shared" si="156"/>
        <v>4089.4163053026145</v>
      </c>
      <c r="E3380">
        <v>3450.5803407173039</v>
      </c>
      <c r="F3380" s="25">
        <f t="shared" si="157"/>
        <v>3323.3596006889461</v>
      </c>
      <c r="G3380">
        <v>6426.327609789103</v>
      </c>
      <c r="H3380" s="25">
        <f t="shared" si="158"/>
        <v>347.61233161714699</v>
      </c>
      <c r="K3380">
        <v>12.811844180224064</v>
      </c>
      <c r="L3380">
        <v>3378</v>
      </c>
      <c r="M3380" s="25"/>
      <c r="O3380" s="25"/>
      <c r="Q3380" s="25"/>
    </row>
    <row r="3381" spans="1:17" x14ac:dyDescent="0.25">
      <c r="A3381" s="5">
        <f>+'Net Hash Rate'!B3380</f>
        <v>43200</v>
      </c>
      <c r="B3381">
        <f>+'Net Hash Rate'!G3380</f>
        <v>6830.89990234375</v>
      </c>
      <c r="C3381">
        <v>2691.5879659033803</v>
      </c>
      <c r="D3381" s="25">
        <f t="shared" si="156"/>
        <v>4139.3119364403701</v>
      </c>
      <c r="E3381">
        <v>3458.1669193980924</v>
      </c>
      <c r="F3381" s="25">
        <f t="shared" si="157"/>
        <v>3372.7329829456576</v>
      </c>
      <c r="G3381">
        <v>6435.9428642483044</v>
      </c>
      <c r="H3381" s="25">
        <f t="shared" si="158"/>
        <v>394.95703809544557</v>
      </c>
      <c r="K3381">
        <v>12.959328719067678</v>
      </c>
      <c r="L3381">
        <v>3379</v>
      </c>
      <c r="M3381" s="25"/>
      <c r="O3381" s="25"/>
      <c r="Q3381" s="25"/>
    </row>
    <row r="3382" spans="1:17" x14ac:dyDescent="0.25">
      <c r="A3382" s="5">
        <f>+'Net Hash Rate'!B3381</f>
        <v>43201</v>
      </c>
      <c r="B3382">
        <f>+'Net Hash Rate'!G3381</f>
        <v>6939.5498046875</v>
      </c>
      <c r="C3382">
        <v>2701.6961219887089</v>
      </c>
      <c r="D3382" s="25">
        <f t="shared" si="156"/>
        <v>4237.8536826987911</v>
      </c>
      <c r="E3382">
        <v>3467.9862162777004</v>
      </c>
      <c r="F3382" s="25">
        <f t="shared" si="157"/>
        <v>3471.5635884097996</v>
      </c>
      <c r="G3382">
        <v>6444.6400875432882</v>
      </c>
      <c r="H3382" s="25">
        <f t="shared" si="158"/>
        <v>494.90971714421175</v>
      </c>
      <c r="K3382">
        <v>13.272843945495865</v>
      </c>
      <c r="L3382">
        <v>3380</v>
      </c>
      <c r="M3382" s="25"/>
      <c r="O3382" s="25"/>
      <c r="Q3382" s="25"/>
    </row>
    <row r="3383" spans="1:17" x14ac:dyDescent="0.25">
      <c r="A3383" s="5">
        <f>+'Net Hash Rate'!B3382</f>
        <v>43202</v>
      </c>
      <c r="B3383">
        <f>+'Net Hash Rate'!G3382</f>
        <v>7916.3701171875</v>
      </c>
      <c r="C3383">
        <v>2784.5098988359928</v>
      </c>
      <c r="D3383" s="25">
        <f t="shared" si="156"/>
        <v>5131.8602183515068</v>
      </c>
      <c r="E3383">
        <v>3545.1252595487504</v>
      </c>
      <c r="F3383" s="25">
        <f t="shared" si="157"/>
        <v>4371.2448576387496</v>
      </c>
      <c r="G3383">
        <v>6499.7356282374567</v>
      </c>
      <c r="H3383" s="25">
        <f t="shared" si="158"/>
        <v>1416.6344889500433</v>
      </c>
      <c r="K3383">
        <v>16.192763333759256</v>
      </c>
      <c r="L3383">
        <v>3381</v>
      </c>
      <c r="M3383" s="25"/>
      <c r="O3383" s="25"/>
      <c r="Q3383" s="25"/>
    </row>
    <row r="3384" spans="1:17" x14ac:dyDescent="0.25">
      <c r="A3384" s="5">
        <f>+'Net Hash Rate'!B3383</f>
        <v>43203</v>
      </c>
      <c r="B3384">
        <f>+'Net Hash Rate'!G3383</f>
        <v>7889.22998046875</v>
      </c>
      <c r="C3384">
        <v>2783.0259664828236</v>
      </c>
      <c r="D3384" s="25">
        <f t="shared" si="156"/>
        <v>5106.2040139859264</v>
      </c>
      <c r="E3384">
        <v>3544.1108095955774</v>
      </c>
      <c r="F3384" s="25">
        <f t="shared" si="157"/>
        <v>4345.1191708731731</v>
      </c>
      <c r="G3384">
        <v>6500.5448826670727</v>
      </c>
      <c r="H3384" s="25">
        <f t="shared" si="158"/>
        <v>1388.6850978016773</v>
      </c>
      <c r="K3384">
        <v>16.10187056602657</v>
      </c>
      <c r="L3384">
        <v>3382</v>
      </c>
      <c r="M3384" s="25"/>
      <c r="O3384" s="25"/>
      <c r="Q3384" s="25"/>
    </row>
    <row r="3385" spans="1:17" x14ac:dyDescent="0.25">
      <c r="A3385" s="5">
        <f>+'Net Hash Rate'!B3384</f>
        <v>43204</v>
      </c>
      <c r="B3385">
        <f>+'Net Hash Rate'!G3384</f>
        <v>8003.68017578125</v>
      </c>
      <c r="C3385">
        <v>2988.3361720878056</v>
      </c>
      <c r="D3385" s="25">
        <f t="shared" si="156"/>
        <v>5015.3440036934444</v>
      </c>
      <c r="E3385">
        <v>3823.4131094220961</v>
      </c>
      <c r="F3385" s="25">
        <f t="shared" si="157"/>
        <v>4180.2670663591543</v>
      </c>
      <c r="G3385">
        <v>7067.2694724971352</v>
      </c>
      <c r="H3385" s="25">
        <f t="shared" si="158"/>
        <v>936.41070328411479</v>
      </c>
      <c r="K3385">
        <v>14.414031894220315</v>
      </c>
      <c r="L3385">
        <v>3383</v>
      </c>
      <c r="M3385" s="25"/>
      <c r="O3385" s="25"/>
      <c r="Q3385" s="25"/>
    </row>
    <row r="3386" spans="1:17" x14ac:dyDescent="0.25">
      <c r="A3386" s="5">
        <f>+'Net Hash Rate'!B3385</f>
        <v>43205</v>
      </c>
      <c r="B3386">
        <f>+'Net Hash Rate'!G3385</f>
        <v>8357.0400390625</v>
      </c>
      <c r="C3386">
        <v>3027.2529718021383</v>
      </c>
      <c r="D3386" s="25">
        <f t="shared" si="156"/>
        <v>5329.7870672603622</v>
      </c>
      <c r="E3386">
        <v>3863.6965902142797</v>
      </c>
      <c r="F3386" s="25">
        <f t="shared" si="157"/>
        <v>4493.3434488482199</v>
      </c>
      <c r="G3386">
        <v>7112.8618259362556</v>
      </c>
      <c r="H3386" s="25">
        <f t="shared" si="158"/>
        <v>1244.1782131262444</v>
      </c>
      <c r="K3386">
        <v>15.292709131677626</v>
      </c>
      <c r="L3386">
        <v>3384</v>
      </c>
      <c r="M3386" s="25"/>
      <c r="O3386" s="25"/>
      <c r="Q3386" s="25"/>
    </row>
    <row r="3387" spans="1:17" x14ac:dyDescent="0.25">
      <c r="A3387" s="5">
        <f>+'Net Hash Rate'!B3386</f>
        <v>43206</v>
      </c>
      <c r="B3387">
        <f>+'Net Hash Rate'!G3386</f>
        <v>8051.35009765625</v>
      </c>
      <c r="C3387">
        <v>2990.277427884062</v>
      </c>
      <c r="D3387" s="25">
        <f t="shared" si="156"/>
        <v>5061.0726697721875</v>
      </c>
      <c r="E3387">
        <v>3824.275872697126</v>
      </c>
      <c r="F3387" s="25">
        <f t="shared" si="157"/>
        <v>4227.074224959124</v>
      </c>
      <c r="G3387">
        <v>7063.9428315734767</v>
      </c>
      <c r="H3387" s="25">
        <f t="shared" si="158"/>
        <v>987.40726608277328</v>
      </c>
      <c r="K3387">
        <v>14.564265057083901</v>
      </c>
      <c r="L3387">
        <v>3385</v>
      </c>
      <c r="M3387" s="25"/>
      <c r="O3387" s="25"/>
      <c r="Q3387" s="25"/>
    </row>
    <row r="3388" spans="1:17" x14ac:dyDescent="0.25">
      <c r="A3388" s="5">
        <f>+'Net Hash Rate'!B3387</f>
        <v>43207</v>
      </c>
      <c r="B3388">
        <f>+'Net Hash Rate'!G3387</f>
        <v>7890.14990234375</v>
      </c>
      <c r="C3388">
        <v>2977.1743394925907</v>
      </c>
      <c r="D3388" s="25">
        <f t="shared" si="156"/>
        <v>4912.9755628511593</v>
      </c>
      <c r="E3388">
        <v>3812.3242497011461</v>
      </c>
      <c r="F3388" s="25">
        <f t="shared" si="157"/>
        <v>4077.8256526426039</v>
      </c>
      <c r="G3388">
        <v>7056.4640759062786</v>
      </c>
      <c r="H3388" s="25">
        <f t="shared" si="158"/>
        <v>833.68582643747141</v>
      </c>
      <c r="K3388">
        <v>14.118592610395257</v>
      </c>
      <c r="L3388">
        <v>3386</v>
      </c>
      <c r="M3388" s="25"/>
      <c r="O3388" s="25"/>
      <c r="Q3388" s="25"/>
    </row>
    <row r="3389" spans="1:17" x14ac:dyDescent="0.25">
      <c r="A3389" s="5">
        <f>+'Net Hash Rate'!B3388</f>
        <v>43208</v>
      </c>
      <c r="B3389">
        <f>+'Net Hash Rate'!G3388</f>
        <v>8163.68994140625</v>
      </c>
      <c r="C3389">
        <v>3004.4326305587492</v>
      </c>
      <c r="D3389" s="25">
        <f t="shared" si="156"/>
        <v>5159.2573108475008</v>
      </c>
      <c r="E3389">
        <v>3839.5460102605866</v>
      </c>
      <c r="F3389" s="25">
        <f t="shared" si="157"/>
        <v>4324.1439311456634</v>
      </c>
      <c r="G3389">
        <v>7083.5439337123762</v>
      </c>
      <c r="H3389" s="25">
        <f t="shared" si="158"/>
        <v>1080.1460076938738</v>
      </c>
      <c r="K3389">
        <v>14.826989780064169</v>
      </c>
      <c r="L3389">
        <v>3387</v>
      </c>
      <c r="M3389" s="25"/>
      <c r="O3389" s="25"/>
      <c r="Q3389" s="25"/>
    </row>
    <row r="3390" spans="1:17" x14ac:dyDescent="0.25">
      <c r="A3390" s="5">
        <f>+'Net Hash Rate'!B3389</f>
        <v>43209</v>
      </c>
      <c r="B3390">
        <f>+'Net Hash Rate'!G3389</f>
        <v>8273.740234375</v>
      </c>
      <c r="C3390">
        <v>3015.2847592736484</v>
      </c>
      <c r="D3390" s="25">
        <f t="shared" si="156"/>
        <v>5258.4554751013511</v>
      </c>
      <c r="E3390">
        <v>3850.3397817505652</v>
      </c>
      <c r="F3390" s="25">
        <f t="shared" si="157"/>
        <v>4423.4004526244353</v>
      </c>
      <c r="G3390">
        <v>7094.1110165621485</v>
      </c>
      <c r="H3390" s="25">
        <f t="shared" si="158"/>
        <v>1179.6292178128515</v>
      </c>
      <c r="K3390">
        <v>15.113127638953983</v>
      </c>
      <c r="L3390">
        <v>3388</v>
      </c>
      <c r="M3390" s="25"/>
      <c r="O3390" s="25"/>
      <c r="Q3390" s="25"/>
    </row>
    <row r="3391" spans="1:17" x14ac:dyDescent="0.25">
      <c r="A3391" s="5">
        <f>+'Net Hash Rate'!B3390</f>
        <v>43210</v>
      </c>
      <c r="B3391">
        <f>+'Net Hash Rate'!G3390</f>
        <v>8863.5</v>
      </c>
      <c r="C3391">
        <v>3063.9200047549798</v>
      </c>
      <c r="D3391" s="25">
        <f t="shared" si="156"/>
        <v>5799.5799952450197</v>
      </c>
      <c r="E3391">
        <v>3895.0283034081222</v>
      </c>
      <c r="F3391" s="25">
        <f t="shared" si="157"/>
        <v>4968.4716965918778</v>
      </c>
      <c r="G3391">
        <v>7123.468489526259</v>
      </c>
      <c r="H3391" s="25">
        <f t="shared" si="158"/>
        <v>1740.031510473741</v>
      </c>
      <c r="K3391">
        <v>16.747506926768168</v>
      </c>
      <c r="L3391">
        <v>3389</v>
      </c>
      <c r="M3391" s="25"/>
      <c r="O3391" s="25"/>
      <c r="Q3391" s="25"/>
    </row>
    <row r="3392" spans="1:17" x14ac:dyDescent="0.25">
      <c r="A3392" s="5">
        <f>+'Net Hash Rate'!B3391</f>
        <v>43211</v>
      </c>
      <c r="B3392">
        <f>+'Net Hash Rate'!G3391</f>
        <v>8917.599609375</v>
      </c>
      <c r="C3392">
        <v>3074.3977180842257</v>
      </c>
      <c r="D3392" s="25">
        <f t="shared" si="156"/>
        <v>5843.2018912907743</v>
      </c>
      <c r="E3392">
        <v>3907.4402145170507</v>
      </c>
      <c r="F3392" s="25">
        <f t="shared" si="157"/>
        <v>5010.1593948579493</v>
      </c>
      <c r="G3392">
        <v>7143.3937919103601</v>
      </c>
      <c r="H3392" s="25">
        <f t="shared" si="158"/>
        <v>1774.2058174646399</v>
      </c>
      <c r="K3392">
        <v>16.834296688522766</v>
      </c>
      <c r="L3392">
        <v>3390</v>
      </c>
      <c r="M3392" s="25"/>
      <c r="O3392" s="25"/>
      <c r="Q3392" s="25"/>
    </row>
    <row r="3393" spans="1:17" x14ac:dyDescent="0.25">
      <c r="A3393" s="5">
        <f>+'Net Hash Rate'!B3392</f>
        <v>43212</v>
      </c>
      <c r="B3393">
        <f>+'Net Hash Rate'!G3392</f>
        <v>8792.830078125</v>
      </c>
      <c r="C3393">
        <v>3068.6762439207691</v>
      </c>
      <c r="D3393" s="25">
        <f t="shared" si="156"/>
        <v>5724.1538342042313</v>
      </c>
      <c r="E3393">
        <v>3904.2970889780058</v>
      </c>
      <c r="F3393" s="25">
        <f t="shared" si="157"/>
        <v>4888.5329891469937</v>
      </c>
      <c r="G3393">
        <v>7150.2662616028356</v>
      </c>
      <c r="H3393" s="25">
        <f t="shared" si="158"/>
        <v>1642.5638165221644</v>
      </c>
      <c r="K3393">
        <v>16.440433820375993</v>
      </c>
      <c r="L3393">
        <v>3391</v>
      </c>
      <c r="M3393" s="25"/>
      <c r="O3393" s="25"/>
      <c r="Q3393" s="25"/>
    </row>
    <row r="3394" spans="1:17" x14ac:dyDescent="0.25">
      <c r="A3394" s="5">
        <f>+'Net Hash Rate'!B3393</f>
        <v>43213</v>
      </c>
      <c r="B3394">
        <f>+'Net Hash Rate'!G3393</f>
        <v>8938.2998046875</v>
      </c>
      <c r="C3394">
        <v>3073.1908371209752</v>
      </c>
      <c r="D3394" s="25">
        <f t="shared" si="156"/>
        <v>5865.1089675665244</v>
      </c>
      <c r="E3394">
        <v>3904.9826462331202</v>
      </c>
      <c r="F3394" s="25">
        <f t="shared" si="157"/>
        <v>5033.3171584543798</v>
      </c>
      <c r="G3394">
        <v>7136.0779287292526</v>
      </c>
      <c r="H3394" s="25">
        <f t="shared" si="158"/>
        <v>1802.2218759582474</v>
      </c>
      <c r="K3394">
        <v>16.92281814746967</v>
      </c>
      <c r="L3394">
        <v>3392</v>
      </c>
      <c r="M3394" s="25"/>
      <c r="O3394" s="25"/>
      <c r="Q3394" s="25"/>
    </row>
    <row r="3395" spans="1:17" x14ac:dyDescent="0.25">
      <c r="A3395" s="5">
        <f>+'Net Hash Rate'!B3394</f>
        <v>43214</v>
      </c>
      <c r="B3395">
        <f>+'Net Hash Rate'!G3394</f>
        <v>9652.16015625</v>
      </c>
      <c r="C3395">
        <v>3106.649698638792</v>
      </c>
      <c r="D3395" s="25">
        <f t="shared" si="156"/>
        <v>6545.510457611208</v>
      </c>
      <c r="E3395">
        <v>3923.9659277757692</v>
      </c>
      <c r="F3395" s="25">
        <f t="shared" si="157"/>
        <v>5728.1942284742308</v>
      </c>
      <c r="G3395">
        <v>7098.8308198583554</v>
      </c>
      <c r="H3395" s="25">
        <f t="shared" si="158"/>
        <v>2553.3293363916446</v>
      </c>
      <c r="K3395">
        <v>19.220498184472177</v>
      </c>
      <c r="L3395">
        <v>3393</v>
      </c>
      <c r="M3395" s="25"/>
      <c r="O3395" s="25"/>
      <c r="Q3395" s="25"/>
    </row>
    <row r="3396" spans="1:17" x14ac:dyDescent="0.25">
      <c r="A3396" s="5">
        <f>+'Net Hash Rate'!B3395</f>
        <v>43215</v>
      </c>
      <c r="B3396">
        <f>+'Net Hash Rate'!G3395</f>
        <v>8864.08984375</v>
      </c>
      <c r="C3396">
        <v>2973.1813720747346</v>
      </c>
      <c r="D3396" s="25">
        <f t="shared" ref="D3396:D3459" si="159">+B3396-C3396</f>
        <v>5890.9084716752659</v>
      </c>
      <c r="E3396">
        <v>3769.6351462497846</v>
      </c>
      <c r="F3396" s="25">
        <f t="shared" ref="F3396:F3459" si="160">+B3396-E3396</f>
        <v>5094.4546975002158</v>
      </c>
      <c r="G3396">
        <v>6863.4598320327641</v>
      </c>
      <c r="H3396" s="25">
        <f t="shared" ref="H3396:H3459" si="161">+B3396-G3396</f>
        <v>2000.6300117172359</v>
      </c>
      <c r="K3396">
        <v>17.751413566549608</v>
      </c>
      <c r="L3396">
        <v>3394</v>
      </c>
      <c r="M3396" s="25"/>
      <c r="O3396" s="25"/>
      <c r="Q3396" s="25"/>
    </row>
    <row r="3397" spans="1:17" x14ac:dyDescent="0.25">
      <c r="A3397" s="5">
        <f>+'Net Hash Rate'!B3396</f>
        <v>43216</v>
      </c>
      <c r="B3397">
        <f>+'Net Hash Rate'!G3396</f>
        <v>9279</v>
      </c>
      <c r="C3397">
        <v>3056.8894576221787</v>
      </c>
      <c r="D3397" s="25">
        <f t="shared" si="159"/>
        <v>6222.1105423778208</v>
      </c>
      <c r="E3397">
        <v>3869.4561269421597</v>
      </c>
      <c r="F3397" s="25">
        <f t="shared" si="160"/>
        <v>5409.5438730578408</v>
      </c>
      <c r="G3397">
        <v>7025.8713539156233</v>
      </c>
      <c r="H3397" s="25">
        <f t="shared" si="161"/>
        <v>2253.1286460843767</v>
      </c>
      <c r="K3397">
        <v>18.377649324705779</v>
      </c>
      <c r="L3397">
        <v>3395</v>
      </c>
      <c r="M3397" s="25"/>
      <c r="O3397" s="25"/>
      <c r="Q3397" s="25"/>
    </row>
    <row r="3398" spans="1:17" x14ac:dyDescent="0.25">
      <c r="A3398" s="5">
        <f>+'Net Hash Rate'!B3397</f>
        <v>43217</v>
      </c>
      <c r="B3398">
        <f>+'Net Hash Rate'!G3397</f>
        <v>8978.330078125</v>
      </c>
      <c r="C3398">
        <v>3142.6635550302494</v>
      </c>
      <c r="D3398" s="25">
        <f t="shared" si="159"/>
        <v>5835.666523094751</v>
      </c>
      <c r="E3398">
        <v>3999.4430352714267</v>
      </c>
      <c r="F3398" s="25">
        <f t="shared" si="160"/>
        <v>4978.8870428535738</v>
      </c>
      <c r="G3398">
        <v>7327.6029262682814</v>
      </c>
      <c r="H3398" s="25">
        <f t="shared" si="161"/>
        <v>1650.7271518567186</v>
      </c>
      <c r="K3398">
        <v>16.346796320898026</v>
      </c>
      <c r="L3398">
        <v>3396</v>
      </c>
      <c r="M3398" s="25"/>
      <c r="O3398" s="25"/>
      <c r="Q3398" s="25"/>
    </row>
    <row r="3399" spans="1:17" x14ac:dyDescent="0.25">
      <c r="A3399" s="5">
        <f>+'Net Hash Rate'!B3398</f>
        <v>43218</v>
      </c>
      <c r="B3399">
        <f>+'Net Hash Rate'!G3398</f>
        <v>9342.4697265625</v>
      </c>
      <c r="C3399">
        <v>3189.6316626102735</v>
      </c>
      <c r="D3399" s="25">
        <f t="shared" si="159"/>
        <v>6152.8380639522265</v>
      </c>
      <c r="E3399">
        <v>4050.4393190267879</v>
      </c>
      <c r="F3399" s="25">
        <f t="shared" si="160"/>
        <v>5292.0304075357126</v>
      </c>
      <c r="G3399">
        <v>7394.2466603767461</v>
      </c>
      <c r="H3399" s="25">
        <f t="shared" si="161"/>
        <v>1948.2230661857539</v>
      </c>
      <c r="K3399">
        <v>17.154600384200304</v>
      </c>
      <c r="L3399">
        <v>3397</v>
      </c>
      <c r="M3399" s="25"/>
      <c r="O3399" s="25"/>
      <c r="Q3399" s="25"/>
    </row>
    <row r="3400" spans="1:17" x14ac:dyDescent="0.25">
      <c r="A3400" s="5">
        <f>+'Net Hash Rate'!B3399</f>
        <v>43219</v>
      </c>
      <c r="B3400">
        <f>+'Net Hash Rate'!G3399</f>
        <v>9392.0302734375</v>
      </c>
      <c r="C3400">
        <v>3212.8854521009744</v>
      </c>
      <c r="D3400" s="25">
        <f t="shared" si="159"/>
        <v>6179.1448213365256</v>
      </c>
      <c r="E3400">
        <v>4080.6767642476334</v>
      </c>
      <c r="F3400" s="25">
        <f t="shared" si="160"/>
        <v>5311.3535091898666</v>
      </c>
      <c r="G3400">
        <v>7451.6121162813297</v>
      </c>
      <c r="H3400" s="25">
        <f t="shared" si="161"/>
        <v>1940.4181571561703</v>
      </c>
      <c r="K3400">
        <v>17.089301729148158</v>
      </c>
      <c r="L3400">
        <v>3398</v>
      </c>
      <c r="M3400" s="25"/>
      <c r="O3400" s="25"/>
      <c r="Q3400" s="25"/>
    </row>
    <row r="3401" spans="1:17" x14ac:dyDescent="0.25">
      <c r="A3401" s="5">
        <f>+'Net Hash Rate'!B3400</f>
        <v>43220</v>
      </c>
      <c r="B3401">
        <f>+'Net Hash Rate'!G3400</f>
        <v>9244.3203125</v>
      </c>
      <c r="C3401">
        <v>3194.5795410873034</v>
      </c>
      <c r="D3401" s="25">
        <f t="shared" si="159"/>
        <v>6049.7407714126966</v>
      </c>
      <c r="E3401">
        <v>4061.0216901216099</v>
      </c>
      <c r="F3401" s="25">
        <f t="shared" si="160"/>
        <v>5183.2986223783901</v>
      </c>
      <c r="G3401">
        <v>7426.7162180453779</v>
      </c>
      <c r="H3401" s="25">
        <f t="shared" si="161"/>
        <v>1817.6040944546221</v>
      </c>
      <c r="K3401">
        <v>16.757469460105366</v>
      </c>
      <c r="L3401">
        <v>3399</v>
      </c>
      <c r="M3401" s="25"/>
      <c r="O3401" s="25"/>
      <c r="Q3401" s="25"/>
    </row>
    <row r="3402" spans="1:17" x14ac:dyDescent="0.25">
      <c r="A3402" s="5">
        <f>+'Net Hash Rate'!B3401</f>
        <v>43221</v>
      </c>
      <c r="B3402">
        <f>+'Net Hash Rate'!G3401</f>
        <v>9067.7099609375</v>
      </c>
      <c r="C3402">
        <v>3182.6852251296059</v>
      </c>
      <c r="D3402" s="25">
        <f t="shared" si="159"/>
        <v>5885.0247358078941</v>
      </c>
      <c r="E3402">
        <v>4051.3283450495587</v>
      </c>
      <c r="F3402" s="25">
        <f t="shared" si="160"/>
        <v>5016.3816158879417</v>
      </c>
      <c r="G3402">
        <v>7425.5725443786132</v>
      </c>
      <c r="H3402" s="25">
        <f t="shared" si="161"/>
        <v>1642.1374165588868</v>
      </c>
      <c r="K3402">
        <v>16.259910476514797</v>
      </c>
      <c r="L3402">
        <v>3400</v>
      </c>
      <c r="M3402" s="25"/>
      <c r="O3402" s="25"/>
      <c r="Q3402" s="25"/>
    </row>
    <row r="3403" spans="1:17" x14ac:dyDescent="0.25">
      <c r="A3403" s="5">
        <f>+'Net Hash Rate'!B3402</f>
        <v>43222</v>
      </c>
      <c r="B3403">
        <f>+'Net Hash Rate'!G3402</f>
        <v>9219.8603515625</v>
      </c>
      <c r="C3403">
        <v>3183.5734825575719</v>
      </c>
      <c r="D3403" s="25">
        <f t="shared" si="159"/>
        <v>6036.2868690049281</v>
      </c>
      <c r="E3403">
        <v>4046.7485316079556</v>
      </c>
      <c r="F3403" s="25">
        <f t="shared" si="160"/>
        <v>5173.1118199545444</v>
      </c>
      <c r="G3403">
        <v>7399.7520096441604</v>
      </c>
      <c r="H3403" s="25">
        <f t="shared" si="161"/>
        <v>1820.1083419183396</v>
      </c>
      <c r="K3403">
        <v>16.783488472644933</v>
      </c>
      <c r="L3403">
        <v>3401</v>
      </c>
      <c r="M3403" s="25"/>
      <c r="O3403" s="25"/>
      <c r="Q3403" s="25"/>
    </row>
    <row r="3404" spans="1:17" x14ac:dyDescent="0.25">
      <c r="A3404" s="5">
        <f>+'Net Hash Rate'!B3403</f>
        <v>43223</v>
      </c>
      <c r="B3404">
        <f>+'Net Hash Rate'!G3403</f>
        <v>9734.669921875</v>
      </c>
      <c r="C3404">
        <v>3237.3852577140888</v>
      </c>
      <c r="D3404" s="25">
        <f t="shared" si="159"/>
        <v>6497.2846641609112</v>
      </c>
      <c r="E3404">
        <v>4101.449904932304</v>
      </c>
      <c r="F3404" s="25">
        <f t="shared" si="160"/>
        <v>5633.220016942696</v>
      </c>
      <c r="G3404">
        <v>7457.9090270514653</v>
      </c>
      <c r="H3404" s="25">
        <f t="shared" si="161"/>
        <v>2276.7608948235347</v>
      </c>
      <c r="K3404">
        <v>18.046662647509201</v>
      </c>
      <c r="L3404">
        <v>3402</v>
      </c>
      <c r="M3404" s="25"/>
      <c r="O3404" s="25"/>
      <c r="Q3404" s="25"/>
    </row>
    <row r="3405" spans="1:17" x14ac:dyDescent="0.25">
      <c r="A3405" s="5">
        <f>+'Net Hash Rate'!B3404</f>
        <v>43224</v>
      </c>
      <c r="B3405">
        <f>+'Net Hash Rate'!G3404</f>
        <v>9692.7197265625</v>
      </c>
      <c r="C3405">
        <v>3228.2173583921144</v>
      </c>
      <c r="D3405" s="25">
        <f t="shared" si="159"/>
        <v>6464.502368170386</v>
      </c>
      <c r="E3405">
        <v>4090.3840176451877</v>
      </c>
      <c r="F3405" s="25">
        <f t="shared" si="160"/>
        <v>5602.3357089173123</v>
      </c>
      <c r="G3405">
        <v>7439.470405513759</v>
      </c>
      <c r="H3405" s="25">
        <f t="shared" si="161"/>
        <v>2253.249321048741</v>
      </c>
      <c r="K3405">
        <v>17.99513529907308</v>
      </c>
      <c r="L3405">
        <v>3403</v>
      </c>
      <c r="M3405" s="25"/>
      <c r="O3405" s="25"/>
      <c r="Q3405" s="25"/>
    </row>
    <row r="3406" spans="1:17" x14ac:dyDescent="0.25">
      <c r="A3406" s="5">
        <f>+'Net Hash Rate'!B3405</f>
        <v>43225</v>
      </c>
      <c r="B3406">
        <f>+'Net Hash Rate'!G3405</f>
        <v>9826.599609375</v>
      </c>
      <c r="C3406">
        <v>3256.156619590949</v>
      </c>
      <c r="D3406" s="25">
        <f t="shared" si="159"/>
        <v>6570.442989784051</v>
      </c>
      <c r="E3406">
        <v>4123.8770308021067</v>
      </c>
      <c r="F3406" s="25">
        <f t="shared" si="160"/>
        <v>5702.7225785728933</v>
      </c>
      <c r="G3406">
        <v>7494.5369681518523</v>
      </c>
      <c r="H3406" s="25">
        <f t="shared" si="161"/>
        <v>2332.0626412231477</v>
      </c>
      <c r="K3406">
        <v>18.172977115372174</v>
      </c>
      <c r="L3406">
        <v>3404</v>
      </c>
      <c r="M3406" s="25"/>
      <c r="O3406" s="25"/>
      <c r="Q3406" s="25"/>
    </row>
    <row r="3407" spans="1:17" x14ac:dyDescent="0.25">
      <c r="A3407" s="5">
        <f>+'Net Hash Rate'!B3406</f>
        <v>43226</v>
      </c>
      <c r="B3407">
        <f>+'Net Hash Rate'!G3406</f>
        <v>9619.1396484375</v>
      </c>
      <c r="C3407">
        <v>3229.6764559072421</v>
      </c>
      <c r="D3407" s="25">
        <f t="shared" si="159"/>
        <v>6389.4631925302583</v>
      </c>
      <c r="E3407">
        <v>4095.2083201327814</v>
      </c>
      <c r="F3407" s="25">
        <f t="shared" si="160"/>
        <v>5523.9313283047186</v>
      </c>
      <c r="G3407">
        <v>7457.3668467168873</v>
      </c>
      <c r="H3407" s="25">
        <f t="shared" si="161"/>
        <v>2161.7728017206127</v>
      </c>
      <c r="K3407">
        <v>17.717096615263053</v>
      </c>
      <c r="L3407">
        <v>3405</v>
      </c>
      <c r="M3407" s="25"/>
      <c r="O3407" s="25"/>
      <c r="Q3407" s="25"/>
    </row>
    <row r="3408" spans="1:17" x14ac:dyDescent="0.25">
      <c r="A3408" s="5">
        <f>+'Net Hash Rate'!B3407</f>
        <v>43227</v>
      </c>
      <c r="B3408">
        <f>+'Net Hash Rate'!G3407</f>
        <v>9362.5302734375</v>
      </c>
      <c r="C3408">
        <v>3201.3897883043428</v>
      </c>
      <c r="D3408" s="25">
        <f t="shared" si="159"/>
        <v>6161.1404851331572</v>
      </c>
      <c r="E3408">
        <v>4065.9194959637184</v>
      </c>
      <c r="F3408" s="25">
        <f t="shared" si="160"/>
        <v>5296.6107774737811</v>
      </c>
      <c r="G3408">
        <v>7424.1851453665686</v>
      </c>
      <c r="H3408" s="25">
        <f t="shared" si="161"/>
        <v>1938.3451280709314</v>
      </c>
      <c r="K3408">
        <v>17.103793002502012</v>
      </c>
      <c r="L3408">
        <v>3406</v>
      </c>
      <c r="M3408" s="25"/>
      <c r="O3408" s="25"/>
      <c r="Q3408" s="25"/>
    </row>
    <row r="3409" spans="1:17" x14ac:dyDescent="0.25">
      <c r="A3409" s="5">
        <f>+'Net Hash Rate'!B3408</f>
        <v>43228</v>
      </c>
      <c r="B3409">
        <f>+'Net Hash Rate'!G3408</f>
        <v>9180.16015625</v>
      </c>
      <c r="C3409">
        <v>3181.1977645946204</v>
      </c>
      <c r="D3409" s="25">
        <f t="shared" si="159"/>
        <v>5998.9623916553792</v>
      </c>
      <c r="E3409">
        <v>4044.9813071772764</v>
      </c>
      <c r="F3409" s="25">
        <f t="shared" si="160"/>
        <v>5135.1788490727231</v>
      </c>
      <c r="G3409">
        <v>7400.3484783396034</v>
      </c>
      <c r="H3409" s="25">
        <f t="shared" si="161"/>
        <v>1779.8116779103966</v>
      </c>
      <c r="K3409">
        <v>16.667960235645712</v>
      </c>
      <c r="L3409">
        <v>3407</v>
      </c>
      <c r="M3409" s="25"/>
      <c r="O3409" s="25"/>
      <c r="Q3409" s="25"/>
    </row>
    <row r="3410" spans="1:17" x14ac:dyDescent="0.25">
      <c r="A3410" s="5">
        <f>+'Net Hash Rate'!B3409</f>
        <v>43229</v>
      </c>
      <c r="B3410">
        <f>+'Net Hash Rate'!G3409</f>
        <v>9306</v>
      </c>
      <c r="C3410">
        <v>3203.0960147134688</v>
      </c>
      <c r="D3410" s="25">
        <f t="shared" si="159"/>
        <v>6102.9039852865317</v>
      </c>
      <c r="E3410">
        <v>4070.4345123784724</v>
      </c>
      <c r="F3410" s="25">
        <f t="shared" si="160"/>
        <v>5235.5654876215276</v>
      </c>
      <c r="G3410">
        <v>7439.610906558185</v>
      </c>
      <c r="H3410" s="25">
        <f t="shared" si="161"/>
        <v>1866.389093441815</v>
      </c>
      <c r="K3410">
        <v>16.887258670195489</v>
      </c>
      <c r="L3410">
        <v>3408</v>
      </c>
      <c r="M3410" s="25"/>
      <c r="O3410" s="25"/>
      <c r="Q3410" s="25"/>
    </row>
    <row r="3411" spans="1:17" x14ac:dyDescent="0.25">
      <c r="A3411" s="5">
        <f>+'Net Hash Rate'!B3410</f>
        <v>43230</v>
      </c>
      <c r="B3411">
        <f>+'Net Hash Rate'!G3410</f>
        <v>9014.6201171875</v>
      </c>
      <c r="C3411">
        <v>3176.4148516341884</v>
      </c>
      <c r="D3411" s="25">
        <f t="shared" si="159"/>
        <v>5838.2052655533116</v>
      </c>
      <c r="E3411">
        <v>4044.6910403076272</v>
      </c>
      <c r="F3411" s="25">
        <f t="shared" si="160"/>
        <v>4969.9290768798728</v>
      </c>
      <c r="G3411">
        <v>7417.509895209605</v>
      </c>
      <c r="H3411" s="25">
        <f t="shared" si="161"/>
        <v>1597.110221977895</v>
      </c>
      <c r="K3411">
        <v>16.137368293762751</v>
      </c>
      <c r="L3411">
        <v>3409</v>
      </c>
      <c r="M3411" s="25"/>
      <c r="O3411" s="25"/>
      <c r="Q3411" s="25"/>
    </row>
    <row r="3412" spans="1:17" x14ac:dyDescent="0.25">
      <c r="A3412" s="5">
        <f>+'Net Hash Rate'!B3411</f>
        <v>43231</v>
      </c>
      <c r="B3412">
        <f>+'Net Hash Rate'!G3411</f>
        <v>8406.169921875</v>
      </c>
      <c r="C3412">
        <v>3159.9025679449592</v>
      </c>
      <c r="D3412" s="25">
        <f t="shared" si="159"/>
        <v>5246.2673539300413</v>
      </c>
      <c r="E3412">
        <v>4045.0991332675289</v>
      </c>
      <c r="F3412" s="25">
        <f t="shared" si="160"/>
        <v>4361.0707886074706</v>
      </c>
      <c r="G3412">
        <v>7483.6451912630491</v>
      </c>
      <c r="H3412" s="25">
        <f t="shared" si="161"/>
        <v>922.52473061195087</v>
      </c>
      <c r="K3412">
        <v>14.224006444087221</v>
      </c>
      <c r="L3412">
        <v>3410</v>
      </c>
      <c r="M3412" s="25"/>
      <c r="O3412" s="25"/>
      <c r="Q3412" s="25"/>
    </row>
    <row r="3413" spans="1:17" x14ac:dyDescent="0.25">
      <c r="A3413" s="5">
        <f>+'Net Hash Rate'!B3412</f>
        <v>43232</v>
      </c>
      <c r="B3413">
        <f>+'Net Hash Rate'!G3412</f>
        <v>8467.66015625</v>
      </c>
      <c r="C3413">
        <v>3189.5296531876224</v>
      </c>
      <c r="D3413" s="25">
        <f t="shared" si="159"/>
        <v>5278.1305030623771</v>
      </c>
      <c r="E3413">
        <v>4083.6870381210206</v>
      </c>
      <c r="F3413" s="25">
        <f t="shared" si="160"/>
        <v>4383.973118128979</v>
      </c>
      <c r="G3413">
        <v>7557.0413998948079</v>
      </c>
      <c r="H3413" s="25">
        <f t="shared" si="161"/>
        <v>910.61875635519209</v>
      </c>
      <c r="K3413">
        <v>14.166983822756475</v>
      </c>
      <c r="L3413">
        <v>3411</v>
      </c>
      <c r="M3413" s="25"/>
      <c r="O3413" s="25"/>
      <c r="Q3413" s="25"/>
    </row>
    <row r="3414" spans="1:17" x14ac:dyDescent="0.25">
      <c r="A3414" s="5">
        <f>+'Net Hash Rate'!B3413</f>
        <v>43233</v>
      </c>
      <c r="B3414">
        <f>+'Net Hash Rate'!G3413</f>
        <v>8688.0302734375</v>
      </c>
      <c r="C3414">
        <v>3213.5519926758998</v>
      </c>
      <c r="D3414" s="25">
        <f t="shared" si="159"/>
        <v>5474.4782807616002</v>
      </c>
      <c r="E3414">
        <v>4108.4671132417689</v>
      </c>
      <c r="F3414" s="25">
        <f t="shared" si="160"/>
        <v>4579.5631601957311</v>
      </c>
      <c r="G3414">
        <v>7584.7648990798816</v>
      </c>
      <c r="H3414" s="25">
        <f t="shared" si="161"/>
        <v>1103.2653743576184</v>
      </c>
      <c r="K3414">
        <v>14.681557582265455</v>
      </c>
      <c r="L3414">
        <v>3412</v>
      </c>
      <c r="M3414" s="25"/>
      <c r="O3414" s="25"/>
      <c r="Q3414" s="25"/>
    </row>
    <row r="3415" spans="1:17" x14ac:dyDescent="0.25">
      <c r="A3415" s="5">
        <f>+'Net Hash Rate'!B3414</f>
        <v>43234</v>
      </c>
      <c r="B3415">
        <f>+'Net Hash Rate'!G3414</f>
        <v>8675.2099609375</v>
      </c>
      <c r="C3415">
        <v>3191.498961905118</v>
      </c>
      <c r="D3415" s="25">
        <f t="shared" si="159"/>
        <v>5483.7109990323825</v>
      </c>
      <c r="E3415">
        <v>4078.4864612990623</v>
      </c>
      <c r="F3415" s="25">
        <f t="shared" si="160"/>
        <v>4596.7234996384377</v>
      </c>
      <c r="G3415">
        <v>7523.9894026948359</v>
      </c>
      <c r="H3415" s="25">
        <f t="shared" si="161"/>
        <v>1151.2205582426641</v>
      </c>
      <c r="K3415">
        <v>14.837758600510398</v>
      </c>
      <c r="L3415">
        <v>3413</v>
      </c>
      <c r="M3415" s="25"/>
      <c r="O3415" s="25"/>
      <c r="Q3415" s="25"/>
    </row>
    <row r="3416" spans="1:17" x14ac:dyDescent="0.25">
      <c r="A3416" s="5">
        <f>+'Net Hash Rate'!B3415</f>
        <v>43235</v>
      </c>
      <c r="B3416">
        <f>+'Net Hash Rate'!G3415</f>
        <v>8474.240234375</v>
      </c>
      <c r="C3416">
        <v>3172.1896697465813</v>
      </c>
      <c r="D3416" s="25">
        <f t="shared" si="159"/>
        <v>5302.0505646284182</v>
      </c>
      <c r="E3416">
        <v>4059.477801403511</v>
      </c>
      <c r="F3416" s="25">
        <f t="shared" si="160"/>
        <v>4414.762432971489</v>
      </c>
      <c r="G3416">
        <v>7506.1485488248554</v>
      </c>
      <c r="H3416" s="25">
        <f t="shared" si="161"/>
        <v>968.09168555014458</v>
      </c>
      <c r="K3416">
        <v>14.341363195454402</v>
      </c>
      <c r="L3416">
        <v>3414</v>
      </c>
      <c r="M3416" s="25"/>
      <c r="O3416" s="25"/>
      <c r="Q3416" s="25"/>
    </row>
    <row r="3417" spans="1:17" x14ac:dyDescent="0.25">
      <c r="A3417" s="5">
        <f>+'Net Hash Rate'!B3416</f>
        <v>43236</v>
      </c>
      <c r="B3417">
        <f>+'Net Hash Rate'!G3416</f>
        <v>8340.2998046875</v>
      </c>
      <c r="C3417">
        <v>3172.4946041687272</v>
      </c>
      <c r="D3417" s="25">
        <f t="shared" si="159"/>
        <v>5167.8052005187728</v>
      </c>
      <c r="E3417">
        <v>4065.0111940464135</v>
      </c>
      <c r="F3417" s="25">
        <f t="shared" si="160"/>
        <v>4275.2886106410861</v>
      </c>
      <c r="G3417">
        <v>7531.9918874262858</v>
      </c>
      <c r="H3417" s="25">
        <f t="shared" si="161"/>
        <v>808.30791726121424</v>
      </c>
      <c r="K3417">
        <v>13.896360719686751</v>
      </c>
      <c r="L3417">
        <v>3415</v>
      </c>
      <c r="M3417" s="25"/>
      <c r="O3417" s="25"/>
      <c r="Q3417" s="25"/>
    </row>
    <row r="3418" spans="1:17" x14ac:dyDescent="0.25">
      <c r="A3418" s="5">
        <f>+'Net Hash Rate'!B3417</f>
        <v>43237</v>
      </c>
      <c r="B3418">
        <f>+'Net Hash Rate'!G3417</f>
        <v>8058.60009765625</v>
      </c>
      <c r="C3418">
        <v>3102.2177570312751</v>
      </c>
      <c r="D3418" s="25">
        <f t="shared" si="159"/>
        <v>4956.3823406249749</v>
      </c>
      <c r="E3418">
        <v>3978.6635090674617</v>
      </c>
      <c r="F3418" s="25">
        <f t="shared" si="160"/>
        <v>4079.9365885887883</v>
      </c>
      <c r="G3418">
        <v>7383.2170328520251</v>
      </c>
      <c r="H3418" s="25">
        <f t="shared" si="161"/>
        <v>675.38306480422489</v>
      </c>
      <c r="K3418">
        <v>13.572223483158366</v>
      </c>
      <c r="L3418">
        <v>3416</v>
      </c>
      <c r="M3418" s="25"/>
      <c r="O3418" s="25"/>
      <c r="Q3418" s="25"/>
    </row>
    <row r="3419" spans="1:17" x14ac:dyDescent="0.25">
      <c r="A3419" s="5">
        <f>+'Net Hash Rate'!B3418</f>
        <v>43238</v>
      </c>
      <c r="B3419">
        <f>+'Net Hash Rate'!G3418</f>
        <v>8240.7197265625</v>
      </c>
      <c r="C3419">
        <v>3108.3845055020433</v>
      </c>
      <c r="D3419" s="25">
        <f t="shared" si="159"/>
        <v>5132.3352210604571</v>
      </c>
      <c r="E3419">
        <v>3980.2329873510284</v>
      </c>
      <c r="F3419" s="25">
        <f t="shared" si="160"/>
        <v>4260.486739211472</v>
      </c>
      <c r="G3419">
        <v>7366.9284150934182</v>
      </c>
      <c r="H3419" s="25">
        <f t="shared" si="161"/>
        <v>873.79131146908185</v>
      </c>
      <c r="K3419">
        <v>14.128148166780466</v>
      </c>
      <c r="L3419">
        <v>3417</v>
      </c>
      <c r="M3419" s="25"/>
      <c r="O3419" s="25"/>
      <c r="Q3419" s="25"/>
    </row>
    <row r="3420" spans="1:17" x14ac:dyDescent="0.25">
      <c r="A3420" s="5">
        <f>+'Net Hash Rate'!B3419</f>
        <v>43239</v>
      </c>
      <c r="B3420">
        <f>+'Net Hash Rate'!G3419</f>
        <v>8234.150390625</v>
      </c>
      <c r="C3420">
        <v>3155.5854243201311</v>
      </c>
      <c r="D3420" s="25">
        <f t="shared" si="159"/>
        <v>5078.5649663048689</v>
      </c>
      <c r="E3420">
        <v>4045.6997062161176</v>
      </c>
      <c r="F3420" s="25">
        <f t="shared" si="160"/>
        <v>4188.4506844088828</v>
      </c>
      <c r="G3420">
        <v>7503.3486342410724</v>
      </c>
      <c r="H3420" s="25">
        <f t="shared" si="161"/>
        <v>730.80175638392757</v>
      </c>
      <c r="K3420">
        <v>13.693248346908304</v>
      </c>
      <c r="L3420">
        <v>3418</v>
      </c>
      <c r="M3420" s="25"/>
      <c r="O3420" s="25"/>
      <c r="Q3420" s="25"/>
    </row>
    <row r="3421" spans="1:17" x14ac:dyDescent="0.25">
      <c r="A3421" s="5">
        <f>+'Net Hash Rate'!B3420</f>
        <v>43240</v>
      </c>
      <c r="B3421">
        <f>+'Net Hash Rate'!G3420</f>
        <v>8520.8095703125</v>
      </c>
      <c r="C3421">
        <v>3189.1816773873106</v>
      </c>
      <c r="D3421" s="25">
        <f t="shared" si="159"/>
        <v>5331.6278929251894</v>
      </c>
      <c r="E3421">
        <v>4081.1777093103883</v>
      </c>
      <c r="F3421" s="25">
        <f t="shared" si="160"/>
        <v>4439.6318610021117</v>
      </c>
      <c r="G3421">
        <v>7546.1362953155867</v>
      </c>
      <c r="H3421" s="25">
        <f t="shared" si="161"/>
        <v>974.67327499691328</v>
      </c>
      <c r="K3421">
        <v>14.345250970941441</v>
      </c>
      <c r="L3421">
        <v>3419</v>
      </c>
      <c r="M3421" s="25"/>
      <c r="O3421" s="25"/>
      <c r="Q3421" s="25"/>
    </row>
    <row r="3422" spans="1:17" x14ac:dyDescent="0.25">
      <c r="A3422" s="5">
        <f>+'Net Hash Rate'!B3421</f>
        <v>43241</v>
      </c>
      <c r="B3422">
        <f>+'Net Hash Rate'!G3421</f>
        <v>8395.23046875</v>
      </c>
      <c r="C3422">
        <v>3171.2264897026625</v>
      </c>
      <c r="D3422" s="25">
        <f t="shared" si="159"/>
        <v>5224.0039790473375</v>
      </c>
      <c r="E3422">
        <v>4061.1625547203398</v>
      </c>
      <c r="F3422" s="25">
        <f t="shared" si="160"/>
        <v>4334.0679140296597</v>
      </c>
      <c r="G3422">
        <v>7518.1191992815156</v>
      </c>
      <c r="H3422" s="25">
        <f t="shared" si="161"/>
        <v>877.11126946848435</v>
      </c>
      <c r="K3422">
        <v>14.08821379709398</v>
      </c>
      <c r="L3422">
        <v>3420</v>
      </c>
      <c r="M3422" s="25"/>
      <c r="O3422" s="25"/>
      <c r="Q3422" s="25"/>
    </row>
    <row r="3423" spans="1:17" x14ac:dyDescent="0.25">
      <c r="A3423" s="5">
        <f>+'Net Hash Rate'!B3422</f>
        <v>43242</v>
      </c>
      <c r="B3423">
        <f>+'Net Hash Rate'!G3422</f>
        <v>7983.52001953125</v>
      </c>
      <c r="C3423">
        <v>3133.7305546892985</v>
      </c>
      <c r="D3423" s="25">
        <f t="shared" si="159"/>
        <v>4849.7894648419515</v>
      </c>
      <c r="E3423">
        <v>4025.0692907286934</v>
      </c>
      <c r="F3423" s="25">
        <f t="shared" si="160"/>
        <v>3958.4507288025566</v>
      </c>
      <c r="G3423">
        <v>7487.4746108737218</v>
      </c>
      <c r="H3423" s="25">
        <f t="shared" si="161"/>
        <v>496.04540865752824</v>
      </c>
      <c r="K3423">
        <v>13.058441471241348</v>
      </c>
      <c r="L3423">
        <v>3421</v>
      </c>
      <c r="M3423" s="25"/>
      <c r="O3423" s="25"/>
      <c r="Q3423" s="25"/>
    </row>
    <row r="3424" spans="1:17" x14ac:dyDescent="0.25">
      <c r="A3424" s="5">
        <f>+'Net Hash Rate'!B3423</f>
        <v>43243</v>
      </c>
      <c r="B3424">
        <f>+'Net Hash Rate'!G3423</f>
        <v>7502.56005859375</v>
      </c>
      <c r="C3424">
        <v>3082.2744310140602</v>
      </c>
      <c r="D3424" s="25">
        <f t="shared" si="159"/>
        <v>4420.2856275796894</v>
      </c>
      <c r="E3424">
        <v>3972.3307146356624</v>
      </c>
      <c r="F3424" s="25">
        <f t="shared" si="160"/>
        <v>3530.2293439580876</v>
      </c>
      <c r="G3424">
        <v>7429.7543483637792</v>
      </c>
      <c r="H3424" s="25">
        <f t="shared" si="161"/>
        <v>72.805710229970828</v>
      </c>
      <c r="K3424">
        <v>11.919117589985351</v>
      </c>
      <c r="L3424">
        <v>3422</v>
      </c>
      <c r="M3424" s="25"/>
      <c r="O3424" s="25"/>
      <c r="Q3424" s="25"/>
    </row>
    <row r="3425" spans="1:17" x14ac:dyDescent="0.25">
      <c r="A3425" s="5">
        <f>+'Net Hash Rate'!B3424</f>
        <v>43244</v>
      </c>
      <c r="B3425">
        <f>+'Net Hash Rate'!G3424</f>
        <v>7578.68994140625</v>
      </c>
      <c r="C3425">
        <v>3177.568709297786</v>
      </c>
      <c r="D3425" s="25">
        <f t="shared" si="159"/>
        <v>4401.121232108464</v>
      </c>
      <c r="E3425">
        <v>4101.0901157850349</v>
      </c>
      <c r="F3425" s="25">
        <f t="shared" si="160"/>
        <v>3477.5998256212151</v>
      </c>
      <c r="G3425">
        <v>7688.5090192847538</v>
      </c>
      <c r="H3425" s="25">
        <f t="shared" si="161"/>
        <v>-109.81907787850378</v>
      </c>
      <c r="K3425">
        <v>11.437407820612489</v>
      </c>
      <c r="L3425">
        <v>3423</v>
      </c>
      <c r="M3425" s="25"/>
      <c r="O3425" s="25"/>
      <c r="Q3425" s="25"/>
    </row>
    <row r="3426" spans="1:17" x14ac:dyDescent="0.25">
      <c r="A3426" s="5">
        <f>+'Net Hash Rate'!B3425</f>
        <v>43245</v>
      </c>
      <c r="B3426">
        <f>+'Net Hash Rate'!G3425</f>
        <v>7460.68994140625</v>
      </c>
      <c r="C3426">
        <v>3171.83977682571</v>
      </c>
      <c r="D3426" s="25">
        <f t="shared" si="159"/>
        <v>4288.85016458054</v>
      </c>
      <c r="E3426">
        <v>4097.6783141483038</v>
      </c>
      <c r="F3426" s="25">
        <f t="shared" si="160"/>
        <v>3363.0116272579462</v>
      </c>
      <c r="G3426">
        <v>7694.0981123779256</v>
      </c>
      <c r="H3426" s="25">
        <f t="shared" si="161"/>
        <v>-233.40817097167564</v>
      </c>
      <c r="K3426">
        <v>11.117748916306732</v>
      </c>
      <c r="L3426">
        <v>3424</v>
      </c>
      <c r="M3426" s="25"/>
      <c r="O3426" s="25"/>
      <c r="Q3426" s="25"/>
    </row>
    <row r="3427" spans="1:17" x14ac:dyDescent="0.25">
      <c r="A3427" s="5">
        <f>+'Net Hash Rate'!B3426</f>
        <v>43246</v>
      </c>
      <c r="B3427">
        <f>+'Net Hash Rate'!G3426</f>
        <v>7334.16015625</v>
      </c>
      <c r="C3427">
        <v>3164.957969376213</v>
      </c>
      <c r="D3427" s="25">
        <f t="shared" si="159"/>
        <v>4169.2021868737866</v>
      </c>
      <c r="E3427">
        <v>4092.9991767188444</v>
      </c>
      <c r="F3427" s="25">
        <f t="shared" si="160"/>
        <v>3241.1609795311556</v>
      </c>
      <c r="G3427">
        <v>7697.9752466412983</v>
      </c>
      <c r="H3427" s="25">
        <f t="shared" si="161"/>
        <v>-363.81509039129833</v>
      </c>
      <c r="K3427">
        <v>10.781940682514165</v>
      </c>
      <c r="L3427">
        <v>3425</v>
      </c>
      <c r="M3427" s="25"/>
      <c r="O3427" s="25"/>
      <c r="Q3427" s="25"/>
    </row>
    <row r="3428" spans="1:17" x14ac:dyDescent="0.25">
      <c r="A3428" s="5">
        <f>+'Net Hash Rate'!B3427</f>
        <v>43247</v>
      </c>
      <c r="B3428">
        <f>+'Net Hash Rate'!G3427</f>
        <v>7344.97021484375</v>
      </c>
      <c r="C3428">
        <v>3169.2305444173703</v>
      </c>
      <c r="D3428" s="25">
        <f t="shared" si="159"/>
        <v>4175.7396704263792</v>
      </c>
      <c r="E3428">
        <v>4098.4898708684177</v>
      </c>
      <c r="F3428" s="25">
        <f t="shared" si="160"/>
        <v>3246.4803439753323</v>
      </c>
      <c r="G3428">
        <v>7708.1977244675099</v>
      </c>
      <c r="H3428" s="25">
        <f t="shared" si="161"/>
        <v>-363.22750962375994</v>
      </c>
      <c r="K3428">
        <v>10.784691553538316</v>
      </c>
      <c r="L3428">
        <v>3426</v>
      </c>
      <c r="M3428" s="25"/>
      <c r="O3428" s="25"/>
      <c r="Q3428" s="25"/>
    </row>
    <row r="3429" spans="1:17" x14ac:dyDescent="0.25">
      <c r="A3429" s="5">
        <f>+'Net Hash Rate'!B3428</f>
        <v>43248</v>
      </c>
      <c r="B3429">
        <f>+'Net Hash Rate'!G3428</f>
        <v>7105.669921875</v>
      </c>
      <c r="C3429">
        <v>3131.5652465006192</v>
      </c>
      <c r="D3429" s="25">
        <f t="shared" si="159"/>
        <v>3974.1046753743808</v>
      </c>
      <c r="E3429">
        <v>4055.5822635382924</v>
      </c>
      <c r="F3429" s="25">
        <f t="shared" si="160"/>
        <v>3050.0876583367076</v>
      </c>
      <c r="G3429">
        <v>7644.9263662211333</v>
      </c>
      <c r="H3429" s="25">
        <f t="shared" si="161"/>
        <v>-539.25644434613332</v>
      </c>
      <c r="K3429">
        <v>10.322159705971773</v>
      </c>
      <c r="L3429">
        <v>3427</v>
      </c>
      <c r="M3429" s="25"/>
      <c r="O3429" s="25"/>
      <c r="Q3429" s="25"/>
    </row>
    <row r="3430" spans="1:17" x14ac:dyDescent="0.25">
      <c r="A3430" s="5">
        <f>+'Net Hash Rate'!B3429</f>
        <v>43249</v>
      </c>
      <c r="B3430">
        <f>+'Net Hash Rate'!G3429</f>
        <v>7460.580078125</v>
      </c>
      <c r="C3430">
        <v>3162.6754671003673</v>
      </c>
      <c r="D3430" s="25">
        <f t="shared" si="159"/>
        <v>4297.9046110246327</v>
      </c>
      <c r="E3430">
        <v>4085.0204758479572</v>
      </c>
      <c r="F3430" s="25">
        <f t="shared" si="160"/>
        <v>3375.5596022770428</v>
      </c>
      <c r="G3430">
        <v>7667.8696623279711</v>
      </c>
      <c r="H3430" s="25">
        <f t="shared" si="161"/>
        <v>-207.28958420297113</v>
      </c>
      <c r="K3430">
        <v>11.183419402318167</v>
      </c>
      <c r="L3430">
        <v>3428</v>
      </c>
      <c r="M3430" s="25"/>
      <c r="O3430" s="25"/>
      <c r="Q3430" s="25"/>
    </row>
    <row r="3431" spans="1:17" x14ac:dyDescent="0.25">
      <c r="A3431" s="5">
        <f>+'Net Hash Rate'!B3430</f>
        <v>43250</v>
      </c>
      <c r="B3431">
        <f>+'Net Hash Rate'!G3430</f>
        <v>7375.669921875</v>
      </c>
      <c r="C3431">
        <v>3167.9995297317241</v>
      </c>
      <c r="D3431" s="25">
        <f t="shared" si="159"/>
        <v>4207.6703921432763</v>
      </c>
      <c r="E3431">
        <v>4095.6173086590688</v>
      </c>
      <c r="F3431" s="25">
        <f t="shared" si="160"/>
        <v>3280.0526132159312</v>
      </c>
      <c r="G3431">
        <v>7698.9485709023438</v>
      </c>
      <c r="H3431" s="25">
        <f t="shared" si="161"/>
        <v>-323.27864902734382</v>
      </c>
      <c r="K3431">
        <v>10.886390031054805</v>
      </c>
      <c r="L3431">
        <v>3429</v>
      </c>
      <c r="M3431" s="25"/>
      <c r="O3431" s="25"/>
      <c r="Q3431" s="25"/>
    </row>
    <row r="3432" spans="1:17" x14ac:dyDescent="0.25">
      <c r="A3432" s="5">
        <f>+'Net Hash Rate'!B3431</f>
        <v>43251</v>
      </c>
      <c r="B3432">
        <f>+'Net Hash Rate'!G3431</f>
        <v>7487.18994140625</v>
      </c>
      <c r="C3432">
        <v>3179.0101113202095</v>
      </c>
      <c r="D3432" s="25">
        <f t="shared" si="159"/>
        <v>4308.179830086041</v>
      </c>
      <c r="E3432">
        <v>4106.5739146516407</v>
      </c>
      <c r="F3432" s="25">
        <f t="shared" si="160"/>
        <v>3380.6160267546093</v>
      </c>
      <c r="G3432">
        <v>7709.6955086925855</v>
      </c>
      <c r="H3432" s="25">
        <f t="shared" si="161"/>
        <v>-222.50556728633546</v>
      </c>
      <c r="K3432">
        <v>11.147083958074628</v>
      </c>
      <c r="L3432">
        <v>3430</v>
      </c>
      <c r="M3432" s="25"/>
      <c r="O3432" s="25"/>
      <c r="Q3432" s="25"/>
    </row>
    <row r="3433" spans="1:17" x14ac:dyDescent="0.25">
      <c r="A3433" s="5">
        <f>+'Net Hash Rate'!B3432</f>
        <v>43252</v>
      </c>
      <c r="B3433">
        <f>+'Net Hash Rate'!G3432</f>
        <v>7518.25</v>
      </c>
      <c r="C3433">
        <v>3182.3047728664319</v>
      </c>
      <c r="D3433" s="25">
        <f t="shared" si="159"/>
        <v>4335.9452271335686</v>
      </c>
      <c r="E3433">
        <v>4109.9405799941042</v>
      </c>
      <c r="F3433" s="25">
        <f t="shared" si="160"/>
        <v>3408.3094200058958</v>
      </c>
      <c r="G3433">
        <v>7713.3418727815542</v>
      </c>
      <c r="H3433" s="25">
        <f t="shared" si="161"/>
        <v>-195.09187278155423</v>
      </c>
      <c r="K3433">
        <v>11.218053965965881</v>
      </c>
      <c r="L3433">
        <v>3431</v>
      </c>
      <c r="M3433" s="25"/>
      <c r="O3433" s="25"/>
      <c r="Q3433" s="25"/>
    </row>
    <row r="3434" spans="1:17" x14ac:dyDescent="0.25">
      <c r="A3434" s="5">
        <f>+'Net Hash Rate'!B3433</f>
        <v>43253</v>
      </c>
      <c r="B3434">
        <f>+'Net Hash Rate'!G3433</f>
        <v>7636.18994140625</v>
      </c>
      <c r="C3434">
        <v>3196.4127975498718</v>
      </c>
      <c r="D3434" s="25">
        <f t="shared" si="159"/>
        <v>4439.7771438563777</v>
      </c>
      <c r="E3434">
        <v>4124.9317955661372</v>
      </c>
      <c r="F3434" s="25">
        <f t="shared" si="160"/>
        <v>3511.2581458401128</v>
      </c>
      <c r="G3434">
        <v>7731.7638433603224</v>
      </c>
      <c r="H3434" s="25">
        <f t="shared" si="161"/>
        <v>-95.573901954072426</v>
      </c>
      <c r="K3434">
        <v>11.475764274096877</v>
      </c>
      <c r="L3434">
        <v>3432</v>
      </c>
      <c r="M3434" s="25"/>
      <c r="O3434" s="25"/>
      <c r="Q3434" s="25"/>
    </row>
    <row r="3435" spans="1:17" x14ac:dyDescent="0.25">
      <c r="A3435" s="5">
        <f>+'Net Hash Rate'!B3434</f>
        <v>43254</v>
      </c>
      <c r="B3435">
        <f>+'Net Hash Rate'!G3434</f>
        <v>7711.3701171875</v>
      </c>
      <c r="C3435">
        <v>3205.7875844544292</v>
      </c>
      <c r="D3435" s="25">
        <f t="shared" si="159"/>
        <v>4505.5825327330713</v>
      </c>
      <c r="E3435">
        <v>4135.0152514882302</v>
      </c>
      <c r="F3435" s="25">
        <f t="shared" si="160"/>
        <v>3576.3548656992698</v>
      </c>
      <c r="G3435">
        <v>7744.6001240810319</v>
      </c>
      <c r="H3435" s="25">
        <f t="shared" si="161"/>
        <v>-33.230006893531936</v>
      </c>
      <c r="K3435">
        <v>11.63697386785409</v>
      </c>
      <c r="L3435">
        <v>3433</v>
      </c>
      <c r="M3435" s="25"/>
      <c r="O3435" s="25"/>
      <c r="Q3435" s="25"/>
    </row>
    <row r="3436" spans="1:17" x14ac:dyDescent="0.25">
      <c r="A3436" s="5">
        <f>+'Net Hash Rate'!B3435</f>
        <v>43255</v>
      </c>
      <c r="B3436">
        <f>+'Net Hash Rate'!G3435</f>
        <v>7490.58984375</v>
      </c>
      <c r="C3436">
        <v>3179.3028735649045</v>
      </c>
      <c r="D3436" s="25">
        <f t="shared" si="159"/>
        <v>4311.2869701850959</v>
      </c>
      <c r="E3436">
        <v>4106.8486514945971</v>
      </c>
      <c r="F3436" s="25">
        <f t="shared" si="160"/>
        <v>3383.7411922554029</v>
      </c>
      <c r="G3436">
        <v>7709.9002258624896</v>
      </c>
      <c r="H3436" s="25">
        <f t="shared" si="161"/>
        <v>-219.31038211248961</v>
      </c>
      <c r="K3436">
        <v>11.155340226483698</v>
      </c>
      <c r="L3436">
        <v>3434</v>
      </c>
      <c r="M3436" s="25"/>
      <c r="O3436" s="25"/>
      <c r="Q3436" s="25"/>
    </row>
    <row r="3437" spans="1:17" x14ac:dyDescent="0.25">
      <c r="A3437" s="5">
        <f>+'Net Hash Rate'!B3436</f>
        <v>43256</v>
      </c>
      <c r="B3437">
        <f>+'Net Hash Rate'!G3436</f>
        <v>7616.89013671875</v>
      </c>
      <c r="C3437">
        <v>3550.3461527784625</v>
      </c>
      <c r="D3437" s="25">
        <f t="shared" si="159"/>
        <v>4066.5439839402875</v>
      </c>
      <c r="E3437">
        <v>4614.6867183395689</v>
      </c>
      <c r="F3437" s="25">
        <f t="shared" si="160"/>
        <v>3002.2034183791811</v>
      </c>
      <c r="G3437">
        <v>8749.1176452616928</v>
      </c>
      <c r="H3437" s="25">
        <f t="shared" si="161"/>
        <v>-1132.2275085429428</v>
      </c>
      <c r="K3437">
        <v>9.1697205549160774</v>
      </c>
      <c r="L3437">
        <v>3435</v>
      </c>
      <c r="M3437" s="25"/>
      <c r="O3437" s="25"/>
      <c r="Q3437" s="25"/>
    </row>
    <row r="3438" spans="1:17" x14ac:dyDescent="0.25">
      <c r="A3438" s="5">
        <f>+'Net Hash Rate'!B3437</f>
        <v>43257</v>
      </c>
      <c r="B3438">
        <f>+'Net Hash Rate'!G3437</f>
        <v>7655.97998046875</v>
      </c>
      <c r="C3438">
        <v>3547.6096867353922</v>
      </c>
      <c r="D3438" s="25">
        <f t="shared" si="159"/>
        <v>4108.3702937333583</v>
      </c>
      <c r="E3438">
        <v>4609.4138980214657</v>
      </c>
      <c r="F3438" s="25">
        <f t="shared" si="160"/>
        <v>3046.5660824472843</v>
      </c>
      <c r="G3438">
        <v>8733.9923567622227</v>
      </c>
      <c r="H3438" s="25">
        <f t="shared" si="161"/>
        <v>-1078.0123762934727</v>
      </c>
      <c r="K3438">
        <v>9.2861646244719154</v>
      </c>
      <c r="L3438">
        <v>3436</v>
      </c>
      <c r="M3438" s="25"/>
      <c r="O3438" s="25"/>
      <c r="Q3438" s="25"/>
    </row>
    <row r="3439" spans="1:17" x14ac:dyDescent="0.25">
      <c r="A3439" s="5">
        <f>+'Net Hash Rate'!B3438</f>
        <v>43258</v>
      </c>
      <c r="B3439">
        <f>+'Net Hash Rate'!G3438</f>
        <v>7688</v>
      </c>
      <c r="C3439">
        <v>3547.3387654410308</v>
      </c>
      <c r="D3439" s="25">
        <f t="shared" si="159"/>
        <v>4140.6612345589692</v>
      </c>
      <c r="E3439">
        <v>4607.8174738384405</v>
      </c>
      <c r="F3439" s="25">
        <f t="shared" si="160"/>
        <v>3080.1825261615595</v>
      </c>
      <c r="G3439">
        <v>8727.2470166081766</v>
      </c>
      <c r="H3439" s="25">
        <f t="shared" si="161"/>
        <v>-1039.2470166081766</v>
      </c>
      <c r="K3439">
        <v>9.3708500550276526</v>
      </c>
      <c r="L3439">
        <v>3437</v>
      </c>
      <c r="M3439" s="25"/>
      <c r="O3439" s="25"/>
      <c r="Q3439" s="25"/>
    </row>
    <row r="3440" spans="1:17" x14ac:dyDescent="0.25">
      <c r="A3440" s="5">
        <f>+'Net Hash Rate'!B3439</f>
        <v>43259</v>
      </c>
      <c r="B3440">
        <f>+'Net Hash Rate'!G3439</f>
        <v>7616.10009765625</v>
      </c>
      <c r="C3440">
        <v>3553.5474346050933</v>
      </c>
      <c r="D3440" s="25">
        <f t="shared" si="159"/>
        <v>4062.5526630511567</v>
      </c>
      <c r="E3440">
        <v>4619.1399795232819</v>
      </c>
      <c r="F3440" s="25">
        <f t="shared" si="160"/>
        <v>2996.9601181329681</v>
      </c>
      <c r="G3440">
        <v>8758.4342202579865</v>
      </c>
      <c r="H3440" s="25">
        <f t="shared" si="161"/>
        <v>-1142.3341226017365</v>
      </c>
      <c r="K3440">
        <v>9.1499573995905994</v>
      </c>
      <c r="L3440">
        <v>3438</v>
      </c>
      <c r="M3440" s="25"/>
      <c r="O3440" s="25"/>
      <c r="Q3440" s="25"/>
    </row>
    <row r="3441" spans="1:17" x14ac:dyDescent="0.25">
      <c r="A3441" s="5">
        <f>+'Net Hash Rate'!B3440</f>
        <v>43260</v>
      </c>
      <c r="B3441">
        <f>+'Net Hash Rate'!G3440</f>
        <v>7497.33984375</v>
      </c>
      <c r="C3441">
        <v>3529.7071896906514</v>
      </c>
      <c r="D3441" s="25">
        <f t="shared" si="159"/>
        <v>3967.6326540593486</v>
      </c>
      <c r="E3441">
        <v>4590.7333775634006</v>
      </c>
      <c r="F3441" s="25">
        <f t="shared" si="160"/>
        <v>2906.6064661865994</v>
      </c>
      <c r="G3441">
        <v>8712.2896043550936</v>
      </c>
      <c r="H3441" s="25">
        <f t="shared" si="161"/>
        <v>-1214.9497606050936</v>
      </c>
      <c r="K3441">
        <v>8.9746308607459735</v>
      </c>
      <c r="L3441">
        <v>3439</v>
      </c>
      <c r="M3441" s="25"/>
      <c r="O3441" s="25"/>
      <c r="Q3441" s="25"/>
    </row>
    <row r="3442" spans="1:17" x14ac:dyDescent="0.25">
      <c r="A3442" s="5">
        <f>+'Net Hash Rate'!B3441</f>
        <v>43261</v>
      </c>
      <c r="B3442">
        <f>+'Net Hash Rate'!G3441</f>
        <v>6765.7998046875</v>
      </c>
      <c r="C3442">
        <v>3455.612166916113</v>
      </c>
      <c r="D3442" s="25">
        <f t="shared" si="159"/>
        <v>3310.187637771387</v>
      </c>
      <c r="E3442">
        <v>4516.2791982111567</v>
      </c>
      <c r="F3442" s="25">
        <f t="shared" si="160"/>
        <v>2249.5206064763433</v>
      </c>
      <c r="G3442">
        <v>8636.4402812767494</v>
      </c>
      <c r="H3442" s="25">
        <f t="shared" si="161"/>
        <v>-1870.6404765892494</v>
      </c>
      <c r="K3442">
        <v>7.4900511623816426</v>
      </c>
      <c r="L3442">
        <v>3440</v>
      </c>
      <c r="M3442" s="25"/>
      <c r="O3442" s="25"/>
      <c r="Q3442" s="25"/>
    </row>
    <row r="3443" spans="1:17" x14ac:dyDescent="0.25">
      <c r="A3443" s="5">
        <f>+'Net Hash Rate'!B3442</f>
        <v>43262</v>
      </c>
      <c r="B3443">
        <f>+'Net Hash Rate'!G3442</f>
        <v>6877.18017578125</v>
      </c>
      <c r="C3443">
        <v>3456.1504620868568</v>
      </c>
      <c r="D3443" s="25">
        <f t="shared" si="159"/>
        <v>3421.0297136943932</v>
      </c>
      <c r="E3443">
        <v>4512.771913460454</v>
      </c>
      <c r="F3443" s="25">
        <f t="shared" si="160"/>
        <v>2364.408262320796</v>
      </c>
      <c r="G3443">
        <v>8617.2179413211888</v>
      </c>
      <c r="H3443" s="25">
        <f t="shared" si="161"/>
        <v>-1740.0377655399388</v>
      </c>
      <c r="K3443">
        <v>7.7704946290774322</v>
      </c>
      <c r="L3443">
        <v>3441</v>
      </c>
      <c r="M3443" s="25"/>
      <c r="O3443" s="25"/>
      <c r="Q3443" s="25"/>
    </row>
    <row r="3444" spans="1:17" x14ac:dyDescent="0.25">
      <c r="A3444" s="5">
        <f>+'Net Hash Rate'!B3443</f>
        <v>43263</v>
      </c>
      <c r="B3444">
        <f>+'Net Hash Rate'!G3443</f>
        <v>6548.330078125</v>
      </c>
      <c r="C3444">
        <v>3427.971593599083</v>
      </c>
      <c r="D3444" s="25">
        <f t="shared" si="159"/>
        <v>3120.358484525917</v>
      </c>
      <c r="E3444">
        <v>4486.3892274430991</v>
      </c>
      <c r="F3444" s="25">
        <f t="shared" si="160"/>
        <v>2061.9408506819009</v>
      </c>
      <c r="G3444">
        <v>8597.812526110185</v>
      </c>
      <c r="H3444" s="25">
        <f t="shared" si="161"/>
        <v>-2049.482447985185</v>
      </c>
      <c r="K3444">
        <v>7.0755249377920526</v>
      </c>
      <c r="L3444">
        <v>3442</v>
      </c>
      <c r="M3444" s="25"/>
      <c r="O3444" s="25"/>
      <c r="Q3444" s="25"/>
    </row>
    <row r="3445" spans="1:17" x14ac:dyDescent="0.25">
      <c r="A3445" s="5">
        <f>+'Net Hash Rate'!B3444</f>
        <v>43264</v>
      </c>
      <c r="B3445">
        <f>+'Net Hash Rate'!G3444</f>
        <v>6299.52001953125</v>
      </c>
      <c r="C3445">
        <v>3378.2999906672158</v>
      </c>
      <c r="D3445" s="25">
        <f t="shared" si="159"/>
        <v>2921.2200288640342</v>
      </c>
      <c r="E3445">
        <v>4427.2558524852948</v>
      </c>
      <c r="F3445" s="25">
        <f t="shared" si="160"/>
        <v>1872.2641670459552</v>
      </c>
      <c r="G3445">
        <v>8501.924897717623</v>
      </c>
      <c r="H3445" s="25">
        <f t="shared" si="161"/>
        <v>-2202.404878186373</v>
      </c>
      <c r="K3445">
        <v>6.6837207593483869</v>
      </c>
      <c r="L3445">
        <v>3443</v>
      </c>
      <c r="M3445" s="25"/>
      <c r="O3445" s="25"/>
      <c r="Q3445" s="25"/>
    </row>
    <row r="3446" spans="1:17" x14ac:dyDescent="0.25">
      <c r="A3446" s="5">
        <f>+'Net Hash Rate'!B3445</f>
        <v>43265</v>
      </c>
      <c r="B3446">
        <f>+'Net Hash Rate'!G3445</f>
        <v>6637.740234375</v>
      </c>
      <c r="C3446">
        <v>3428.3400087767423</v>
      </c>
      <c r="D3446" s="25">
        <f t="shared" si="159"/>
        <v>3209.4002255982577</v>
      </c>
      <c r="E3446">
        <v>4483.4857572819346</v>
      </c>
      <c r="F3446" s="25">
        <f t="shared" si="160"/>
        <v>2154.2544770930654</v>
      </c>
      <c r="G3446">
        <v>8582.1994173503572</v>
      </c>
      <c r="H3446" s="25">
        <f t="shared" si="161"/>
        <v>-1944.4591829753572</v>
      </c>
      <c r="K3446">
        <v>7.2999967562281327</v>
      </c>
      <c r="L3446">
        <v>3444</v>
      </c>
      <c r="M3446" s="25"/>
      <c r="O3446" s="25"/>
      <c r="Q3446" s="25"/>
    </row>
    <row r="3447" spans="1:17" x14ac:dyDescent="0.25">
      <c r="A3447" s="5">
        <f>+'Net Hash Rate'!B3446</f>
        <v>43266</v>
      </c>
      <c r="B3447">
        <f>+'Net Hash Rate'!G3446</f>
        <v>6410.72021484375</v>
      </c>
      <c r="C3447">
        <v>3411.7405263592655</v>
      </c>
      <c r="D3447" s="25">
        <f t="shared" si="159"/>
        <v>2998.9796884844845</v>
      </c>
      <c r="E3447">
        <v>4469.2154099176132</v>
      </c>
      <c r="F3447" s="25">
        <f t="shared" si="160"/>
        <v>1941.5048049261368</v>
      </c>
      <c r="G3447">
        <v>8576.9765951000063</v>
      </c>
      <c r="H3447" s="25">
        <f t="shared" si="161"/>
        <v>-2166.2563802562563</v>
      </c>
      <c r="K3447">
        <v>6.8063566939229672</v>
      </c>
      <c r="L3447">
        <v>3445</v>
      </c>
      <c r="M3447" s="25"/>
      <c r="O3447" s="25"/>
      <c r="Q3447" s="25"/>
    </row>
    <row r="3448" spans="1:17" x14ac:dyDescent="0.25">
      <c r="A3448" s="5">
        <f>+'Net Hash Rate'!B3447</f>
        <v>43267</v>
      </c>
      <c r="B3448">
        <f>+'Net Hash Rate'!G3447</f>
        <v>6485.8701171875</v>
      </c>
      <c r="C3448">
        <v>3430.0114244034175</v>
      </c>
      <c r="D3448" s="25">
        <f t="shared" si="159"/>
        <v>3055.8586927840825</v>
      </c>
      <c r="E3448">
        <v>4491.5914913637816</v>
      </c>
      <c r="F3448" s="25">
        <f t="shared" si="160"/>
        <v>1994.2786258237184</v>
      </c>
      <c r="G3448">
        <v>8615.2992614713203</v>
      </c>
      <c r="H3448" s="25">
        <f t="shared" si="161"/>
        <v>-2129.4291442838203</v>
      </c>
      <c r="K3448">
        <v>6.9086271407502</v>
      </c>
      <c r="L3448">
        <v>3446</v>
      </c>
      <c r="M3448" s="25"/>
      <c r="O3448" s="25"/>
      <c r="Q3448" s="25"/>
    </row>
    <row r="3449" spans="1:17" x14ac:dyDescent="0.25">
      <c r="A3449" s="5">
        <f>+'Net Hash Rate'!B3448</f>
        <v>43268</v>
      </c>
      <c r="B3449">
        <f>+'Net Hash Rate'!G3448</f>
        <v>6443.669921875</v>
      </c>
      <c r="C3449">
        <v>3413.8862591412635</v>
      </c>
      <c r="D3449" s="25">
        <f t="shared" si="159"/>
        <v>3029.7836627337365</v>
      </c>
      <c r="E3449">
        <v>4470.9225156192906</v>
      </c>
      <c r="F3449" s="25">
        <f t="shared" si="160"/>
        <v>1972.7474062557094</v>
      </c>
      <c r="G3449">
        <v>8576.9798539081912</v>
      </c>
      <c r="H3449" s="25">
        <f t="shared" si="161"/>
        <v>-2133.3099320331912</v>
      </c>
      <c r="K3449">
        <v>6.8791214549149338</v>
      </c>
      <c r="L3449">
        <v>3447</v>
      </c>
      <c r="M3449" s="25"/>
      <c r="O3449" s="25"/>
      <c r="Q3449" s="25"/>
    </row>
    <row r="3450" spans="1:17" x14ac:dyDescent="0.25">
      <c r="A3450" s="5">
        <f>+'Net Hash Rate'!B3449</f>
        <v>43269</v>
      </c>
      <c r="B3450">
        <f>+'Net Hash Rate'!G3449</f>
        <v>6709.47998046875</v>
      </c>
      <c r="C3450">
        <v>3449.0706598776787</v>
      </c>
      <c r="D3450" s="25">
        <f t="shared" si="159"/>
        <v>3260.4093205910713</v>
      </c>
      <c r="E3450">
        <v>4509.390554935997</v>
      </c>
      <c r="F3450" s="25">
        <f t="shared" si="160"/>
        <v>2200.089425532753</v>
      </c>
      <c r="G3450">
        <v>8628.2031872900388</v>
      </c>
      <c r="H3450" s="25">
        <f t="shared" si="161"/>
        <v>-1918.7232068212888</v>
      </c>
      <c r="K3450">
        <v>7.3798316959696262</v>
      </c>
      <c r="L3450">
        <v>3448</v>
      </c>
      <c r="M3450" s="25"/>
      <c r="O3450" s="25"/>
      <c r="Q3450" s="25"/>
    </row>
    <row r="3451" spans="1:17" x14ac:dyDescent="0.25">
      <c r="A3451" s="5">
        <f>+'Net Hash Rate'!B3450</f>
        <v>43270</v>
      </c>
      <c r="B3451">
        <f>+'Net Hash Rate'!G3450</f>
        <v>6737.41015625</v>
      </c>
      <c r="C3451">
        <v>3433.0064282424146</v>
      </c>
      <c r="D3451" s="25">
        <f t="shared" si="159"/>
        <v>3304.4037280075854</v>
      </c>
      <c r="E3451">
        <v>4486.1291189505646</v>
      </c>
      <c r="F3451" s="25">
        <f t="shared" si="160"/>
        <v>2251.2810372994354</v>
      </c>
      <c r="G3451">
        <v>8576.9842110063728</v>
      </c>
      <c r="H3451" s="25">
        <f t="shared" si="161"/>
        <v>-1839.5740547563728</v>
      </c>
      <c r="K3451">
        <v>7.5305270859613351</v>
      </c>
      <c r="L3451">
        <v>3449</v>
      </c>
      <c r="M3451" s="25"/>
      <c r="O3451" s="25"/>
      <c r="Q3451" s="25"/>
    </row>
    <row r="3452" spans="1:17" x14ac:dyDescent="0.25">
      <c r="A3452" s="5">
        <f>+'Net Hash Rate'!B3451</f>
        <v>43271</v>
      </c>
      <c r="B3452">
        <f>+'Net Hash Rate'!G3451</f>
        <v>6758.3798828125</v>
      </c>
      <c r="C3452">
        <v>3280.3694649163049</v>
      </c>
      <c r="D3452" s="25">
        <f t="shared" si="159"/>
        <v>3478.0104178961951</v>
      </c>
      <c r="E3452">
        <v>4274.4351985588319</v>
      </c>
      <c r="F3452" s="25">
        <f t="shared" si="160"/>
        <v>2483.9446842536681</v>
      </c>
      <c r="G3452">
        <v>8135.88354089323</v>
      </c>
      <c r="H3452" s="25">
        <f t="shared" si="161"/>
        <v>-1377.50365808073</v>
      </c>
      <c r="K3452">
        <v>8.3970553661118075</v>
      </c>
      <c r="L3452">
        <v>3450</v>
      </c>
      <c r="M3452" s="25"/>
      <c r="O3452" s="25"/>
      <c r="Q3452" s="25"/>
    </row>
    <row r="3453" spans="1:17" x14ac:dyDescent="0.25">
      <c r="A3453" s="5">
        <f>+'Net Hash Rate'!B3452</f>
        <v>43272</v>
      </c>
      <c r="B3453">
        <f>+'Net Hash Rate'!G3452</f>
        <v>6717.2001953125</v>
      </c>
      <c r="C3453">
        <v>3452.495928820038</v>
      </c>
      <c r="D3453" s="25">
        <f t="shared" si="159"/>
        <v>3264.704266492462</v>
      </c>
      <c r="E3453">
        <v>4513.8284829322083</v>
      </c>
      <c r="F3453" s="25">
        <f t="shared" si="160"/>
        <v>2203.3717123802917</v>
      </c>
      <c r="G3453">
        <v>8636.574789380933</v>
      </c>
      <c r="H3453" s="25">
        <f t="shared" si="161"/>
        <v>-1919.374594068433</v>
      </c>
      <c r="K3453">
        <v>7.3825025051985733</v>
      </c>
      <c r="L3453">
        <v>3451</v>
      </c>
      <c r="M3453" s="25"/>
      <c r="O3453" s="25"/>
      <c r="Q3453" s="25"/>
    </row>
    <row r="3454" spans="1:17" x14ac:dyDescent="0.25">
      <c r="A3454" s="5">
        <f>+'Net Hash Rate'!B3453</f>
        <v>43273</v>
      </c>
      <c r="B3454">
        <f>+'Net Hash Rate'!G3453</f>
        <v>6053.89990234375</v>
      </c>
      <c r="C3454">
        <v>3380.218730748627</v>
      </c>
      <c r="D3454" s="25">
        <f t="shared" si="159"/>
        <v>2673.681171595123</v>
      </c>
      <c r="E3454">
        <v>4439.2814421869853</v>
      </c>
      <c r="F3454" s="25">
        <f t="shared" si="160"/>
        <v>1614.6184601567647</v>
      </c>
      <c r="G3454">
        <v>8553.2105447692866</v>
      </c>
      <c r="H3454" s="25">
        <f t="shared" si="161"/>
        <v>-2499.3106424255366</v>
      </c>
      <c r="K3454">
        <v>6.0589753019566857</v>
      </c>
      <c r="L3454">
        <v>3452</v>
      </c>
      <c r="M3454" s="25"/>
      <c r="O3454" s="25"/>
      <c r="Q3454" s="25"/>
    </row>
    <row r="3455" spans="1:17" x14ac:dyDescent="0.25">
      <c r="A3455" s="5">
        <f>+'Net Hash Rate'!B3454</f>
        <v>43274</v>
      </c>
      <c r="B3455">
        <f>+'Net Hash Rate'!G3454</f>
        <v>6170.56005859375</v>
      </c>
      <c r="C3455">
        <v>3447.2064724593383</v>
      </c>
      <c r="D3455" s="25">
        <f t="shared" si="159"/>
        <v>2723.3535861344117</v>
      </c>
      <c r="E3455">
        <v>4527.3837040027902</v>
      </c>
      <c r="F3455" s="25">
        <f t="shared" si="160"/>
        <v>1643.1763545909598</v>
      </c>
      <c r="G3455">
        <v>8723.3321599333322</v>
      </c>
      <c r="H3455" s="25">
        <f t="shared" si="161"/>
        <v>-2552.7721013395822</v>
      </c>
      <c r="K3455">
        <v>6.0509038848960914</v>
      </c>
      <c r="L3455">
        <v>3453</v>
      </c>
      <c r="M3455" s="25"/>
      <c r="O3455" s="25"/>
      <c r="Q3455" s="25"/>
    </row>
    <row r="3456" spans="1:17" x14ac:dyDescent="0.25">
      <c r="A3456" s="5">
        <f>+'Net Hash Rate'!B3455</f>
        <v>43275</v>
      </c>
      <c r="B3456">
        <f>+'Net Hash Rate'!G3455</f>
        <v>6150.18994140625</v>
      </c>
      <c r="C3456">
        <v>3453.6554022157247</v>
      </c>
      <c r="D3456" s="25">
        <f t="shared" si="159"/>
        <v>2696.5345391905253</v>
      </c>
      <c r="E3456">
        <v>4537.0714441608961</v>
      </c>
      <c r="F3456" s="25">
        <f t="shared" si="160"/>
        <v>1613.1184972453539</v>
      </c>
      <c r="G3456">
        <v>8745.6010590969108</v>
      </c>
      <c r="H3456" s="25">
        <f t="shared" si="161"/>
        <v>-2595.4111176906608</v>
      </c>
      <c r="K3456">
        <v>5.9734050849366778</v>
      </c>
      <c r="L3456">
        <v>3454</v>
      </c>
      <c r="M3456" s="25"/>
      <c r="O3456" s="25"/>
      <c r="Q3456" s="25"/>
    </row>
    <row r="3457" spans="1:17" x14ac:dyDescent="0.25">
      <c r="A3457" s="5">
        <f>+'Net Hash Rate'!B3456</f>
        <v>43276</v>
      </c>
      <c r="B3457">
        <f>+'Net Hash Rate'!G3456</f>
        <v>6247.47021484375</v>
      </c>
      <c r="C3457">
        <v>3448.5623144953902</v>
      </c>
      <c r="D3457" s="25">
        <f t="shared" si="159"/>
        <v>2798.9079003483598</v>
      </c>
      <c r="E3457">
        <v>4526.321614430819</v>
      </c>
      <c r="F3457" s="25">
        <f t="shared" si="160"/>
        <v>1721.148600412931</v>
      </c>
      <c r="G3457">
        <v>8712.8776150299855</v>
      </c>
      <c r="H3457" s="25">
        <f t="shared" si="161"/>
        <v>-2465.4074001862355</v>
      </c>
      <c r="K3457">
        <v>6.232726510676847</v>
      </c>
      <c r="L3457">
        <v>3455</v>
      </c>
      <c r="M3457" s="25"/>
      <c r="O3457" s="25"/>
      <c r="Q3457" s="25"/>
    </row>
    <row r="3458" spans="1:17" x14ac:dyDescent="0.25">
      <c r="A3458" s="5">
        <f>+'Net Hash Rate'!B3457</f>
        <v>43277</v>
      </c>
      <c r="B3458">
        <f>+'Net Hash Rate'!G3457</f>
        <v>6074.919921875</v>
      </c>
      <c r="C3458">
        <v>3430.3682160220415</v>
      </c>
      <c r="D3458" s="25">
        <f t="shared" si="159"/>
        <v>2644.5517058529585</v>
      </c>
      <c r="E3458">
        <v>4507.7691035143025</v>
      </c>
      <c r="F3458" s="25">
        <f t="shared" si="160"/>
        <v>1567.1508183606975</v>
      </c>
      <c r="G3458">
        <v>8692.9328509779789</v>
      </c>
      <c r="H3458" s="25">
        <f t="shared" si="161"/>
        <v>-2618.0129291029789</v>
      </c>
      <c r="K3458">
        <v>5.8909586651818104</v>
      </c>
      <c r="L3458">
        <v>3456</v>
      </c>
      <c r="M3458" s="25"/>
      <c r="O3458" s="25"/>
      <c r="Q3458" s="25"/>
    </row>
    <row r="3459" spans="1:17" x14ac:dyDescent="0.25">
      <c r="A3459" s="5">
        <f>+'Net Hash Rate'!B3458</f>
        <v>43278</v>
      </c>
      <c r="B3459">
        <f>+'Net Hash Rate'!G3458</f>
        <v>6132.56005859375</v>
      </c>
      <c r="C3459">
        <v>3425.5434734943592</v>
      </c>
      <c r="D3459" s="25">
        <f t="shared" si="159"/>
        <v>2707.0165850993908</v>
      </c>
      <c r="E3459">
        <v>4498.9029739677635</v>
      </c>
      <c r="F3459" s="25">
        <f t="shared" si="160"/>
        <v>1633.6570846259865</v>
      </c>
      <c r="G3459">
        <v>8668.3679535566989</v>
      </c>
      <c r="H3459" s="25">
        <f t="shared" si="161"/>
        <v>-2535.8078949629489</v>
      </c>
      <c r="K3459">
        <v>6.0528087759721796</v>
      </c>
      <c r="L3459">
        <v>3457</v>
      </c>
      <c r="M3459" s="25"/>
      <c r="O3459" s="25"/>
      <c r="Q3459" s="25"/>
    </row>
    <row r="3460" spans="1:17" x14ac:dyDescent="0.25">
      <c r="A3460" s="5">
        <f>+'Net Hash Rate'!B3459</f>
        <v>43279</v>
      </c>
      <c r="B3460">
        <f>+'Net Hash Rate'!G3459</f>
        <v>5848.259765625</v>
      </c>
      <c r="C3460">
        <v>3416.8969724286158</v>
      </c>
      <c r="D3460" s="25">
        <f t="shared" ref="D3460:D3523" si="162">+B3460-C3460</f>
        <v>2431.3627931963842</v>
      </c>
      <c r="E3460">
        <v>4497.8072081039327</v>
      </c>
      <c r="F3460" s="25">
        <f t="shared" ref="F3460:F3523" si="163">+B3460-E3460</f>
        <v>1350.4525575210673</v>
      </c>
      <c r="G3460">
        <v>8696.6030185846903</v>
      </c>
      <c r="H3460" s="25">
        <f t="shared" ref="H3460:H3523" si="164">+B3460-G3460</f>
        <v>-2848.3432529596903</v>
      </c>
      <c r="K3460">
        <v>5.3984785332573333</v>
      </c>
      <c r="L3460">
        <v>3458</v>
      </c>
      <c r="M3460" s="25"/>
      <c r="O3460" s="25"/>
      <c r="Q3460" s="25"/>
    </row>
    <row r="3461" spans="1:17" x14ac:dyDescent="0.25">
      <c r="A3461" s="5">
        <f>+'Net Hash Rate'!B3460</f>
        <v>43280</v>
      </c>
      <c r="B3461">
        <f>+'Net Hash Rate'!G3460</f>
        <v>6203.89990234375</v>
      </c>
      <c r="C3461">
        <v>3449.7570080774481</v>
      </c>
      <c r="D3461" s="25">
        <f t="shared" si="162"/>
        <v>2754.1428942663019</v>
      </c>
      <c r="E3461">
        <v>4529.635222477018</v>
      </c>
      <c r="F3461" s="25">
        <f t="shared" si="163"/>
        <v>1674.264679866732</v>
      </c>
      <c r="G3461">
        <v>8724.4221463121539</v>
      </c>
      <c r="H3461" s="25">
        <f t="shared" si="164"/>
        <v>-2520.5222439684039</v>
      </c>
      <c r="K3461">
        <v>6.1210077748575991</v>
      </c>
      <c r="L3461">
        <v>3459</v>
      </c>
      <c r="M3461" s="25"/>
      <c r="O3461" s="25"/>
      <c r="Q3461" s="25"/>
    </row>
    <row r="3462" spans="1:17" x14ac:dyDescent="0.25">
      <c r="A3462" s="5">
        <f>+'Net Hash Rate'!B3461</f>
        <v>43281</v>
      </c>
      <c r="B3462">
        <f>+'Net Hash Rate'!G3461</f>
        <v>6387.31005859375</v>
      </c>
      <c r="C3462">
        <v>3470.4498587056846</v>
      </c>
      <c r="D3462" s="25">
        <f t="shared" si="162"/>
        <v>2916.8601998880654</v>
      </c>
      <c r="E3462">
        <v>4551.2256927381413</v>
      </c>
      <c r="F3462" s="25">
        <f t="shared" si="163"/>
        <v>1836.0843658556087</v>
      </c>
      <c r="G3462">
        <v>8749.4994200372221</v>
      </c>
      <c r="H3462" s="25">
        <f t="shared" si="164"/>
        <v>-2362.1893614434721</v>
      </c>
      <c r="K3462">
        <v>6.4772585204945541</v>
      </c>
      <c r="L3462">
        <v>3460</v>
      </c>
      <c r="M3462" s="25"/>
      <c r="O3462" s="25"/>
      <c r="Q3462" s="25"/>
    </row>
    <row r="3463" spans="1:17" x14ac:dyDescent="0.25">
      <c r="A3463" s="5">
        <f>+'Net Hash Rate'!B3462</f>
        <v>43282</v>
      </c>
      <c r="B3463">
        <f>+'Net Hash Rate'!G3462</f>
        <v>6347.85986328125</v>
      </c>
      <c r="C3463">
        <v>3477.6441796496561</v>
      </c>
      <c r="D3463" s="25">
        <f t="shared" si="162"/>
        <v>2870.2156836315939</v>
      </c>
      <c r="E3463">
        <v>4562.6715409764211</v>
      </c>
      <c r="F3463" s="25">
        <f t="shared" si="163"/>
        <v>1785.1883223048289</v>
      </c>
      <c r="G3463">
        <v>8777.4603260502408</v>
      </c>
      <c r="H3463" s="25">
        <f t="shared" si="164"/>
        <v>-2429.6004627689908</v>
      </c>
      <c r="K3463">
        <v>6.3487040845611347</v>
      </c>
      <c r="L3463">
        <v>3461</v>
      </c>
      <c r="M3463" s="25"/>
      <c r="O3463" s="25"/>
      <c r="Q3463" s="25"/>
    </row>
    <row r="3464" spans="1:17" x14ac:dyDescent="0.25">
      <c r="A3464" s="5">
        <f>+'Net Hash Rate'!B3463</f>
        <v>43283</v>
      </c>
      <c r="B3464">
        <f>+'Net Hash Rate'!G3463</f>
        <v>6613.27001953125</v>
      </c>
      <c r="C3464">
        <v>3651.1598741962707</v>
      </c>
      <c r="D3464" s="25">
        <f t="shared" si="162"/>
        <v>2962.1101453349793</v>
      </c>
      <c r="E3464">
        <v>4792.2827342105193</v>
      </c>
      <c r="F3464" s="25">
        <f t="shared" si="163"/>
        <v>1820.9872853207307</v>
      </c>
      <c r="G3464">
        <v>9224.9744839358627</v>
      </c>
      <c r="H3464" s="25">
        <f t="shared" si="164"/>
        <v>-2611.7044644046127</v>
      </c>
      <c r="K3464">
        <v>6.2298851402514046</v>
      </c>
      <c r="L3464">
        <v>3462</v>
      </c>
      <c r="M3464" s="25"/>
      <c r="O3464" s="25"/>
      <c r="Q3464" s="25"/>
    </row>
    <row r="3465" spans="1:17" x14ac:dyDescent="0.25">
      <c r="A3465" s="5">
        <f>+'Net Hash Rate'!B3464</f>
        <v>43284</v>
      </c>
      <c r="B3465">
        <f>+'Net Hash Rate'!G3464</f>
        <v>6504.93017578125</v>
      </c>
      <c r="C3465">
        <v>3622.124136619685</v>
      </c>
      <c r="D3465" s="25">
        <f t="shared" si="162"/>
        <v>2882.806039161565</v>
      </c>
      <c r="E3465">
        <v>4756.2999739881207</v>
      </c>
      <c r="F3465" s="25">
        <f t="shared" si="163"/>
        <v>1748.6302017931293</v>
      </c>
      <c r="G3465">
        <v>9162.0060142458133</v>
      </c>
      <c r="H3465" s="25">
        <f t="shared" si="164"/>
        <v>-2657.0758384645633</v>
      </c>
      <c r="K3465">
        <v>6.1002309042669216</v>
      </c>
      <c r="L3465">
        <v>3463</v>
      </c>
      <c r="M3465" s="25"/>
      <c r="O3465" s="25"/>
      <c r="Q3465" s="25"/>
    </row>
    <row r="3466" spans="1:17" x14ac:dyDescent="0.25">
      <c r="A3466" s="5">
        <f>+'Net Hash Rate'!B3465</f>
        <v>43285</v>
      </c>
      <c r="B3466">
        <f>+'Net Hash Rate'!G3465</f>
        <v>6584.77001953125</v>
      </c>
      <c r="C3466">
        <v>3647.9707977825447</v>
      </c>
      <c r="D3466" s="25">
        <f t="shared" si="162"/>
        <v>2936.7992217487053</v>
      </c>
      <c r="E3466">
        <v>4788.964243256406</v>
      </c>
      <c r="F3466" s="25">
        <f t="shared" si="163"/>
        <v>1795.805776274844</v>
      </c>
      <c r="G3466">
        <v>9221.1532821996243</v>
      </c>
      <c r="H3466" s="25">
        <f t="shared" si="164"/>
        <v>-2636.3832626683743</v>
      </c>
      <c r="K3466">
        <v>6.17735199107097</v>
      </c>
      <c r="L3466">
        <v>3464</v>
      </c>
      <c r="M3466" s="25"/>
      <c r="O3466" s="25"/>
      <c r="Q3466" s="25"/>
    </row>
    <row r="3467" spans="1:17" x14ac:dyDescent="0.25">
      <c r="A3467" s="5">
        <f>+'Net Hash Rate'!B3466</f>
        <v>43286</v>
      </c>
      <c r="B3467">
        <f>+'Net Hash Rate'!G3466</f>
        <v>6531.2001953125</v>
      </c>
      <c r="C3467">
        <v>3645.6505804192047</v>
      </c>
      <c r="D3467" s="25">
        <f t="shared" si="162"/>
        <v>2885.5496148932953</v>
      </c>
      <c r="E3467">
        <v>4787.8030612561997</v>
      </c>
      <c r="F3467" s="25">
        <f t="shared" si="163"/>
        <v>1743.3971340563003</v>
      </c>
      <c r="G3467">
        <v>9224.4943730675041</v>
      </c>
      <c r="H3467" s="25">
        <f t="shared" si="164"/>
        <v>-2693.2941777550041</v>
      </c>
      <c r="K3467">
        <v>6.0633927535392491</v>
      </c>
      <c r="L3467">
        <v>3465</v>
      </c>
      <c r="M3467" s="25"/>
      <c r="O3467" s="25"/>
      <c r="Q3467" s="25"/>
    </row>
    <row r="3468" spans="1:17" x14ac:dyDescent="0.25">
      <c r="A3468" s="5">
        <f>+'Net Hash Rate'!B3467</f>
        <v>43287</v>
      </c>
      <c r="B3468">
        <f>+'Net Hash Rate'!G3467</f>
        <v>6600.990234375</v>
      </c>
      <c r="C3468">
        <v>3653.8459768629205</v>
      </c>
      <c r="D3468" s="25">
        <f t="shared" si="162"/>
        <v>2947.1442575120795</v>
      </c>
      <c r="E3468">
        <v>4796.4627155332328</v>
      </c>
      <c r="F3468" s="25">
        <f t="shared" si="163"/>
        <v>1804.5275188417672</v>
      </c>
      <c r="G3468">
        <v>9234.957436898063</v>
      </c>
      <c r="H3468" s="25">
        <f t="shared" si="164"/>
        <v>-2633.967202523063</v>
      </c>
      <c r="K3468">
        <v>6.1903050941299504</v>
      </c>
      <c r="L3468">
        <v>3466</v>
      </c>
      <c r="M3468" s="25"/>
      <c r="O3468" s="25"/>
      <c r="Q3468" s="25"/>
    </row>
    <row r="3469" spans="1:17" x14ac:dyDescent="0.25">
      <c r="A3469" s="5">
        <f>+'Net Hash Rate'!B3468</f>
        <v>43288</v>
      </c>
      <c r="B3469">
        <f>+'Net Hash Rate'!G3468</f>
        <v>6755.56005859375</v>
      </c>
      <c r="C3469">
        <v>3675.4359746273726</v>
      </c>
      <c r="D3469" s="25">
        <f t="shared" si="162"/>
        <v>3080.1240839663774</v>
      </c>
      <c r="E3469">
        <v>4820.3934876176163</v>
      </c>
      <c r="F3469" s="25">
        <f t="shared" si="163"/>
        <v>1935.1665709761337</v>
      </c>
      <c r="G3469">
        <v>9267.9809468282238</v>
      </c>
      <c r="H3469" s="25">
        <f t="shared" si="164"/>
        <v>-2512.4208882344738</v>
      </c>
      <c r="K3469">
        <v>6.4563948597647913</v>
      </c>
      <c r="L3469">
        <v>3467</v>
      </c>
      <c r="M3469" s="25"/>
      <c r="O3469" s="25"/>
      <c r="Q3469" s="25"/>
    </row>
    <row r="3470" spans="1:17" x14ac:dyDescent="0.25">
      <c r="A3470" s="5">
        <f>+'Net Hash Rate'!B3469</f>
        <v>43289</v>
      </c>
      <c r="B3470">
        <f>+'Net Hash Rate'!G3469</f>
        <v>6704.18017578125</v>
      </c>
      <c r="C3470">
        <v>3671.1607241524962</v>
      </c>
      <c r="D3470" s="25">
        <f t="shared" si="162"/>
        <v>3033.0194516287538</v>
      </c>
      <c r="E3470">
        <v>4816.4475163617208</v>
      </c>
      <c r="F3470" s="25">
        <f t="shared" si="163"/>
        <v>1887.7326594195292</v>
      </c>
      <c r="G3470">
        <v>9265.3140606984543</v>
      </c>
      <c r="H3470" s="25">
        <f t="shared" si="164"/>
        <v>-2561.1338849172043</v>
      </c>
      <c r="K3470">
        <v>6.3558287176852453</v>
      </c>
      <c r="L3470">
        <v>3468</v>
      </c>
      <c r="M3470" s="25"/>
      <c r="O3470" s="25"/>
      <c r="Q3470" s="25"/>
    </row>
    <row r="3471" spans="1:17" x14ac:dyDescent="0.25">
      <c r="A3471" s="5">
        <f>+'Net Hash Rate'!B3470</f>
        <v>43290</v>
      </c>
      <c r="B3471">
        <f>+'Net Hash Rate'!G3470</f>
        <v>6664.2099609375</v>
      </c>
      <c r="C3471">
        <v>3655.0406537447657</v>
      </c>
      <c r="D3471" s="25">
        <f t="shared" si="162"/>
        <v>3009.1693071927343</v>
      </c>
      <c r="E3471">
        <v>4795.7004688450197</v>
      </c>
      <c r="F3471" s="25">
        <f t="shared" si="163"/>
        <v>1868.5094920924803</v>
      </c>
      <c r="G3471">
        <v>9226.5935206019549</v>
      </c>
      <c r="H3471" s="25">
        <f t="shared" si="164"/>
        <v>-2562.3835596644549</v>
      </c>
      <c r="K3471">
        <v>6.3314287412043262</v>
      </c>
      <c r="L3471">
        <v>3469</v>
      </c>
      <c r="M3471" s="25"/>
      <c r="O3471" s="25"/>
      <c r="Q3471" s="25"/>
    </row>
    <row r="3472" spans="1:17" x14ac:dyDescent="0.25">
      <c r="A3472" s="5">
        <f>+'Net Hash Rate'!B3471</f>
        <v>43291</v>
      </c>
      <c r="B3472">
        <f>+'Net Hash Rate'!G3471</f>
        <v>6302.490234375</v>
      </c>
      <c r="C3472">
        <v>3616.4095505688006</v>
      </c>
      <c r="D3472" s="25">
        <f t="shared" si="162"/>
        <v>2686.0806838061994</v>
      </c>
      <c r="E3472">
        <v>4756.1307947951254</v>
      </c>
      <c r="F3472" s="25">
        <f t="shared" si="163"/>
        <v>1546.3594395798746</v>
      </c>
      <c r="G3472">
        <v>9183.3779679922864</v>
      </c>
      <c r="H3472" s="25">
        <f t="shared" si="164"/>
        <v>-2880.8877336172864</v>
      </c>
      <c r="K3472">
        <v>5.6562897934845475</v>
      </c>
      <c r="L3472">
        <v>3470</v>
      </c>
      <c r="M3472" s="25"/>
      <c r="O3472" s="25"/>
      <c r="Q3472" s="25"/>
    </row>
    <row r="3473" spans="1:17" x14ac:dyDescent="0.25">
      <c r="A3473" s="5">
        <f>+'Net Hash Rate'!B3472</f>
        <v>43292</v>
      </c>
      <c r="B3473">
        <f>+'Net Hash Rate'!G3472</f>
        <v>6381.8701171875</v>
      </c>
      <c r="C3473">
        <v>3623.9558294528897</v>
      </c>
      <c r="D3473" s="25">
        <f t="shared" si="162"/>
        <v>2757.9142877346103</v>
      </c>
      <c r="E3473">
        <v>4763.5275708251484</v>
      </c>
      <c r="F3473" s="25">
        <f t="shared" si="163"/>
        <v>1618.3425463623516</v>
      </c>
      <c r="G3473">
        <v>9190.1940001856856</v>
      </c>
      <c r="H3473" s="25">
        <f t="shared" si="164"/>
        <v>-2808.3238829981856</v>
      </c>
      <c r="K3473">
        <v>5.8083173268166046</v>
      </c>
      <c r="L3473">
        <v>3471</v>
      </c>
      <c r="M3473" s="25"/>
      <c r="O3473" s="25"/>
      <c r="Q3473" s="25"/>
    </row>
    <row r="3474" spans="1:17" x14ac:dyDescent="0.25">
      <c r="A3474" s="5">
        <f>+'Net Hash Rate'!B3473</f>
        <v>43293</v>
      </c>
      <c r="B3474">
        <f>+'Net Hash Rate'!G3473</f>
        <v>6245.6298828125</v>
      </c>
      <c r="C3474">
        <v>3614.056784110669</v>
      </c>
      <c r="D3474" s="25">
        <f t="shared" si="162"/>
        <v>2631.573098701831</v>
      </c>
      <c r="E3474">
        <v>4755.0502295845317</v>
      </c>
      <c r="F3474" s="25">
        <f t="shared" si="163"/>
        <v>1490.5796532279683</v>
      </c>
      <c r="G3474">
        <v>9187.2392685277464</v>
      </c>
      <c r="H3474" s="25">
        <f t="shared" si="164"/>
        <v>-2941.6093857152464</v>
      </c>
      <c r="K3474">
        <v>5.5353301650750568</v>
      </c>
      <c r="L3474">
        <v>3472</v>
      </c>
      <c r="M3474" s="25"/>
      <c r="O3474" s="25"/>
      <c r="Q3474" s="25"/>
    </row>
    <row r="3475" spans="1:17" x14ac:dyDescent="0.25">
      <c r="A3475" s="5">
        <f>+'Net Hash Rate'!B3474</f>
        <v>43294</v>
      </c>
      <c r="B3475">
        <f>+'Net Hash Rate'!G3474</f>
        <v>6217.60986328125</v>
      </c>
      <c r="C3475">
        <v>3609.3466271835036</v>
      </c>
      <c r="D3475" s="25">
        <f t="shared" si="162"/>
        <v>2608.2632360977464</v>
      </c>
      <c r="E3475">
        <v>4749.6117913940398</v>
      </c>
      <c r="F3475" s="25">
        <f t="shared" si="163"/>
        <v>1467.9980718872102</v>
      </c>
      <c r="G3475">
        <v>9178.9718217698701</v>
      </c>
      <c r="H3475" s="25">
        <f t="shared" si="164"/>
        <v>-2961.3619584886201</v>
      </c>
      <c r="K3475">
        <v>5.4898035677241692</v>
      </c>
      <c r="L3475">
        <v>3473</v>
      </c>
      <c r="M3475" s="25"/>
      <c r="O3475" s="25"/>
      <c r="Q3475" s="25"/>
    </row>
    <row r="3476" spans="1:17" x14ac:dyDescent="0.25">
      <c r="A3476" s="5">
        <f>+'Net Hash Rate'!B3475</f>
        <v>43295</v>
      </c>
      <c r="B3476">
        <f>+'Net Hash Rate'!G3475</f>
        <v>6247.22998046875</v>
      </c>
      <c r="C3476">
        <v>3617.0926551765087</v>
      </c>
      <c r="D3476" s="25">
        <f t="shared" si="162"/>
        <v>2630.1373252922413</v>
      </c>
      <c r="E3476">
        <v>4759.1837242340744</v>
      </c>
      <c r="F3476" s="25">
        <f t="shared" si="163"/>
        <v>1488.0462562346756</v>
      </c>
      <c r="G3476">
        <v>9195.6364819881801</v>
      </c>
      <c r="H3476" s="25">
        <f t="shared" si="164"/>
        <v>-2948.4065015194301</v>
      </c>
      <c r="K3476">
        <v>5.5269932072143915</v>
      </c>
      <c r="L3476">
        <v>3474</v>
      </c>
      <c r="M3476" s="25"/>
      <c r="O3476" s="25"/>
      <c r="Q3476" s="25"/>
    </row>
    <row r="3477" spans="1:17" x14ac:dyDescent="0.25">
      <c r="A3477" s="5">
        <f>+'Net Hash Rate'!B3476</f>
        <v>43296</v>
      </c>
      <c r="B3477">
        <f>+'Net Hash Rate'!G3476</f>
        <v>6349.0400390625</v>
      </c>
      <c r="C3477">
        <v>3625.9510761378388</v>
      </c>
      <c r="D3477" s="25">
        <f t="shared" si="162"/>
        <v>2723.0889629246612</v>
      </c>
      <c r="E3477">
        <v>4767.5373571600967</v>
      </c>
      <c r="F3477" s="25">
        <f t="shared" si="163"/>
        <v>1581.5026819024033</v>
      </c>
      <c r="G3477">
        <v>9202.0292657910668</v>
      </c>
      <c r="H3477" s="25">
        <f t="shared" si="164"/>
        <v>-2852.9892267285668</v>
      </c>
      <c r="K3477">
        <v>5.7248528820501399</v>
      </c>
      <c r="L3477">
        <v>3475</v>
      </c>
      <c r="M3477" s="25"/>
      <c r="O3477" s="25"/>
      <c r="Q3477" s="25"/>
    </row>
    <row r="3478" spans="1:17" x14ac:dyDescent="0.25">
      <c r="A3478" s="5">
        <f>+'Net Hash Rate'!B3477</f>
        <v>43297</v>
      </c>
      <c r="B3478">
        <f>+'Net Hash Rate'!G3477</f>
        <v>6726.39990234375</v>
      </c>
      <c r="C3478">
        <v>3643.5485340568898</v>
      </c>
      <c r="D3478" s="25">
        <f t="shared" si="162"/>
        <v>3082.8513682868602</v>
      </c>
      <c r="E3478">
        <v>4777.4485877491916</v>
      </c>
      <c r="F3478" s="25">
        <f t="shared" si="163"/>
        <v>1948.9513145945584</v>
      </c>
      <c r="G3478">
        <v>9182.0833463169402</v>
      </c>
      <c r="H3478" s="25">
        <f t="shared" si="164"/>
        <v>-2455.6834439731902</v>
      </c>
      <c r="K3478">
        <v>6.5251282595813693</v>
      </c>
      <c r="L3478">
        <v>3476</v>
      </c>
      <c r="M3478" s="25"/>
      <c r="O3478" s="25"/>
      <c r="Q3478" s="25"/>
    </row>
    <row r="3479" spans="1:17" x14ac:dyDescent="0.25">
      <c r="A3479" s="5">
        <f>+'Net Hash Rate'!B3478</f>
        <v>43298</v>
      </c>
      <c r="B3479">
        <f>+'Net Hash Rate'!G3478</f>
        <v>7314.93994140625</v>
      </c>
      <c r="C3479">
        <v>3608.1701668512592</v>
      </c>
      <c r="D3479" s="25">
        <f t="shared" si="162"/>
        <v>3706.7697745549908</v>
      </c>
      <c r="E3479">
        <v>4706.1047611269496</v>
      </c>
      <c r="F3479" s="25">
        <f t="shared" si="163"/>
        <v>2608.8351802793004</v>
      </c>
      <c r="G3479">
        <v>8971.0316925908664</v>
      </c>
      <c r="H3479" s="25">
        <f t="shared" si="164"/>
        <v>-1656.0917511846164</v>
      </c>
      <c r="K3479">
        <v>8.102711678195039</v>
      </c>
      <c r="L3479">
        <v>3477</v>
      </c>
      <c r="M3479" s="25"/>
      <c r="O3479" s="25"/>
      <c r="Q3479" s="25"/>
    </row>
    <row r="3480" spans="1:17" x14ac:dyDescent="0.25">
      <c r="A3480" s="5">
        <f>+'Net Hash Rate'!B3479</f>
        <v>43299</v>
      </c>
      <c r="B3480">
        <f>+'Net Hash Rate'!G3479</f>
        <v>7378.759765625</v>
      </c>
      <c r="C3480">
        <v>3607.8262701574558</v>
      </c>
      <c r="D3480" s="25">
        <f t="shared" si="162"/>
        <v>3770.9334954675442</v>
      </c>
      <c r="E3480">
        <v>4703.1938131160487</v>
      </c>
      <c r="F3480" s="25">
        <f t="shared" si="163"/>
        <v>2675.5659525089513</v>
      </c>
      <c r="G3480">
        <v>8958.1490337387022</v>
      </c>
      <c r="H3480" s="25">
        <f t="shared" si="164"/>
        <v>-1579.3892681137022</v>
      </c>
      <c r="K3480">
        <v>8.2622864328053343</v>
      </c>
      <c r="L3480">
        <v>3478</v>
      </c>
      <c r="M3480" s="25"/>
      <c r="O3480" s="25"/>
      <c r="Q3480" s="25"/>
    </row>
    <row r="3481" spans="1:17" x14ac:dyDescent="0.25">
      <c r="A3481" s="5">
        <f>+'Net Hash Rate'!B3480</f>
        <v>43300</v>
      </c>
      <c r="B3481">
        <f>+'Net Hash Rate'!G3480</f>
        <v>7470.830078125</v>
      </c>
      <c r="C3481">
        <v>3619.4696101981986</v>
      </c>
      <c r="D3481" s="25">
        <f t="shared" si="162"/>
        <v>3851.3604679268014</v>
      </c>
      <c r="E3481">
        <v>4715.7670137122022</v>
      </c>
      <c r="F3481" s="25">
        <f t="shared" si="163"/>
        <v>2755.0630644127978</v>
      </c>
      <c r="G3481">
        <v>8974.3342776623504</v>
      </c>
      <c r="H3481" s="25">
        <f t="shared" si="164"/>
        <v>-1503.5041995373504</v>
      </c>
      <c r="K3481">
        <v>8.4313481847138583</v>
      </c>
      <c r="L3481">
        <v>3479</v>
      </c>
      <c r="M3481" s="25"/>
      <c r="O3481" s="25"/>
      <c r="Q3481" s="25"/>
    </row>
    <row r="3482" spans="1:17" x14ac:dyDescent="0.25">
      <c r="A3482" s="5">
        <f>+'Net Hash Rate'!B3481</f>
        <v>43301</v>
      </c>
      <c r="B3482">
        <f>+'Net Hash Rate'!G3481</f>
        <v>7330.5400390625</v>
      </c>
      <c r="C3482">
        <v>3608.8548202600246</v>
      </c>
      <c r="D3482" s="25">
        <f t="shared" si="162"/>
        <v>3721.6852188024754</v>
      </c>
      <c r="E3482">
        <v>4706.4553192226476</v>
      </c>
      <c r="F3482" s="25">
        <f t="shared" si="163"/>
        <v>2624.0847198398524</v>
      </c>
      <c r="G3482">
        <v>8970.0844574429557</v>
      </c>
      <c r="H3482" s="25">
        <f t="shared" si="164"/>
        <v>-1639.5444183804557</v>
      </c>
      <c r="K3482">
        <v>8.1377919685421958</v>
      </c>
      <c r="L3482">
        <v>3480</v>
      </c>
      <c r="M3482" s="25"/>
      <c r="O3482" s="25"/>
      <c r="Q3482" s="25"/>
    </row>
    <row r="3483" spans="1:17" x14ac:dyDescent="0.25">
      <c r="A3483" s="5">
        <f>+'Net Hash Rate'!B3482</f>
        <v>43302</v>
      </c>
      <c r="B3483">
        <f>+'Net Hash Rate'!G3482</f>
        <v>7404.2900390625</v>
      </c>
      <c r="C3483">
        <v>3620.6788508005102</v>
      </c>
      <c r="D3483" s="25">
        <f t="shared" si="162"/>
        <v>3783.6111882619898</v>
      </c>
      <c r="E3483">
        <v>4719.977401350493</v>
      </c>
      <c r="F3483" s="25">
        <f t="shared" si="163"/>
        <v>2684.312637712007</v>
      </c>
      <c r="G3483">
        <v>8990.2026209618998</v>
      </c>
      <c r="H3483" s="25">
        <f t="shared" si="164"/>
        <v>-1585.9125818993998</v>
      </c>
      <c r="K3483">
        <v>8.2604191984840707</v>
      </c>
      <c r="L3483">
        <v>3481</v>
      </c>
      <c r="M3483" s="25"/>
      <c r="O3483" s="25"/>
      <c r="Q3483" s="25"/>
    </row>
    <row r="3484" spans="1:17" x14ac:dyDescent="0.25">
      <c r="A3484" s="5">
        <f>+'Net Hash Rate'!B3483</f>
        <v>43303</v>
      </c>
      <c r="B3484">
        <f>+'Net Hash Rate'!G3483</f>
        <v>7396.2900390625</v>
      </c>
      <c r="C3484">
        <v>3629.518399054205</v>
      </c>
      <c r="D3484" s="25">
        <f t="shared" si="162"/>
        <v>3766.771640008295</v>
      </c>
      <c r="E3484">
        <v>4732.4960545383183</v>
      </c>
      <c r="F3484" s="25">
        <f t="shared" si="163"/>
        <v>2663.7939845241817</v>
      </c>
      <c r="G3484">
        <v>9017.0127572663605</v>
      </c>
      <c r="H3484" s="25">
        <f t="shared" si="164"/>
        <v>-1620.7227182038605</v>
      </c>
      <c r="K3484">
        <v>8.1962240042405821</v>
      </c>
      <c r="L3484">
        <v>3482</v>
      </c>
      <c r="M3484" s="25"/>
      <c r="O3484" s="25"/>
      <c r="Q3484" s="25"/>
    </row>
    <row r="3485" spans="1:17" x14ac:dyDescent="0.25">
      <c r="A3485" s="5">
        <f>+'Net Hash Rate'!B3484</f>
        <v>43304</v>
      </c>
      <c r="B3485">
        <f>+'Net Hash Rate'!G3484</f>
        <v>7717.5</v>
      </c>
      <c r="C3485">
        <v>3643.4448023801574</v>
      </c>
      <c r="D3485" s="25">
        <f t="shared" si="162"/>
        <v>4074.0551976198426</v>
      </c>
      <c r="E3485">
        <v>4739.4781681252898</v>
      </c>
      <c r="F3485" s="25">
        <f t="shared" si="163"/>
        <v>2978.0218318747102</v>
      </c>
      <c r="G3485">
        <v>8997.0197773622604</v>
      </c>
      <c r="H3485" s="25">
        <f t="shared" si="164"/>
        <v>-1279.5197773622604</v>
      </c>
      <c r="K3485">
        <v>8.9210171696189775</v>
      </c>
      <c r="L3485">
        <v>3483</v>
      </c>
      <c r="M3485" s="25"/>
      <c r="O3485" s="25"/>
      <c r="Q3485" s="25"/>
    </row>
    <row r="3486" spans="1:17" x14ac:dyDescent="0.25">
      <c r="A3486" s="5">
        <f>+'Net Hash Rate'!B3485</f>
        <v>43305</v>
      </c>
      <c r="B3486">
        <f>+'Net Hash Rate'!G3485</f>
        <v>8397.6298828125</v>
      </c>
      <c r="C3486">
        <v>3704.0669146641262</v>
      </c>
      <c r="D3486" s="25">
        <f t="shared" si="162"/>
        <v>4693.5629681483733</v>
      </c>
      <c r="E3486">
        <v>4797.2794212119707</v>
      </c>
      <c r="F3486" s="25">
        <f t="shared" si="163"/>
        <v>3600.3504616005293</v>
      </c>
      <c r="G3486">
        <v>9043.8634028970719</v>
      </c>
      <c r="H3486" s="25">
        <f t="shared" si="164"/>
        <v>-646.23352008457186</v>
      </c>
      <c r="K3486">
        <v>10.304081828634931</v>
      </c>
      <c r="L3486">
        <v>3484</v>
      </c>
      <c r="M3486" s="25"/>
      <c r="O3486" s="25"/>
      <c r="Q3486" s="25"/>
    </row>
    <row r="3487" spans="1:17" x14ac:dyDescent="0.25">
      <c r="A3487" s="5">
        <f>+'Net Hash Rate'!B3486</f>
        <v>43306</v>
      </c>
      <c r="B3487">
        <f>+'Net Hash Rate'!G3486</f>
        <v>8166.759765625</v>
      </c>
      <c r="C3487">
        <v>3688.0744499841471</v>
      </c>
      <c r="D3487" s="25">
        <f t="shared" si="162"/>
        <v>4478.6853156408524</v>
      </c>
      <c r="E3487">
        <v>4783.9947165150143</v>
      </c>
      <c r="F3487" s="25">
        <f t="shared" si="163"/>
        <v>3382.7650491099857</v>
      </c>
      <c r="G3487">
        <v>9041.0969918541668</v>
      </c>
      <c r="H3487" s="25">
        <f t="shared" si="164"/>
        <v>-874.33722622916684</v>
      </c>
      <c r="K3487">
        <v>9.8080536383942256</v>
      </c>
      <c r="L3487">
        <v>3485</v>
      </c>
      <c r="M3487" s="25"/>
      <c r="O3487" s="25"/>
      <c r="Q3487" s="25"/>
    </row>
    <row r="3488" spans="1:17" x14ac:dyDescent="0.25">
      <c r="A3488" s="5">
        <f>+'Net Hash Rate'!B3487</f>
        <v>43307</v>
      </c>
      <c r="B3488">
        <f>+'Net Hash Rate'!G3487</f>
        <v>7929.60986328125</v>
      </c>
      <c r="C3488">
        <v>3665.0839061146139</v>
      </c>
      <c r="D3488" s="25">
        <f t="shared" si="162"/>
        <v>4264.5259571666356</v>
      </c>
      <c r="E3488">
        <v>4761.2806704776667</v>
      </c>
      <c r="F3488" s="25">
        <f t="shared" si="163"/>
        <v>3168.3291928035833</v>
      </c>
      <c r="G3488">
        <v>9019.4570016459475</v>
      </c>
      <c r="H3488" s="25">
        <f t="shared" si="164"/>
        <v>-1089.8471383646975</v>
      </c>
      <c r="K3488">
        <v>9.3367017947246875</v>
      </c>
      <c r="L3488">
        <v>3486</v>
      </c>
      <c r="M3488" s="25"/>
      <c r="O3488" s="25"/>
      <c r="Q3488" s="25"/>
    </row>
    <row r="3489" spans="1:17" x14ac:dyDescent="0.25">
      <c r="A3489" s="5">
        <f>+'Net Hash Rate'!B3488</f>
        <v>43308</v>
      </c>
      <c r="B3489">
        <f>+'Net Hash Rate'!G3488</f>
        <v>8183.02001953125</v>
      </c>
      <c r="C3489">
        <v>3694.3173774660536</v>
      </c>
      <c r="D3489" s="25">
        <f t="shared" si="162"/>
        <v>4488.7026420651964</v>
      </c>
      <c r="E3489">
        <v>4791.9997667455591</v>
      </c>
      <c r="F3489" s="25">
        <f t="shared" si="163"/>
        <v>3391.0202527856909</v>
      </c>
      <c r="G3489">
        <v>9055.9470079018047</v>
      </c>
      <c r="H3489" s="25">
        <f t="shared" si="164"/>
        <v>-872.92698837055468</v>
      </c>
      <c r="K3489">
        <v>9.8142107827998757</v>
      </c>
      <c r="L3489">
        <v>3487</v>
      </c>
      <c r="M3489" s="25"/>
      <c r="O3489" s="25"/>
      <c r="Q3489" s="25"/>
    </row>
    <row r="3490" spans="1:17" x14ac:dyDescent="0.25">
      <c r="A3490" s="5">
        <f>+'Net Hash Rate'!B3489</f>
        <v>43309</v>
      </c>
      <c r="B3490">
        <f>+'Net Hash Rate'!G3489</f>
        <v>8229.9599609375</v>
      </c>
      <c r="C3490">
        <v>3700.1514174389104</v>
      </c>
      <c r="D3490" s="25">
        <f t="shared" si="162"/>
        <v>4529.8085434985896</v>
      </c>
      <c r="E3490">
        <v>4798.2689254746183</v>
      </c>
      <c r="F3490" s="25">
        <f t="shared" si="163"/>
        <v>3431.6910354628817</v>
      </c>
      <c r="G3490">
        <v>9063.906385439328</v>
      </c>
      <c r="H3490" s="25">
        <f t="shared" si="164"/>
        <v>-833.94642450182801</v>
      </c>
      <c r="K3490">
        <v>9.9001613441565226</v>
      </c>
      <c r="L3490">
        <v>3488</v>
      </c>
      <c r="M3490" s="25"/>
      <c r="O3490" s="25"/>
      <c r="Q3490" s="25"/>
    </row>
    <row r="3491" spans="1:17" x14ac:dyDescent="0.25">
      <c r="A3491" s="5">
        <f>+'Net Hash Rate'!B3490</f>
        <v>43310</v>
      </c>
      <c r="B3491">
        <f>+'Net Hash Rate'!G3490</f>
        <v>8215.5595703125</v>
      </c>
      <c r="C3491">
        <v>4132.1382950108919</v>
      </c>
      <c r="D3491" s="25">
        <f t="shared" si="162"/>
        <v>4083.4212753016081</v>
      </c>
      <c r="E3491">
        <v>5395.6808899498774</v>
      </c>
      <c r="F3491" s="25">
        <f t="shared" si="163"/>
        <v>2819.8786803626226</v>
      </c>
      <c r="G3491">
        <v>10303.912099990366</v>
      </c>
      <c r="H3491" s="25">
        <f t="shared" si="164"/>
        <v>-2088.3525296778662</v>
      </c>
      <c r="K3491">
        <v>7.7561382576082352</v>
      </c>
      <c r="L3491">
        <v>3489</v>
      </c>
      <c r="M3491" s="25"/>
      <c r="O3491" s="25"/>
      <c r="Q3491" s="25"/>
    </row>
    <row r="3492" spans="1:17" x14ac:dyDescent="0.25">
      <c r="A3492" s="5">
        <f>+'Net Hash Rate'!B3491</f>
        <v>43311</v>
      </c>
      <c r="B3492">
        <f>+'Net Hash Rate'!G3491</f>
        <v>8168</v>
      </c>
      <c r="C3492">
        <v>4102.6422971890697</v>
      </c>
      <c r="D3492" s="25">
        <f t="shared" si="162"/>
        <v>4065.3577028109303</v>
      </c>
      <c r="E3492">
        <v>5356.7424158057493</v>
      </c>
      <c r="F3492" s="25">
        <f t="shared" si="163"/>
        <v>2811.2575841942507</v>
      </c>
      <c r="G3492">
        <v>10228.294326572235</v>
      </c>
      <c r="H3492" s="25">
        <f t="shared" si="164"/>
        <v>-2060.2943265722351</v>
      </c>
      <c r="K3492">
        <v>7.7799677568872383</v>
      </c>
      <c r="L3492">
        <v>3490</v>
      </c>
      <c r="M3492" s="25"/>
      <c r="O3492" s="25"/>
      <c r="Q3492" s="25"/>
    </row>
    <row r="3493" spans="1:17" x14ac:dyDescent="0.25">
      <c r="A3493" s="5">
        <f>+'Net Hash Rate'!B3492</f>
        <v>43312</v>
      </c>
      <c r="B3493">
        <f>+'Net Hash Rate'!G3492</f>
        <v>7726.89013671875</v>
      </c>
      <c r="C3493">
        <v>4060.041102439804</v>
      </c>
      <c r="D3493" s="25">
        <f t="shared" si="162"/>
        <v>3666.849034278946</v>
      </c>
      <c r="E3493">
        <v>5314.7174598491238</v>
      </c>
      <c r="F3493" s="25">
        <f t="shared" si="163"/>
        <v>2412.1726768696262</v>
      </c>
      <c r="G3493">
        <v>10188.507770205622</v>
      </c>
      <c r="H3493" s="25">
        <f t="shared" si="164"/>
        <v>-2461.6176334868724</v>
      </c>
      <c r="K3493">
        <v>7.0141097585044125</v>
      </c>
      <c r="L3493">
        <v>3491</v>
      </c>
      <c r="M3493" s="25"/>
      <c r="O3493" s="25"/>
      <c r="Q3493" s="25"/>
    </row>
    <row r="3494" spans="1:17" x14ac:dyDescent="0.25">
      <c r="A3494" s="5">
        <f>+'Net Hash Rate'!B3493</f>
        <v>43313</v>
      </c>
      <c r="B3494">
        <f>+'Net Hash Rate'!G3493</f>
        <v>7603.75</v>
      </c>
      <c r="C3494">
        <v>4055.1452440490762</v>
      </c>
      <c r="D3494" s="25">
        <f t="shared" si="162"/>
        <v>3548.6047559509238</v>
      </c>
      <c r="E3494">
        <v>5312.6528722792636</v>
      </c>
      <c r="F3494" s="25">
        <f t="shared" si="163"/>
        <v>2291.0971277207364</v>
      </c>
      <c r="G3494">
        <v>10197.441254139425</v>
      </c>
      <c r="H3494" s="25">
        <f t="shared" si="164"/>
        <v>-2593.6912541394249</v>
      </c>
      <c r="K3494">
        <v>6.7726439371731875</v>
      </c>
      <c r="L3494">
        <v>3492</v>
      </c>
      <c r="M3494" s="25"/>
      <c r="O3494" s="25"/>
      <c r="Q3494" s="25"/>
    </row>
    <row r="3495" spans="1:17" x14ac:dyDescent="0.25">
      <c r="A3495" s="5">
        <f>+'Net Hash Rate'!B3494</f>
        <v>43314</v>
      </c>
      <c r="B3495">
        <f>+'Net Hash Rate'!G3494</f>
        <v>7535.02001953125</v>
      </c>
      <c r="C3495">
        <v>4041.3937639414894</v>
      </c>
      <c r="D3495" s="25">
        <f t="shared" si="162"/>
        <v>3493.6262555897606</v>
      </c>
      <c r="E3495">
        <v>5296.2760972280894</v>
      </c>
      <c r="F3495" s="25">
        <f t="shared" si="163"/>
        <v>2238.7439223031606</v>
      </c>
      <c r="G3495">
        <v>10170.866520879876</v>
      </c>
      <c r="H3495" s="25">
        <f t="shared" si="164"/>
        <v>-2635.8465013486257</v>
      </c>
      <c r="K3495">
        <v>6.6816647194765064</v>
      </c>
      <c r="L3495">
        <v>3493</v>
      </c>
      <c r="M3495" s="25"/>
      <c r="O3495" s="25"/>
      <c r="Q3495" s="25"/>
    </row>
    <row r="3496" spans="1:17" x14ac:dyDescent="0.25">
      <c r="A3496" s="5">
        <f>+'Net Hash Rate'!B3495</f>
        <v>43315</v>
      </c>
      <c r="B3496">
        <f>+'Net Hash Rate'!G3495</f>
        <v>7415.56005859375</v>
      </c>
      <c r="C3496">
        <v>4035.026211611596</v>
      </c>
      <c r="D3496" s="25">
        <f t="shared" si="162"/>
        <v>3380.533846982154</v>
      </c>
      <c r="E3496">
        <v>5292.0376571175875</v>
      </c>
      <c r="F3496" s="25">
        <f t="shared" si="163"/>
        <v>2123.5224014761625</v>
      </c>
      <c r="G3496">
        <v>10174.89861718562</v>
      </c>
      <c r="H3496" s="25">
        <f t="shared" si="164"/>
        <v>-2759.3385585918695</v>
      </c>
      <c r="K3496">
        <v>6.4544211285930482</v>
      </c>
      <c r="L3496">
        <v>3494</v>
      </c>
      <c r="M3496" s="25"/>
      <c r="O3496" s="25"/>
      <c r="Q3496" s="25"/>
    </row>
    <row r="3497" spans="1:17" x14ac:dyDescent="0.25">
      <c r="A3497" s="5">
        <f>+'Net Hash Rate'!B3496</f>
        <v>43316</v>
      </c>
      <c r="B3497">
        <f>+'Net Hash Rate'!G3496</f>
        <v>7009.08984375</v>
      </c>
      <c r="C3497">
        <v>4004.4594597879395</v>
      </c>
      <c r="D3497" s="25">
        <f t="shared" si="162"/>
        <v>3004.6303839620605</v>
      </c>
      <c r="E3497">
        <v>5265.3182193868879</v>
      </c>
      <c r="F3497" s="25">
        <f t="shared" si="163"/>
        <v>1743.7716243631121</v>
      </c>
      <c r="G3497">
        <v>10163.124071048987</v>
      </c>
      <c r="H3497" s="25">
        <f t="shared" si="164"/>
        <v>-3154.0342272989874</v>
      </c>
      <c r="K3497">
        <v>5.7192075374109699</v>
      </c>
      <c r="L3497">
        <v>3495</v>
      </c>
      <c r="M3497" s="25"/>
      <c r="O3497" s="25"/>
      <c r="Q3497" s="25"/>
    </row>
    <row r="3498" spans="1:17" x14ac:dyDescent="0.25">
      <c r="A3498" s="5">
        <f>+'Net Hash Rate'!B3497</f>
        <v>43317</v>
      </c>
      <c r="B3498">
        <f>+'Net Hash Rate'!G3497</f>
        <v>7026.990234375</v>
      </c>
      <c r="C3498">
        <v>4008.6046121658092</v>
      </c>
      <c r="D3498" s="25">
        <f t="shared" si="162"/>
        <v>3018.3856222091908</v>
      </c>
      <c r="E3498">
        <v>5270.362242623738</v>
      </c>
      <c r="F3498" s="25">
        <f t="shared" si="163"/>
        <v>1756.627991751262</v>
      </c>
      <c r="G3498">
        <v>10171.659758137566</v>
      </c>
      <c r="H3498" s="25">
        <f t="shared" si="164"/>
        <v>-3144.6695237625663</v>
      </c>
      <c r="K3498">
        <v>5.741297154409077</v>
      </c>
      <c r="L3498">
        <v>3496</v>
      </c>
      <c r="M3498" s="25"/>
      <c r="O3498" s="25"/>
      <c r="Q3498" s="25"/>
    </row>
    <row r="3499" spans="1:17" x14ac:dyDescent="0.25">
      <c r="A3499" s="5">
        <f>+'Net Hash Rate'!B3498</f>
        <v>43318</v>
      </c>
      <c r="B3499">
        <f>+'Net Hash Rate'!G3498</f>
        <v>6937.06982421875</v>
      </c>
      <c r="C3499">
        <v>3985.5103836255234</v>
      </c>
      <c r="D3499" s="25">
        <f t="shared" si="162"/>
        <v>2951.5594405932266</v>
      </c>
      <c r="E3499">
        <v>5241.8856635480788</v>
      </c>
      <c r="F3499" s="25">
        <f t="shared" si="163"/>
        <v>1695.1841606706712</v>
      </c>
      <c r="G3499">
        <v>10122.275438407241</v>
      </c>
      <c r="H3499" s="25">
        <f t="shared" si="164"/>
        <v>-3185.2056141884914</v>
      </c>
      <c r="K3499">
        <v>5.6382378502865729</v>
      </c>
      <c r="L3499">
        <v>3497</v>
      </c>
      <c r="M3499" s="25"/>
      <c r="O3499" s="25"/>
      <c r="Q3499" s="25"/>
    </row>
    <row r="3500" spans="1:17" x14ac:dyDescent="0.25">
      <c r="A3500" s="5">
        <f>+'Net Hash Rate'!B3499</f>
        <v>43319</v>
      </c>
      <c r="B3500">
        <f>+'Net Hash Rate'!G3499</f>
        <v>6717.2099609375</v>
      </c>
      <c r="C3500">
        <v>3965.7977082434627</v>
      </c>
      <c r="D3500" s="25">
        <f t="shared" si="162"/>
        <v>2751.4122526940373</v>
      </c>
      <c r="E3500">
        <v>5223.0406376967139</v>
      </c>
      <c r="F3500" s="25">
        <f t="shared" si="163"/>
        <v>1494.1693232407861</v>
      </c>
      <c r="G3500">
        <v>10106.800797157883</v>
      </c>
      <c r="H3500" s="25">
        <f t="shared" si="164"/>
        <v>-3389.5908362203827</v>
      </c>
      <c r="K3500">
        <v>5.2522780218277756</v>
      </c>
      <c r="L3500">
        <v>3498</v>
      </c>
      <c r="M3500" s="25"/>
      <c r="O3500" s="25"/>
      <c r="Q3500" s="25"/>
    </row>
    <row r="3501" spans="1:17" x14ac:dyDescent="0.25">
      <c r="A3501" s="5">
        <f>+'Net Hash Rate'!B3500</f>
        <v>43320</v>
      </c>
      <c r="B3501">
        <f>+'Net Hash Rate'!G3500</f>
        <v>6280.580078125</v>
      </c>
      <c r="C3501">
        <v>3918.8879133276837</v>
      </c>
      <c r="D3501" s="25">
        <f t="shared" si="162"/>
        <v>2361.6921647973163</v>
      </c>
      <c r="E3501">
        <v>5174.8916413168363</v>
      </c>
      <c r="F3501" s="25">
        <f t="shared" si="163"/>
        <v>1105.6884368081637</v>
      </c>
      <c r="G3501">
        <v>10053.838122690697</v>
      </c>
      <c r="H3501" s="25">
        <f t="shared" si="164"/>
        <v>-3773.2580445656968</v>
      </c>
      <c r="K3501">
        <v>4.5127741814811788</v>
      </c>
      <c r="L3501">
        <v>3499</v>
      </c>
      <c r="M3501" s="25"/>
      <c r="O3501" s="25"/>
      <c r="Q3501" s="25"/>
    </row>
    <row r="3502" spans="1:17" x14ac:dyDescent="0.25">
      <c r="A3502" s="5">
        <f>+'Net Hash Rate'!B3501</f>
        <v>43321</v>
      </c>
      <c r="B3502">
        <f>+'Net Hash Rate'!G3501</f>
        <v>6537.89990234375</v>
      </c>
      <c r="C3502">
        <v>3941.8543946059413</v>
      </c>
      <c r="D3502" s="25">
        <f t="shared" si="162"/>
        <v>2596.0455077378087</v>
      </c>
      <c r="E3502">
        <v>5196.802619926807</v>
      </c>
      <c r="F3502" s="25">
        <f t="shared" si="163"/>
        <v>1341.097282416943</v>
      </c>
      <c r="G3502">
        <v>10071.649001185713</v>
      </c>
      <c r="H3502" s="25">
        <f t="shared" si="164"/>
        <v>-3533.7490988419631</v>
      </c>
      <c r="K3502">
        <v>4.9647539977019495</v>
      </c>
      <c r="L3502">
        <v>3500</v>
      </c>
      <c r="M3502" s="25"/>
      <c r="O3502" s="25"/>
      <c r="Q3502" s="25"/>
    </row>
    <row r="3503" spans="1:17" x14ac:dyDescent="0.25">
      <c r="A3503" s="5">
        <f>+'Net Hash Rate'!B3502</f>
        <v>43322</v>
      </c>
      <c r="B3503">
        <f>+'Net Hash Rate'!G3502</f>
        <v>6143.31005859375</v>
      </c>
      <c r="C3503">
        <v>3907.5412766340701</v>
      </c>
      <c r="D3503" s="25">
        <f t="shared" si="162"/>
        <v>2235.7687819596799</v>
      </c>
      <c r="E3503">
        <v>5164.4535133355403</v>
      </c>
      <c r="F3503" s="25">
        <f t="shared" si="163"/>
        <v>978.85654525820974</v>
      </c>
      <c r="G3503">
        <v>10046.929096802407</v>
      </c>
      <c r="H3503" s="25">
        <f t="shared" si="164"/>
        <v>-3903.619038208657</v>
      </c>
      <c r="K3503">
        <v>4.2690690089746237</v>
      </c>
      <c r="L3503">
        <v>3501</v>
      </c>
      <c r="M3503" s="25"/>
      <c r="O3503" s="25"/>
      <c r="Q3503" s="25"/>
    </row>
    <row r="3504" spans="1:17" x14ac:dyDescent="0.25">
      <c r="A3504" s="5">
        <f>+'Net Hash Rate'!B3503</f>
        <v>43323</v>
      </c>
      <c r="B3504">
        <f>+'Net Hash Rate'!G3503</f>
        <v>6233.3798828125</v>
      </c>
      <c r="C3504">
        <v>4166.1964967314307</v>
      </c>
      <c r="D3504" s="25">
        <f t="shared" si="162"/>
        <v>2067.1833860810693</v>
      </c>
      <c r="E3504">
        <v>5518.3914208427959</v>
      </c>
      <c r="F3504" s="25">
        <f t="shared" si="163"/>
        <v>714.98846196970408</v>
      </c>
      <c r="G3504">
        <v>10770.992603553392</v>
      </c>
      <c r="H3504" s="25">
        <f t="shared" si="164"/>
        <v>-4537.6127207408917</v>
      </c>
      <c r="K3504">
        <v>3.6690273259641062</v>
      </c>
      <c r="L3504">
        <v>3502</v>
      </c>
      <c r="M3504" s="25"/>
      <c r="O3504" s="25"/>
      <c r="Q3504" s="25"/>
    </row>
    <row r="3505" spans="1:17" x14ac:dyDescent="0.25">
      <c r="A3505" s="5">
        <f>+'Net Hash Rate'!B3504</f>
        <v>43324</v>
      </c>
      <c r="B3505">
        <f>+'Net Hash Rate'!G3504</f>
        <v>6312.830078125</v>
      </c>
      <c r="C3505">
        <v>4175.4202215080786</v>
      </c>
      <c r="D3505" s="25">
        <f t="shared" si="162"/>
        <v>2137.4098566169214</v>
      </c>
      <c r="E3505">
        <v>5528.1031862053542</v>
      </c>
      <c r="F3505" s="25">
        <f t="shared" si="163"/>
        <v>784.72689191964582</v>
      </c>
      <c r="G3505">
        <v>10782.600162571922</v>
      </c>
      <c r="H3505" s="25">
        <f t="shared" si="164"/>
        <v>-4469.7700844469218</v>
      </c>
      <c r="K3505">
        <v>3.7923029932062713</v>
      </c>
      <c r="L3505">
        <v>3503</v>
      </c>
      <c r="M3505" s="25"/>
      <c r="O3505" s="25"/>
      <c r="Q3505" s="25"/>
    </row>
    <row r="3506" spans="1:17" x14ac:dyDescent="0.25">
      <c r="A3506" s="5">
        <f>+'Net Hash Rate'!B3505</f>
        <v>43325</v>
      </c>
      <c r="B3506">
        <f>+'Net Hash Rate'!G3505</f>
        <v>6252.3701171875</v>
      </c>
      <c r="C3506">
        <v>4154.2400810556146</v>
      </c>
      <c r="D3506" s="25">
        <f t="shared" si="162"/>
        <v>2098.1300361318854</v>
      </c>
      <c r="E3506">
        <v>5501.1468305487488</v>
      </c>
      <c r="F3506" s="25">
        <f t="shared" si="163"/>
        <v>751.22328663875123</v>
      </c>
      <c r="G3506">
        <v>10733.206098954837</v>
      </c>
      <c r="H3506" s="25">
        <f t="shared" si="164"/>
        <v>-4480.8359817673372</v>
      </c>
      <c r="K3506">
        <v>3.7385751378939007</v>
      </c>
      <c r="L3506">
        <v>3504</v>
      </c>
      <c r="M3506" s="25"/>
      <c r="O3506" s="25"/>
      <c r="Q3506" s="25"/>
    </row>
    <row r="3507" spans="1:17" x14ac:dyDescent="0.25">
      <c r="A3507" s="5">
        <f>+'Net Hash Rate'!B3506</f>
        <v>43326</v>
      </c>
      <c r="B3507">
        <f>+'Net Hash Rate'!G3506</f>
        <v>6192.31005859375</v>
      </c>
      <c r="C3507">
        <v>4130.100148874305</v>
      </c>
      <c r="D3507" s="25">
        <f t="shared" si="162"/>
        <v>2062.209909719445</v>
      </c>
      <c r="E3507">
        <v>5470.0857630558703</v>
      </c>
      <c r="F3507" s="25">
        <f t="shared" si="163"/>
        <v>722.2242955378797</v>
      </c>
      <c r="G3507">
        <v>10675.259881344169</v>
      </c>
      <c r="H3507" s="25">
        <f t="shared" si="164"/>
        <v>-4482.9498227504191</v>
      </c>
      <c r="K3507">
        <v>3.6935499388548223</v>
      </c>
      <c r="L3507">
        <v>3505</v>
      </c>
      <c r="M3507" s="25"/>
      <c r="O3507" s="25"/>
      <c r="Q3507" s="25"/>
    </row>
    <row r="3508" spans="1:17" x14ac:dyDescent="0.25">
      <c r="A3508" s="5">
        <f>+'Net Hash Rate'!B3507</f>
        <v>43327</v>
      </c>
      <c r="B3508">
        <f>+'Net Hash Rate'!G3507</f>
        <v>6270.0400390625</v>
      </c>
      <c r="C3508">
        <v>4152.7030102285062</v>
      </c>
      <c r="D3508" s="25">
        <f t="shared" si="162"/>
        <v>2117.3370288339938</v>
      </c>
      <c r="E3508">
        <v>5498.3487053423496</v>
      </c>
      <c r="F3508" s="25">
        <f t="shared" si="163"/>
        <v>771.6913337201504</v>
      </c>
      <c r="G3508">
        <v>10725.509408012071</v>
      </c>
      <c r="H3508" s="25">
        <f t="shared" si="164"/>
        <v>-4455.4693689495707</v>
      </c>
      <c r="K3508">
        <v>3.7763349503166728</v>
      </c>
      <c r="L3508">
        <v>3506</v>
      </c>
      <c r="M3508" s="25"/>
      <c r="O3508" s="25"/>
      <c r="Q3508" s="25"/>
    </row>
    <row r="3509" spans="1:17" x14ac:dyDescent="0.25">
      <c r="A3509" s="5">
        <f>+'Net Hash Rate'!B3508</f>
        <v>43328</v>
      </c>
      <c r="B3509">
        <f>+'Net Hash Rate'!G3508</f>
        <v>6314.240234375</v>
      </c>
      <c r="C3509">
        <v>4152.0667244731558</v>
      </c>
      <c r="D3509" s="25">
        <f t="shared" si="162"/>
        <v>2162.1735099018442</v>
      </c>
      <c r="E3509">
        <v>5495.7825907984679</v>
      </c>
      <c r="F3509" s="25">
        <f t="shared" si="163"/>
        <v>818.45764357653206</v>
      </c>
      <c r="G3509">
        <v>10715.446873539142</v>
      </c>
      <c r="H3509" s="25">
        <f t="shared" si="164"/>
        <v>-4401.206639164142</v>
      </c>
      <c r="K3509">
        <v>3.8618405526128647</v>
      </c>
      <c r="L3509">
        <v>3507</v>
      </c>
      <c r="M3509" s="25"/>
      <c r="O3509" s="25"/>
      <c r="Q3509" s="25"/>
    </row>
    <row r="3510" spans="1:17" x14ac:dyDescent="0.25">
      <c r="A3510" s="5">
        <f>+'Net Hash Rate'!B3509</f>
        <v>43329</v>
      </c>
      <c r="B3510">
        <f>+'Net Hash Rate'!G3509</f>
        <v>6583.240234375</v>
      </c>
      <c r="C3510">
        <v>4174.7890174028644</v>
      </c>
      <c r="D3510" s="25">
        <f t="shared" si="162"/>
        <v>2408.4512169721356</v>
      </c>
      <c r="E3510">
        <v>5516.9103875659966</v>
      </c>
      <c r="F3510" s="25">
        <f t="shared" si="163"/>
        <v>1066.3298468090034</v>
      </c>
      <c r="G3510">
        <v>10730.380849964678</v>
      </c>
      <c r="H3510" s="25">
        <f t="shared" si="164"/>
        <v>-4147.1406155896784</v>
      </c>
      <c r="K3510">
        <v>4.3068257828504333</v>
      </c>
      <c r="L3510">
        <v>3508</v>
      </c>
      <c r="M3510" s="25"/>
      <c r="O3510" s="25"/>
      <c r="Q3510" s="25"/>
    </row>
    <row r="3511" spans="1:17" x14ac:dyDescent="0.25">
      <c r="A3511" s="5">
        <f>+'Net Hash Rate'!B3510</f>
        <v>43330</v>
      </c>
      <c r="B3511">
        <f>+'Net Hash Rate'!G3510</f>
        <v>6395.35009765625</v>
      </c>
      <c r="C3511">
        <v>4171.9980053527679</v>
      </c>
      <c r="D3511" s="25">
        <f t="shared" si="162"/>
        <v>2223.3520923034821</v>
      </c>
      <c r="E3511">
        <v>5520.225297199564</v>
      </c>
      <c r="F3511" s="25">
        <f t="shared" si="163"/>
        <v>875.12480045668599</v>
      </c>
      <c r="G3511">
        <v>10757.414212378437</v>
      </c>
      <c r="H3511" s="25">
        <f t="shared" si="164"/>
        <v>-4362.0641147221868</v>
      </c>
      <c r="K3511">
        <v>3.9578230271685646</v>
      </c>
      <c r="L3511">
        <v>3509</v>
      </c>
      <c r="M3511" s="25"/>
      <c r="O3511" s="25"/>
      <c r="Q3511" s="25"/>
    </row>
    <row r="3512" spans="1:17" x14ac:dyDescent="0.25">
      <c r="A3512" s="5">
        <f>+'Net Hash Rate'!B3511</f>
        <v>43331</v>
      </c>
      <c r="B3512">
        <f>+'Net Hash Rate'!G3511</f>
        <v>6485.75</v>
      </c>
      <c r="C3512">
        <v>4175.9128276370493</v>
      </c>
      <c r="D3512" s="25">
        <f t="shared" si="162"/>
        <v>2309.8371723629507</v>
      </c>
      <c r="E3512">
        <v>5522.1840080357597</v>
      </c>
      <c r="F3512" s="25">
        <f t="shared" si="163"/>
        <v>963.56599196424031</v>
      </c>
      <c r="G3512">
        <v>10751.774408294536</v>
      </c>
      <c r="H3512" s="25">
        <f t="shared" si="164"/>
        <v>-4266.0244082945355</v>
      </c>
      <c r="K3512">
        <v>4.1177507877939545</v>
      </c>
      <c r="L3512">
        <v>3510</v>
      </c>
      <c r="M3512" s="25"/>
      <c r="O3512" s="25"/>
      <c r="Q3512" s="25"/>
    </row>
    <row r="3513" spans="1:17" x14ac:dyDescent="0.25">
      <c r="A3513" s="5">
        <f>+'Net Hash Rate'!B3512</f>
        <v>43332</v>
      </c>
      <c r="B3513">
        <f>+'Net Hash Rate'!G3512</f>
        <v>6256.60986328125</v>
      </c>
      <c r="C3513">
        <v>4130.8292496181484</v>
      </c>
      <c r="D3513" s="25">
        <f t="shared" si="162"/>
        <v>2125.7806136631016</v>
      </c>
      <c r="E3513">
        <v>5468.639021719483</v>
      </c>
      <c r="F3513" s="25">
        <f t="shared" si="163"/>
        <v>787.97084156176697</v>
      </c>
      <c r="G3513">
        <v>10665.361081447125</v>
      </c>
      <c r="H3513" s="25">
        <f t="shared" si="164"/>
        <v>-4408.7512181658749</v>
      </c>
      <c r="K3513">
        <v>3.813601589094223</v>
      </c>
      <c r="L3513">
        <v>3511</v>
      </c>
      <c r="M3513" s="25"/>
      <c r="O3513" s="25"/>
      <c r="Q3513" s="25"/>
    </row>
    <row r="3514" spans="1:17" x14ac:dyDescent="0.25">
      <c r="A3514" s="5">
        <f>+'Net Hash Rate'!B3513</f>
        <v>43333</v>
      </c>
      <c r="B3514">
        <f>+'Net Hash Rate'!G3513</f>
        <v>6477.3798828125</v>
      </c>
      <c r="C3514">
        <v>4159.2963585988864</v>
      </c>
      <c r="D3514" s="25">
        <f t="shared" si="162"/>
        <v>2318.0835242136136</v>
      </c>
      <c r="E3514">
        <v>5499.5450286315572</v>
      </c>
      <c r="F3514" s="25">
        <f t="shared" si="163"/>
        <v>977.83485418094278</v>
      </c>
      <c r="G3514">
        <v>10705.740987373469</v>
      </c>
      <c r="H3514" s="25">
        <f t="shared" si="164"/>
        <v>-4228.3611045609687</v>
      </c>
      <c r="K3514">
        <v>4.1510210623652819</v>
      </c>
      <c r="L3514">
        <v>3512</v>
      </c>
      <c r="M3514" s="25"/>
      <c r="O3514" s="25"/>
      <c r="Q3514" s="25"/>
    </row>
    <row r="3515" spans="1:17" x14ac:dyDescent="0.25">
      <c r="A3515" s="5">
        <f>+'Net Hash Rate'!B3514</f>
        <v>43334</v>
      </c>
      <c r="B3515">
        <f>+'Net Hash Rate'!G3514</f>
        <v>6357.58984375</v>
      </c>
      <c r="C3515">
        <v>4150.6446366705013</v>
      </c>
      <c r="D3515" s="25">
        <f t="shared" si="162"/>
        <v>2206.9452070794987</v>
      </c>
      <c r="E3515">
        <v>5492.1632230125097</v>
      </c>
      <c r="F3515" s="25">
        <f t="shared" si="163"/>
        <v>865.42662073749034</v>
      </c>
      <c r="G3515">
        <v>10703.292171658037</v>
      </c>
      <c r="H3515" s="25">
        <f t="shared" si="164"/>
        <v>-4345.7023279080368</v>
      </c>
      <c r="K3515">
        <v>3.9482632226762657</v>
      </c>
      <c r="L3515">
        <v>3513</v>
      </c>
      <c r="M3515" s="25"/>
      <c r="O3515" s="25"/>
      <c r="Q3515" s="25"/>
    </row>
    <row r="3516" spans="1:17" x14ac:dyDescent="0.25">
      <c r="A3516" s="5">
        <f>+'Net Hash Rate'!B3515</f>
        <v>43335</v>
      </c>
      <c r="B3516">
        <f>+'Net Hash Rate'!G3515</f>
        <v>6525.60986328125</v>
      </c>
      <c r="C3516">
        <v>4172.6099675967371</v>
      </c>
      <c r="D3516" s="25">
        <f t="shared" si="162"/>
        <v>2352.9998956845129</v>
      </c>
      <c r="E3516">
        <v>5516.09923021958</v>
      </c>
      <c r="F3516" s="25">
        <f t="shared" si="163"/>
        <v>1009.51063306167</v>
      </c>
      <c r="G3516">
        <v>10734.883270878012</v>
      </c>
      <c r="H3516" s="25">
        <f t="shared" si="164"/>
        <v>-4209.2734075967619</v>
      </c>
      <c r="K3516">
        <v>4.2033828678451917</v>
      </c>
      <c r="L3516">
        <v>3514</v>
      </c>
      <c r="M3516" s="25"/>
      <c r="O3516" s="25"/>
      <c r="Q3516" s="25"/>
    </row>
    <row r="3517" spans="1:17" x14ac:dyDescent="0.25">
      <c r="A3517" s="5">
        <f>+'Net Hash Rate'!B3516</f>
        <v>43336</v>
      </c>
      <c r="B3517">
        <f>+'Net Hash Rate'!G3516</f>
        <v>6692.6201171875</v>
      </c>
      <c r="C3517">
        <v>4373.980525159438</v>
      </c>
      <c r="D3517" s="25">
        <f t="shared" si="162"/>
        <v>2318.639592028062</v>
      </c>
      <c r="E3517">
        <v>5787.9521972393695</v>
      </c>
      <c r="F3517" s="25">
        <f t="shared" si="163"/>
        <v>904.66791994813047</v>
      </c>
      <c r="G3517">
        <v>11280.525157433844</v>
      </c>
      <c r="H3517" s="25">
        <f t="shared" si="164"/>
        <v>-4587.9050402463436</v>
      </c>
      <c r="K3517">
        <v>3.9355350115902294</v>
      </c>
      <c r="L3517">
        <v>3515</v>
      </c>
      <c r="M3517" s="25"/>
      <c r="O3517" s="25"/>
      <c r="Q3517" s="25"/>
    </row>
    <row r="3518" spans="1:17" x14ac:dyDescent="0.25">
      <c r="A3518" s="5">
        <f>+'Net Hash Rate'!B3517</f>
        <v>43337</v>
      </c>
      <c r="B3518">
        <f>+'Net Hash Rate'!G3517</f>
        <v>6732.5</v>
      </c>
      <c r="C3518">
        <v>4369.6558323397194</v>
      </c>
      <c r="D3518" s="25">
        <f t="shared" si="162"/>
        <v>2362.8441676602806</v>
      </c>
      <c r="E3518">
        <v>5780.4548219194367</v>
      </c>
      <c r="F3518" s="25">
        <f t="shared" si="163"/>
        <v>952.04517808056335</v>
      </c>
      <c r="G3518">
        <v>11260.703496941838</v>
      </c>
      <c r="H3518" s="25">
        <f t="shared" si="164"/>
        <v>-4528.2034969418382</v>
      </c>
      <c r="K3518">
        <v>4.0195846780936861</v>
      </c>
      <c r="L3518">
        <v>3516</v>
      </c>
      <c r="M3518" s="25"/>
      <c r="O3518" s="25"/>
      <c r="Q3518" s="25"/>
    </row>
    <row r="3519" spans="1:17" x14ac:dyDescent="0.25">
      <c r="A3519" s="5">
        <f>+'Net Hash Rate'!B3518</f>
        <v>43338</v>
      </c>
      <c r="B3519">
        <f>+'Net Hash Rate'!G3518</f>
        <v>6707.6298828125</v>
      </c>
      <c r="C3519">
        <v>4364.7695760787565</v>
      </c>
      <c r="D3519" s="25">
        <f t="shared" si="162"/>
        <v>2342.8603067337435</v>
      </c>
      <c r="E3519">
        <v>5774.6528513323301</v>
      </c>
      <c r="F3519" s="25">
        <f t="shared" si="163"/>
        <v>932.9770314801699</v>
      </c>
      <c r="G3519">
        <v>11251.344434054832</v>
      </c>
      <c r="H3519" s="25">
        <f t="shared" si="164"/>
        <v>-4543.7145512423322</v>
      </c>
      <c r="K3519">
        <v>3.9881774859338526</v>
      </c>
      <c r="L3519">
        <v>3517</v>
      </c>
      <c r="M3519" s="25"/>
      <c r="O3519" s="25"/>
      <c r="Q3519" s="25"/>
    </row>
    <row r="3520" spans="1:17" x14ac:dyDescent="0.25">
      <c r="A3520" s="5">
        <f>+'Net Hash Rate'!B3519</f>
        <v>43339</v>
      </c>
      <c r="B3520">
        <f>+'Net Hash Rate'!G3519</f>
        <v>6907.66015625</v>
      </c>
      <c r="C3520">
        <v>4379.1139376641686</v>
      </c>
      <c r="D3520" s="25">
        <f t="shared" si="162"/>
        <v>2528.5462185858314</v>
      </c>
      <c r="E3520">
        <v>5786.8374825482069</v>
      </c>
      <c r="F3520" s="25">
        <f t="shared" si="163"/>
        <v>1120.8226737017931</v>
      </c>
      <c r="G3520">
        <v>11255.139592650254</v>
      </c>
      <c r="H3520" s="25">
        <f t="shared" si="164"/>
        <v>-4347.4794364002537</v>
      </c>
      <c r="K3520">
        <v>4.3108683851031788</v>
      </c>
      <c r="L3520">
        <v>3518</v>
      </c>
      <c r="M3520" s="25"/>
      <c r="O3520" s="25"/>
      <c r="Q3520" s="25"/>
    </row>
    <row r="3521" spans="1:17" x14ac:dyDescent="0.25">
      <c r="A3521" s="5">
        <f>+'Net Hash Rate'!B3520</f>
        <v>43340</v>
      </c>
      <c r="B3521">
        <f>+'Net Hash Rate'!G3520</f>
        <v>7076.75</v>
      </c>
      <c r="C3521">
        <v>4360.7253918565875</v>
      </c>
      <c r="D3521" s="25">
        <f t="shared" si="162"/>
        <v>2716.0246081434125</v>
      </c>
      <c r="E3521">
        <v>5754.9770069323331</v>
      </c>
      <c r="F3521" s="25">
        <f t="shared" si="163"/>
        <v>1321.7729930676669</v>
      </c>
      <c r="G3521">
        <v>11170.947405694071</v>
      </c>
      <c r="H3521" s="25">
        <f t="shared" si="164"/>
        <v>-4094.1974056940708</v>
      </c>
      <c r="K3521">
        <v>4.675238665002416</v>
      </c>
      <c r="L3521">
        <v>3519</v>
      </c>
      <c r="M3521" s="25"/>
      <c r="O3521" s="25"/>
      <c r="Q3521" s="25"/>
    </row>
    <row r="3522" spans="1:17" x14ac:dyDescent="0.25">
      <c r="A3522" s="5">
        <f>+'Net Hash Rate'!B3521</f>
        <v>43341</v>
      </c>
      <c r="B3522">
        <f>+'Net Hash Rate'!G3521</f>
        <v>7035.81005859375</v>
      </c>
      <c r="C3522">
        <v>4391.7388862824791</v>
      </c>
      <c r="D3522" s="25">
        <f t="shared" si="162"/>
        <v>2644.0711723112709</v>
      </c>
      <c r="E3522">
        <v>5799.3898984057523</v>
      </c>
      <c r="F3522" s="25">
        <f t="shared" si="163"/>
        <v>1236.4201601879977</v>
      </c>
      <c r="G3522">
        <v>11267.410254998609</v>
      </c>
      <c r="H3522" s="25">
        <f t="shared" si="164"/>
        <v>-4231.6001964048592</v>
      </c>
      <c r="K3522">
        <v>4.5080568684245179</v>
      </c>
      <c r="L3522">
        <v>3520</v>
      </c>
      <c r="M3522" s="25"/>
      <c r="O3522" s="25"/>
      <c r="Q3522" s="25"/>
    </row>
    <row r="3523" spans="1:17" x14ac:dyDescent="0.25">
      <c r="A3523" s="5">
        <f>+'Net Hash Rate'!B3522</f>
        <v>43342</v>
      </c>
      <c r="B3523">
        <f>+'Net Hash Rate'!G3522</f>
        <v>6982.39990234375</v>
      </c>
      <c r="C3523">
        <v>4389.360761421739</v>
      </c>
      <c r="D3523" s="25">
        <f t="shared" si="162"/>
        <v>2593.039140922011</v>
      </c>
      <c r="E3523">
        <v>5798.1426134706207</v>
      </c>
      <c r="F3523" s="25">
        <f t="shared" si="163"/>
        <v>1184.2572888731293</v>
      </c>
      <c r="G3523">
        <v>11270.555717754496</v>
      </c>
      <c r="H3523" s="25">
        <f t="shared" si="164"/>
        <v>-4288.1558154107461</v>
      </c>
      <c r="K3523">
        <v>4.41750007580087</v>
      </c>
      <c r="L3523">
        <v>3521</v>
      </c>
      <c r="M3523" s="25"/>
      <c r="O3523" s="25"/>
      <c r="Q3523" s="25"/>
    </row>
    <row r="3524" spans="1:17" x14ac:dyDescent="0.25">
      <c r="A3524" s="5">
        <f>+'Net Hash Rate'!B3523</f>
        <v>43343</v>
      </c>
      <c r="B3524">
        <f>+'Net Hash Rate'!G3523</f>
        <v>7013.97021484375</v>
      </c>
      <c r="C3524">
        <v>4389.5820946818149</v>
      </c>
      <c r="D3524" s="25">
        <f t="shared" ref="D3524:D3587" si="165">+B3524-C3524</f>
        <v>2624.3881201619351</v>
      </c>
      <c r="E3524">
        <v>5797.2434854107678</v>
      </c>
      <c r="F3524" s="25">
        <f t="shared" ref="F3524:F3587" si="166">+B3524-E3524</f>
        <v>1216.7267294329822</v>
      </c>
      <c r="G3524">
        <v>11265.304157697381</v>
      </c>
      <c r="H3524" s="25">
        <f t="shared" ref="H3524:H3587" si="167">+B3524-G3524</f>
        <v>-4251.333942853631</v>
      </c>
      <c r="K3524">
        <v>4.4744649031873882</v>
      </c>
      <c r="L3524">
        <v>3522</v>
      </c>
      <c r="M3524" s="25"/>
      <c r="O3524" s="25"/>
      <c r="Q3524" s="25"/>
    </row>
    <row r="3525" spans="1:17" x14ac:dyDescent="0.25">
      <c r="A3525" s="5">
        <f>+'Net Hash Rate'!B3524</f>
        <v>43344</v>
      </c>
      <c r="B3525">
        <f>+'Net Hash Rate'!G3524</f>
        <v>7192.2998046875</v>
      </c>
      <c r="C3525">
        <v>4416.8367630924913</v>
      </c>
      <c r="D3525" s="25">
        <f t="shared" si="165"/>
        <v>2775.4630415950087</v>
      </c>
      <c r="E3525">
        <v>5828.0941166950133</v>
      </c>
      <c r="F3525" s="25">
        <f t="shared" si="166"/>
        <v>1364.2056879924867</v>
      </c>
      <c r="G3525">
        <v>11310.123306764011</v>
      </c>
      <c r="H3525" s="25">
        <f t="shared" si="167"/>
        <v>-4117.8235020765114</v>
      </c>
      <c r="K3525">
        <v>4.7199834125392988</v>
      </c>
      <c r="L3525">
        <v>3523</v>
      </c>
      <c r="M3525" s="25"/>
      <c r="O3525" s="25"/>
      <c r="Q3525" s="25"/>
    </row>
    <row r="3526" spans="1:17" x14ac:dyDescent="0.25">
      <c r="A3526" s="5">
        <f>+'Net Hash Rate'!B3525</f>
        <v>43345</v>
      </c>
      <c r="B3526">
        <f>+'Net Hash Rate'!G3525</f>
        <v>7295.1298828125</v>
      </c>
      <c r="C3526">
        <v>4430.2073766030162</v>
      </c>
      <c r="D3526" s="25">
        <f t="shared" si="165"/>
        <v>2864.9225062094838</v>
      </c>
      <c r="E3526">
        <v>5842.6431698024244</v>
      </c>
      <c r="F3526" s="25">
        <f t="shared" si="166"/>
        <v>1452.4867130100756</v>
      </c>
      <c r="G3526">
        <v>11329.250008485526</v>
      </c>
      <c r="H3526" s="25">
        <f t="shared" si="167"/>
        <v>-4034.1201256730255</v>
      </c>
      <c r="K3526">
        <v>4.8680542138682732</v>
      </c>
      <c r="L3526">
        <v>3524</v>
      </c>
      <c r="M3526" s="25"/>
      <c r="O3526" s="25"/>
      <c r="Q3526" s="25"/>
    </row>
    <row r="3527" spans="1:17" x14ac:dyDescent="0.25">
      <c r="A3527" s="5">
        <f>+'Net Hash Rate'!B3526</f>
        <v>43346</v>
      </c>
      <c r="B3527">
        <f>+'Net Hash Rate'!G3526</f>
        <v>7261.490234375</v>
      </c>
      <c r="C3527">
        <v>4418.4400588529961</v>
      </c>
      <c r="D3527" s="25">
        <f t="shared" si="165"/>
        <v>2843.0501755220039</v>
      </c>
      <c r="E3527">
        <v>5827.668563046007</v>
      </c>
      <c r="F3527" s="25">
        <f t="shared" si="166"/>
        <v>1433.821671328993</v>
      </c>
      <c r="G3527">
        <v>11301.816687583758</v>
      </c>
      <c r="H3527" s="25">
        <f t="shared" si="167"/>
        <v>-4040.3264532087578</v>
      </c>
      <c r="K3527">
        <v>4.8418836270702252</v>
      </c>
      <c r="L3527">
        <v>3525</v>
      </c>
      <c r="M3527" s="25"/>
      <c r="O3527" s="25"/>
      <c r="Q3527" s="25"/>
    </row>
    <row r="3528" spans="1:17" x14ac:dyDescent="0.25">
      <c r="A3528" s="5">
        <f>+'Net Hash Rate'!B3527</f>
        <v>43347</v>
      </c>
      <c r="B3528">
        <f>+'Net Hash Rate'!G3527</f>
        <v>7358.5</v>
      </c>
      <c r="C3528">
        <v>4411.6910746625645</v>
      </c>
      <c r="D3528" s="25">
        <f t="shared" si="165"/>
        <v>2946.8089253374355</v>
      </c>
      <c r="E3528">
        <v>5814.6411589359259</v>
      </c>
      <c r="F3528" s="25">
        <f t="shared" si="166"/>
        <v>1543.8588410640741</v>
      </c>
      <c r="G3528">
        <v>11264.400761295807</v>
      </c>
      <c r="H3528" s="25">
        <f t="shared" si="167"/>
        <v>-3905.9007612958067</v>
      </c>
      <c r="K3528">
        <v>5.0410499276407652</v>
      </c>
      <c r="L3528">
        <v>3526</v>
      </c>
      <c r="M3528" s="25"/>
      <c r="O3528" s="25"/>
      <c r="Q3528" s="25"/>
    </row>
    <row r="3529" spans="1:17" x14ac:dyDescent="0.25">
      <c r="A3529" s="5">
        <f>+'Net Hash Rate'!B3528</f>
        <v>43348</v>
      </c>
      <c r="B3529">
        <f>+'Net Hash Rate'!G3528</f>
        <v>6687.009765625</v>
      </c>
      <c r="C3529">
        <v>4329.1740368012688</v>
      </c>
      <c r="D3529" s="25">
        <f t="shared" si="165"/>
        <v>2357.8357288237312</v>
      </c>
      <c r="E3529">
        <v>5726.2586452031092</v>
      </c>
      <c r="F3529" s="25">
        <f t="shared" si="166"/>
        <v>960.75112042189085</v>
      </c>
      <c r="G3529">
        <v>11153.233806540062</v>
      </c>
      <c r="H3529" s="25">
        <f t="shared" si="167"/>
        <v>-4466.2240409150618</v>
      </c>
      <c r="K3529">
        <v>4.0504388317971669</v>
      </c>
      <c r="L3529">
        <v>3527</v>
      </c>
      <c r="M3529" s="25"/>
      <c r="O3529" s="25"/>
      <c r="Q3529" s="25"/>
    </row>
    <row r="3530" spans="1:17" x14ac:dyDescent="0.25">
      <c r="A3530" s="5">
        <f>+'Net Hash Rate'!B3529</f>
        <v>43349</v>
      </c>
      <c r="B3530">
        <f>+'Net Hash Rate'!G3529</f>
        <v>6498.6201171875</v>
      </c>
      <c r="C3530">
        <v>4318.6747790953841</v>
      </c>
      <c r="D3530" s="25">
        <f t="shared" si="165"/>
        <v>2179.9453380921159</v>
      </c>
      <c r="E3530">
        <v>5718.9423849648092</v>
      </c>
      <c r="F3530" s="25">
        <f t="shared" si="166"/>
        <v>779.67773222269079</v>
      </c>
      <c r="G3530">
        <v>11158.281899964586</v>
      </c>
      <c r="H3530" s="25">
        <f t="shared" si="167"/>
        <v>-4659.661782777086</v>
      </c>
      <c r="K3530">
        <v>3.7363349616108597</v>
      </c>
      <c r="L3530">
        <v>3528</v>
      </c>
      <c r="M3530" s="25"/>
      <c r="O3530" s="25"/>
      <c r="Q3530" s="25"/>
    </row>
    <row r="3531" spans="1:17" x14ac:dyDescent="0.25">
      <c r="A3531" s="5">
        <f>+'Net Hash Rate'!B3530</f>
        <v>43350</v>
      </c>
      <c r="B3531">
        <f>+'Net Hash Rate'!G3530</f>
        <v>6396.27001953125</v>
      </c>
      <c r="C3531">
        <v>4474.1160115581852</v>
      </c>
      <c r="D3531" s="25">
        <f t="shared" si="165"/>
        <v>1922.1540079730648</v>
      </c>
      <c r="E3531">
        <v>5937.6169001716962</v>
      </c>
      <c r="F3531" s="25">
        <f t="shared" si="166"/>
        <v>458.65311935955378</v>
      </c>
      <c r="G3531">
        <v>11622.586101990873</v>
      </c>
      <c r="H3531" s="25">
        <f t="shared" si="167"/>
        <v>-5226.3160824596234</v>
      </c>
      <c r="K3531">
        <v>3.1521467838026154</v>
      </c>
      <c r="L3531">
        <v>3529</v>
      </c>
      <c r="M3531" s="25"/>
      <c r="O3531" s="25"/>
      <c r="Q3531" s="25"/>
    </row>
    <row r="3532" spans="1:17" x14ac:dyDescent="0.25">
      <c r="A3532" s="5">
        <f>+'Net Hash Rate'!B3531</f>
        <v>43351</v>
      </c>
      <c r="B3532">
        <f>+'Net Hash Rate'!G3531</f>
        <v>6183.3798828125</v>
      </c>
      <c r="C3532">
        <v>4469.4277686008472</v>
      </c>
      <c r="D3532" s="25">
        <f t="shared" si="165"/>
        <v>1713.9521142116528</v>
      </c>
      <c r="E3532">
        <v>5939.264636436501</v>
      </c>
      <c r="F3532" s="25">
        <f t="shared" si="166"/>
        <v>244.11524637599905</v>
      </c>
      <c r="G3532">
        <v>11648.8459495441</v>
      </c>
      <c r="H3532" s="25">
        <f t="shared" si="167"/>
        <v>-5465.4660667316002</v>
      </c>
      <c r="K3532">
        <v>2.7985997385989538</v>
      </c>
      <c r="L3532">
        <v>3530</v>
      </c>
      <c r="M3532" s="25"/>
      <c r="O3532" s="25"/>
      <c r="Q3532" s="25"/>
    </row>
    <row r="3533" spans="1:17" x14ac:dyDescent="0.25">
      <c r="A3533" s="5">
        <f>+'Net Hash Rate'!B3532</f>
        <v>43352</v>
      </c>
      <c r="B3533">
        <f>+'Net Hash Rate'!G3532</f>
        <v>6238.5400390625</v>
      </c>
      <c r="C3533">
        <v>4477.7886657131976</v>
      </c>
      <c r="D3533" s="25">
        <f t="shared" si="165"/>
        <v>1760.7513733493024</v>
      </c>
      <c r="E3533">
        <v>5948.711333136308</v>
      </c>
      <c r="F3533" s="25">
        <f t="shared" si="166"/>
        <v>289.82870592619201</v>
      </c>
      <c r="G3533">
        <v>11662.510434741382</v>
      </c>
      <c r="H3533" s="25">
        <f t="shared" si="167"/>
        <v>-5423.9703956788817</v>
      </c>
      <c r="K3533">
        <v>2.8728929056763066</v>
      </c>
      <c r="L3533">
        <v>3531</v>
      </c>
      <c r="M3533" s="25"/>
      <c r="O3533" s="25"/>
      <c r="Q3533" s="25"/>
    </row>
    <row r="3534" spans="1:17" x14ac:dyDescent="0.25">
      <c r="A3534" s="5">
        <f>+'Net Hash Rate'!B3533</f>
        <v>43353</v>
      </c>
      <c r="B3534">
        <f>+'Net Hash Rate'!G3533</f>
        <v>6305.56982421875</v>
      </c>
      <c r="C3534">
        <v>4472.6650434786761</v>
      </c>
      <c r="D3534" s="25">
        <f t="shared" si="165"/>
        <v>1832.9047807400739</v>
      </c>
      <c r="E3534">
        <v>5939.0738785074955</v>
      </c>
      <c r="F3534" s="25">
        <f t="shared" si="166"/>
        <v>366.49594571125454</v>
      </c>
      <c r="G3534">
        <v>11635.338998176938</v>
      </c>
      <c r="H3534" s="25">
        <f t="shared" si="167"/>
        <v>-5329.7691739581878</v>
      </c>
      <c r="K3534">
        <v>2.9998260844423514</v>
      </c>
      <c r="L3534">
        <v>3532</v>
      </c>
      <c r="M3534" s="25"/>
      <c r="O3534" s="25"/>
      <c r="Q3534" s="25"/>
    </row>
    <row r="3535" spans="1:17" x14ac:dyDescent="0.25">
      <c r="A3535" s="5">
        <f>+'Net Hash Rate'!B3534</f>
        <v>43354</v>
      </c>
      <c r="B3535">
        <f>+'Net Hash Rate'!G3534</f>
        <v>6282.919921875</v>
      </c>
      <c r="C3535">
        <v>4464.1612681504575</v>
      </c>
      <c r="D3535" s="25">
        <f t="shared" si="165"/>
        <v>1818.7586537245425</v>
      </c>
      <c r="E3535">
        <v>5928.1889599537153</v>
      </c>
      <c r="F3535" s="25">
        <f t="shared" si="166"/>
        <v>354.73096192128469</v>
      </c>
      <c r="G3535">
        <v>11615.204528763465</v>
      </c>
      <c r="H3535" s="25">
        <f t="shared" si="167"/>
        <v>-5332.2846068884646</v>
      </c>
      <c r="K3535">
        <v>2.9815151676280536</v>
      </c>
      <c r="L3535">
        <v>3533</v>
      </c>
      <c r="M3535" s="25"/>
      <c r="O3535" s="25"/>
      <c r="Q3535" s="25"/>
    </row>
    <row r="3536" spans="1:17" x14ac:dyDescent="0.25">
      <c r="A3536" s="5">
        <f>+'Net Hash Rate'!B3535</f>
        <v>43355</v>
      </c>
      <c r="B3536">
        <f>+'Net Hash Rate'!G3535</f>
        <v>6328.93017578125</v>
      </c>
      <c r="C3536">
        <v>4474.5886679992818</v>
      </c>
      <c r="D3536" s="25">
        <f t="shared" si="165"/>
        <v>1854.3415077819682</v>
      </c>
      <c r="E3536">
        <v>5940.8400991783992</v>
      </c>
      <c r="F3536" s="25">
        <f t="shared" si="166"/>
        <v>388.09007660285079</v>
      </c>
      <c r="G3536">
        <v>11636.493783593689</v>
      </c>
      <c r="H3536" s="25">
        <f t="shared" si="167"/>
        <v>-5307.5636078124389</v>
      </c>
      <c r="K3536">
        <v>3.0352363339879678</v>
      </c>
      <c r="L3536">
        <v>3534</v>
      </c>
      <c r="M3536" s="25"/>
      <c r="O3536" s="25"/>
      <c r="Q3536" s="25"/>
    </row>
    <row r="3537" spans="1:17" x14ac:dyDescent="0.25">
      <c r="A3537" s="5">
        <f>+'Net Hash Rate'!B3536</f>
        <v>43356</v>
      </c>
      <c r="B3537">
        <f>+'Net Hash Rate'!G3536</f>
        <v>6486.6201171875</v>
      </c>
      <c r="C3537">
        <v>4490.858605070408</v>
      </c>
      <c r="D3537" s="25">
        <f t="shared" si="165"/>
        <v>1995.761512117092</v>
      </c>
      <c r="E3537">
        <v>5957.3012300232203</v>
      </c>
      <c r="F3537" s="25">
        <f t="shared" si="166"/>
        <v>529.31888716427966</v>
      </c>
      <c r="G3537">
        <v>11653.697606652424</v>
      </c>
      <c r="H3537" s="25">
        <f t="shared" si="167"/>
        <v>-5167.0774894649239</v>
      </c>
      <c r="K3537">
        <v>3.2662905098214394</v>
      </c>
      <c r="L3537">
        <v>3535</v>
      </c>
      <c r="M3537" s="25"/>
      <c r="O3537" s="25"/>
      <c r="Q3537" s="25"/>
    </row>
    <row r="3538" spans="1:17" x14ac:dyDescent="0.25">
      <c r="A3538" s="5">
        <f>+'Net Hash Rate'!B3537</f>
        <v>43357</v>
      </c>
      <c r="B3538">
        <f>+'Net Hash Rate'!G3537</f>
        <v>6492.3798828125</v>
      </c>
      <c r="C3538">
        <v>4483.1986773404742</v>
      </c>
      <c r="D3538" s="25">
        <f t="shared" si="165"/>
        <v>2009.1812054720258</v>
      </c>
      <c r="E3538">
        <v>5946.49792302676</v>
      </c>
      <c r="F3538" s="25">
        <f t="shared" si="166"/>
        <v>545.88195978574004</v>
      </c>
      <c r="G3538">
        <v>11630.68384289514</v>
      </c>
      <c r="H3538" s="25">
        <f t="shared" si="167"/>
        <v>-5138.3039600826396</v>
      </c>
      <c r="K3538">
        <v>3.2953170087033903</v>
      </c>
      <c r="L3538">
        <v>3536</v>
      </c>
      <c r="M3538" s="25"/>
      <c r="O3538" s="25"/>
      <c r="Q3538" s="25"/>
    </row>
    <row r="3539" spans="1:17" x14ac:dyDescent="0.25">
      <c r="A3539" s="5">
        <f>+'Net Hash Rate'!B3538</f>
        <v>43358</v>
      </c>
      <c r="B3539">
        <f>+'Net Hash Rate'!G3538</f>
        <v>6515.89990234375</v>
      </c>
      <c r="C3539">
        <v>4499.2770269464818</v>
      </c>
      <c r="D3539" s="25">
        <f t="shared" si="165"/>
        <v>2016.6228753972682</v>
      </c>
      <c r="E3539">
        <v>5967.8151772005212</v>
      </c>
      <c r="F3539" s="25">
        <f t="shared" si="166"/>
        <v>548.08472514322875</v>
      </c>
      <c r="G3539">
        <v>11672.351621862328</v>
      </c>
      <c r="H3539" s="25">
        <f t="shared" si="167"/>
        <v>-5156.4517195185781</v>
      </c>
      <c r="K3539">
        <v>3.2957229610386358</v>
      </c>
      <c r="L3539">
        <v>3537</v>
      </c>
      <c r="M3539" s="25"/>
      <c r="O3539" s="25"/>
      <c r="Q3539" s="25"/>
    </row>
    <row r="3540" spans="1:17" x14ac:dyDescent="0.25">
      <c r="A3540" s="5">
        <f>+'Net Hash Rate'!B3539</f>
        <v>43359</v>
      </c>
      <c r="B3540">
        <f>+'Net Hash Rate'!G3539</f>
        <v>6497.3701171875</v>
      </c>
      <c r="C3540">
        <v>4501.8930440325639</v>
      </c>
      <c r="D3540" s="25">
        <f t="shared" si="165"/>
        <v>1995.4770731549361</v>
      </c>
      <c r="E3540">
        <v>5972.1368658944521</v>
      </c>
      <c r="F3540" s="25">
        <f t="shared" si="166"/>
        <v>525.23325129304794</v>
      </c>
      <c r="G3540">
        <v>11683.298991916969</v>
      </c>
      <c r="H3540" s="25">
        <f t="shared" si="167"/>
        <v>-5185.9288747294686</v>
      </c>
      <c r="K3540">
        <v>3.2573814658217444</v>
      </c>
      <c r="L3540">
        <v>3538</v>
      </c>
      <c r="M3540" s="25"/>
      <c r="O3540" s="25"/>
      <c r="Q3540" s="25"/>
    </row>
    <row r="3541" spans="1:17" x14ac:dyDescent="0.25">
      <c r="A3541" s="5">
        <f>+'Net Hash Rate'!B3540</f>
        <v>43360</v>
      </c>
      <c r="B3541">
        <f>+'Net Hash Rate'!G3540</f>
        <v>6251.16015625</v>
      </c>
      <c r="C3541">
        <v>4465.4268614155044</v>
      </c>
      <c r="D3541" s="25">
        <f t="shared" si="165"/>
        <v>1785.7332948344956</v>
      </c>
      <c r="E3541">
        <v>5931.149757292409</v>
      </c>
      <c r="F3541" s="25">
        <f t="shared" si="166"/>
        <v>320.01039895759095</v>
      </c>
      <c r="G3541">
        <v>11624.75034632626</v>
      </c>
      <c r="H3541" s="25">
        <f t="shared" si="167"/>
        <v>-5373.5901900762601</v>
      </c>
      <c r="K3541">
        <v>2.9239905576003995</v>
      </c>
      <c r="L3541">
        <v>3539</v>
      </c>
      <c r="M3541" s="25"/>
      <c r="O3541" s="25"/>
      <c r="Q3541" s="25"/>
    </row>
    <row r="3542" spans="1:17" x14ac:dyDescent="0.25">
      <c r="A3542" s="5">
        <f>+'Net Hash Rate'!B3541</f>
        <v>43361</v>
      </c>
      <c r="B3542">
        <f>+'Net Hash Rate'!G3541</f>
        <v>6334.2001953125</v>
      </c>
      <c r="C3542">
        <v>4471.288458892388</v>
      </c>
      <c r="D3542" s="25">
        <f t="shared" si="165"/>
        <v>1862.911736420112</v>
      </c>
      <c r="E3542">
        <v>5936.0791669417194</v>
      </c>
      <c r="F3542" s="25">
        <f t="shared" si="166"/>
        <v>398.12102837078055</v>
      </c>
      <c r="G3542">
        <v>11626.058672359346</v>
      </c>
      <c r="H3542" s="25">
        <f t="shared" si="167"/>
        <v>-5291.858477046846</v>
      </c>
      <c r="K3542">
        <v>3.0523051128323311</v>
      </c>
      <c r="L3542">
        <v>3540</v>
      </c>
      <c r="M3542" s="25"/>
      <c r="O3542" s="25"/>
      <c r="Q3542" s="25"/>
    </row>
    <row r="3543" spans="1:17" x14ac:dyDescent="0.25">
      <c r="A3543" s="5">
        <f>+'Net Hash Rate'!B3542</f>
        <v>43362</v>
      </c>
      <c r="B3543">
        <f>+'Net Hash Rate'!G3542</f>
        <v>6388.97998046875</v>
      </c>
      <c r="C3543">
        <v>4483.1000137391065</v>
      </c>
      <c r="D3543" s="25">
        <f t="shared" si="165"/>
        <v>1905.8799667296435</v>
      </c>
      <c r="E3543">
        <v>5950.3080437746112</v>
      </c>
      <c r="F3543" s="25">
        <f t="shared" si="166"/>
        <v>438.67193669413882</v>
      </c>
      <c r="G3543">
        <v>11649.677636447528</v>
      </c>
      <c r="H3543" s="25">
        <f t="shared" si="167"/>
        <v>-5260.6976559787781</v>
      </c>
      <c r="K3543">
        <v>3.1175619452140348</v>
      </c>
      <c r="L3543">
        <v>3541</v>
      </c>
      <c r="M3543" s="25"/>
      <c r="O3543" s="25"/>
      <c r="Q3543" s="25"/>
    </row>
    <row r="3544" spans="1:17" x14ac:dyDescent="0.25">
      <c r="A3544" s="5">
        <f>+'Net Hash Rate'!B3543</f>
        <v>43363</v>
      </c>
      <c r="B3544">
        <f>+'Net Hash Rate'!G3543</f>
        <v>6491.64013671875</v>
      </c>
      <c r="C3544">
        <v>4562.5450753485293</v>
      </c>
      <c r="D3544" s="25">
        <f t="shared" si="165"/>
        <v>1929.0950613702207</v>
      </c>
      <c r="E3544">
        <v>6056.1565179425343</v>
      </c>
      <c r="F3544" s="25">
        <f t="shared" si="166"/>
        <v>435.48361877621574</v>
      </c>
      <c r="G3544">
        <v>11858.090166698947</v>
      </c>
      <c r="H3544" s="25">
        <f t="shared" si="167"/>
        <v>-5366.4500299801966</v>
      </c>
      <c r="K3544">
        <v>3.099754069403585</v>
      </c>
      <c r="L3544">
        <v>3542</v>
      </c>
      <c r="M3544" s="25"/>
      <c r="O3544" s="25"/>
      <c r="Q3544" s="25"/>
    </row>
    <row r="3545" spans="1:17" x14ac:dyDescent="0.25">
      <c r="A3545" s="5">
        <f>+'Net Hash Rate'!B3544</f>
        <v>43364</v>
      </c>
      <c r="B3545">
        <f>+'Net Hash Rate'!G3544</f>
        <v>6753.18017578125</v>
      </c>
      <c r="C3545">
        <v>4569.3165257001001</v>
      </c>
      <c r="D3545" s="25">
        <f t="shared" si="165"/>
        <v>2183.8636500811499</v>
      </c>
      <c r="E3545">
        <v>6055.5302722047882</v>
      </c>
      <c r="F3545" s="25">
        <f t="shared" si="166"/>
        <v>697.64990357646184</v>
      </c>
      <c r="G3545">
        <v>11828.727570502257</v>
      </c>
      <c r="H3545" s="25">
        <f t="shared" si="167"/>
        <v>-5075.5473947210066</v>
      </c>
      <c r="K3545">
        <v>3.526594187761547</v>
      </c>
      <c r="L3545">
        <v>3543</v>
      </c>
      <c r="M3545" s="25"/>
      <c r="O3545" s="25"/>
      <c r="Q3545" s="25"/>
    </row>
    <row r="3546" spans="1:17" x14ac:dyDescent="0.25">
      <c r="A3546" s="5">
        <f>+'Net Hash Rate'!B3545</f>
        <v>43365</v>
      </c>
      <c r="B3546">
        <f>+'Net Hash Rate'!G3545</f>
        <v>6712.169921875</v>
      </c>
      <c r="C3546">
        <v>4581.8784058320971</v>
      </c>
      <c r="D3546" s="25">
        <f t="shared" si="165"/>
        <v>2130.2915160429029</v>
      </c>
      <c r="E3546">
        <v>6074.4518464128842</v>
      </c>
      <c r="F3546" s="25">
        <f t="shared" si="166"/>
        <v>637.71807546211585</v>
      </c>
      <c r="G3546">
        <v>11872.353376348943</v>
      </c>
      <c r="H3546" s="25">
        <f t="shared" si="167"/>
        <v>-5160.1834544739431</v>
      </c>
      <c r="K3546">
        <v>3.4254258447165733</v>
      </c>
      <c r="L3546">
        <v>3544</v>
      </c>
      <c r="M3546" s="25"/>
      <c r="O3546" s="25"/>
      <c r="Q3546" s="25"/>
    </row>
    <row r="3547" spans="1:17" x14ac:dyDescent="0.25">
      <c r="A3547" s="5">
        <f>+'Net Hash Rate'!B3546</f>
        <v>43366</v>
      </c>
      <c r="B3547">
        <f>+'Net Hash Rate'!G3546</f>
        <v>6701.2998046875</v>
      </c>
      <c r="C3547">
        <v>4587.122681368287</v>
      </c>
      <c r="D3547" s="25">
        <f t="shared" si="165"/>
        <v>2114.177123319213</v>
      </c>
      <c r="E3547">
        <v>6082.1125702686431</v>
      </c>
      <c r="F3547" s="25">
        <f t="shared" si="166"/>
        <v>619.18723441885686</v>
      </c>
      <c r="G3547">
        <v>11889.400793702082</v>
      </c>
      <c r="H3547" s="25">
        <f t="shared" si="167"/>
        <v>-5188.1009890145815</v>
      </c>
      <c r="K3547">
        <v>3.3940196744061768</v>
      </c>
      <c r="L3547">
        <v>3545</v>
      </c>
      <c r="M3547" s="25"/>
      <c r="O3547" s="25"/>
      <c r="Q3547" s="25"/>
    </row>
    <row r="3548" spans="1:17" x14ac:dyDescent="0.25">
      <c r="A3548" s="5">
        <f>+'Net Hash Rate'!B3547</f>
        <v>43367</v>
      </c>
      <c r="B3548">
        <f>+'Net Hash Rate'!G3547</f>
        <v>6581.509765625</v>
      </c>
      <c r="C3548">
        <v>4571.4708090106205</v>
      </c>
      <c r="D3548" s="25">
        <f t="shared" si="165"/>
        <v>2010.0389566143795</v>
      </c>
      <c r="E3548">
        <v>6065.0588823812041</v>
      </c>
      <c r="F3548" s="25">
        <f t="shared" si="166"/>
        <v>516.45088324379594</v>
      </c>
      <c r="G3548">
        <v>11866.901753389235</v>
      </c>
      <c r="H3548" s="25">
        <f t="shared" si="167"/>
        <v>-5285.3919877642347</v>
      </c>
      <c r="K3548">
        <v>3.2298687850311802</v>
      </c>
      <c r="L3548">
        <v>3546</v>
      </c>
      <c r="M3548" s="25"/>
      <c r="O3548" s="25"/>
      <c r="Q3548" s="25"/>
    </row>
    <row r="3549" spans="1:17" x14ac:dyDescent="0.25">
      <c r="A3549" s="5">
        <f>+'Net Hash Rate'!B3548</f>
        <v>43368</v>
      </c>
      <c r="B3549">
        <f>+'Net Hash Rate'!G3548</f>
        <v>6434.64990234375</v>
      </c>
      <c r="C3549">
        <v>4550.9228224980461</v>
      </c>
      <c r="D3549" s="25">
        <f t="shared" si="165"/>
        <v>1883.7270798457039</v>
      </c>
      <c r="E3549">
        <v>6042.2735593010939</v>
      </c>
      <c r="F3549" s="25">
        <f t="shared" si="166"/>
        <v>392.37634304265612</v>
      </c>
      <c r="G3549">
        <v>11835.425496412538</v>
      </c>
      <c r="H3549" s="25">
        <f t="shared" si="167"/>
        <v>-5400.7755940687875</v>
      </c>
      <c r="K3549">
        <v>3.0314431609301171</v>
      </c>
      <c r="L3549">
        <v>3547</v>
      </c>
      <c r="M3549" s="25"/>
      <c r="O3549" s="25"/>
      <c r="Q3549" s="25"/>
    </row>
    <row r="3550" spans="1:17" x14ac:dyDescent="0.25">
      <c r="A3550" s="5">
        <f>+'Net Hash Rate'!B3549</f>
        <v>43369</v>
      </c>
      <c r="B3550">
        <f>+'Net Hash Rate'!G3549</f>
        <v>6458.64990234375</v>
      </c>
      <c r="C3550">
        <v>4544.6531301258447</v>
      </c>
      <c r="D3550" s="25">
        <f t="shared" si="165"/>
        <v>1913.9967722179053</v>
      </c>
      <c r="E3550">
        <v>6032.6949247311368</v>
      </c>
      <c r="F3550" s="25">
        <f t="shared" si="166"/>
        <v>425.95497761261322</v>
      </c>
      <c r="G3550">
        <v>11812.993275875393</v>
      </c>
      <c r="H3550" s="25">
        <f t="shared" si="167"/>
        <v>-5354.343373531643</v>
      </c>
      <c r="K3550">
        <v>3.0870048610035434</v>
      </c>
      <c r="L3550">
        <v>3548</v>
      </c>
      <c r="M3550" s="25"/>
      <c r="O3550" s="25"/>
      <c r="Q3550" s="25"/>
    </row>
    <row r="3551" spans="1:17" x14ac:dyDescent="0.25">
      <c r="A3551" s="5">
        <f>+'Net Hash Rate'!B3550</f>
        <v>43370</v>
      </c>
      <c r="B3551">
        <f>+'Net Hash Rate'!G3550</f>
        <v>6684.1298828125</v>
      </c>
      <c r="C3551">
        <v>4559.7792549113619</v>
      </c>
      <c r="D3551" s="25">
        <f t="shared" si="165"/>
        <v>2124.3506279011381</v>
      </c>
      <c r="E3551">
        <v>6044.9883596625514</v>
      </c>
      <c r="F3551" s="25">
        <f t="shared" si="166"/>
        <v>639.14152314994863</v>
      </c>
      <c r="G3551">
        <v>11814.283127068546</v>
      </c>
      <c r="H3551" s="25">
        <f t="shared" si="167"/>
        <v>-5130.1532442560456</v>
      </c>
      <c r="K3551">
        <v>3.4328105656319998</v>
      </c>
      <c r="L3551">
        <v>3549</v>
      </c>
      <c r="M3551" s="25"/>
      <c r="O3551" s="25"/>
      <c r="Q3551" s="25"/>
    </row>
    <row r="3552" spans="1:17" x14ac:dyDescent="0.25">
      <c r="A3552" s="5">
        <f>+'Net Hash Rate'!B3551</f>
        <v>43371</v>
      </c>
      <c r="B3552">
        <f>+'Net Hash Rate'!G3551</f>
        <v>6621.669921875</v>
      </c>
      <c r="C3552">
        <v>4545.5975455731623</v>
      </c>
      <c r="D3552" s="25">
        <f t="shared" si="165"/>
        <v>2076.0723763018377</v>
      </c>
      <c r="E3552">
        <v>6027.7778443071902</v>
      </c>
      <c r="F3552" s="25">
        <f t="shared" si="166"/>
        <v>593.89207756780979</v>
      </c>
      <c r="G3552">
        <v>11785.307214739518</v>
      </c>
      <c r="H3552" s="25">
        <f t="shared" si="167"/>
        <v>-5163.6372928645178</v>
      </c>
      <c r="K3552">
        <v>3.3616515530399185</v>
      </c>
      <c r="L3552">
        <v>3550</v>
      </c>
      <c r="M3552" s="25"/>
      <c r="O3552" s="25"/>
      <c r="Q3552" s="25"/>
    </row>
    <row r="3553" spans="1:17" x14ac:dyDescent="0.25">
      <c r="A3553" s="5">
        <f>+'Net Hash Rate'!B3552</f>
        <v>43372</v>
      </c>
      <c r="B3553">
        <f>+'Net Hash Rate'!G3552</f>
        <v>6583.77001953125</v>
      </c>
      <c r="C3553">
        <v>4559.8077909122039</v>
      </c>
      <c r="D3553" s="25">
        <f t="shared" si="165"/>
        <v>2023.9622286190461</v>
      </c>
      <c r="E3553">
        <v>6048.8581995072755</v>
      </c>
      <c r="F3553" s="25">
        <f t="shared" si="166"/>
        <v>534.91182002397454</v>
      </c>
      <c r="G3553">
        <v>11833.074511694831</v>
      </c>
      <c r="H3553" s="25">
        <f t="shared" si="167"/>
        <v>-5249.304492163581</v>
      </c>
      <c r="K3553">
        <v>3.2621523896352147</v>
      </c>
      <c r="L3553">
        <v>3551</v>
      </c>
      <c r="M3553" s="25"/>
      <c r="O3553" s="25"/>
      <c r="Q3553" s="25"/>
    </row>
    <row r="3554" spans="1:17" x14ac:dyDescent="0.25">
      <c r="A3554" s="5">
        <f>+'Net Hash Rate'!B3553</f>
        <v>43373</v>
      </c>
      <c r="B3554">
        <f>+'Net Hash Rate'!G3553</f>
        <v>6606.080078125</v>
      </c>
      <c r="C3554">
        <v>4570.5976516425353</v>
      </c>
      <c r="D3554" s="25">
        <f t="shared" si="165"/>
        <v>2035.4824264824647</v>
      </c>
      <c r="E3554">
        <v>6062.9146993328759</v>
      </c>
      <c r="F3554" s="25">
        <f t="shared" si="166"/>
        <v>543.1653787921241</v>
      </c>
      <c r="G3554">
        <v>11859.820271086006</v>
      </c>
      <c r="H3554" s="25">
        <f t="shared" si="167"/>
        <v>-5253.740192961006</v>
      </c>
      <c r="K3554">
        <v>3.2735388442547535</v>
      </c>
      <c r="L3554">
        <v>3552</v>
      </c>
      <c r="M3554" s="25"/>
      <c r="O3554" s="25"/>
      <c r="Q3554" s="25"/>
    </row>
    <row r="3555" spans="1:17" x14ac:dyDescent="0.25">
      <c r="A3555" s="5">
        <f>+'Net Hash Rate'!B3554</f>
        <v>43374</v>
      </c>
      <c r="B3555">
        <f>+'Net Hash Rate'!G3554</f>
        <v>6578.7900390625</v>
      </c>
      <c r="C3555">
        <v>4553.3312959560426</v>
      </c>
      <c r="D3555" s="25">
        <f t="shared" si="165"/>
        <v>2025.4587431064574</v>
      </c>
      <c r="E3555">
        <v>6040.0999049378124</v>
      </c>
      <c r="F3555" s="25">
        <f t="shared" si="166"/>
        <v>538.69013412468757</v>
      </c>
      <c r="G3555">
        <v>11815.452566527503</v>
      </c>
      <c r="H3555" s="25">
        <f t="shared" si="167"/>
        <v>-5236.6625274650032</v>
      </c>
      <c r="K3555">
        <v>3.2695746695813508</v>
      </c>
      <c r="L3555">
        <v>3553</v>
      </c>
      <c r="M3555" s="25"/>
      <c r="O3555" s="25"/>
      <c r="Q3555" s="25"/>
    </row>
    <row r="3556" spans="1:17" x14ac:dyDescent="0.25">
      <c r="A3556" s="5">
        <f>+'Net Hash Rate'!B3555</f>
        <v>43375</v>
      </c>
      <c r="B3556">
        <f>+'Net Hash Rate'!G3555</f>
        <v>6506.66015625</v>
      </c>
      <c r="C3556">
        <v>4529.8251259327708</v>
      </c>
      <c r="D3556" s="25">
        <f t="shared" si="165"/>
        <v>1976.8350303172292</v>
      </c>
      <c r="E3556">
        <v>6010.3751524911586</v>
      </c>
      <c r="F3556" s="25">
        <f t="shared" si="166"/>
        <v>496.28500375884141</v>
      </c>
      <c r="G3556">
        <v>11761.571730657219</v>
      </c>
      <c r="H3556" s="25">
        <f t="shared" si="167"/>
        <v>-5254.9115744072187</v>
      </c>
      <c r="K3556">
        <v>3.2044875131912649</v>
      </c>
      <c r="L3556">
        <v>3554</v>
      </c>
      <c r="M3556" s="25"/>
      <c r="O3556" s="25"/>
      <c r="Q3556" s="25"/>
    </row>
    <row r="3557" spans="1:17" x14ac:dyDescent="0.25">
      <c r="A3557" s="5">
        <f>+'Net Hash Rate'!B3556</f>
        <v>43376</v>
      </c>
      <c r="B3557">
        <f>+'Net Hash Rate'!G3556</f>
        <v>6470.7099609375</v>
      </c>
      <c r="C3557">
        <v>4537.5303817889007</v>
      </c>
      <c r="D3557" s="25">
        <f t="shared" si="165"/>
        <v>1933.1795791485993</v>
      </c>
      <c r="E3557">
        <v>6022.3933593114416</v>
      </c>
      <c r="F3557" s="25">
        <f t="shared" si="166"/>
        <v>448.3166016260584</v>
      </c>
      <c r="G3557">
        <v>11790.34359549775</v>
      </c>
      <c r="H3557" s="25">
        <f t="shared" si="167"/>
        <v>-5319.6336345602504</v>
      </c>
      <c r="K3557">
        <v>3.1246189447714223</v>
      </c>
      <c r="L3557">
        <v>3555</v>
      </c>
      <c r="M3557" s="25"/>
      <c r="O3557" s="25"/>
      <c r="Q3557" s="25"/>
    </row>
    <row r="3558" spans="1:17" x14ac:dyDescent="0.25">
      <c r="A3558" s="5">
        <f>+'Net Hash Rate'!B3557</f>
        <v>43377</v>
      </c>
      <c r="B3558">
        <f>+'Net Hash Rate'!G3557</f>
        <v>6555.8798828125</v>
      </c>
      <c r="C3558">
        <v>4716.6559492065826</v>
      </c>
      <c r="D3558" s="25">
        <f t="shared" si="165"/>
        <v>1839.2239336059174</v>
      </c>
      <c r="E3558">
        <v>6266.634722035622</v>
      </c>
      <c r="F3558" s="25">
        <f t="shared" si="166"/>
        <v>289.24516077687804</v>
      </c>
      <c r="G3558">
        <v>12287.527265090021</v>
      </c>
      <c r="H3558" s="25">
        <f t="shared" si="167"/>
        <v>-5731.6473822775206</v>
      </c>
      <c r="K3558">
        <v>2.8478696083027364</v>
      </c>
      <c r="L3558">
        <v>3556</v>
      </c>
      <c r="M3558" s="25"/>
      <c r="O3558" s="25"/>
      <c r="Q3558" s="25"/>
    </row>
    <row r="3559" spans="1:17" x14ac:dyDescent="0.25">
      <c r="A3559" s="5">
        <f>+'Net Hash Rate'!B3558</f>
        <v>43378</v>
      </c>
      <c r="B3559">
        <f>+'Net Hash Rate'!G3558</f>
        <v>6589.39990234375</v>
      </c>
      <c r="C3559">
        <v>4706.2238252404231</v>
      </c>
      <c r="D3559" s="25">
        <f t="shared" si="165"/>
        <v>1883.1760771033269</v>
      </c>
      <c r="E3559">
        <v>6250.9416413993267</v>
      </c>
      <c r="F3559" s="25">
        <f t="shared" si="166"/>
        <v>338.45826094442327</v>
      </c>
      <c r="G3559">
        <v>12251.397998268592</v>
      </c>
      <c r="H3559" s="25">
        <f t="shared" si="167"/>
        <v>-5661.9980959248423</v>
      </c>
      <c r="K3559">
        <v>2.9258564494882848</v>
      </c>
      <c r="L3559">
        <v>3557</v>
      </c>
      <c r="M3559" s="25"/>
      <c r="O3559" s="25"/>
      <c r="Q3559" s="25"/>
    </row>
    <row r="3560" spans="1:17" x14ac:dyDescent="0.25">
      <c r="A3560" s="5">
        <f>+'Net Hash Rate'!B3559</f>
        <v>43379</v>
      </c>
      <c r="B3560">
        <f>+'Net Hash Rate'!G3559</f>
        <v>6563.419921875</v>
      </c>
      <c r="C3560">
        <v>4710.0466034476449</v>
      </c>
      <c r="D3560" s="25">
        <f t="shared" si="165"/>
        <v>1853.3733184273551</v>
      </c>
      <c r="E3560">
        <v>6257.2150229933141</v>
      </c>
      <c r="F3560" s="25">
        <f t="shared" si="166"/>
        <v>306.20489888168595</v>
      </c>
      <c r="G3560">
        <v>12267.190748718474</v>
      </c>
      <c r="H3560" s="25">
        <f t="shared" si="167"/>
        <v>-5703.7708268434744</v>
      </c>
      <c r="K3560">
        <v>2.8749914411592226</v>
      </c>
      <c r="L3560">
        <v>3558</v>
      </c>
      <c r="M3560" s="25"/>
      <c r="O3560" s="25"/>
      <c r="Q3560" s="25"/>
    </row>
    <row r="3561" spans="1:17" x14ac:dyDescent="0.25">
      <c r="A3561" s="5">
        <f>+'Net Hash Rate'!B3560</f>
        <v>43380</v>
      </c>
      <c r="B3561">
        <f>+'Net Hash Rate'!G3560</f>
        <v>6582.39990234375</v>
      </c>
      <c r="C3561">
        <v>4726.4664860681496</v>
      </c>
      <c r="D3561" s="25">
        <f t="shared" si="165"/>
        <v>1855.9334162756004</v>
      </c>
      <c r="E3561">
        <v>6279.1774409880554</v>
      </c>
      <c r="F3561" s="25">
        <f t="shared" si="166"/>
        <v>303.22246135569458</v>
      </c>
      <c r="G3561">
        <v>12310.683145374436</v>
      </c>
      <c r="H3561" s="25">
        <f t="shared" si="167"/>
        <v>-5728.2832430306862</v>
      </c>
      <c r="K3561">
        <v>2.868686013290346</v>
      </c>
      <c r="L3561">
        <v>3559</v>
      </c>
      <c r="M3561" s="25"/>
      <c r="O3561" s="25"/>
      <c r="Q3561" s="25"/>
    </row>
    <row r="3562" spans="1:17" x14ac:dyDescent="0.25">
      <c r="A3562" s="5">
        <f>+'Net Hash Rate'!B3561</f>
        <v>43381</v>
      </c>
      <c r="B3562">
        <f>+'Net Hash Rate'!G3561</f>
        <v>6622.39990234375</v>
      </c>
      <c r="C3562">
        <v>4718.8998174392245</v>
      </c>
      <c r="D3562" s="25">
        <f t="shared" si="165"/>
        <v>1903.5000849045255</v>
      </c>
      <c r="E3562">
        <v>6267.1961476791967</v>
      </c>
      <c r="F3562" s="25">
        <f t="shared" si="166"/>
        <v>355.20375466455334</v>
      </c>
      <c r="G3562">
        <v>12281.553242496371</v>
      </c>
      <c r="H3562" s="25">
        <f t="shared" si="167"/>
        <v>-5659.1533401526212</v>
      </c>
      <c r="K3562">
        <v>2.9505980958198088</v>
      </c>
      <c r="L3562">
        <v>3560</v>
      </c>
      <c r="M3562" s="25"/>
      <c r="O3562" s="25"/>
      <c r="Q3562" s="25"/>
    </row>
    <row r="3563" spans="1:17" x14ac:dyDescent="0.25">
      <c r="A3563" s="5">
        <f>+'Net Hash Rate'!B3562</f>
        <v>43382</v>
      </c>
      <c r="B3563">
        <f>+'Net Hash Rate'!G3562</f>
        <v>6606.8798828125</v>
      </c>
      <c r="C3563">
        <v>4715.0160816591551</v>
      </c>
      <c r="D3563" s="25">
        <f t="shared" si="165"/>
        <v>1891.8638011533449</v>
      </c>
      <c r="E3563">
        <v>6262.4224642374757</v>
      </c>
      <c r="F3563" s="25">
        <f t="shared" si="166"/>
        <v>344.45741857502435</v>
      </c>
      <c r="G3563">
        <v>12273.322557362955</v>
      </c>
      <c r="H3563" s="25">
        <f t="shared" si="167"/>
        <v>-5666.4426745504552</v>
      </c>
      <c r="K3563">
        <v>2.9342473792841677</v>
      </c>
      <c r="L3563">
        <v>3561</v>
      </c>
      <c r="M3563" s="25"/>
      <c r="O3563" s="25"/>
      <c r="Q3563" s="25"/>
    </row>
    <row r="3564" spans="1:17" x14ac:dyDescent="0.25">
      <c r="A3564" s="5">
        <f>+'Net Hash Rate'!B3563</f>
        <v>43383</v>
      </c>
      <c r="B3564">
        <f>+'Net Hash Rate'!G3563</f>
        <v>6550.72998046875</v>
      </c>
      <c r="C3564">
        <v>4714.593517718341</v>
      </c>
      <c r="D3564" s="25">
        <f t="shared" si="165"/>
        <v>1836.136462750409</v>
      </c>
      <c r="E3564">
        <v>6263.9816820870483</v>
      </c>
      <c r="F3564" s="25">
        <f t="shared" si="166"/>
        <v>286.74829838170172</v>
      </c>
      <c r="G3564">
        <v>12282.580006577289</v>
      </c>
      <c r="H3564" s="25">
        <f t="shared" si="167"/>
        <v>-5731.8500261085392</v>
      </c>
      <c r="K3564">
        <v>2.8441726947078378</v>
      </c>
      <c r="L3564">
        <v>3562</v>
      </c>
      <c r="M3564" s="25"/>
      <c r="O3564" s="25"/>
      <c r="Q3564" s="25"/>
    </row>
    <row r="3565" spans="1:17" x14ac:dyDescent="0.25">
      <c r="A3565" s="5">
        <f>+'Net Hash Rate'!B3564</f>
        <v>43384</v>
      </c>
      <c r="B3565">
        <f>+'Net Hash Rate'!G3564</f>
        <v>6177.22998046875</v>
      </c>
      <c r="C3565">
        <v>4673.7915138935268</v>
      </c>
      <c r="D3565" s="25">
        <f t="shared" si="165"/>
        <v>1503.4384665752232</v>
      </c>
      <c r="E3565">
        <v>6221.8621596430748</v>
      </c>
      <c r="F3565" s="25">
        <f t="shared" si="166"/>
        <v>-44.632179174324847</v>
      </c>
      <c r="G3565">
        <v>12235.342583057207</v>
      </c>
      <c r="H3565" s="25">
        <f t="shared" si="167"/>
        <v>-6058.1126025884569</v>
      </c>
      <c r="K3565">
        <v>2.3308059807783996</v>
      </c>
      <c r="L3565">
        <v>3563</v>
      </c>
      <c r="M3565" s="25"/>
      <c r="O3565" s="25"/>
      <c r="Q3565" s="25"/>
    </row>
    <row r="3566" spans="1:17" x14ac:dyDescent="0.25">
      <c r="A3566" s="5">
        <f>+'Net Hash Rate'!B3565</f>
        <v>43385</v>
      </c>
      <c r="B3566">
        <f>+'Net Hash Rate'!G3565</f>
        <v>6211.669921875</v>
      </c>
      <c r="C3566">
        <v>4668.4508271935456</v>
      </c>
      <c r="D3566" s="25">
        <f t="shared" si="165"/>
        <v>1543.2190946814544</v>
      </c>
      <c r="E3566">
        <v>6213.1686433524483</v>
      </c>
      <c r="F3566" s="25">
        <f t="shared" si="166"/>
        <v>-1.4987214774482709</v>
      </c>
      <c r="G3566">
        <v>12213.625000221713</v>
      </c>
      <c r="H3566" s="25">
        <f t="shared" si="167"/>
        <v>-6001.955078346713</v>
      </c>
      <c r="K3566">
        <v>2.3976714636755951</v>
      </c>
      <c r="L3566">
        <v>3564</v>
      </c>
      <c r="M3566" s="25"/>
      <c r="O3566" s="25"/>
      <c r="Q3566" s="25"/>
    </row>
    <row r="3567" spans="1:17" x14ac:dyDescent="0.25">
      <c r="A3567" s="5">
        <f>+'Net Hash Rate'!B3566</f>
        <v>43386</v>
      </c>
      <c r="B3567">
        <f>+'Net Hash Rate'!G3566</f>
        <v>6227.509765625</v>
      </c>
      <c r="C3567">
        <v>4683.5555822592369</v>
      </c>
      <c r="D3567" s="25">
        <f t="shared" si="165"/>
        <v>1543.9541833657631</v>
      </c>
      <c r="E3567">
        <v>6233.4338408841368</v>
      </c>
      <c r="F3567" s="25">
        <f t="shared" si="166"/>
        <v>-5.9240752591367709</v>
      </c>
      <c r="G3567">
        <v>12253.935936512566</v>
      </c>
      <c r="H3567" s="25">
        <f t="shared" si="167"/>
        <v>-6026.4261708875656</v>
      </c>
      <c r="K3567">
        <v>2.3908265177972443</v>
      </c>
      <c r="L3567">
        <v>3565</v>
      </c>
      <c r="M3567" s="25"/>
      <c r="O3567" s="25"/>
      <c r="Q3567" s="25"/>
    </row>
    <row r="3568" spans="1:17" x14ac:dyDescent="0.25">
      <c r="A3568" s="5">
        <f>+'Net Hash Rate'!B3567</f>
        <v>43387</v>
      </c>
      <c r="B3568">
        <f>+'Net Hash Rate'!G3567</f>
        <v>6222.2099609375</v>
      </c>
      <c r="C3568">
        <v>4677.1402756547786</v>
      </c>
      <c r="D3568" s="25">
        <f t="shared" si="165"/>
        <v>1545.0696852827214</v>
      </c>
      <c r="E3568">
        <v>6224.7722949482313</v>
      </c>
      <c r="F3568" s="25">
        <f t="shared" si="166"/>
        <v>-2.5623340107313197</v>
      </c>
      <c r="G3568">
        <v>12236.548873893638</v>
      </c>
      <c r="H3568" s="25">
        <f t="shared" si="167"/>
        <v>-6014.3389129561383</v>
      </c>
      <c r="K3568">
        <v>2.3960264445623398</v>
      </c>
      <c r="L3568">
        <v>3566</v>
      </c>
      <c r="M3568" s="25"/>
      <c r="O3568" s="25"/>
      <c r="Q3568" s="25"/>
    </row>
    <row r="3569" spans="1:17" x14ac:dyDescent="0.25">
      <c r="A3569" s="5">
        <f>+'Net Hash Rate'!B3568</f>
        <v>43388</v>
      </c>
      <c r="B3569">
        <f>+'Net Hash Rate'!G3568</f>
        <v>6513.3798828125</v>
      </c>
      <c r="C3569">
        <v>4694.3742520326659</v>
      </c>
      <c r="D3569" s="25">
        <f t="shared" si="165"/>
        <v>1819.0056307798341</v>
      </c>
      <c r="E3569">
        <v>6237.4709071215984</v>
      </c>
      <c r="F3569" s="25">
        <f t="shared" si="166"/>
        <v>275.90897569090157</v>
      </c>
      <c r="G3569">
        <v>12231.629863814554</v>
      </c>
      <c r="H3569" s="25">
        <f t="shared" si="167"/>
        <v>-5718.2499810020545</v>
      </c>
      <c r="K3569">
        <v>2.8291251228329592</v>
      </c>
      <c r="L3569">
        <v>3567</v>
      </c>
      <c r="M3569" s="25"/>
      <c r="O3569" s="25"/>
      <c r="Q3569" s="25"/>
    </row>
    <row r="3570" spans="1:17" x14ac:dyDescent="0.25">
      <c r="A3570" s="5">
        <f>+'Net Hash Rate'!B3569</f>
        <v>43389</v>
      </c>
      <c r="B3570">
        <f>+'Net Hash Rate'!G3569</f>
        <v>6531.35986328125</v>
      </c>
      <c r="C3570">
        <v>4694.8670981581372</v>
      </c>
      <c r="D3570" s="25">
        <f t="shared" si="165"/>
        <v>1836.4927651231128</v>
      </c>
      <c r="E3570">
        <v>6237.465618817173</v>
      </c>
      <c r="F3570" s="25">
        <f t="shared" si="166"/>
        <v>293.89424446407702</v>
      </c>
      <c r="G3570">
        <v>12229.689572317195</v>
      </c>
      <c r="H3570" s="25">
        <f t="shared" si="167"/>
        <v>-5698.3297090359447</v>
      </c>
      <c r="K3570">
        <v>2.857245470721987</v>
      </c>
      <c r="L3570">
        <v>3568</v>
      </c>
      <c r="M3570" s="25"/>
      <c r="O3570" s="25"/>
      <c r="Q3570" s="25"/>
    </row>
    <row r="3571" spans="1:17" x14ac:dyDescent="0.25">
      <c r="A3571" s="5">
        <f>+'Net Hash Rate'!B3570</f>
        <v>43390</v>
      </c>
      <c r="B3571">
        <f>+'Net Hash Rate'!G3570</f>
        <v>6514.64013671875</v>
      </c>
      <c r="C3571">
        <v>4694.1739104258668</v>
      </c>
      <c r="D3571" s="25">
        <f t="shared" si="165"/>
        <v>1820.4662262928832</v>
      </c>
      <c r="E3571">
        <v>6237.1460017490535</v>
      </c>
      <c r="F3571" s="25">
        <f t="shared" si="166"/>
        <v>277.49413496969646</v>
      </c>
      <c r="G3571">
        <v>12230.821090493975</v>
      </c>
      <c r="H3571" s="25">
        <f t="shared" si="167"/>
        <v>-5716.1809537752251</v>
      </c>
      <c r="K3571">
        <v>2.8316253856258342</v>
      </c>
      <c r="L3571">
        <v>3569</v>
      </c>
      <c r="M3571" s="25"/>
      <c r="O3571" s="25"/>
      <c r="Q3571" s="25"/>
    </row>
    <row r="3572" spans="1:17" x14ac:dyDescent="0.25">
      <c r="A3572" s="5">
        <f>+'Net Hash Rate'!B3571</f>
        <v>43391</v>
      </c>
      <c r="B3572">
        <f>+'Net Hash Rate'!G3571</f>
        <v>6450.7900390625</v>
      </c>
      <c r="C3572">
        <v>4540.9253408819714</v>
      </c>
      <c r="D3572" s="25">
        <f t="shared" si="165"/>
        <v>1909.8646981805286</v>
      </c>
      <c r="E3572">
        <v>6027.8443441138788</v>
      </c>
      <c r="F3572" s="25">
        <f t="shared" si="166"/>
        <v>422.94569494862117</v>
      </c>
      <c r="G3572">
        <v>11803.781212168218</v>
      </c>
      <c r="H3572" s="25">
        <f t="shared" si="167"/>
        <v>-5352.9911731057182</v>
      </c>
      <c r="K3572">
        <v>3.0826664167115845</v>
      </c>
      <c r="L3572">
        <v>3570</v>
      </c>
      <c r="M3572" s="25"/>
      <c r="O3572" s="25"/>
      <c r="Q3572" s="25"/>
    </row>
    <row r="3573" spans="1:17" x14ac:dyDescent="0.25">
      <c r="A3573" s="5">
        <f>+'Net Hash Rate'!B3572</f>
        <v>43392</v>
      </c>
      <c r="B3573">
        <f>+'Net Hash Rate'!G3572</f>
        <v>6418.85009765625</v>
      </c>
      <c r="C3573">
        <v>4538.671096902709</v>
      </c>
      <c r="D3573" s="25">
        <f t="shared" si="165"/>
        <v>1880.179000753541</v>
      </c>
      <c r="E3573">
        <v>6025.9487724877708</v>
      </c>
      <c r="F3573" s="25">
        <f t="shared" si="166"/>
        <v>392.90132516847916</v>
      </c>
      <c r="G3573">
        <v>11803.278903297945</v>
      </c>
      <c r="H3573" s="25">
        <f t="shared" si="167"/>
        <v>-5384.4288056416954</v>
      </c>
      <c r="K3573">
        <v>3.0340195888662223</v>
      </c>
      <c r="L3573">
        <v>3571</v>
      </c>
      <c r="M3573" s="25"/>
      <c r="O3573" s="25"/>
      <c r="Q3573" s="25"/>
    </row>
    <row r="3574" spans="1:17" x14ac:dyDescent="0.25">
      <c r="A3574" s="5">
        <f>+'Net Hash Rate'!B3573</f>
        <v>43393</v>
      </c>
      <c r="B3574">
        <f>+'Net Hash Rate'!G3573</f>
        <v>6455.47998046875</v>
      </c>
      <c r="C3574">
        <v>4548.7423081047846</v>
      </c>
      <c r="D3574" s="25">
        <f t="shared" si="165"/>
        <v>1906.7376723639654</v>
      </c>
      <c r="E3574">
        <v>6038.4657958738371</v>
      </c>
      <c r="F3574" s="25">
        <f t="shared" si="166"/>
        <v>417.01418459491288</v>
      </c>
      <c r="G3574">
        <v>11825.296684112716</v>
      </c>
      <c r="H3574" s="25">
        <f t="shared" si="167"/>
        <v>-5369.8167036439663</v>
      </c>
      <c r="K3574">
        <v>3.0718253764841927</v>
      </c>
      <c r="L3574">
        <v>3572</v>
      </c>
      <c r="M3574" s="25"/>
      <c r="O3574" s="25"/>
      <c r="Q3574" s="25"/>
    </row>
    <row r="3575" spans="1:17" x14ac:dyDescent="0.25">
      <c r="A3575" s="5">
        <f>+'Net Hash Rate'!B3574</f>
        <v>43394</v>
      </c>
      <c r="B3575">
        <f>+'Net Hash Rate'!G3574</f>
        <v>6453.81982421875</v>
      </c>
      <c r="C3575">
        <v>4550.5544500227297</v>
      </c>
      <c r="D3575" s="25">
        <f t="shared" si="165"/>
        <v>1903.2653741960203</v>
      </c>
      <c r="E3575">
        <v>6041.0329367798258</v>
      </c>
      <c r="F3575" s="25">
        <f t="shared" si="166"/>
        <v>412.78688743892417</v>
      </c>
      <c r="G3575">
        <v>11830.796618587767</v>
      </c>
      <c r="H3575" s="25">
        <f t="shared" si="167"/>
        <v>-5376.9767943690167</v>
      </c>
      <c r="K3575">
        <v>3.0646781813059922</v>
      </c>
      <c r="L3575">
        <v>3573</v>
      </c>
      <c r="M3575" s="25"/>
      <c r="O3575" s="25"/>
      <c r="Q3575" s="25"/>
    </row>
    <row r="3576" spans="1:17" x14ac:dyDescent="0.25">
      <c r="A3576" s="5">
        <f>+'Net Hash Rate'!B3575</f>
        <v>43395</v>
      </c>
      <c r="B3576">
        <f>+'Net Hash Rate'!G3575</f>
        <v>6448.10009765625</v>
      </c>
      <c r="C3576">
        <v>4543.5073435331078</v>
      </c>
      <c r="D3576" s="25">
        <f t="shared" si="165"/>
        <v>1904.5927541231422</v>
      </c>
      <c r="E3576">
        <v>6031.5144803670992</v>
      </c>
      <c r="F3576" s="25">
        <f t="shared" si="166"/>
        <v>416.58561728915083</v>
      </c>
      <c r="G3576">
        <v>11811.67820339874</v>
      </c>
      <c r="H3576" s="25">
        <f t="shared" si="167"/>
        <v>-5363.5781057424902</v>
      </c>
      <c r="K3576">
        <v>3.0719090633000752</v>
      </c>
      <c r="L3576">
        <v>3574</v>
      </c>
      <c r="M3576" s="25"/>
      <c r="O3576" s="25"/>
      <c r="Q3576" s="25"/>
    </row>
    <row r="3577" spans="1:17" x14ac:dyDescent="0.25">
      <c r="A3577" s="5">
        <f>+'Net Hash Rate'!B3576</f>
        <v>43396</v>
      </c>
      <c r="B3577">
        <f>+'Net Hash Rate'!G3576</f>
        <v>6434.25</v>
      </c>
      <c r="C3577">
        <v>4541.090550438732</v>
      </c>
      <c r="D3577" s="25">
        <f t="shared" si="165"/>
        <v>1893.159449561268</v>
      </c>
      <c r="E3577">
        <v>6028.703888825341</v>
      </c>
      <c r="F3577" s="25">
        <f t="shared" si="166"/>
        <v>405.54611117465902</v>
      </c>
      <c r="G3577">
        <v>11807.337901788127</v>
      </c>
      <c r="H3577" s="25">
        <f t="shared" si="167"/>
        <v>-5373.0879017881271</v>
      </c>
      <c r="K3577">
        <v>3.0542766468299991</v>
      </c>
      <c r="L3577">
        <v>3575</v>
      </c>
      <c r="M3577" s="25"/>
      <c r="O3577" s="25"/>
      <c r="Q3577" s="25"/>
    </row>
    <row r="3578" spans="1:17" x14ac:dyDescent="0.25">
      <c r="A3578" s="5">
        <f>+'Net Hash Rate'!B3577</f>
        <v>43397</v>
      </c>
      <c r="B3578">
        <f>+'Net Hash Rate'!G3577</f>
        <v>6450.31005859375</v>
      </c>
      <c r="C3578">
        <v>4528.6119558578084</v>
      </c>
      <c r="D3578" s="25">
        <f t="shared" si="165"/>
        <v>1921.6981027359416</v>
      </c>
      <c r="E3578">
        <v>6010.8496561324009</v>
      </c>
      <c r="F3578" s="25">
        <f t="shared" si="166"/>
        <v>439.46040246134908</v>
      </c>
      <c r="G3578">
        <v>11768.602002849058</v>
      </c>
      <c r="H3578" s="25">
        <f t="shared" si="167"/>
        <v>-5318.2919442553084</v>
      </c>
      <c r="K3578">
        <v>3.1115626364866058</v>
      </c>
      <c r="L3578">
        <v>3576</v>
      </c>
      <c r="M3578" s="25"/>
      <c r="O3578" s="25"/>
      <c r="Q3578" s="25"/>
    </row>
    <row r="3579" spans="1:17" x14ac:dyDescent="0.25">
      <c r="A3579" s="5">
        <f>+'Net Hash Rate'!B3578</f>
        <v>43398</v>
      </c>
      <c r="B3579">
        <f>+'Net Hash Rate'!G3578</f>
        <v>6427.39990234375</v>
      </c>
      <c r="C3579">
        <v>4531.960620200507</v>
      </c>
      <c r="D3579" s="25">
        <f t="shared" si="165"/>
        <v>1895.439282143243</v>
      </c>
      <c r="E3579">
        <v>6016.3508045801655</v>
      </c>
      <c r="F3579" s="25">
        <f t="shared" si="166"/>
        <v>411.04909776358454</v>
      </c>
      <c r="G3579">
        <v>11782.464475802948</v>
      </c>
      <c r="H3579" s="25">
        <f t="shared" si="167"/>
        <v>-5355.0645734591981</v>
      </c>
      <c r="K3579">
        <v>3.0645946901386125</v>
      </c>
      <c r="L3579">
        <v>3577</v>
      </c>
      <c r="M3579" s="25"/>
      <c r="O3579" s="25"/>
      <c r="Q3579" s="25"/>
    </row>
    <row r="3580" spans="1:17" x14ac:dyDescent="0.25">
      <c r="A3580" s="5">
        <f>+'Net Hash Rate'!B3579</f>
        <v>43399</v>
      </c>
      <c r="B3580">
        <f>+'Net Hash Rate'!G3579</f>
        <v>6436.97021484375</v>
      </c>
      <c r="C3580">
        <v>4532.7063468779834</v>
      </c>
      <c r="D3580" s="25">
        <f t="shared" si="165"/>
        <v>1904.2638679657666</v>
      </c>
      <c r="E3580">
        <v>6017.0158831115978</v>
      </c>
      <c r="F3580" s="25">
        <f t="shared" si="166"/>
        <v>419.95433173215224</v>
      </c>
      <c r="G3580">
        <v>11782.816276611071</v>
      </c>
      <c r="H3580" s="25">
        <f t="shared" si="167"/>
        <v>-5345.8460617673209</v>
      </c>
      <c r="K3580">
        <v>3.0790297923401164</v>
      </c>
      <c r="L3580">
        <v>3578</v>
      </c>
      <c r="M3580" s="25"/>
      <c r="O3580" s="25"/>
      <c r="Q3580" s="25"/>
    </row>
    <row r="3581" spans="1:17" x14ac:dyDescent="0.25">
      <c r="A3581" s="5">
        <f>+'Net Hash Rate'!B3580</f>
        <v>43400</v>
      </c>
      <c r="B3581">
        <f>+'Net Hash Rate'!G3580</f>
        <v>6431.08984375</v>
      </c>
      <c r="C3581">
        <v>4539.9861416187568</v>
      </c>
      <c r="D3581" s="25">
        <f t="shared" si="165"/>
        <v>1891.1037021312432</v>
      </c>
      <c r="E3581">
        <v>6027.2985757288043</v>
      </c>
      <c r="F3581" s="25">
        <f t="shared" si="166"/>
        <v>403.79126802119572</v>
      </c>
      <c r="G3581">
        <v>11804.763726029279</v>
      </c>
      <c r="H3581" s="25">
        <f t="shared" si="167"/>
        <v>-5373.6738822792795</v>
      </c>
      <c r="K3581">
        <v>3.0515773155831507</v>
      </c>
      <c r="L3581">
        <v>3579</v>
      </c>
      <c r="M3581" s="25"/>
      <c r="O3581" s="25"/>
      <c r="Q3581" s="25"/>
    </row>
    <row r="3582" spans="1:17" x14ac:dyDescent="0.25">
      <c r="A3582" s="5">
        <f>+'Net Hash Rate'!B3581</f>
        <v>43401</v>
      </c>
      <c r="B3582">
        <f>+'Net Hash Rate'!G3581</f>
        <v>6426.5498046875</v>
      </c>
      <c r="C3582">
        <v>4531.7852494299414</v>
      </c>
      <c r="D3582" s="25">
        <f t="shared" si="165"/>
        <v>1894.7645552575586</v>
      </c>
      <c r="E3582">
        <v>6016.1409459258984</v>
      </c>
      <c r="F3582" s="25">
        <f t="shared" si="166"/>
        <v>410.40885876160155</v>
      </c>
      <c r="G3582">
        <v>11782.120648964439</v>
      </c>
      <c r="H3582" s="25">
        <f t="shared" si="167"/>
        <v>-5355.5708442769392</v>
      </c>
      <c r="K3582">
        <v>3.0635749526565852</v>
      </c>
      <c r="L3582">
        <v>3580</v>
      </c>
      <c r="M3582" s="25"/>
      <c r="O3582" s="25"/>
      <c r="Q3582" s="25"/>
    </row>
    <row r="3583" spans="1:17" x14ac:dyDescent="0.25">
      <c r="A3583" s="5">
        <f>+'Net Hash Rate'!B3582</f>
        <v>43402</v>
      </c>
      <c r="B3583">
        <f>+'Net Hash Rate'!G3582</f>
        <v>6285.22998046875</v>
      </c>
      <c r="C3583">
        <v>4511.5921563892425</v>
      </c>
      <c r="D3583" s="25">
        <f t="shared" si="165"/>
        <v>1773.6378240795075</v>
      </c>
      <c r="E3583">
        <v>5993.6345222811951</v>
      </c>
      <c r="F3583" s="25">
        <f t="shared" si="166"/>
        <v>291.59545818755487</v>
      </c>
      <c r="G3583">
        <v>11750.628092588484</v>
      </c>
      <c r="H3583" s="25">
        <f t="shared" si="167"/>
        <v>-5465.3981121197339</v>
      </c>
      <c r="K3583">
        <v>2.8722058665502117</v>
      </c>
      <c r="L3583">
        <v>3581</v>
      </c>
      <c r="M3583" s="25"/>
      <c r="O3583" s="25"/>
      <c r="Q3583" s="25"/>
    </row>
    <row r="3584" spans="1:17" x14ac:dyDescent="0.25">
      <c r="A3584" s="5">
        <f>+'Net Hash Rate'!B3583</f>
        <v>43403</v>
      </c>
      <c r="B3584">
        <f>+'Net Hash Rate'!G3583</f>
        <v>6283.52978515625</v>
      </c>
      <c r="C3584">
        <v>4514.1337138946392</v>
      </c>
      <c r="D3584" s="25">
        <f t="shared" si="165"/>
        <v>1769.3960712616108</v>
      </c>
      <c r="E3584">
        <v>5997.2110013609499</v>
      </c>
      <c r="F3584" s="25">
        <f t="shared" si="166"/>
        <v>286.31878379530008</v>
      </c>
      <c r="G3584">
        <v>11758.224724523823</v>
      </c>
      <c r="H3584" s="25">
        <f t="shared" si="167"/>
        <v>-5474.6949393675732</v>
      </c>
      <c r="K3584">
        <v>2.8633373371138857</v>
      </c>
      <c r="L3584">
        <v>3582</v>
      </c>
      <c r="M3584" s="25"/>
      <c r="O3584" s="25"/>
      <c r="Q3584" s="25"/>
    </row>
    <row r="3585" spans="1:17" x14ac:dyDescent="0.25">
      <c r="A3585" s="5">
        <f>+'Net Hash Rate'!B3584</f>
        <v>43404</v>
      </c>
      <c r="B3585">
        <f>+'Net Hash Rate'!G3584</f>
        <v>6320.4599609375</v>
      </c>
      <c r="C3585">
        <v>4522.8681538140117</v>
      </c>
      <c r="D3585" s="25">
        <f t="shared" si="165"/>
        <v>1797.5918071234883</v>
      </c>
      <c r="E3585">
        <v>6007.8695897282132</v>
      </c>
      <c r="F3585" s="25">
        <f t="shared" si="166"/>
        <v>312.59037120928679</v>
      </c>
      <c r="G3585">
        <v>11776.357667536926</v>
      </c>
      <c r="H3585" s="25">
        <f t="shared" si="167"/>
        <v>-5455.8977065994259</v>
      </c>
      <c r="K3585">
        <v>2.905196071033048</v>
      </c>
      <c r="L3585">
        <v>3583</v>
      </c>
      <c r="M3585" s="25"/>
      <c r="O3585" s="25"/>
      <c r="Q3585" s="25"/>
    </row>
    <row r="3586" spans="1:17" x14ac:dyDescent="0.25">
      <c r="A3586" s="5">
        <f>+'Net Hash Rate'!B3585</f>
        <v>43405</v>
      </c>
      <c r="B3586">
        <f>+'Net Hash Rate'!G3585</f>
        <v>6358.39990234375</v>
      </c>
      <c r="C3586">
        <v>4522.9777591485836</v>
      </c>
      <c r="D3586" s="25">
        <f t="shared" si="165"/>
        <v>1835.4221431951664</v>
      </c>
      <c r="E3586">
        <v>6006.5729825848894</v>
      </c>
      <c r="F3586" s="25">
        <f t="shared" si="166"/>
        <v>351.82691975886064</v>
      </c>
      <c r="G3586">
        <v>11769.598628023225</v>
      </c>
      <c r="H3586" s="25">
        <f t="shared" si="167"/>
        <v>-5411.1987256794746</v>
      </c>
      <c r="K3586">
        <v>2.9691475640272667</v>
      </c>
      <c r="L3586">
        <v>3584</v>
      </c>
      <c r="M3586" s="25"/>
      <c r="O3586" s="25"/>
      <c r="Q3586" s="25"/>
    </row>
    <row r="3587" spans="1:17" x14ac:dyDescent="0.25">
      <c r="A3587" s="5">
        <f>+'Net Hash Rate'!B3586</f>
        <v>43406</v>
      </c>
      <c r="B3587">
        <f>+'Net Hash Rate'!G3586</f>
        <v>6368.85009765625</v>
      </c>
      <c r="C3587">
        <v>4518.38913334875</v>
      </c>
      <c r="D3587" s="25">
        <f t="shared" si="165"/>
        <v>1850.4609643075</v>
      </c>
      <c r="E3587">
        <v>5999.8341759063196</v>
      </c>
      <c r="F3587" s="25">
        <f t="shared" si="166"/>
        <v>369.01592174993038</v>
      </c>
      <c r="G3587">
        <v>11754.507443721213</v>
      </c>
      <c r="H3587" s="25">
        <f t="shared" si="167"/>
        <v>-5385.6573460649633</v>
      </c>
      <c r="K3587">
        <v>2.9978204973914195</v>
      </c>
      <c r="L3587">
        <v>3585</v>
      </c>
      <c r="M3587" s="25"/>
      <c r="O3587" s="25"/>
      <c r="Q3587" s="25"/>
    </row>
    <row r="3588" spans="1:17" x14ac:dyDescent="0.25">
      <c r="A3588" s="5">
        <f>+'Net Hash Rate'!B3587</f>
        <v>43407</v>
      </c>
      <c r="B3588">
        <f>+'Net Hash Rate'!G3587</f>
        <v>6346.81005859375</v>
      </c>
      <c r="C3588">
        <v>4528.6192422304903</v>
      </c>
      <c r="D3588" s="25">
        <f t="shared" ref="D3588:D3651" si="168">+B3588-C3588</f>
        <v>1818.1908163632597</v>
      </c>
      <c r="E3588">
        <v>6014.8099849501332</v>
      </c>
      <c r="F3588" s="25">
        <f t="shared" ref="F3588:F3651" si="169">+B3588-E3588</f>
        <v>332.00007364361682</v>
      </c>
      <c r="G3588">
        <v>11787.917925044592</v>
      </c>
      <c r="H3588" s="25">
        <f t="shared" ref="H3588:H3651" si="170">+B3588-G3588</f>
        <v>-5441.1078664508423</v>
      </c>
      <c r="K3588">
        <v>2.9361358766685424</v>
      </c>
      <c r="L3588">
        <v>3586</v>
      </c>
      <c r="M3588" s="25"/>
      <c r="O3588" s="25"/>
      <c r="Q3588" s="25"/>
    </row>
    <row r="3589" spans="1:17" x14ac:dyDescent="0.25">
      <c r="A3589" s="5">
        <f>+'Net Hash Rate'!B3588</f>
        <v>43408</v>
      </c>
      <c r="B3589">
        <f>+'Net Hash Rate'!G3588</f>
        <v>6439.47998046875</v>
      </c>
      <c r="C3589">
        <v>4530.6334341962965</v>
      </c>
      <c r="D3589" s="25">
        <f t="shared" si="168"/>
        <v>1908.8465462724535</v>
      </c>
      <c r="E3589">
        <v>6014.0560167927024</v>
      </c>
      <c r="F3589" s="25">
        <f t="shared" si="169"/>
        <v>425.42396367604761</v>
      </c>
      <c r="G3589">
        <v>11776.411038888436</v>
      </c>
      <c r="H3589" s="25">
        <f t="shared" si="170"/>
        <v>-5336.9310584196865</v>
      </c>
      <c r="K3589">
        <v>3.0882850003775997</v>
      </c>
      <c r="L3589">
        <v>3587</v>
      </c>
      <c r="M3589" s="25"/>
      <c r="O3589" s="25"/>
      <c r="Q3589" s="25"/>
    </row>
    <row r="3590" spans="1:17" x14ac:dyDescent="0.25">
      <c r="A3590" s="5">
        <f>+'Net Hash Rate'!B3589</f>
        <v>43409</v>
      </c>
      <c r="B3590">
        <f>+'Net Hash Rate'!G3589</f>
        <v>6420.8701171875</v>
      </c>
      <c r="C3590">
        <v>4519.8943030967421</v>
      </c>
      <c r="D3590" s="25">
        <f t="shared" si="168"/>
        <v>1900.9758140907579</v>
      </c>
      <c r="E3590">
        <v>5999.9283839319769</v>
      </c>
      <c r="F3590" s="25">
        <f t="shared" si="169"/>
        <v>420.9417332555231</v>
      </c>
      <c r="G3590">
        <v>11749.120770936457</v>
      </c>
      <c r="H3590" s="25">
        <f t="shared" si="170"/>
        <v>-5328.2506537489571</v>
      </c>
      <c r="K3590">
        <v>3.0825924976289185</v>
      </c>
      <c r="L3590">
        <v>3588</v>
      </c>
      <c r="M3590" s="25"/>
      <c r="O3590" s="25"/>
      <c r="Q3590" s="25"/>
    </row>
    <row r="3591" spans="1:17" x14ac:dyDescent="0.25">
      <c r="A3591" s="5">
        <f>+'Net Hash Rate'!B3590</f>
        <v>43410</v>
      </c>
      <c r="B3591">
        <f>+'Net Hash Rate'!G3590</f>
        <v>6465.990234375</v>
      </c>
      <c r="C3591">
        <v>4517.213773469537</v>
      </c>
      <c r="D3591" s="25">
        <f t="shared" si="168"/>
        <v>1948.776460905463</v>
      </c>
      <c r="E3591">
        <v>5994.5026930525619</v>
      </c>
      <c r="F3591" s="25">
        <f t="shared" si="169"/>
        <v>471.48754132243812</v>
      </c>
      <c r="G3591">
        <v>11733.031501172823</v>
      </c>
      <c r="H3591" s="25">
        <f t="shared" si="170"/>
        <v>-5267.0412667978235</v>
      </c>
      <c r="K3591">
        <v>3.1659775174467879</v>
      </c>
      <c r="L3591">
        <v>3589</v>
      </c>
      <c r="M3591" s="25"/>
      <c r="O3591" s="25"/>
      <c r="Q3591" s="25"/>
    </row>
    <row r="3592" spans="1:17" x14ac:dyDescent="0.25">
      <c r="A3592" s="5">
        <f>+'Net Hash Rate'!B3591</f>
        <v>43411</v>
      </c>
      <c r="B3592">
        <f>+'Net Hash Rate'!G3591</f>
        <v>6520.10986328125</v>
      </c>
      <c r="C3592">
        <v>4519.5468598537682</v>
      </c>
      <c r="D3592" s="25">
        <f t="shared" si="168"/>
        <v>2000.5630034274818</v>
      </c>
      <c r="E3592">
        <v>5995.660671491054</v>
      </c>
      <c r="F3592" s="25">
        <f t="shared" si="169"/>
        <v>524.44919179019598</v>
      </c>
      <c r="G3592">
        <v>11729.624772796091</v>
      </c>
      <c r="H3592" s="25">
        <f t="shared" si="170"/>
        <v>-5209.5149095148408</v>
      </c>
      <c r="K3592">
        <v>3.2526971635746467</v>
      </c>
      <c r="L3592">
        <v>3590</v>
      </c>
      <c r="M3592" s="25"/>
      <c r="O3592" s="25"/>
      <c r="Q3592" s="25"/>
    </row>
    <row r="3593" spans="1:17" x14ac:dyDescent="0.25">
      <c r="A3593" s="5">
        <f>+'Net Hash Rate'!B3592</f>
        <v>43412</v>
      </c>
      <c r="B3593">
        <f>+'Net Hash Rate'!G3592</f>
        <v>6425.259765625</v>
      </c>
      <c r="C3593">
        <v>4503.7700852441931</v>
      </c>
      <c r="D3593" s="25">
        <f t="shared" si="168"/>
        <v>1921.4896803808069</v>
      </c>
      <c r="E3593">
        <v>5977.4825329925743</v>
      </c>
      <c r="F3593" s="25">
        <f t="shared" si="169"/>
        <v>447.77723263242569</v>
      </c>
      <c r="G3593">
        <v>11702.118536271162</v>
      </c>
      <c r="H3593" s="25">
        <f t="shared" si="170"/>
        <v>-5276.8587706461622</v>
      </c>
      <c r="K3593">
        <v>3.1292232348038755</v>
      </c>
      <c r="L3593">
        <v>3591</v>
      </c>
      <c r="M3593" s="25"/>
      <c r="O3593" s="25"/>
      <c r="Q3593" s="25"/>
    </row>
    <row r="3594" spans="1:17" x14ac:dyDescent="0.25">
      <c r="A3594" s="5">
        <f>+'Net Hash Rate'!B3593</f>
        <v>43413</v>
      </c>
      <c r="B3594">
        <f>+'Net Hash Rate'!G3593</f>
        <v>6353.8798828125</v>
      </c>
      <c r="C3594">
        <v>4494.6386328131166</v>
      </c>
      <c r="D3594" s="25">
        <f t="shared" si="168"/>
        <v>1859.2412499993834</v>
      </c>
      <c r="E3594">
        <v>5967.5902395348621</v>
      </c>
      <c r="F3594" s="25">
        <f t="shared" si="169"/>
        <v>386.28964327763788</v>
      </c>
      <c r="G3594">
        <v>11689.270755845488</v>
      </c>
      <c r="H3594" s="25">
        <f t="shared" si="170"/>
        <v>-5335.3908730329877</v>
      </c>
      <c r="K3594">
        <v>3.0294131725954694</v>
      </c>
      <c r="L3594">
        <v>3592</v>
      </c>
      <c r="M3594" s="25"/>
      <c r="O3594" s="25"/>
      <c r="Q3594" s="25"/>
    </row>
    <row r="3595" spans="1:17" x14ac:dyDescent="0.25">
      <c r="A3595" s="5">
        <f>+'Net Hash Rate'!B3594</f>
        <v>43414</v>
      </c>
      <c r="B3595">
        <f>+'Net Hash Rate'!G3594</f>
        <v>6368.669921875</v>
      </c>
      <c r="C3595">
        <v>4510.205589909413</v>
      </c>
      <c r="D3595" s="25">
        <f t="shared" si="168"/>
        <v>1858.464331965587</v>
      </c>
      <c r="E3595">
        <v>5988.5341143797114</v>
      </c>
      <c r="F3595" s="25">
        <f t="shared" si="169"/>
        <v>380.13580749528865</v>
      </c>
      <c r="G3595">
        <v>11731.101267684595</v>
      </c>
      <c r="H3595" s="25">
        <f t="shared" si="170"/>
        <v>-5362.4313458095949</v>
      </c>
      <c r="K3595">
        <v>3.0171334198638875</v>
      </c>
      <c r="L3595">
        <v>3593</v>
      </c>
      <c r="M3595" s="25"/>
      <c r="O3595" s="25"/>
      <c r="Q3595" s="25"/>
    </row>
    <row r="3596" spans="1:17" x14ac:dyDescent="0.25">
      <c r="A3596" s="5">
        <f>+'Net Hash Rate'!B3595</f>
        <v>43415</v>
      </c>
      <c r="B3596">
        <f>+'Net Hash Rate'!G3595</f>
        <v>6380.81005859375</v>
      </c>
      <c r="C3596">
        <v>4519.6754866451647</v>
      </c>
      <c r="D3596" s="25">
        <f t="shared" si="168"/>
        <v>1861.1345719485853</v>
      </c>
      <c r="E3596">
        <v>6001.1550156352314</v>
      </c>
      <c r="F3596" s="25">
        <f t="shared" si="169"/>
        <v>379.65504295851861</v>
      </c>
      <c r="G3596">
        <v>11755.962245997151</v>
      </c>
      <c r="H3596" s="25">
        <f t="shared" si="170"/>
        <v>-5375.1521874034006</v>
      </c>
      <c r="K3596">
        <v>3.0150419801761243</v>
      </c>
      <c r="L3596">
        <v>3594</v>
      </c>
      <c r="M3596" s="25"/>
      <c r="O3596" s="25"/>
      <c r="Q3596" s="25"/>
    </row>
    <row r="3597" spans="1:17" x14ac:dyDescent="0.25">
      <c r="A3597" s="5">
        <f>+'Net Hash Rate'!B3596</f>
        <v>43416</v>
      </c>
      <c r="B3597">
        <f>+'Net Hash Rate'!G3596</f>
        <v>6356.02001953125</v>
      </c>
      <c r="C3597">
        <v>4503.8250477978063</v>
      </c>
      <c r="D3597" s="25">
        <f t="shared" si="168"/>
        <v>1852.1949717334437</v>
      </c>
      <c r="E3597">
        <v>5980.2011309651489</v>
      </c>
      <c r="F3597" s="25">
        <f t="shared" si="169"/>
        <v>375.81888856610112</v>
      </c>
      <c r="G3597">
        <v>11715.184026028699</v>
      </c>
      <c r="H3597" s="25">
        <f t="shared" si="170"/>
        <v>-5359.164006497449</v>
      </c>
      <c r="K3597">
        <v>3.0109319588973569</v>
      </c>
      <c r="L3597">
        <v>3595</v>
      </c>
      <c r="M3597" s="25"/>
      <c r="O3597" s="25"/>
      <c r="Q3597" s="25"/>
    </row>
    <row r="3598" spans="1:17" x14ac:dyDescent="0.25">
      <c r="A3598" s="5">
        <f>+'Net Hash Rate'!B3597</f>
        <v>43417</v>
      </c>
      <c r="B3598">
        <f>+'Net Hash Rate'!G3597</f>
        <v>6307.25</v>
      </c>
      <c r="C3598">
        <v>4493.6964785565797</v>
      </c>
      <c r="D3598" s="25">
        <f t="shared" si="168"/>
        <v>1813.5535214434203</v>
      </c>
      <c r="E3598">
        <v>5968.0682077217371</v>
      </c>
      <c r="F3598" s="25">
        <f t="shared" si="169"/>
        <v>339.18179227826295</v>
      </c>
      <c r="G3598">
        <v>11695.265189663785</v>
      </c>
      <c r="H3598" s="25">
        <f t="shared" si="170"/>
        <v>-5388.0151896637853</v>
      </c>
      <c r="K3598">
        <v>2.9521241932173798</v>
      </c>
      <c r="L3598">
        <v>3596</v>
      </c>
      <c r="M3598" s="25"/>
      <c r="O3598" s="25"/>
      <c r="Q3598" s="25"/>
    </row>
    <row r="3599" spans="1:17" x14ac:dyDescent="0.25">
      <c r="A3599" s="5">
        <f>+'Net Hash Rate'!B3598</f>
        <v>43418</v>
      </c>
      <c r="B3599">
        <f>+'Net Hash Rate'!G3598</f>
        <v>5681.97998046875</v>
      </c>
      <c r="C3599">
        <v>4417.7484103284614</v>
      </c>
      <c r="D3599" s="25">
        <f t="shared" si="168"/>
        <v>1264.2315701402886</v>
      </c>
      <c r="E3599">
        <v>5886.9977509901191</v>
      </c>
      <c r="F3599" s="25">
        <f t="shared" si="169"/>
        <v>-205.01777052136913</v>
      </c>
      <c r="G3599">
        <v>11594.29681479033</v>
      </c>
      <c r="H3599" s="25">
        <f t="shared" si="170"/>
        <v>-5912.3168343215802</v>
      </c>
      <c r="K3599">
        <v>2.0651060949057833</v>
      </c>
      <c r="L3599">
        <v>3597</v>
      </c>
      <c r="M3599" s="25"/>
      <c r="O3599" s="25"/>
      <c r="Q3599" s="25"/>
    </row>
    <row r="3600" spans="1:17" x14ac:dyDescent="0.25">
      <c r="A3600" s="5">
        <f>+'Net Hash Rate'!B3599</f>
        <v>43419</v>
      </c>
      <c r="B3600">
        <f>+'Net Hash Rate'!G3599</f>
        <v>5620.8798828125</v>
      </c>
      <c r="C3600">
        <v>4376.6002768930866</v>
      </c>
      <c r="D3600" s="25">
        <f t="shared" si="168"/>
        <v>1244.2796059194134</v>
      </c>
      <c r="E3600">
        <v>5832.4766948530269</v>
      </c>
      <c r="F3600" s="25">
        <f t="shared" si="169"/>
        <v>-211.59681204052686</v>
      </c>
      <c r="G3600">
        <v>11487.828640418415</v>
      </c>
      <c r="H3600" s="25">
        <f t="shared" si="170"/>
        <v>-5866.9487576059146</v>
      </c>
      <c r="K3600">
        <v>2.0511844393984551</v>
      </c>
      <c r="L3600">
        <v>3598</v>
      </c>
      <c r="M3600" s="25"/>
      <c r="O3600" s="25"/>
      <c r="Q3600" s="25"/>
    </row>
    <row r="3601" spans="1:17" x14ac:dyDescent="0.25">
      <c r="A3601" s="5">
        <f>+'Net Hash Rate'!B3600</f>
        <v>43420</v>
      </c>
      <c r="B3601">
        <f>+'Net Hash Rate'!G3600</f>
        <v>5548.22998046875</v>
      </c>
      <c r="C3601">
        <v>4089.4799202215218</v>
      </c>
      <c r="D3601" s="25">
        <f t="shared" si="168"/>
        <v>1458.7500602472282</v>
      </c>
      <c r="E3601">
        <v>5438.544563147515</v>
      </c>
      <c r="F3601" s="25">
        <f t="shared" si="169"/>
        <v>109.68541732123504</v>
      </c>
      <c r="G3601">
        <v>10678.986168593528</v>
      </c>
      <c r="H3601" s="25">
        <f t="shared" si="170"/>
        <v>-5130.7561881247784</v>
      </c>
      <c r="K3601">
        <v>2.5951314957006177</v>
      </c>
      <c r="L3601">
        <v>3599</v>
      </c>
      <c r="M3601" s="25"/>
      <c r="O3601" s="25"/>
      <c r="Q3601" s="25"/>
    </row>
    <row r="3602" spans="1:17" x14ac:dyDescent="0.25">
      <c r="A3602" s="5">
        <f>+'Net Hash Rate'!B3601</f>
        <v>43421</v>
      </c>
      <c r="B3602">
        <f>+'Net Hash Rate'!G3601</f>
        <v>5536.06982421875</v>
      </c>
      <c r="C3602">
        <v>4127.6654615196685</v>
      </c>
      <c r="D3602" s="25">
        <f t="shared" si="168"/>
        <v>1408.4043626990815</v>
      </c>
      <c r="E3602">
        <v>5491.768409008625</v>
      </c>
      <c r="F3602" s="25">
        <f t="shared" si="169"/>
        <v>44.301415210125015</v>
      </c>
      <c r="G3602">
        <v>10790.62630852948</v>
      </c>
      <c r="H3602" s="25">
        <f t="shared" si="170"/>
        <v>-5254.5564843107295</v>
      </c>
      <c r="K3602">
        <v>2.4779438213956055</v>
      </c>
      <c r="L3602">
        <v>3600</v>
      </c>
      <c r="M3602" s="25"/>
      <c r="O3602" s="25"/>
      <c r="Q3602" s="25"/>
    </row>
    <row r="3603" spans="1:17" x14ac:dyDescent="0.25">
      <c r="A3603" s="5">
        <f>+'Net Hash Rate'!B3602</f>
        <v>43422</v>
      </c>
      <c r="B3603">
        <f>+'Net Hash Rate'!G3602</f>
        <v>5582.7001953125</v>
      </c>
      <c r="C3603">
        <v>4131.9205614142638</v>
      </c>
      <c r="D3603" s="25">
        <f t="shared" si="168"/>
        <v>1450.7796338982362</v>
      </c>
      <c r="E3603">
        <v>5495.8678124141097</v>
      </c>
      <c r="F3603" s="25">
        <f t="shared" si="169"/>
        <v>86.832382898390279</v>
      </c>
      <c r="G3603">
        <v>10794.120908923012</v>
      </c>
      <c r="H3603" s="25">
        <f t="shared" si="170"/>
        <v>-5211.4207136105124</v>
      </c>
      <c r="K3603">
        <v>2.5527901601791196</v>
      </c>
      <c r="L3603">
        <v>3601</v>
      </c>
      <c r="M3603" s="25"/>
      <c r="O3603" s="25"/>
      <c r="Q3603" s="25"/>
    </row>
    <row r="3604" spans="1:17" x14ac:dyDescent="0.25">
      <c r="A3604" s="5">
        <f>+'Net Hash Rate'!B3603</f>
        <v>43423</v>
      </c>
      <c r="B3604">
        <f>+'Net Hash Rate'!G3603</f>
        <v>4785.14990234375</v>
      </c>
      <c r="C3604">
        <v>4003.643122983945</v>
      </c>
      <c r="D3604" s="25">
        <f t="shared" si="168"/>
        <v>781.50677935980502</v>
      </c>
      <c r="E3604">
        <v>5349.070934051485</v>
      </c>
      <c r="F3604" s="25">
        <f t="shared" si="169"/>
        <v>-563.92103170773498</v>
      </c>
      <c r="G3604">
        <v>10575.385266143345</v>
      </c>
      <c r="H3604" s="25">
        <f t="shared" si="170"/>
        <v>-5790.2353637995948</v>
      </c>
      <c r="K3604">
        <v>1.3940668202594344</v>
      </c>
      <c r="L3604">
        <v>3602</v>
      </c>
      <c r="M3604" s="25"/>
      <c r="O3604" s="25"/>
      <c r="Q3604" s="25"/>
    </row>
    <row r="3605" spans="1:17" x14ac:dyDescent="0.25">
      <c r="A3605" s="5">
        <f>+'Net Hash Rate'!B3604</f>
        <v>43424</v>
      </c>
      <c r="B3605">
        <f>+'Net Hash Rate'!G3604</f>
        <v>4413.7998046875</v>
      </c>
      <c r="C3605">
        <v>3909.1711724223956</v>
      </c>
      <c r="D3605" s="25">
        <f t="shared" si="168"/>
        <v>504.62863226510444</v>
      </c>
      <c r="E3605">
        <v>5232.7153208702175</v>
      </c>
      <c r="F3605" s="25">
        <f t="shared" si="169"/>
        <v>-818.91551618271751</v>
      </c>
      <c r="G3605">
        <v>10374.022565515783</v>
      </c>
      <c r="H3605" s="25">
        <f t="shared" si="170"/>
        <v>-5960.2227608282828</v>
      </c>
      <c r="K3605">
        <v>0.91504973132673573</v>
      </c>
      <c r="L3605">
        <v>3603</v>
      </c>
      <c r="M3605" s="25"/>
      <c r="O3605" s="25"/>
      <c r="Q3605" s="25"/>
    </row>
    <row r="3606" spans="1:17" x14ac:dyDescent="0.25">
      <c r="A3606" s="5">
        <f>+'Net Hash Rate'!B3605</f>
        <v>43425</v>
      </c>
      <c r="B3606">
        <f>+'Net Hash Rate'!G3605</f>
        <v>4574.35986328125</v>
      </c>
      <c r="C3606">
        <v>3937.5894326563507</v>
      </c>
      <c r="D3606" s="25">
        <f t="shared" si="168"/>
        <v>636.77043062489929</v>
      </c>
      <c r="E3606">
        <v>5265.8518552254836</v>
      </c>
      <c r="F3606" s="25">
        <f t="shared" si="169"/>
        <v>-691.49199194423363</v>
      </c>
      <c r="G3606">
        <v>10425.487235695282</v>
      </c>
      <c r="H3606" s="25">
        <f t="shared" si="170"/>
        <v>-5851.1273724140319</v>
      </c>
      <c r="K3606">
        <v>1.1505625752355548</v>
      </c>
      <c r="L3606">
        <v>3604</v>
      </c>
      <c r="M3606" s="25"/>
      <c r="O3606" s="25"/>
      <c r="Q3606" s="25"/>
    </row>
    <row r="3607" spans="1:17" x14ac:dyDescent="0.25">
      <c r="A3607" s="5">
        <f>+'Net Hash Rate'!B3606</f>
        <v>43426</v>
      </c>
      <c r="B3607">
        <f>+'Net Hash Rate'!G3606</f>
        <v>4289.68994140625</v>
      </c>
      <c r="C3607">
        <v>3950.2554779302714</v>
      </c>
      <c r="D3607" s="25">
        <f t="shared" si="168"/>
        <v>339.43446347597865</v>
      </c>
      <c r="E3607">
        <v>5294.21705538689</v>
      </c>
      <c r="F3607" s="25">
        <f t="shared" si="169"/>
        <v>-1004.52711398064</v>
      </c>
      <c r="G3607">
        <v>10514.835803017131</v>
      </c>
      <c r="H3607" s="25">
        <f t="shared" si="170"/>
        <v>-6225.1458616108812</v>
      </c>
      <c r="K3607">
        <v>0.60615029923996888</v>
      </c>
      <c r="L3607">
        <v>3605</v>
      </c>
      <c r="M3607" s="25"/>
      <c r="O3607" s="25"/>
      <c r="Q3607" s="25"/>
    </row>
    <row r="3608" spans="1:17" x14ac:dyDescent="0.25">
      <c r="A3608" s="5">
        <f>+'Net Hash Rate'!B3607</f>
        <v>43427</v>
      </c>
      <c r="B3608">
        <f>+'Net Hash Rate'!G3607</f>
        <v>4319.990234375</v>
      </c>
      <c r="C3608">
        <v>3959.1630389609554</v>
      </c>
      <c r="D3608" s="25">
        <f t="shared" si="168"/>
        <v>360.82719541404458</v>
      </c>
      <c r="E3608">
        <v>5305.3678808769955</v>
      </c>
      <c r="F3608" s="25">
        <f t="shared" si="169"/>
        <v>-985.37764650199551</v>
      </c>
      <c r="G3608">
        <v>10534.700589299855</v>
      </c>
      <c r="H3608" s="25">
        <f t="shared" si="170"/>
        <v>-6214.710354924855</v>
      </c>
      <c r="K3608">
        <v>0.64327897362273578</v>
      </c>
      <c r="L3608">
        <v>3606</v>
      </c>
      <c r="M3608" s="25"/>
      <c r="O3608" s="25"/>
      <c r="Q3608" s="25"/>
    </row>
    <row r="3609" spans="1:17" x14ac:dyDescent="0.25">
      <c r="A3609" s="5">
        <f>+'Net Hash Rate'!B3608</f>
        <v>43428</v>
      </c>
      <c r="B3609">
        <f>+'Net Hash Rate'!G3608</f>
        <v>3815.919921875</v>
      </c>
      <c r="C3609">
        <v>3929.369851479079</v>
      </c>
      <c r="D3609" s="25">
        <f t="shared" si="168"/>
        <v>-113.44992960407899</v>
      </c>
      <c r="E3609">
        <v>5283.4423332805936</v>
      </c>
      <c r="F3609" s="25">
        <f t="shared" si="169"/>
        <v>-1467.5224114055936</v>
      </c>
      <c r="G3609">
        <v>10543.336888838585</v>
      </c>
      <c r="H3609" s="25">
        <f t="shared" si="170"/>
        <v>-6727.4169669635849</v>
      </c>
      <c r="K3609">
        <v>-0.20108216857603795</v>
      </c>
      <c r="L3609">
        <v>3607</v>
      </c>
      <c r="M3609" s="25"/>
      <c r="O3609" s="25"/>
      <c r="Q3609" s="25"/>
    </row>
    <row r="3610" spans="1:17" x14ac:dyDescent="0.25">
      <c r="A3610" s="5">
        <f>+'Net Hash Rate'!B3609</f>
        <v>43429</v>
      </c>
      <c r="B3610">
        <f>+'Net Hash Rate'!G3609</f>
        <v>3976.570068359375</v>
      </c>
      <c r="C3610">
        <v>3935.0105068152211</v>
      </c>
      <c r="D3610" s="25">
        <f t="shared" si="168"/>
        <v>41.559561544153894</v>
      </c>
      <c r="E3610">
        <v>5285.1043465920629</v>
      </c>
      <c r="F3610" s="25">
        <f t="shared" si="169"/>
        <v>-1308.5342782326879</v>
      </c>
      <c r="G3610">
        <v>10529.543867205206</v>
      </c>
      <c r="H3610" s="25">
        <f t="shared" si="170"/>
        <v>-6552.973798845831</v>
      </c>
      <c r="K3610">
        <v>7.3878529600918647E-2</v>
      </c>
      <c r="L3610">
        <v>3608</v>
      </c>
      <c r="M3610" s="25"/>
      <c r="O3610" s="25"/>
      <c r="Q3610" s="25"/>
    </row>
    <row r="3611" spans="1:17" x14ac:dyDescent="0.25">
      <c r="A3611" s="5">
        <f>+'Net Hash Rate'!B3610</f>
        <v>43430</v>
      </c>
      <c r="B3611">
        <f>+'Net Hash Rate'!G3610</f>
        <v>3761.419921875</v>
      </c>
      <c r="C3611">
        <v>3886.9864942468162</v>
      </c>
      <c r="D3611" s="25">
        <f t="shared" si="168"/>
        <v>-125.56657237181616</v>
      </c>
      <c r="E3611">
        <v>5226.9627037696791</v>
      </c>
      <c r="F3611" s="25">
        <f t="shared" si="169"/>
        <v>-1465.5427818946791</v>
      </c>
      <c r="G3611">
        <v>10432.100289661243</v>
      </c>
      <c r="H3611" s="25">
        <f t="shared" si="170"/>
        <v>-6670.6803677862426</v>
      </c>
      <c r="K3611">
        <v>-0.22489934638441397</v>
      </c>
      <c r="L3611">
        <v>3609</v>
      </c>
      <c r="M3611" s="25"/>
      <c r="O3611" s="25"/>
      <c r="Q3611" s="25"/>
    </row>
    <row r="3612" spans="1:17" x14ac:dyDescent="0.25">
      <c r="A3612" s="5">
        <f>+'Net Hash Rate'!B3611</f>
        <v>43431</v>
      </c>
      <c r="B3612">
        <f>+'Net Hash Rate'!G3611</f>
        <v>3800.199951171875</v>
      </c>
      <c r="C3612">
        <v>3906.240056033756</v>
      </c>
      <c r="D3612" s="25">
        <f t="shared" si="168"/>
        <v>-106.04010486188099</v>
      </c>
      <c r="E3612">
        <v>5252.0846208952698</v>
      </c>
      <c r="F3612" s="25">
        <f t="shared" si="169"/>
        <v>-1451.8846697233948</v>
      </c>
      <c r="G3612">
        <v>10480.017833099826</v>
      </c>
      <c r="H3612" s="25">
        <f t="shared" si="170"/>
        <v>-6679.817881927951</v>
      </c>
      <c r="K3612">
        <v>-0.18909780394640313</v>
      </c>
      <c r="L3612">
        <v>3610</v>
      </c>
      <c r="M3612" s="25"/>
      <c r="O3612" s="25"/>
      <c r="Q3612" s="25"/>
    </row>
    <row r="3613" spans="1:17" x14ac:dyDescent="0.25">
      <c r="A3613" s="5">
        <f>+'Net Hash Rate'!B3612</f>
        <v>43432</v>
      </c>
      <c r="B3613">
        <f>+'Net Hash Rate'!G3612</f>
        <v>4241.580078125</v>
      </c>
      <c r="C3613">
        <v>3937.6132210244432</v>
      </c>
      <c r="D3613" s="25">
        <f t="shared" si="168"/>
        <v>303.96685710055681</v>
      </c>
      <c r="E3613">
        <v>5278.5858548641381</v>
      </c>
      <c r="F3613" s="25">
        <f t="shared" si="169"/>
        <v>-1037.0057767391381</v>
      </c>
      <c r="G3613">
        <v>10487.594051014417</v>
      </c>
      <c r="H3613" s="25">
        <f t="shared" si="170"/>
        <v>-6246.0139728894173</v>
      </c>
      <c r="K3613">
        <v>0.5440233742522006</v>
      </c>
      <c r="L3613">
        <v>3611</v>
      </c>
      <c r="M3613" s="25"/>
      <c r="O3613" s="25"/>
      <c r="Q3613" s="25"/>
    </row>
    <row r="3614" spans="1:17" x14ac:dyDescent="0.25">
      <c r="A3614" s="5">
        <f>+'Net Hash Rate'!B3613</f>
        <v>43433</v>
      </c>
      <c r="B3614">
        <f>+'Net Hash Rate'!G3613</f>
        <v>4263.8798828125</v>
      </c>
      <c r="C3614">
        <v>3911.457463865775</v>
      </c>
      <c r="D3614" s="25">
        <f t="shared" si="168"/>
        <v>352.42241894672497</v>
      </c>
      <c r="E3614">
        <v>5241.5961763830655</v>
      </c>
      <c r="F3614" s="25">
        <f t="shared" si="169"/>
        <v>-977.71629357056554</v>
      </c>
      <c r="G3614">
        <v>10408.520005156479</v>
      </c>
      <c r="H3614" s="25">
        <f t="shared" si="170"/>
        <v>-6144.6401223439789</v>
      </c>
      <c r="K3614">
        <v>0.63588391008591172</v>
      </c>
      <c r="L3614">
        <v>3612</v>
      </c>
      <c r="M3614" s="25"/>
      <c r="O3614" s="25"/>
      <c r="Q3614" s="25"/>
    </row>
    <row r="3615" spans="1:17" x14ac:dyDescent="0.25">
      <c r="A3615" s="5">
        <f>+'Net Hash Rate'!B3614</f>
        <v>43434</v>
      </c>
      <c r="B3615">
        <f>+'Net Hash Rate'!G3614</f>
        <v>3992.159912109375</v>
      </c>
      <c r="C3615">
        <v>3890.213151179702</v>
      </c>
      <c r="D3615" s="25">
        <f t="shared" si="168"/>
        <v>101.94676092967302</v>
      </c>
      <c r="E3615">
        <v>5222.6142698069134</v>
      </c>
      <c r="F3615" s="25">
        <f t="shared" si="169"/>
        <v>-1230.4543576975384</v>
      </c>
      <c r="G3615">
        <v>10398.326415114314</v>
      </c>
      <c r="H3615" s="25">
        <f t="shared" si="170"/>
        <v>-6406.1665030049389</v>
      </c>
      <c r="K3615">
        <v>0.1836325584020074</v>
      </c>
      <c r="L3615">
        <v>3613</v>
      </c>
      <c r="M3615" s="25"/>
      <c r="O3615" s="25"/>
      <c r="Q3615" s="25"/>
    </row>
    <row r="3616" spans="1:17" x14ac:dyDescent="0.25">
      <c r="A3616" s="5">
        <f>+'Net Hash Rate'!B3615</f>
        <v>43435</v>
      </c>
      <c r="B3616">
        <f>+'Net Hash Rate'!G3615</f>
        <v>4165.60986328125</v>
      </c>
      <c r="C3616">
        <v>3948.4262690546334</v>
      </c>
      <c r="D3616" s="25">
        <f t="shared" si="168"/>
        <v>217.18359422661661</v>
      </c>
      <c r="E3616">
        <v>5296.4254331638103</v>
      </c>
      <c r="F3616" s="25">
        <f t="shared" si="169"/>
        <v>-1130.8155698825603</v>
      </c>
      <c r="G3616">
        <v>10532.728186145912</v>
      </c>
      <c r="H3616" s="25">
        <f t="shared" si="170"/>
        <v>-6367.1183228646623</v>
      </c>
      <c r="K3616">
        <v>0.38667726213935855</v>
      </c>
      <c r="L3616">
        <v>3614</v>
      </c>
      <c r="M3616" s="25"/>
      <c r="O3616" s="25"/>
      <c r="Q3616" s="25"/>
    </row>
    <row r="3617" spans="1:17" x14ac:dyDescent="0.25">
      <c r="A3617" s="5">
        <f>+'Net Hash Rate'!B3616</f>
        <v>43436</v>
      </c>
      <c r="B3617">
        <f>+'Net Hash Rate'!G3616</f>
        <v>4116.60986328125</v>
      </c>
      <c r="C3617">
        <v>3955.6478364233244</v>
      </c>
      <c r="D3617" s="25">
        <f t="shared" si="168"/>
        <v>160.96202685792559</v>
      </c>
      <c r="E3617">
        <v>5308.2734121797976</v>
      </c>
      <c r="F3617" s="25">
        <f t="shared" si="169"/>
        <v>-1191.6635488985476</v>
      </c>
      <c r="G3617">
        <v>10562.547461205821</v>
      </c>
      <c r="H3617" s="25">
        <f t="shared" si="170"/>
        <v>-6445.9375979245706</v>
      </c>
      <c r="K3617">
        <v>0.28559926071409852</v>
      </c>
      <c r="L3617">
        <v>3615</v>
      </c>
      <c r="M3617" s="25"/>
      <c r="O3617" s="25"/>
      <c r="Q3617" s="25"/>
    </row>
    <row r="3618" spans="1:17" x14ac:dyDescent="0.25">
      <c r="A3618" s="5">
        <f>+'Net Hash Rate'!B3617</f>
        <v>43437</v>
      </c>
      <c r="B3618">
        <f>+'Net Hash Rate'!G3617</f>
        <v>3855.679931640625</v>
      </c>
      <c r="C3618">
        <v>3376.1328844051563</v>
      </c>
      <c r="D3618" s="25">
        <f t="shared" si="168"/>
        <v>479.54704723546865</v>
      </c>
      <c r="E3618">
        <v>4517.5351324816183</v>
      </c>
      <c r="F3618" s="25">
        <f t="shared" si="169"/>
        <v>-661.85520084099335</v>
      </c>
      <c r="G3618">
        <v>8951.3121651346428</v>
      </c>
      <c r="H3618" s="25">
        <f t="shared" si="170"/>
        <v>-5095.6322334940178</v>
      </c>
      <c r="K3618">
        <v>1.0083324395976001</v>
      </c>
      <c r="L3618">
        <v>3616</v>
      </c>
      <c r="M3618" s="25"/>
      <c r="O3618" s="25"/>
      <c r="Q3618" s="25"/>
    </row>
    <row r="3619" spans="1:17" x14ac:dyDescent="0.25">
      <c r="A3619" s="5">
        <f>+'Net Hash Rate'!B3618</f>
        <v>43438</v>
      </c>
      <c r="B3619">
        <f>+'Net Hash Rate'!G3618</f>
        <v>3929.6298828125</v>
      </c>
      <c r="C3619">
        <v>3393.2381687401289</v>
      </c>
      <c r="D3619" s="25">
        <f t="shared" si="168"/>
        <v>536.39171407237109</v>
      </c>
      <c r="E3619">
        <v>4538.3465212970932</v>
      </c>
      <c r="F3619" s="25">
        <f t="shared" si="169"/>
        <v>-608.7166384845932</v>
      </c>
      <c r="G3619">
        <v>8986.5199168046147</v>
      </c>
      <c r="H3619" s="25">
        <f t="shared" si="170"/>
        <v>-5056.8900339921147</v>
      </c>
      <c r="K3619">
        <v>1.1242081248461133</v>
      </c>
      <c r="L3619">
        <v>3617</v>
      </c>
      <c r="M3619" s="25"/>
      <c r="O3619" s="25"/>
      <c r="Q3619" s="25"/>
    </row>
    <row r="3620" spans="1:17" x14ac:dyDescent="0.25">
      <c r="A3620" s="5">
        <f>+'Net Hash Rate'!B3619</f>
        <v>43439</v>
      </c>
      <c r="B3620">
        <f>+'Net Hash Rate'!G3619</f>
        <v>3722.389892578125</v>
      </c>
      <c r="C3620">
        <v>3377.8079757026471</v>
      </c>
      <c r="D3620" s="25">
        <f t="shared" si="168"/>
        <v>344.58191687547787</v>
      </c>
      <c r="E3620">
        <v>4524.936803411626</v>
      </c>
      <c r="F3620" s="25">
        <f t="shared" si="169"/>
        <v>-802.54691083350099</v>
      </c>
      <c r="G3620">
        <v>8980.9587346471653</v>
      </c>
      <c r="H3620" s="25">
        <f t="shared" si="170"/>
        <v>-5258.5688420690403</v>
      </c>
      <c r="K3620">
        <v>0.72092739762525648</v>
      </c>
      <c r="L3620">
        <v>3618</v>
      </c>
      <c r="M3620" s="25"/>
      <c r="O3620" s="25"/>
      <c r="Q3620" s="25"/>
    </row>
    <row r="3621" spans="1:17" x14ac:dyDescent="0.25">
      <c r="A3621" s="5">
        <f>+'Net Hash Rate'!B3620</f>
        <v>43440</v>
      </c>
      <c r="B3621">
        <f>+'Net Hash Rate'!G3620</f>
        <v>3466.14990234375</v>
      </c>
      <c r="C3621">
        <v>3349.336773211101</v>
      </c>
      <c r="D3621" s="25">
        <f t="shared" si="168"/>
        <v>116.81312913264901</v>
      </c>
      <c r="E3621">
        <v>4495.3789151073934</v>
      </c>
      <c r="F3621" s="25">
        <f t="shared" si="169"/>
        <v>-1029.2290127636434</v>
      </c>
      <c r="G3621">
        <v>8947.1796153035502</v>
      </c>
      <c r="H3621" s="25">
        <f t="shared" si="170"/>
        <v>-5481.0297129598002</v>
      </c>
      <c r="K3621">
        <v>0.24462582977487687</v>
      </c>
      <c r="L3621">
        <v>3619</v>
      </c>
      <c r="M3621" s="25"/>
      <c r="O3621" s="25"/>
      <c r="Q3621" s="25"/>
    </row>
    <row r="3622" spans="1:17" x14ac:dyDescent="0.25">
      <c r="A3622" s="5">
        <f>+'Net Hash Rate'!B3621</f>
        <v>43441</v>
      </c>
      <c r="B3622">
        <f>+'Net Hash Rate'!G3621</f>
        <v>3404.4599609375</v>
      </c>
      <c r="C3622">
        <v>3327.6038770593063</v>
      </c>
      <c r="D3622" s="25">
        <f t="shared" si="168"/>
        <v>76.856083878193658</v>
      </c>
      <c r="E3622">
        <v>4467.7057791044508</v>
      </c>
      <c r="F3622" s="25">
        <f t="shared" si="169"/>
        <v>-1063.2458181669508</v>
      </c>
      <c r="G3622">
        <v>8896.4316175988297</v>
      </c>
      <c r="H3622" s="25">
        <f t="shared" si="170"/>
        <v>-5491.9716566613297</v>
      </c>
      <c r="K3622">
        <v>0.16178781999818614</v>
      </c>
      <c r="L3622">
        <v>3620</v>
      </c>
      <c r="M3622" s="25"/>
      <c r="O3622" s="25"/>
      <c r="Q3622" s="25"/>
    </row>
    <row r="3623" spans="1:17" x14ac:dyDescent="0.25">
      <c r="A3623" s="5">
        <f>+'Net Hash Rate'!B3622</f>
        <v>43442</v>
      </c>
      <c r="B3623">
        <f>+'Net Hash Rate'!G3622</f>
        <v>3433.360107421875</v>
      </c>
      <c r="C3623">
        <v>3357.5699086564605</v>
      </c>
      <c r="D3623" s="25">
        <f t="shared" si="168"/>
        <v>75.790198765414516</v>
      </c>
      <c r="E3623">
        <v>4508.0058538466801</v>
      </c>
      <c r="F3623" s="25">
        <f t="shared" si="169"/>
        <v>-1074.6457464248051</v>
      </c>
      <c r="G3623">
        <v>8976.8742829380881</v>
      </c>
      <c r="H3623" s="25">
        <f t="shared" si="170"/>
        <v>-5543.5141755162131</v>
      </c>
      <c r="K3623">
        <v>0.15811091247406822</v>
      </c>
      <c r="L3623">
        <v>3621</v>
      </c>
      <c r="M3623" s="25"/>
      <c r="O3623" s="25"/>
      <c r="Q3623" s="25"/>
    </row>
    <row r="3624" spans="1:17" x14ac:dyDescent="0.25">
      <c r="A3624" s="5">
        <f>+'Net Hash Rate'!B3623</f>
        <v>43443</v>
      </c>
      <c r="B3624">
        <f>+'Net Hash Rate'!G3623</f>
        <v>3566.340087890625</v>
      </c>
      <c r="C3624">
        <v>3375.7921707885762</v>
      </c>
      <c r="D3624" s="25">
        <f t="shared" si="168"/>
        <v>190.54791710204881</v>
      </c>
      <c r="E3624">
        <v>4528.107548895794</v>
      </c>
      <c r="F3624" s="25">
        <f t="shared" si="169"/>
        <v>-961.76746100516903</v>
      </c>
      <c r="G3624">
        <v>9004.2766351532773</v>
      </c>
      <c r="H3624" s="25">
        <f t="shared" si="170"/>
        <v>-5437.9365472626523</v>
      </c>
      <c r="K3624">
        <v>0.39686617894147835</v>
      </c>
      <c r="L3624">
        <v>3622</v>
      </c>
      <c r="M3624" s="25"/>
      <c r="O3624" s="25"/>
      <c r="Q3624" s="25"/>
    </row>
    <row r="3625" spans="1:17" x14ac:dyDescent="0.25">
      <c r="A3625" s="5">
        <f>+'Net Hash Rate'!B3624</f>
        <v>43444</v>
      </c>
      <c r="B3625">
        <f>+'Net Hash Rate'!G3624</f>
        <v>3447.340087890625</v>
      </c>
      <c r="C3625">
        <v>3350.2849367161184</v>
      </c>
      <c r="D3625" s="25">
        <f t="shared" si="168"/>
        <v>97.055151174506591</v>
      </c>
      <c r="E3625">
        <v>4497.4068720707974</v>
      </c>
      <c r="F3625" s="25">
        <f t="shared" si="169"/>
        <v>-1050.0667841801724</v>
      </c>
      <c r="G3625">
        <v>8953.4020299560525</v>
      </c>
      <c r="H3625" s="25">
        <f t="shared" si="170"/>
        <v>-5506.0619420654275</v>
      </c>
      <c r="K3625">
        <v>0.20305806701080403</v>
      </c>
      <c r="L3625">
        <v>3623</v>
      </c>
      <c r="M3625" s="25"/>
      <c r="O3625" s="25"/>
      <c r="Q3625" s="25"/>
    </row>
    <row r="3626" spans="1:17" x14ac:dyDescent="0.25">
      <c r="A3626" s="5">
        <f>+'Net Hash Rate'!B3625</f>
        <v>43445</v>
      </c>
      <c r="B3626">
        <f>+'Net Hash Rate'!G3625</f>
        <v>3378.110107421875</v>
      </c>
      <c r="C3626">
        <v>3342.2259482997906</v>
      </c>
      <c r="D3626" s="25">
        <f t="shared" si="168"/>
        <v>35.884159122084384</v>
      </c>
      <c r="E3626">
        <v>4488.9143127377256</v>
      </c>
      <c r="F3626" s="25">
        <f t="shared" si="169"/>
        <v>-1110.8042053158506</v>
      </c>
      <c r="G3626">
        <v>8943.2252643968768</v>
      </c>
      <c r="H3626" s="25">
        <f t="shared" si="170"/>
        <v>-5565.1151569750018</v>
      </c>
      <c r="K3626">
        <v>7.5104958386158105E-2</v>
      </c>
      <c r="L3626">
        <v>3624</v>
      </c>
      <c r="M3626" s="25"/>
      <c r="O3626" s="25"/>
      <c r="Q3626" s="25"/>
    </row>
    <row r="3627" spans="1:17" x14ac:dyDescent="0.25">
      <c r="A3627" s="5">
        <f>+'Net Hash Rate'!B3626</f>
        <v>43446</v>
      </c>
      <c r="B3627">
        <f>+'Net Hash Rate'!G3626</f>
        <v>3465.340087890625</v>
      </c>
      <c r="C3627">
        <v>3350.1923061012835</v>
      </c>
      <c r="D3627" s="25">
        <f t="shared" si="168"/>
        <v>115.14778178934148</v>
      </c>
      <c r="E3627">
        <v>4496.5918853402754</v>
      </c>
      <c r="F3627" s="25">
        <f t="shared" si="169"/>
        <v>-1031.2517974496504</v>
      </c>
      <c r="G3627">
        <v>8949.7810508941402</v>
      </c>
      <c r="H3627" s="25">
        <f t="shared" si="170"/>
        <v>-5484.4409630035152</v>
      </c>
      <c r="K3627">
        <v>0.24106313479098937</v>
      </c>
      <c r="L3627">
        <v>3625</v>
      </c>
      <c r="M3627" s="25"/>
      <c r="O3627" s="25"/>
      <c r="Q3627" s="25"/>
    </row>
    <row r="3628" spans="1:17" x14ac:dyDescent="0.25">
      <c r="A3628" s="5">
        <f>+'Net Hash Rate'!B3627</f>
        <v>43447</v>
      </c>
      <c r="B3628">
        <f>+'Net Hash Rate'!G3627</f>
        <v>3292.090087890625</v>
      </c>
      <c r="C3628">
        <v>3336.2397746914658</v>
      </c>
      <c r="D3628" s="25">
        <f t="shared" si="168"/>
        <v>-44.149686800840755</v>
      </c>
      <c r="E3628">
        <v>4483.9265165135766</v>
      </c>
      <c r="F3628" s="25">
        <f t="shared" si="169"/>
        <v>-1191.8364286229516</v>
      </c>
      <c r="G3628">
        <v>8942.1156651215733</v>
      </c>
      <c r="H3628" s="25">
        <f t="shared" si="170"/>
        <v>-5650.0255772309483</v>
      </c>
      <c r="K3628">
        <v>-9.2324189572660156E-2</v>
      </c>
      <c r="L3628">
        <v>3626</v>
      </c>
      <c r="M3628" s="25"/>
      <c r="O3628" s="25"/>
      <c r="Q3628" s="25"/>
    </row>
    <row r="3629" spans="1:17" x14ac:dyDescent="0.25">
      <c r="A3629" s="5">
        <f>+'Net Hash Rate'!B3628</f>
        <v>43448</v>
      </c>
      <c r="B3629">
        <f>+'Net Hash Rate'!G3628</f>
        <v>3223.760009765625</v>
      </c>
      <c r="C3629">
        <v>3327.8187923202477</v>
      </c>
      <c r="D3629" s="25">
        <f t="shared" si="168"/>
        <v>-104.05878255462267</v>
      </c>
      <c r="E3629">
        <v>4474.8994554257551</v>
      </c>
      <c r="F3629" s="25">
        <f t="shared" si="169"/>
        <v>-1251.1394456601301</v>
      </c>
      <c r="G3629">
        <v>8930.7342912590993</v>
      </c>
      <c r="H3629" s="25">
        <f t="shared" si="170"/>
        <v>-5706.9742814934743</v>
      </c>
      <c r="K3629">
        <v>-0.21771884590484195</v>
      </c>
      <c r="L3629">
        <v>3627</v>
      </c>
      <c r="M3629" s="25"/>
      <c r="O3629" s="25"/>
      <c r="Q3629" s="25"/>
    </row>
    <row r="3630" spans="1:17" x14ac:dyDescent="0.25">
      <c r="A3630" s="5">
        <f>+'Net Hash Rate'!B3629</f>
        <v>43449</v>
      </c>
      <c r="B3630">
        <f>+'Net Hash Rate'!G3629</f>
        <v>3214.389892578125</v>
      </c>
      <c r="C3630">
        <v>3337.6516182951937</v>
      </c>
      <c r="D3630" s="25">
        <f t="shared" si="168"/>
        <v>-123.26172571706866</v>
      </c>
      <c r="E3630">
        <v>4488.84278139052</v>
      </c>
      <c r="F3630" s="25">
        <f t="shared" si="169"/>
        <v>-1274.452888812395</v>
      </c>
      <c r="G3630">
        <v>8960.644854434322</v>
      </c>
      <c r="H3630" s="25">
        <f t="shared" si="170"/>
        <v>-5746.254961856197</v>
      </c>
      <c r="K3630">
        <v>-0.2569756884908177</v>
      </c>
      <c r="L3630">
        <v>3628</v>
      </c>
      <c r="M3630" s="25"/>
      <c r="O3630" s="25"/>
      <c r="Q3630" s="25"/>
    </row>
    <row r="3631" spans="1:17" x14ac:dyDescent="0.25">
      <c r="A3631" s="5">
        <f>+'Net Hash Rate'!B3630</f>
        <v>43450</v>
      </c>
      <c r="B3631">
        <f>+'Net Hash Rate'!G3630</f>
        <v>3229.169921875</v>
      </c>
      <c r="C3631">
        <v>3336.9150020509937</v>
      </c>
      <c r="D3631" s="25">
        <f t="shared" si="168"/>
        <v>-107.74508017599373</v>
      </c>
      <c r="E3631">
        <v>4487.2609163737188</v>
      </c>
      <c r="F3631" s="25">
        <f t="shared" si="169"/>
        <v>-1258.0909944987188</v>
      </c>
      <c r="G3631">
        <v>8955.7796205603481</v>
      </c>
      <c r="H3631" s="25">
        <f t="shared" si="170"/>
        <v>-5726.6096986853481</v>
      </c>
      <c r="K3631">
        <v>-0.22479168153053614</v>
      </c>
      <c r="L3631">
        <v>3629</v>
      </c>
      <c r="M3631" s="25"/>
      <c r="O3631" s="25"/>
      <c r="Q3631" s="25"/>
    </row>
    <row r="3632" spans="1:17" x14ac:dyDescent="0.25">
      <c r="A3632" s="5">
        <f>+'Net Hash Rate'!B3631</f>
        <v>43451</v>
      </c>
      <c r="B3632">
        <f>+'Net Hash Rate'!G3631</f>
        <v>3540.199951171875</v>
      </c>
      <c r="C3632">
        <v>3366.7306690869582</v>
      </c>
      <c r="D3632" s="25">
        <f t="shared" si="168"/>
        <v>173.46928208491681</v>
      </c>
      <c r="E3632">
        <v>4516.58524878343</v>
      </c>
      <c r="F3632" s="25">
        <f t="shared" si="169"/>
        <v>-976.38529761155496</v>
      </c>
      <c r="G3632">
        <v>8983.1953636143789</v>
      </c>
      <c r="H3632" s="25">
        <f t="shared" si="170"/>
        <v>-5442.9954124425039</v>
      </c>
      <c r="K3632">
        <v>0.3620686340299647</v>
      </c>
      <c r="L3632">
        <v>3630</v>
      </c>
      <c r="M3632" s="25"/>
      <c r="O3632" s="25"/>
      <c r="Q3632" s="25"/>
    </row>
    <row r="3633" spans="1:17" x14ac:dyDescent="0.25">
      <c r="A3633" s="5">
        <f>+'Net Hash Rate'!B3632</f>
        <v>43452</v>
      </c>
      <c r="B3633">
        <f>+'Net Hash Rate'!G3632</f>
        <v>3703.800048828125</v>
      </c>
      <c r="C3633">
        <v>3077.8245008275985</v>
      </c>
      <c r="D3633" s="25">
        <f t="shared" si="168"/>
        <v>625.97554800052649</v>
      </c>
      <c r="E3633">
        <v>4111.1688175700938</v>
      </c>
      <c r="F3633" s="25">
        <f t="shared" si="169"/>
        <v>-407.36876874196878</v>
      </c>
      <c r="G3633">
        <v>8125.1948159563181</v>
      </c>
      <c r="H3633" s="25">
        <f t="shared" si="170"/>
        <v>-4421.3947671281931</v>
      </c>
      <c r="K3633">
        <v>1.4538632388643014</v>
      </c>
      <c r="L3633">
        <v>3631</v>
      </c>
      <c r="M3633" s="25"/>
      <c r="O3633" s="25"/>
      <c r="Q3633" s="25"/>
    </row>
    <row r="3634" spans="1:17" x14ac:dyDescent="0.25">
      <c r="A3634" s="5">
        <f>+'Net Hash Rate'!B3633</f>
        <v>43453</v>
      </c>
      <c r="B3634">
        <f>+'Net Hash Rate'!G3633</f>
        <v>3724.989990234375</v>
      </c>
      <c r="C3634">
        <v>3076.3767607186651</v>
      </c>
      <c r="D3634" s="25">
        <f t="shared" si="168"/>
        <v>648.61322951570992</v>
      </c>
      <c r="E3634">
        <v>4108.3597699360653</v>
      </c>
      <c r="F3634" s="25">
        <f t="shared" si="169"/>
        <v>-383.36977970169028</v>
      </c>
      <c r="G3634">
        <v>8117.0977692410524</v>
      </c>
      <c r="H3634" s="25">
        <f t="shared" si="170"/>
        <v>-4392.1077790066774</v>
      </c>
      <c r="K3634">
        <v>1.5084276939968224</v>
      </c>
      <c r="L3634">
        <v>3632</v>
      </c>
      <c r="M3634" s="25"/>
      <c r="O3634" s="25"/>
      <c r="Q3634" s="25"/>
    </row>
    <row r="3635" spans="1:17" x14ac:dyDescent="0.25">
      <c r="A3635" s="5">
        <f>+'Net Hash Rate'!B3634</f>
        <v>43454</v>
      </c>
      <c r="B3635">
        <f>+'Net Hash Rate'!G3634</f>
        <v>4107.68994140625</v>
      </c>
      <c r="C3635">
        <v>3117.3939770557026</v>
      </c>
      <c r="D3635" s="25">
        <f t="shared" si="168"/>
        <v>990.29596435054737</v>
      </c>
      <c r="E3635">
        <v>4150.4255120835533</v>
      </c>
      <c r="F3635" s="25">
        <f t="shared" si="169"/>
        <v>-42.735570677303258</v>
      </c>
      <c r="G3635">
        <v>8163.2365098992432</v>
      </c>
      <c r="H3635" s="25">
        <f t="shared" si="170"/>
        <v>-4055.5465684929932</v>
      </c>
      <c r="K3635">
        <v>2.3007141929866033</v>
      </c>
      <c r="L3635">
        <v>3633</v>
      </c>
      <c r="M3635" s="25"/>
      <c r="O3635" s="25"/>
      <c r="Q3635" s="25"/>
    </row>
    <row r="3636" spans="1:17" x14ac:dyDescent="0.25">
      <c r="A3636" s="5">
        <f>+'Net Hash Rate'!B3635</f>
        <v>43455</v>
      </c>
      <c r="B3636">
        <f>+'Net Hash Rate'!G3635</f>
        <v>3886.300048828125</v>
      </c>
      <c r="C3636">
        <v>3091.0051036596078</v>
      </c>
      <c r="D3636" s="25">
        <f t="shared" si="168"/>
        <v>795.29494516851719</v>
      </c>
      <c r="E3636">
        <v>4122.4145948643327</v>
      </c>
      <c r="F3636" s="25">
        <f t="shared" si="169"/>
        <v>-236.11454603620768</v>
      </c>
      <c r="G3636">
        <v>8128.9247634490875</v>
      </c>
      <c r="H3636" s="25">
        <f t="shared" si="170"/>
        <v>-4242.6247146209625</v>
      </c>
      <c r="K3636">
        <v>1.8505820284579659</v>
      </c>
      <c r="L3636">
        <v>3634</v>
      </c>
      <c r="M3636" s="25"/>
      <c r="O3636" s="25"/>
      <c r="Q3636" s="25"/>
    </row>
    <row r="3637" spans="1:17" x14ac:dyDescent="0.25">
      <c r="A3637" s="5">
        <f>+'Net Hash Rate'!B3636</f>
        <v>43456</v>
      </c>
      <c r="B3637">
        <f>+'Net Hash Rate'!G3636</f>
        <v>4031.89990234375</v>
      </c>
      <c r="C3637">
        <v>3129.232835952912</v>
      </c>
      <c r="D3637" s="25">
        <f t="shared" si="168"/>
        <v>902.66706639083804</v>
      </c>
      <c r="E3637">
        <v>4169.6755434724973</v>
      </c>
      <c r="F3637" s="25">
        <f t="shared" si="169"/>
        <v>-137.77564112874734</v>
      </c>
      <c r="G3637">
        <v>8211.2752408323249</v>
      </c>
      <c r="H3637" s="25">
        <f t="shared" si="170"/>
        <v>-4179.3753384885749</v>
      </c>
      <c r="K3637">
        <v>2.0821914976007725</v>
      </c>
      <c r="L3637">
        <v>3635</v>
      </c>
      <c r="M3637" s="25"/>
      <c r="O3637" s="25"/>
      <c r="Q3637" s="25"/>
    </row>
    <row r="3638" spans="1:17" x14ac:dyDescent="0.25">
      <c r="A3638" s="5">
        <f>+'Net Hash Rate'!B3637</f>
        <v>43457</v>
      </c>
      <c r="B3638">
        <f>+'Net Hash Rate'!G3637</f>
        <v>3987.8798828125</v>
      </c>
      <c r="C3638">
        <v>3128.3222721873403</v>
      </c>
      <c r="D3638" s="25">
        <f t="shared" si="168"/>
        <v>859.55761062515967</v>
      </c>
      <c r="E3638">
        <v>4170.0975491515692</v>
      </c>
      <c r="F3638" s="25">
        <f t="shared" si="169"/>
        <v>-182.21766633906918</v>
      </c>
      <c r="G3638">
        <v>8216.873612519119</v>
      </c>
      <c r="H3638" s="25">
        <f t="shared" si="170"/>
        <v>-4228.993729706619</v>
      </c>
      <c r="K3638">
        <v>1.9802142660861108</v>
      </c>
      <c r="L3638">
        <v>3636</v>
      </c>
      <c r="M3638" s="25"/>
      <c r="O3638" s="25"/>
      <c r="Q3638" s="25"/>
    </row>
    <row r="3639" spans="1:17" x14ac:dyDescent="0.25">
      <c r="A3639" s="5">
        <f>+'Net Hash Rate'!B3638</f>
        <v>43458</v>
      </c>
      <c r="B3639">
        <f>+'Net Hash Rate'!G3638</f>
        <v>4069.81005859375</v>
      </c>
      <c r="C3639">
        <v>3122.0431691451836</v>
      </c>
      <c r="D3639" s="25">
        <f t="shared" si="168"/>
        <v>947.76688944856642</v>
      </c>
      <c r="E3639">
        <v>4158.2949040325275</v>
      </c>
      <c r="F3639" s="25">
        <f t="shared" si="169"/>
        <v>-88.484845438777484</v>
      </c>
      <c r="G3639">
        <v>8183.6147682024211</v>
      </c>
      <c r="H3639" s="25">
        <f t="shared" si="170"/>
        <v>-4113.8047096086711</v>
      </c>
      <c r="K3639">
        <v>2.195065598538029</v>
      </c>
      <c r="L3639">
        <v>3637</v>
      </c>
      <c r="M3639" s="25"/>
      <c r="O3639" s="25"/>
      <c r="Q3639" s="25"/>
    </row>
    <row r="3640" spans="1:17" x14ac:dyDescent="0.25">
      <c r="A3640" s="5">
        <f>+'Net Hash Rate'!B3639</f>
        <v>43459</v>
      </c>
      <c r="B3640">
        <f>+'Net Hash Rate'!G3639</f>
        <v>3823.06005859375</v>
      </c>
      <c r="C3640">
        <v>3104.4814679143915</v>
      </c>
      <c r="D3640" s="25">
        <f t="shared" si="168"/>
        <v>718.57859067935851</v>
      </c>
      <c r="E3640">
        <v>4143.4481197159939</v>
      </c>
      <c r="F3640" s="25">
        <f t="shared" si="169"/>
        <v>-320.38806112224393</v>
      </c>
      <c r="G3640">
        <v>8179.3140786393151</v>
      </c>
      <c r="H3640" s="25">
        <f t="shared" si="170"/>
        <v>-4356.2540200455651</v>
      </c>
      <c r="K3640">
        <v>1.6599075770526104</v>
      </c>
      <c r="L3640">
        <v>3638</v>
      </c>
      <c r="M3640" s="25"/>
      <c r="O3640" s="25"/>
      <c r="Q3640" s="25"/>
    </row>
    <row r="3641" spans="1:17" x14ac:dyDescent="0.25">
      <c r="A3641" s="5">
        <f>+'Net Hash Rate'!B3640</f>
        <v>43460</v>
      </c>
      <c r="B3641">
        <f>+'Net Hash Rate'!G3640</f>
        <v>3809.18994140625</v>
      </c>
      <c r="C3641">
        <v>3104.8711920420224</v>
      </c>
      <c r="D3641" s="25">
        <f t="shared" si="168"/>
        <v>704.31874936422764</v>
      </c>
      <c r="E3641">
        <v>4144.5159666609024</v>
      </c>
      <c r="F3641" s="25">
        <f t="shared" si="169"/>
        <v>-335.32602525465245</v>
      </c>
      <c r="G3641">
        <v>8183.0160936679404</v>
      </c>
      <c r="H3641" s="25">
        <f t="shared" si="170"/>
        <v>-4373.8261522616904</v>
      </c>
      <c r="K3641">
        <v>1.625906309290891</v>
      </c>
      <c r="L3641">
        <v>3639</v>
      </c>
      <c r="M3641" s="25"/>
      <c r="O3641" s="25"/>
      <c r="Q3641" s="25"/>
    </row>
    <row r="3642" spans="1:17" x14ac:dyDescent="0.25">
      <c r="A3642" s="5">
        <f>+'Net Hash Rate'!B3641</f>
        <v>43461</v>
      </c>
      <c r="B3642">
        <f>+'Net Hash Rate'!G3641</f>
        <v>3632.679931640625</v>
      </c>
      <c r="C3642">
        <v>3087.8129518629275</v>
      </c>
      <c r="D3642" s="25">
        <f t="shared" si="168"/>
        <v>544.86697977769745</v>
      </c>
      <c r="E3642">
        <v>4127.6839641764909</v>
      </c>
      <c r="F3642" s="25">
        <f t="shared" si="169"/>
        <v>-495.00403253586592</v>
      </c>
      <c r="G3642">
        <v>8167.0629115085349</v>
      </c>
      <c r="H3642" s="25">
        <f t="shared" si="170"/>
        <v>-4534.3829798679099</v>
      </c>
      <c r="K3642">
        <v>1.2575413065482688</v>
      </c>
      <c r="L3642">
        <v>3640</v>
      </c>
      <c r="M3642" s="25"/>
      <c r="O3642" s="25"/>
      <c r="Q3642" s="25"/>
    </row>
    <row r="3643" spans="1:17" x14ac:dyDescent="0.25">
      <c r="A3643" s="5">
        <f>+'Net Hash Rate'!B3642</f>
        <v>43462</v>
      </c>
      <c r="B3643">
        <f>+'Net Hash Rate'!G3642</f>
        <v>3937.050048828125</v>
      </c>
      <c r="C3643">
        <v>3115.2739294310509</v>
      </c>
      <c r="D3643" s="25">
        <f t="shared" si="168"/>
        <v>821.77611939707413</v>
      </c>
      <c r="E3643">
        <v>4154.0090854119808</v>
      </c>
      <c r="F3643" s="25">
        <f t="shared" si="169"/>
        <v>-216.95903658385578</v>
      </c>
      <c r="G3643">
        <v>8188.9757988198899</v>
      </c>
      <c r="H3643" s="25">
        <f t="shared" si="170"/>
        <v>-4251.9257499917649</v>
      </c>
      <c r="K3643">
        <v>1.8987156400713812</v>
      </c>
      <c r="L3643">
        <v>3641</v>
      </c>
      <c r="M3643" s="25"/>
      <c r="O3643" s="25"/>
      <c r="Q3643" s="25"/>
    </row>
    <row r="3644" spans="1:17" x14ac:dyDescent="0.25">
      <c r="A3644" s="5">
        <f>+'Net Hash Rate'!B3643</f>
        <v>43463</v>
      </c>
      <c r="B3644">
        <f>+'Net Hash Rate'!G3643</f>
        <v>3779.7099609375</v>
      </c>
      <c r="C3644">
        <v>3098.0765268773648</v>
      </c>
      <c r="D3644" s="25">
        <f t="shared" si="168"/>
        <v>681.63343406013519</v>
      </c>
      <c r="E3644">
        <v>4136.2531526161774</v>
      </c>
      <c r="F3644" s="25">
        <f t="shared" si="169"/>
        <v>-356.54319167867743</v>
      </c>
      <c r="G3644">
        <v>8169.0502552985963</v>
      </c>
      <c r="H3644" s="25">
        <f t="shared" si="170"/>
        <v>-4389.3402943610963</v>
      </c>
      <c r="K3644">
        <v>1.5757629301084743</v>
      </c>
      <c r="L3644">
        <v>3642</v>
      </c>
      <c r="M3644" s="25"/>
      <c r="O3644" s="25"/>
      <c r="Q3644" s="25"/>
    </row>
    <row r="3645" spans="1:17" x14ac:dyDescent="0.25">
      <c r="A3645" s="5">
        <f>+'Net Hash Rate'!B3644</f>
        <v>43464</v>
      </c>
      <c r="B3645">
        <f>+'Net Hash Rate'!G3644</f>
        <v>3880.909912109375</v>
      </c>
      <c r="C3645">
        <v>3114.3712052514352</v>
      </c>
      <c r="D3645" s="25">
        <f t="shared" si="168"/>
        <v>766.53870685793981</v>
      </c>
      <c r="E3645">
        <v>4154.9045086103206</v>
      </c>
      <c r="F3645" s="25">
        <f t="shared" si="169"/>
        <v>-273.99459650094559</v>
      </c>
      <c r="G3645">
        <v>8196.8561255079148</v>
      </c>
      <c r="H3645" s="25">
        <f t="shared" si="170"/>
        <v>-4315.9462133985398</v>
      </c>
      <c r="K3645">
        <v>1.7680288468619392</v>
      </c>
      <c r="L3645">
        <v>3643</v>
      </c>
      <c r="M3645" s="25"/>
      <c r="O3645" s="25"/>
      <c r="Q3645" s="25"/>
    </row>
    <row r="3646" spans="1:17" x14ac:dyDescent="0.25">
      <c r="A3646" s="5">
        <f>+'Net Hash Rate'!B3645</f>
        <v>43465</v>
      </c>
      <c r="B3646">
        <f>+'Net Hash Rate'!G3645</f>
        <v>3740.5</v>
      </c>
      <c r="C3646">
        <v>3367.3497241786872</v>
      </c>
      <c r="D3646" s="25">
        <f t="shared" si="168"/>
        <v>373.15027582131279</v>
      </c>
      <c r="E3646">
        <v>4509.7957698574764</v>
      </c>
      <c r="F3646" s="25">
        <f t="shared" si="169"/>
        <v>-769.29576985747644</v>
      </c>
      <c r="G3646">
        <v>8947.6274342967408</v>
      </c>
      <c r="H3646" s="25">
        <f t="shared" si="170"/>
        <v>-5207.1274342967408</v>
      </c>
      <c r="K3646">
        <v>0.78389755503862857</v>
      </c>
      <c r="L3646">
        <v>3644</v>
      </c>
      <c r="M3646" s="25"/>
      <c r="O3646" s="25"/>
      <c r="Q3646" s="25"/>
    </row>
    <row r="3647" spans="1:17" x14ac:dyDescent="0.25">
      <c r="A3647" s="5">
        <f>+'Net Hash Rate'!B3646</f>
        <v>43466</v>
      </c>
      <c r="B3647">
        <f>+'Net Hash Rate'!G3646</f>
        <v>3869.469970703125</v>
      </c>
      <c r="C3647">
        <v>3385.9287644346168</v>
      </c>
      <c r="D3647" s="25">
        <f t="shared" si="168"/>
        <v>483.54120626850818</v>
      </c>
      <c r="E3647">
        <v>4530.5434628935991</v>
      </c>
      <c r="F3647" s="25">
        <f t="shared" si="169"/>
        <v>-661.0734921904741</v>
      </c>
      <c r="G3647">
        <v>8976.7992590575122</v>
      </c>
      <c r="H3647" s="25">
        <f t="shared" si="170"/>
        <v>-5107.3292883543872</v>
      </c>
      <c r="K3647">
        <v>1.0138773306046305</v>
      </c>
      <c r="L3647">
        <v>3645</v>
      </c>
      <c r="M3647" s="25"/>
      <c r="O3647" s="25"/>
      <c r="Q3647" s="25"/>
    </row>
    <row r="3648" spans="1:17" x14ac:dyDescent="0.25">
      <c r="A3648" s="5">
        <f>+'Net Hash Rate'!B3647</f>
        <v>43467</v>
      </c>
      <c r="B3648">
        <f>+'Net Hash Rate'!G3647</f>
        <v>3941.219970703125</v>
      </c>
      <c r="C3648">
        <v>3381.8144932942437</v>
      </c>
      <c r="D3648" s="25">
        <f t="shared" si="168"/>
        <v>559.40547740888132</v>
      </c>
      <c r="E3648">
        <v>4522.1204407555442</v>
      </c>
      <c r="F3648" s="25">
        <f t="shared" si="169"/>
        <v>-580.90047005241922</v>
      </c>
      <c r="G3648">
        <v>8951.6388936689655</v>
      </c>
      <c r="H3648" s="25">
        <f t="shared" si="170"/>
        <v>-5010.4189229658405</v>
      </c>
      <c r="K3648">
        <v>1.1773797626595941</v>
      </c>
      <c r="L3648">
        <v>3646</v>
      </c>
      <c r="M3648" s="25"/>
      <c r="O3648" s="25"/>
      <c r="Q3648" s="25"/>
    </row>
    <row r="3649" spans="1:17" x14ac:dyDescent="0.25">
      <c r="A3649" s="5">
        <f>+'Net Hash Rate'!B3648</f>
        <v>43468</v>
      </c>
      <c r="B3649">
        <f>+'Net Hash Rate'!G3648</f>
        <v>3832.159912109375</v>
      </c>
      <c r="C3649">
        <v>3369.1093572444142</v>
      </c>
      <c r="D3649" s="25">
        <f t="shared" si="168"/>
        <v>463.05055486496076</v>
      </c>
      <c r="E3649">
        <v>4508.7286346889614</v>
      </c>
      <c r="F3649" s="25">
        <f t="shared" si="169"/>
        <v>-676.56872257958639</v>
      </c>
      <c r="G3649">
        <v>8935.5797179223082</v>
      </c>
      <c r="H3649" s="25">
        <f t="shared" si="170"/>
        <v>-5103.4198058129332</v>
      </c>
      <c r="K3649">
        <v>0.97516894779799068</v>
      </c>
      <c r="L3649">
        <v>3647</v>
      </c>
      <c r="M3649" s="25"/>
      <c r="O3649" s="25"/>
      <c r="Q3649" s="25"/>
    </row>
    <row r="3650" spans="1:17" x14ac:dyDescent="0.25">
      <c r="A3650" s="5">
        <f>+'Net Hash Rate'!B3649</f>
        <v>43469</v>
      </c>
      <c r="B3650">
        <f>+'Net Hash Rate'!G3649</f>
        <v>3863.6298828125</v>
      </c>
      <c r="C3650">
        <v>3369.6239872456003</v>
      </c>
      <c r="D3650" s="25">
        <f t="shared" si="168"/>
        <v>494.00589556689965</v>
      </c>
      <c r="E3650">
        <v>4508.2385750078529</v>
      </c>
      <c r="F3650" s="25">
        <f t="shared" si="169"/>
        <v>-644.60869219535289</v>
      </c>
      <c r="G3650">
        <v>8931.1869411703265</v>
      </c>
      <c r="H3650" s="25">
        <f t="shared" si="170"/>
        <v>-5067.5570583578265</v>
      </c>
      <c r="K3650">
        <v>1.0412778495054027</v>
      </c>
      <c r="L3650">
        <v>3648</v>
      </c>
      <c r="M3650" s="25"/>
      <c r="O3650" s="25"/>
      <c r="Q3650" s="25"/>
    </row>
    <row r="3651" spans="1:17" x14ac:dyDescent="0.25">
      <c r="A3651" s="5">
        <f>+'Net Hash Rate'!B3650</f>
        <v>43470</v>
      </c>
      <c r="B3651">
        <f>+'Net Hash Rate'!G3650</f>
        <v>3835.60009765625</v>
      </c>
      <c r="C3651">
        <v>3379.3306417727267</v>
      </c>
      <c r="D3651" s="25">
        <f t="shared" si="168"/>
        <v>456.26945588352328</v>
      </c>
      <c r="E3651">
        <v>4522.7197533446561</v>
      </c>
      <c r="F3651" s="25">
        <f t="shared" si="169"/>
        <v>-687.11965568840606</v>
      </c>
      <c r="G3651">
        <v>8964.2147572458089</v>
      </c>
      <c r="H3651" s="25">
        <f t="shared" si="170"/>
        <v>-5128.6146595895589</v>
      </c>
      <c r="K3651">
        <v>0.95772006488236461</v>
      </c>
      <c r="L3651">
        <v>3649</v>
      </c>
      <c r="M3651" s="25"/>
      <c r="O3651" s="25"/>
      <c r="Q3651" s="25"/>
    </row>
    <row r="3652" spans="1:17" x14ac:dyDescent="0.25">
      <c r="A3652" s="5">
        <f>+'Net Hash Rate'!B3651</f>
        <v>43471</v>
      </c>
      <c r="B3652">
        <f>+'Net Hash Rate'!G3651</f>
        <v>4083.169921875</v>
      </c>
      <c r="C3652">
        <v>3393.21384846097</v>
      </c>
      <c r="D3652" s="25">
        <f t="shared" ref="D3652:D3715" si="171">+B3652-C3652</f>
        <v>689.95607341403002</v>
      </c>
      <c r="E3652">
        <v>4532.4527902426371</v>
      </c>
      <c r="F3652" s="25">
        <f t="shared" ref="F3652:F3715" si="172">+B3652-E3652</f>
        <v>-449.28286836763709</v>
      </c>
      <c r="G3652">
        <v>8957.8264595935179</v>
      </c>
      <c r="H3652" s="25">
        <f t="shared" ref="H3652:H3715" si="173">+B3652-G3652</f>
        <v>-4874.6565377185179</v>
      </c>
      <c r="K3652">
        <v>1.4535094574664078</v>
      </c>
      <c r="L3652">
        <v>3650</v>
      </c>
      <c r="M3652" s="25"/>
      <c r="O3652" s="25"/>
      <c r="Q3652" s="25"/>
    </row>
    <row r="3653" spans="1:17" x14ac:dyDescent="0.25">
      <c r="A3653" s="5">
        <f>+'Net Hash Rate'!B3652</f>
        <v>43472</v>
      </c>
      <c r="B3653">
        <f>+'Net Hash Rate'!G3652</f>
        <v>4041.4599609375</v>
      </c>
      <c r="C3653">
        <v>3376.0770429203594</v>
      </c>
      <c r="D3653" s="25">
        <f t="shared" si="171"/>
        <v>665.38291801714058</v>
      </c>
      <c r="E3653">
        <v>4510.3673530591814</v>
      </c>
      <c r="F3653" s="25">
        <f t="shared" si="172"/>
        <v>-468.90739212168137</v>
      </c>
      <c r="G3653">
        <v>8916.5180627934369</v>
      </c>
      <c r="H3653" s="25">
        <f t="shared" si="173"/>
        <v>-4875.0581018559369</v>
      </c>
      <c r="K3653">
        <v>1.4078573967943826</v>
      </c>
      <c r="L3653">
        <v>3651</v>
      </c>
      <c r="M3653" s="25"/>
      <c r="O3653" s="25"/>
      <c r="Q3653" s="25"/>
    </row>
    <row r="3654" spans="1:17" x14ac:dyDescent="0.25">
      <c r="A3654" s="5">
        <f>+'Net Hash Rate'!B3653</f>
        <v>43473</v>
      </c>
      <c r="B3654">
        <f>+'Net Hash Rate'!G3653</f>
        <v>4029.989990234375</v>
      </c>
      <c r="C3654">
        <v>3384.8036639954485</v>
      </c>
      <c r="D3654" s="25">
        <f t="shared" si="171"/>
        <v>645.18632623892654</v>
      </c>
      <c r="E3654">
        <v>4522.8624160031695</v>
      </c>
      <c r="F3654" s="25">
        <f t="shared" si="172"/>
        <v>-492.87242576879453</v>
      </c>
      <c r="G3654">
        <v>8943.6516381771562</v>
      </c>
      <c r="H3654" s="25">
        <f t="shared" si="173"/>
        <v>-4913.6616479427812</v>
      </c>
      <c r="K3654">
        <v>1.3606039057664705</v>
      </c>
      <c r="L3654">
        <v>3652</v>
      </c>
      <c r="M3654" s="25"/>
      <c r="O3654" s="25"/>
      <c r="Q3654" s="25"/>
    </row>
    <row r="3655" spans="1:17" x14ac:dyDescent="0.25">
      <c r="A3655" s="5">
        <f>+'Net Hash Rate'!B3654</f>
        <v>43474</v>
      </c>
      <c r="B3655">
        <f>+'Net Hash Rate'!G3654</f>
        <v>4028.2900390625</v>
      </c>
      <c r="C3655">
        <v>3378.3089624732133</v>
      </c>
      <c r="D3655" s="25">
        <f t="shared" si="171"/>
        <v>649.98107658928666</v>
      </c>
      <c r="E3655">
        <v>4513.9537778596978</v>
      </c>
      <c r="F3655" s="25">
        <f t="shared" si="172"/>
        <v>-485.66373879719777</v>
      </c>
      <c r="G3655">
        <v>8925.3660632284973</v>
      </c>
      <c r="H3655" s="25">
        <f t="shared" si="173"/>
        <v>-4897.0760241659973</v>
      </c>
      <c r="K3655">
        <v>1.3736289398577488</v>
      </c>
      <c r="L3655">
        <v>3653</v>
      </c>
      <c r="M3655" s="25"/>
      <c r="O3655" s="25"/>
      <c r="Q3655" s="25"/>
    </row>
    <row r="3656" spans="1:17" x14ac:dyDescent="0.25">
      <c r="A3656" s="5">
        <f>+'Net Hash Rate'!B3655</f>
        <v>43475</v>
      </c>
      <c r="B3656">
        <f>+'Net Hash Rate'!G3655</f>
        <v>3669.580078125</v>
      </c>
      <c r="C3656">
        <v>3337.3379255870832</v>
      </c>
      <c r="D3656" s="25">
        <f t="shared" si="171"/>
        <v>332.24215253791681</v>
      </c>
      <c r="E3656">
        <v>4471.0362197518552</v>
      </c>
      <c r="F3656" s="25">
        <f t="shared" si="172"/>
        <v>-801.45614162685524</v>
      </c>
      <c r="G3656">
        <v>8874.8872434349141</v>
      </c>
      <c r="H3656" s="25">
        <f t="shared" si="173"/>
        <v>-5205.3071653099141</v>
      </c>
      <c r="K3656">
        <v>0.70334512294424789</v>
      </c>
      <c r="L3656">
        <v>3654</v>
      </c>
      <c r="M3656" s="25"/>
      <c r="O3656" s="25"/>
      <c r="Q3656" s="25"/>
    </row>
    <row r="3657" spans="1:17" x14ac:dyDescent="0.25">
      <c r="A3657" s="5">
        <f>+'Net Hash Rate'!B3656</f>
        <v>43476</v>
      </c>
      <c r="B3657">
        <f>+'Net Hash Rate'!G3656</f>
        <v>3660.9599609375</v>
      </c>
      <c r="C3657">
        <v>3336.1059670485038</v>
      </c>
      <c r="D3657" s="25">
        <f t="shared" si="171"/>
        <v>324.85399388899623</v>
      </c>
      <c r="E3657">
        <v>4469.6630644336783</v>
      </c>
      <c r="F3657" s="25">
        <f t="shared" si="172"/>
        <v>-808.7031034961783</v>
      </c>
      <c r="G3657">
        <v>8872.9656092263886</v>
      </c>
      <c r="H3657" s="25">
        <f t="shared" si="173"/>
        <v>-5212.0056482888886</v>
      </c>
      <c r="K3657">
        <v>0.68779030816537323</v>
      </c>
      <c r="L3657">
        <v>3655</v>
      </c>
      <c r="M3657" s="25"/>
      <c r="O3657" s="25"/>
      <c r="Q3657" s="25"/>
    </row>
    <row r="3658" spans="1:17" x14ac:dyDescent="0.25">
      <c r="A3658" s="5">
        <f>+'Net Hash Rate'!B3657</f>
        <v>43477</v>
      </c>
      <c r="B3658">
        <f>+'Net Hash Rate'!G3657</f>
        <v>3658.669921875</v>
      </c>
      <c r="C3658">
        <v>3344.4439733471681</v>
      </c>
      <c r="D3658" s="25">
        <f t="shared" si="171"/>
        <v>314.22594852783186</v>
      </c>
      <c r="E3658">
        <v>4481.27082245578</v>
      </c>
      <c r="F3658" s="25">
        <f t="shared" si="172"/>
        <v>-822.60090058078003</v>
      </c>
      <c r="G3658">
        <v>8897.2747178181835</v>
      </c>
      <c r="H3658" s="25">
        <f t="shared" si="173"/>
        <v>-5238.6047959431835</v>
      </c>
      <c r="K3658">
        <v>0.66337479367074825</v>
      </c>
      <c r="L3658">
        <v>3656</v>
      </c>
      <c r="M3658" s="25"/>
      <c r="O3658" s="25"/>
      <c r="Q3658" s="25"/>
    </row>
    <row r="3659" spans="1:17" x14ac:dyDescent="0.25">
      <c r="A3659" s="5">
        <f>+'Net Hash Rate'!B3658</f>
        <v>43478</v>
      </c>
      <c r="B3659">
        <f>+'Net Hash Rate'!G3658</f>
        <v>3540.159912109375</v>
      </c>
      <c r="C3659">
        <v>3336.6552430106435</v>
      </c>
      <c r="D3659" s="25">
        <f t="shared" si="171"/>
        <v>203.50466909873148</v>
      </c>
      <c r="E3659">
        <v>4475.0325299159449</v>
      </c>
      <c r="F3659" s="25">
        <f t="shared" si="172"/>
        <v>-934.87261780656991</v>
      </c>
      <c r="G3659">
        <v>8897.0591008995889</v>
      </c>
      <c r="H3659" s="25">
        <f t="shared" si="173"/>
        <v>-5356.8991887902139</v>
      </c>
      <c r="K3659">
        <v>0.42904159407880504</v>
      </c>
      <c r="L3659">
        <v>3657</v>
      </c>
      <c r="M3659" s="25"/>
      <c r="O3659" s="25"/>
      <c r="Q3659" s="25"/>
    </row>
    <row r="3660" spans="1:17" x14ac:dyDescent="0.25">
      <c r="A3660" s="5">
        <f>+'Net Hash Rate'!B3659</f>
        <v>43479</v>
      </c>
      <c r="B3660">
        <f>+'Net Hash Rate'!G3659</f>
        <v>3706.169921875</v>
      </c>
      <c r="C3660">
        <v>3485.7189706323516</v>
      </c>
      <c r="D3660" s="25">
        <f t="shared" si="171"/>
        <v>220.45095124264844</v>
      </c>
      <c r="E3660">
        <v>4674.6530116886579</v>
      </c>
      <c r="F3660" s="25">
        <f t="shared" si="172"/>
        <v>-968.4830898136579</v>
      </c>
      <c r="G3660">
        <v>9293.0672941718876</v>
      </c>
      <c r="H3660" s="25">
        <f t="shared" si="173"/>
        <v>-5586.8973722968876</v>
      </c>
      <c r="K3660">
        <v>0.44500558038719934</v>
      </c>
      <c r="L3660">
        <v>3658</v>
      </c>
      <c r="M3660" s="25"/>
      <c r="O3660" s="25"/>
      <c r="Q3660" s="25"/>
    </row>
    <row r="3661" spans="1:17" x14ac:dyDescent="0.25">
      <c r="A3661" s="5">
        <f>+'Net Hash Rate'!B3660</f>
        <v>43480</v>
      </c>
      <c r="B3661">
        <f>+'Net Hash Rate'!G3660</f>
        <v>3604.1298828125</v>
      </c>
      <c r="C3661">
        <v>3468.1693401003026</v>
      </c>
      <c r="D3661" s="25">
        <f t="shared" si="171"/>
        <v>135.96054271219737</v>
      </c>
      <c r="E3661">
        <v>4654.2997921862534</v>
      </c>
      <c r="F3661" s="25">
        <f t="shared" si="172"/>
        <v>-1050.1699093737534</v>
      </c>
      <c r="G3661">
        <v>9261.8235333141365</v>
      </c>
      <c r="H3661" s="25">
        <f t="shared" si="173"/>
        <v>-5657.6936505016365</v>
      </c>
      <c r="K3661">
        <v>0.27510068722662723</v>
      </c>
      <c r="L3661">
        <v>3659</v>
      </c>
      <c r="M3661" s="25"/>
      <c r="O3661" s="25"/>
      <c r="Q3661" s="25"/>
    </row>
    <row r="3662" spans="1:17" x14ac:dyDescent="0.25">
      <c r="A3662" s="5">
        <f>+'Net Hash Rate'!B3661</f>
        <v>43481</v>
      </c>
      <c r="B3662">
        <f>+'Net Hash Rate'!G3661</f>
        <v>3630.260009765625</v>
      </c>
      <c r="C3662">
        <v>3463.1068830115851</v>
      </c>
      <c r="D3662" s="25">
        <f t="shared" si="171"/>
        <v>167.15312675403993</v>
      </c>
      <c r="E3662">
        <v>4646.3078556228766</v>
      </c>
      <c r="F3662" s="25">
        <f t="shared" si="172"/>
        <v>-1016.0478458572516</v>
      </c>
      <c r="G3662">
        <v>9242.4520337314334</v>
      </c>
      <c r="H3662" s="25">
        <f t="shared" si="173"/>
        <v>-5612.1920239658084</v>
      </c>
      <c r="K3662">
        <v>0.33905271673698001</v>
      </c>
      <c r="L3662">
        <v>3660</v>
      </c>
      <c r="M3662" s="25"/>
      <c r="O3662" s="25"/>
      <c r="Q3662" s="25"/>
    </row>
    <row r="3663" spans="1:17" x14ac:dyDescent="0.25">
      <c r="A3663" s="5">
        <f>+'Net Hash Rate'!B3662</f>
        <v>43482</v>
      </c>
      <c r="B3663">
        <f>+'Net Hash Rate'!G3662</f>
        <v>3665.409912109375</v>
      </c>
      <c r="C3663">
        <v>3466.6600747418711</v>
      </c>
      <c r="D3663" s="25">
        <f t="shared" si="171"/>
        <v>198.74983736750391</v>
      </c>
      <c r="E3663">
        <v>4649.875627633106</v>
      </c>
      <c r="F3663" s="25">
        <f t="shared" si="172"/>
        <v>-984.46571552373098</v>
      </c>
      <c r="G3663">
        <v>9246.0764428391158</v>
      </c>
      <c r="H3663" s="25">
        <f t="shared" si="173"/>
        <v>-5580.6665307297408</v>
      </c>
      <c r="K3663">
        <v>0.40313838718265821</v>
      </c>
      <c r="L3663">
        <v>3661</v>
      </c>
      <c r="M3663" s="25"/>
      <c r="O3663" s="25"/>
      <c r="Q3663" s="25"/>
    </row>
    <row r="3664" spans="1:17" x14ac:dyDescent="0.25">
      <c r="A3664" s="5">
        <f>+'Net Hash Rate'!B3663</f>
        <v>43483</v>
      </c>
      <c r="B3664">
        <f>+'Net Hash Rate'!G3663</f>
        <v>3630.780029296875</v>
      </c>
      <c r="C3664">
        <v>3470.5452187018263</v>
      </c>
      <c r="D3664" s="25">
        <f t="shared" si="171"/>
        <v>160.23481059504866</v>
      </c>
      <c r="E3664">
        <v>4656.5653168760755</v>
      </c>
      <c r="F3664" s="25">
        <f t="shared" si="172"/>
        <v>-1025.7852875792005</v>
      </c>
      <c r="G3664">
        <v>9263.6603882339477</v>
      </c>
      <c r="H3664" s="25">
        <f t="shared" si="173"/>
        <v>-5632.8803589370727</v>
      </c>
      <c r="K3664">
        <v>0.32424707306403655</v>
      </c>
      <c r="L3664">
        <v>3662</v>
      </c>
      <c r="M3664" s="25"/>
      <c r="O3664" s="25"/>
      <c r="Q3664" s="25"/>
    </row>
    <row r="3665" spans="1:17" x14ac:dyDescent="0.25">
      <c r="A3665" s="5">
        <f>+'Net Hash Rate'!B3664</f>
        <v>43484</v>
      </c>
      <c r="B3665">
        <f>+'Net Hash Rate'!G3664</f>
        <v>3708.9599609375</v>
      </c>
      <c r="C3665">
        <v>3482.3014727870377</v>
      </c>
      <c r="D3665" s="25">
        <f t="shared" si="171"/>
        <v>226.65848815046229</v>
      </c>
      <c r="E3665">
        <v>4669.8246782444903</v>
      </c>
      <c r="F3665" s="25">
        <f t="shared" si="172"/>
        <v>-960.86471730699031</v>
      </c>
      <c r="G3665">
        <v>9282.7585698439671</v>
      </c>
      <c r="H3665" s="25">
        <f t="shared" si="173"/>
        <v>-5573.7986089064671</v>
      </c>
      <c r="K3665">
        <v>0.45807978240859248</v>
      </c>
      <c r="L3665">
        <v>3663</v>
      </c>
      <c r="M3665" s="25"/>
      <c r="O3665" s="25"/>
      <c r="Q3665" s="25"/>
    </row>
    <row r="3666" spans="1:17" x14ac:dyDescent="0.25">
      <c r="A3666" s="5">
        <f>+'Net Hash Rate'!B3665</f>
        <v>43485</v>
      </c>
      <c r="B3666">
        <f>+'Net Hash Rate'!G3665</f>
        <v>3552.889892578125</v>
      </c>
      <c r="C3666">
        <v>3475.8257935312645</v>
      </c>
      <c r="D3666" s="25">
        <f t="shared" si="171"/>
        <v>77.06409904686052</v>
      </c>
      <c r="E3666">
        <v>4666.8341324691673</v>
      </c>
      <c r="F3666" s="25">
        <f t="shared" si="172"/>
        <v>-1113.9442398910423</v>
      </c>
      <c r="G3666">
        <v>9293.3060250734416</v>
      </c>
      <c r="H3666" s="25">
        <f t="shared" si="173"/>
        <v>-5740.4161324953166</v>
      </c>
      <c r="K3666">
        <v>0.15529180750942465</v>
      </c>
      <c r="L3666">
        <v>3664</v>
      </c>
      <c r="M3666" s="25"/>
      <c r="O3666" s="25"/>
      <c r="Q3666" s="25"/>
    </row>
    <row r="3667" spans="1:17" x14ac:dyDescent="0.25">
      <c r="A3667" s="5">
        <f>+'Net Hash Rate'!B3666</f>
        <v>43486</v>
      </c>
      <c r="B3667">
        <f>+'Net Hash Rate'!G3666</f>
        <v>3548.68994140625</v>
      </c>
      <c r="C3667">
        <v>3464.4586153047976</v>
      </c>
      <c r="D3667" s="25">
        <f t="shared" si="171"/>
        <v>84.231326101452396</v>
      </c>
      <c r="E3667">
        <v>4651.2887672227062</v>
      </c>
      <c r="F3667" s="25">
        <f t="shared" si="172"/>
        <v>-1102.5988258164562</v>
      </c>
      <c r="G3667">
        <v>9261.5304923478088</v>
      </c>
      <c r="H3667" s="25">
        <f t="shared" si="173"/>
        <v>-5712.8405509415588</v>
      </c>
      <c r="K3667">
        <v>0.1703320246092539</v>
      </c>
      <c r="L3667">
        <v>3665</v>
      </c>
      <c r="M3667" s="25"/>
      <c r="O3667" s="25"/>
      <c r="Q3667" s="25"/>
    </row>
    <row r="3668" spans="1:17" x14ac:dyDescent="0.25">
      <c r="A3668" s="5">
        <f>+'Net Hash Rate'!B3667</f>
        <v>43487</v>
      </c>
      <c r="B3668">
        <f>+'Net Hash Rate'!G3667</f>
        <v>3598.219970703125</v>
      </c>
      <c r="C3668">
        <v>3461.7076430694274</v>
      </c>
      <c r="D3668" s="25">
        <f t="shared" si="171"/>
        <v>136.51232763369762</v>
      </c>
      <c r="E3668">
        <v>4645.5974359273205</v>
      </c>
      <c r="F3668" s="25">
        <f t="shared" si="172"/>
        <v>-1047.3774652241955</v>
      </c>
      <c r="G3668">
        <v>9244.4173362838028</v>
      </c>
      <c r="H3668" s="25">
        <f t="shared" si="173"/>
        <v>-5646.1973655806778</v>
      </c>
      <c r="K3668">
        <v>0.27673993668784097</v>
      </c>
      <c r="L3668">
        <v>3666</v>
      </c>
      <c r="M3668" s="25"/>
      <c r="O3668" s="25"/>
      <c r="Q3668" s="25"/>
    </row>
    <row r="3669" spans="1:17" x14ac:dyDescent="0.25">
      <c r="A3669" s="5">
        <f>+'Net Hash Rate'!B3668</f>
        <v>43488</v>
      </c>
      <c r="B3669">
        <f>+'Net Hash Rate'!G3668</f>
        <v>3576.010009765625</v>
      </c>
      <c r="C3669">
        <v>3460.0053966016194</v>
      </c>
      <c r="D3669" s="25">
        <f t="shared" si="171"/>
        <v>116.0046131640056</v>
      </c>
      <c r="E3669">
        <v>4644.093179475035</v>
      </c>
      <c r="F3669" s="25">
        <f t="shared" si="172"/>
        <v>-1068.08316970941</v>
      </c>
      <c r="G3669">
        <v>9243.6821720468106</v>
      </c>
      <c r="H3669" s="25">
        <f t="shared" si="173"/>
        <v>-5667.6721622811856</v>
      </c>
      <c r="K3669">
        <v>0.23512705360239516</v>
      </c>
      <c r="L3669">
        <v>3667</v>
      </c>
      <c r="M3669" s="25"/>
      <c r="O3669" s="25"/>
      <c r="Q3669" s="25"/>
    </row>
    <row r="3670" spans="1:17" x14ac:dyDescent="0.25">
      <c r="A3670" s="5">
        <f>+'Net Hash Rate'!B3669</f>
        <v>43489</v>
      </c>
      <c r="B3670">
        <f>+'Net Hash Rate'!G3669</f>
        <v>3598.27001953125</v>
      </c>
      <c r="C3670">
        <v>3464.6742445002856</v>
      </c>
      <c r="D3670" s="25">
        <f t="shared" si="171"/>
        <v>133.59577503096443</v>
      </c>
      <c r="E3670">
        <v>4649.6943833231599</v>
      </c>
      <c r="F3670" s="25">
        <f t="shared" si="172"/>
        <v>-1051.4243637919099</v>
      </c>
      <c r="G3670">
        <v>9252.9051125806163</v>
      </c>
      <c r="H3670" s="25">
        <f t="shared" si="173"/>
        <v>-5654.6350930493663</v>
      </c>
      <c r="K3670">
        <v>0.27056912331701732</v>
      </c>
      <c r="L3670">
        <v>3668</v>
      </c>
      <c r="M3670" s="25"/>
      <c r="O3670" s="25"/>
      <c r="Q3670" s="25"/>
    </row>
    <row r="3671" spans="1:17" x14ac:dyDescent="0.25">
      <c r="A3671" s="5">
        <f>+'Net Hash Rate'!B3670</f>
        <v>43490</v>
      </c>
      <c r="B3671">
        <f>+'Net Hash Rate'!G3670</f>
        <v>3582.199951171875</v>
      </c>
      <c r="C3671">
        <v>3452.9561558126475</v>
      </c>
      <c r="D3671" s="25">
        <f t="shared" si="171"/>
        <v>129.24379535922753</v>
      </c>
      <c r="E3671">
        <v>4634.1172205221947</v>
      </c>
      <c r="F3671" s="25">
        <f t="shared" si="172"/>
        <v>-1051.9172693503197</v>
      </c>
      <c r="G3671">
        <v>9222.3373763864292</v>
      </c>
      <c r="H3671" s="25">
        <f t="shared" si="173"/>
        <v>-5640.1374252145542</v>
      </c>
      <c r="K3671">
        <v>0.26261034005419609</v>
      </c>
      <c r="L3671">
        <v>3669</v>
      </c>
      <c r="M3671" s="25"/>
      <c r="O3671" s="25"/>
      <c r="Q3671" s="25"/>
    </row>
    <row r="3672" spans="1:17" x14ac:dyDescent="0.25">
      <c r="A3672" s="5">
        <f>+'Net Hash Rate'!B3671</f>
        <v>43491</v>
      </c>
      <c r="B3672">
        <f>+'Net Hash Rate'!G3671</f>
        <v>3580.77001953125</v>
      </c>
      <c r="C3672">
        <v>3463.5787114499913</v>
      </c>
      <c r="D3672" s="25">
        <f t="shared" si="171"/>
        <v>117.19130808125874</v>
      </c>
      <c r="E3672">
        <v>4648.8486392173836</v>
      </c>
      <c r="F3672" s="25">
        <f t="shared" si="172"/>
        <v>-1068.0786196861336</v>
      </c>
      <c r="G3672">
        <v>9253.0296736298133</v>
      </c>
      <c r="H3672" s="25">
        <f t="shared" si="173"/>
        <v>-5672.2596540985633</v>
      </c>
      <c r="K3672">
        <v>0.23729543187247168</v>
      </c>
      <c r="L3672">
        <v>3670</v>
      </c>
      <c r="M3672" s="25"/>
      <c r="O3672" s="25"/>
      <c r="Q3672" s="25"/>
    </row>
    <row r="3673" spans="1:17" x14ac:dyDescent="0.25">
      <c r="A3673" s="5">
        <f>+'Net Hash Rate'!B3672</f>
        <v>43492</v>
      </c>
      <c r="B3673">
        <f>+'Net Hash Rate'!G3672</f>
        <v>3553.010009765625</v>
      </c>
      <c r="C3673">
        <v>3464.0025834128392</v>
      </c>
      <c r="D3673" s="25">
        <f t="shared" si="171"/>
        <v>89.007426352785842</v>
      </c>
      <c r="E3673">
        <v>4650.4937995653436</v>
      </c>
      <c r="F3673" s="25">
        <f t="shared" si="172"/>
        <v>-1097.4837897997186</v>
      </c>
      <c r="G3673">
        <v>9259.4189287097488</v>
      </c>
      <c r="H3673" s="25">
        <f t="shared" si="173"/>
        <v>-5706.4089189441238</v>
      </c>
      <c r="K3673">
        <v>0.18004163902653436</v>
      </c>
      <c r="L3673">
        <v>3671</v>
      </c>
      <c r="M3673" s="25"/>
      <c r="O3673" s="25"/>
      <c r="Q3673" s="25"/>
    </row>
    <row r="3674" spans="1:17" x14ac:dyDescent="0.25">
      <c r="A3674" s="5">
        <f>+'Net Hash Rate'!B3673</f>
        <v>43493</v>
      </c>
      <c r="B3674">
        <f>+'Net Hash Rate'!G3673</f>
        <v>3454.47998046875</v>
      </c>
      <c r="C3674">
        <v>3404.4577273067339</v>
      </c>
      <c r="D3674" s="25">
        <f t="shared" si="171"/>
        <v>50.022253162016113</v>
      </c>
      <c r="E3674">
        <v>4571.9831644210471</v>
      </c>
      <c r="F3674" s="25">
        <f t="shared" si="172"/>
        <v>-1117.5031839522971</v>
      </c>
      <c r="G3674">
        <v>9107.235724891596</v>
      </c>
      <c r="H3674" s="25">
        <f t="shared" si="173"/>
        <v>-5652.755744422846</v>
      </c>
      <c r="K3674">
        <v>0.10282723080155665</v>
      </c>
      <c r="L3674">
        <v>3672</v>
      </c>
      <c r="M3674" s="25"/>
      <c r="O3674" s="25"/>
      <c r="Q3674" s="25"/>
    </row>
    <row r="3675" spans="1:17" x14ac:dyDescent="0.25">
      <c r="A3675" s="5">
        <f>+'Net Hash Rate'!B3674</f>
        <v>43494</v>
      </c>
      <c r="B3675">
        <f>+'Net Hash Rate'!G3674</f>
        <v>3421.1201171875</v>
      </c>
      <c r="C3675">
        <v>3402.2432381455196</v>
      </c>
      <c r="D3675" s="25">
        <f t="shared" si="171"/>
        <v>18.876879041980374</v>
      </c>
      <c r="E3675">
        <v>4570.1967145882127</v>
      </c>
      <c r="F3675" s="25">
        <f t="shared" si="172"/>
        <v>-1149.0765974007127</v>
      </c>
      <c r="G3675">
        <v>9107.1119938298561</v>
      </c>
      <c r="H3675" s="25">
        <f t="shared" si="173"/>
        <v>-5685.9918766423561</v>
      </c>
      <c r="K3675">
        <v>3.8789652682692653E-2</v>
      </c>
      <c r="L3675">
        <v>3673</v>
      </c>
      <c r="M3675" s="25"/>
      <c r="O3675" s="25"/>
      <c r="Q3675" s="25"/>
    </row>
    <row r="3676" spans="1:17" x14ac:dyDescent="0.25">
      <c r="A3676" s="5">
        <f>+'Net Hash Rate'!B3675</f>
        <v>43495</v>
      </c>
      <c r="B3676">
        <f>+'Net Hash Rate'!G3675</f>
        <v>3482.300048828125</v>
      </c>
      <c r="C3676">
        <v>3408.1555401745454</v>
      </c>
      <c r="D3676" s="25">
        <f t="shared" si="171"/>
        <v>74.144508653579578</v>
      </c>
      <c r="E3676">
        <v>4576.0305109393885</v>
      </c>
      <c r="F3676" s="25">
        <f t="shared" si="172"/>
        <v>-1093.7304621112635</v>
      </c>
      <c r="G3676">
        <v>9112.6408348754194</v>
      </c>
      <c r="H3676" s="25">
        <f t="shared" si="173"/>
        <v>-5630.3407860472944</v>
      </c>
      <c r="K3676">
        <v>0.15236804043506302</v>
      </c>
      <c r="L3676">
        <v>3674</v>
      </c>
      <c r="M3676" s="25"/>
      <c r="O3676" s="25"/>
      <c r="Q3676" s="25"/>
    </row>
    <row r="3677" spans="1:17" x14ac:dyDescent="0.25">
      <c r="A3677" s="5">
        <f>+'Net Hash Rate'!B3676</f>
        <v>43496</v>
      </c>
      <c r="B3677">
        <f>+'Net Hash Rate'!G3676</f>
        <v>3441.989990234375</v>
      </c>
      <c r="C3677">
        <v>3395.7530366703745</v>
      </c>
      <c r="D3677" s="25">
        <f t="shared" si="171"/>
        <v>46.236953564000487</v>
      </c>
      <c r="E3677">
        <v>4560.4328765555902</v>
      </c>
      <c r="F3677" s="25">
        <f t="shared" si="172"/>
        <v>-1118.4428863212152</v>
      </c>
      <c r="G3677">
        <v>9084.6317145897083</v>
      </c>
      <c r="H3677" s="25">
        <f t="shared" si="173"/>
        <v>-5642.6417243553333</v>
      </c>
      <c r="K3677">
        <v>9.5278277131110797E-2</v>
      </c>
      <c r="L3677">
        <v>3675</v>
      </c>
      <c r="M3677" s="25"/>
      <c r="O3677" s="25"/>
      <c r="Q3677" s="25"/>
    </row>
    <row r="3678" spans="1:17" x14ac:dyDescent="0.25">
      <c r="A3678" s="5">
        <f>+'Net Hash Rate'!B3677</f>
        <v>43497</v>
      </c>
      <c r="B3678">
        <f>+'Net Hash Rate'!G3677</f>
        <v>3468.25</v>
      </c>
      <c r="C3678">
        <v>3392.2368561987446</v>
      </c>
      <c r="D3678" s="25">
        <f t="shared" si="171"/>
        <v>76.01314380125541</v>
      </c>
      <c r="E3678">
        <v>4554.5724233568944</v>
      </c>
      <c r="F3678" s="25">
        <f t="shared" si="172"/>
        <v>-1086.3224233568944</v>
      </c>
      <c r="G3678">
        <v>9069.6649339827218</v>
      </c>
      <c r="H3678" s="25">
        <f t="shared" si="173"/>
        <v>-5601.4149339827218</v>
      </c>
      <c r="K3678">
        <v>0.15695256196026777</v>
      </c>
      <c r="L3678">
        <v>3676</v>
      </c>
      <c r="M3678" s="25"/>
      <c r="O3678" s="25"/>
      <c r="Q3678" s="25"/>
    </row>
    <row r="3679" spans="1:17" x14ac:dyDescent="0.25">
      <c r="A3679" s="5">
        <f>+'Net Hash Rate'!B3678</f>
        <v>43498</v>
      </c>
      <c r="B3679">
        <f>+'Net Hash Rate'!G3678</f>
        <v>3466.219970703125</v>
      </c>
      <c r="C3679">
        <v>3410.0476102922303</v>
      </c>
      <c r="D3679" s="25">
        <f t="shared" si="171"/>
        <v>56.172360410894726</v>
      </c>
      <c r="E3679">
        <v>4579.2584480130672</v>
      </c>
      <c r="F3679" s="25">
        <f t="shared" si="172"/>
        <v>-1113.0384773099422</v>
      </c>
      <c r="G3679">
        <v>9121.057947139645</v>
      </c>
      <c r="H3679" s="25">
        <f t="shared" si="173"/>
        <v>-5654.83797643652</v>
      </c>
      <c r="K3679">
        <v>0.11530312637961962</v>
      </c>
      <c r="L3679">
        <v>3677</v>
      </c>
      <c r="M3679" s="25"/>
      <c r="O3679" s="25"/>
      <c r="Q3679" s="25"/>
    </row>
    <row r="3680" spans="1:17" x14ac:dyDescent="0.25">
      <c r="A3680" s="5">
        <f>+'Net Hash Rate'!B3679</f>
        <v>43499</v>
      </c>
      <c r="B3680">
        <f>+'Net Hash Rate'!G3679</f>
        <v>3443.169921875</v>
      </c>
      <c r="C3680">
        <v>3412.9043362166422</v>
      </c>
      <c r="D3680" s="25">
        <f t="shared" si="171"/>
        <v>30.26558565835785</v>
      </c>
      <c r="E3680">
        <v>4584.0852402498949</v>
      </c>
      <c r="F3680" s="25">
        <f t="shared" si="172"/>
        <v>-1140.9153183748949</v>
      </c>
      <c r="G3680">
        <v>9133.5374619670583</v>
      </c>
      <c r="H3680" s="25">
        <f t="shared" si="173"/>
        <v>-5690.3675400920583</v>
      </c>
      <c r="K3680">
        <v>6.202065396550932E-2</v>
      </c>
      <c r="L3680">
        <v>3678</v>
      </c>
      <c r="M3680" s="25"/>
      <c r="O3680" s="25"/>
      <c r="Q3680" s="25"/>
    </row>
    <row r="3681" spans="1:17" x14ac:dyDescent="0.25">
      <c r="A3681" s="5">
        <f>+'Net Hash Rate'!B3680</f>
        <v>43500</v>
      </c>
      <c r="B3681">
        <f>+'Net Hash Rate'!G3680</f>
        <v>3451.110107421875</v>
      </c>
      <c r="C3681">
        <v>3410.580489011219</v>
      </c>
      <c r="D3681" s="25">
        <f t="shared" si="171"/>
        <v>40.529618410655985</v>
      </c>
      <c r="E3681">
        <v>4580.5714041570154</v>
      </c>
      <c r="F3681" s="25">
        <f t="shared" si="172"/>
        <v>-1129.4612967351404</v>
      </c>
      <c r="G3681">
        <v>9125.4011140408602</v>
      </c>
      <c r="H3681" s="25">
        <f t="shared" si="173"/>
        <v>-5674.2910066189852</v>
      </c>
      <c r="K3681">
        <v>8.3138324346264364E-2</v>
      </c>
      <c r="L3681">
        <v>3679</v>
      </c>
      <c r="M3681" s="25"/>
      <c r="O3681" s="25"/>
      <c r="Q3681" s="25"/>
    </row>
    <row r="3682" spans="1:17" x14ac:dyDescent="0.25">
      <c r="A3682" s="5">
        <f>+'Net Hash Rate'!B3681</f>
        <v>43501</v>
      </c>
      <c r="B3682">
        <f>+'Net Hash Rate'!G3681</f>
        <v>3472.030029296875</v>
      </c>
      <c r="C3682">
        <v>3411.659703597586</v>
      </c>
      <c r="D3682" s="25">
        <f t="shared" si="171"/>
        <v>60.370325699288969</v>
      </c>
      <c r="E3682">
        <v>4581.2640741697733</v>
      </c>
      <c r="F3682" s="25">
        <f t="shared" si="172"/>
        <v>-1109.2340448728983</v>
      </c>
      <c r="G3682">
        <v>9124.5922516574337</v>
      </c>
      <c r="H3682" s="25">
        <f t="shared" si="173"/>
        <v>-5652.5622223605587</v>
      </c>
      <c r="K3682">
        <v>0.12387845439343889</v>
      </c>
      <c r="L3682">
        <v>3680</v>
      </c>
      <c r="M3682" s="25"/>
      <c r="O3682" s="25"/>
      <c r="Q3682" s="25"/>
    </row>
    <row r="3683" spans="1:17" x14ac:dyDescent="0.25">
      <c r="A3683" s="5">
        <f>+'Net Hash Rate'!B3682</f>
        <v>43502</v>
      </c>
      <c r="B3683">
        <f>+'Net Hash Rate'!G3682</f>
        <v>3393.669921875</v>
      </c>
      <c r="C3683">
        <v>3399.1804428926994</v>
      </c>
      <c r="D3683" s="25">
        <f t="shared" si="171"/>
        <v>-5.5105210176993751</v>
      </c>
      <c r="E3683">
        <v>4567.0126345827857</v>
      </c>
      <c r="F3683" s="25">
        <f t="shared" si="172"/>
        <v>-1173.3427127077857</v>
      </c>
      <c r="G3683">
        <v>9103.4567832029334</v>
      </c>
      <c r="H3683" s="25">
        <f t="shared" si="173"/>
        <v>-5709.7868613279334</v>
      </c>
      <c r="K3683">
        <v>-1.1324615416996572E-2</v>
      </c>
      <c r="L3683">
        <v>3681</v>
      </c>
      <c r="M3683" s="25"/>
      <c r="O3683" s="25"/>
      <c r="Q3683" s="25"/>
    </row>
    <row r="3684" spans="1:17" x14ac:dyDescent="0.25">
      <c r="A3684" s="5">
        <f>+'Net Hash Rate'!B3683</f>
        <v>43503</v>
      </c>
      <c r="B3684">
        <f>+'Net Hash Rate'!G3683</f>
        <v>3385.969970703125</v>
      </c>
      <c r="C3684">
        <v>3406.4888920910389</v>
      </c>
      <c r="D3684" s="25">
        <f t="shared" si="171"/>
        <v>-20.518921387913906</v>
      </c>
      <c r="E3684">
        <v>4577.404365648611</v>
      </c>
      <c r="F3684" s="25">
        <f t="shared" si="172"/>
        <v>-1191.434394945486</v>
      </c>
      <c r="G3684">
        <v>9125.8255226830042</v>
      </c>
      <c r="H3684" s="25">
        <f t="shared" si="173"/>
        <v>-5739.8555519798792</v>
      </c>
      <c r="K3684">
        <v>-4.2057187254831895E-2</v>
      </c>
      <c r="L3684">
        <v>3682</v>
      </c>
      <c r="M3684" s="25"/>
      <c r="O3684" s="25"/>
      <c r="Q3684" s="25"/>
    </row>
    <row r="3685" spans="1:17" x14ac:dyDescent="0.25">
      <c r="A3685" s="5">
        <f>+'Net Hash Rate'!B3684</f>
        <v>43504</v>
      </c>
      <c r="B3685">
        <f>+'Net Hash Rate'!G3684</f>
        <v>3657.39990234375</v>
      </c>
      <c r="C3685">
        <v>3425.0299079350566</v>
      </c>
      <c r="D3685" s="25">
        <f t="shared" si="171"/>
        <v>232.3699944086934</v>
      </c>
      <c r="E3685">
        <v>4592.6622839481633</v>
      </c>
      <c r="F3685" s="25">
        <f t="shared" si="172"/>
        <v>-935.26238160441335</v>
      </c>
      <c r="G3685">
        <v>9128.3302485710792</v>
      </c>
      <c r="H3685" s="25">
        <f t="shared" si="173"/>
        <v>-5470.9303462273292</v>
      </c>
      <c r="K3685">
        <v>0.47762292142420065</v>
      </c>
      <c r="L3685">
        <v>3683</v>
      </c>
      <c r="M3685" s="25"/>
      <c r="O3685" s="25"/>
      <c r="Q3685" s="25"/>
    </row>
    <row r="3686" spans="1:17" x14ac:dyDescent="0.25">
      <c r="A3686" s="5">
        <f>+'Net Hash Rate'!B3685</f>
        <v>43505</v>
      </c>
      <c r="B3686">
        <f>+'Net Hash Rate'!G3685</f>
        <v>3654.300048828125</v>
      </c>
      <c r="C3686">
        <v>3426.3093530485412</v>
      </c>
      <c r="D3686" s="25">
        <f t="shared" si="171"/>
        <v>227.9906957795838</v>
      </c>
      <c r="E3686">
        <v>4594.5483634507827</v>
      </c>
      <c r="F3686" s="25">
        <f t="shared" si="172"/>
        <v>-940.24831462265774</v>
      </c>
      <c r="G3686">
        <v>9132.5727993582877</v>
      </c>
      <c r="H3686" s="25">
        <f t="shared" si="173"/>
        <v>-5478.2727505301627</v>
      </c>
      <c r="K3686">
        <v>0.46837818716788149</v>
      </c>
      <c r="L3686">
        <v>3684</v>
      </c>
      <c r="M3686" s="25"/>
      <c r="O3686" s="25"/>
      <c r="Q3686" s="25"/>
    </row>
    <row r="3687" spans="1:17" x14ac:dyDescent="0.25">
      <c r="A3687" s="5">
        <f>+'Net Hash Rate'!B3686</f>
        <v>43506</v>
      </c>
      <c r="B3687">
        <f>+'Net Hash Rate'!G3686</f>
        <v>3681.050048828125</v>
      </c>
      <c r="C3687">
        <v>3563.4228928404414</v>
      </c>
      <c r="D3687" s="25">
        <f t="shared" si="171"/>
        <v>117.62715598768364</v>
      </c>
      <c r="E3687">
        <v>4782.9727616012551</v>
      </c>
      <c r="F3687" s="25">
        <f t="shared" si="172"/>
        <v>-1101.9227127731301</v>
      </c>
      <c r="G3687">
        <v>9520.3142268026349</v>
      </c>
      <c r="H3687" s="25">
        <f t="shared" si="173"/>
        <v>-5839.2641779745099</v>
      </c>
      <c r="K3687">
        <v>0.23148309191922825</v>
      </c>
      <c r="L3687">
        <v>3685</v>
      </c>
      <c r="M3687" s="25"/>
      <c r="O3687" s="25"/>
      <c r="Q3687" s="25"/>
    </row>
    <row r="3688" spans="1:17" x14ac:dyDescent="0.25">
      <c r="A3688" s="5">
        <f>+'Net Hash Rate'!B3687</f>
        <v>43507</v>
      </c>
      <c r="B3688">
        <f>+'Net Hash Rate'!G3687</f>
        <v>3621.030029296875</v>
      </c>
      <c r="C3688">
        <v>3540.8309241042189</v>
      </c>
      <c r="D3688" s="25">
        <f t="shared" si="171"/>
        <v>80.199105192656134</v>
      </c>
      <c r="E3688">
        <v>4754.048937155364</v>
      </c>
      <c r="F3688" s="25">
        <f t="shared" si="172"/>
        <v>-1133.018907858489</v>
      </c>
      <c r="G3688">
        <v>9466.7943088525353</v>
      </c>
      <c r="H3688" s="25">
        <f t="shared" si="173"/>
        <v>-5845.7642795556603</v>
      </c>
      <c r="K3688">
        <v>0.15865067151311454</v>
      </c>
      <c r="L3688">
        <v>3686</v>
      </c>
      <c r="M3688" s="25"/>
      <c r="O3688" s="25"/>
      <c r="Q3688" s="25"/>
    </row>
    <row r="3689" spans="1:17" x14ac:dyDescent="0.25">
      <c r="A3689" s="5">
        <f>+'Net Hash Rate'!B3688</f>
        <v>43508</v>
      </c>
      <c r="B3689">
        <f>+'Net Hash Rate'!G3688</f>
        <v>3622.7099609375</v>
      </c>
      <c r="C3689">
        <v>3505.6057790495688</v>
      </c>
      <c r="D3689" s="25">
        <f t="shared" si="171"/>
        <v>117.10418188793119</v>
      </c>
      <c r="E3689">
        <v>4705.3153717859959</v>
      </c>
      <c r="F3689" s="25">
        <f t="shared" si="172"/>
        <v>-1082.6054108484959</v>
      </c>
      <c r="G3689">
        <v>9365.587284770656</v>
      </c>
      <c r="H3689" s="25">
        <f t="shared" si="173"/>
        <v>-5742.877323833156</v>
      </c>
      <c r="K3689">
        <v>0.23426505733773884</v>
      </c>
      <c r="L3689">
        <v>3687</v>
      </c>
      <c r="M3689" s="25"/>
      <c r="O3689" s="25"/>
      <c r="Q3689" s="25"/>
    </row>
    <row r="3690" spans="1:17" x14ac:dyDescent="0.25">
      <c r="A3690" s="5">
        <f>+'Net Hash Rate'!B3689</f>
        <v>43509</v>
      </c>
      <c r="B3690">
        <f>+'Net Hash Rate'!G3689</f>
        <v>3605.31005859375</v>
      </c>
      <c r="C3690">
        <v>3504.1813942476988</v>
      </c>
      <c r="D3690" s="25">
        <f t="shared" si="171"/>
        <v>101.12866434605121</v>
      </c>
      <c r="E3690">
        <v>4704.0114434073321</v>
      </c>
      <c r="F3690" s="25">
        <f t="shared" si="172"/>
        <v>-1098.7013848135821</v>
      </c>
      <c r="G3690">
        <v>9364.7512693679364</v>
      </c>
      <c r="H3690" s="25">
        <f t="shared" si="173"/>
        <v>-5759.4412107741864</v>
      </c>
      <c r="K3690">
        <v>0.20228597758534136</v>
      </c>
      <c r="L3690">
        <v>3688</v>
      </c>
      <c r="M3690" s="25"/>
      <c r="O3690" s="25"/>
      <c r="Q3690" s="25"/>
    </row>
    <row r="3691" spans="1:17" x14ac:dyDescent="0.25">
      <c r="A3691" s="5">
        <f>+'Net Hash Rate'!B3690</f>
        <v>43510</v>
      </c>
      <c r="B3691">
        <f>+'Net Hash Rate'!G3690</f>
        <v>3592.909912109375</v>
      </c>
      <c r="C3691">
        <v>3506.3193822874237</v>
      </c>
      <c r="D3691" s="25">
        <f t="shared" si="171"/>
        <v>86.59052982195135</v>
      </c>
      <c r="E3691">
        <v>4707.4387062170435</v>
      </c>
      <c r="F3691" s="25">
        <f t="shared" si="172"/>
        <v>-1114.5287941076685</v>
      </c>
      <c r="G3691">
        <v>9373.1867200216493</v>
      </c>
      <c r="H3691" s="25">
        <f t="shared" si="173"/>
        <v>-5780.2768079122743</v>
      </c>
      <c r="K3691">
        <v>0.1730196720945085</v>
      </c>
      <c r="L3691">
        <v>3689</v>
      </c>
      <c r="M3691" s="25"/>
      <c r="O3691" s="25"/>
      <c r="Q3691" s="25"/>
    </row>
    <row r="3692" spans="1:17" x14ac:dyDescent="0.25">
      <c r="A3692" s="5">
        <f>+'Net Hash Rate'!B3691</f>
        <v>43511</v>
      </c>
      <c r="B3692">
        <f>+'Net Hash Rate'!G3691</f>
        <v>3601.06005859375</v>
      </c>
      <c r="C3692">
        <v>3493.1954071615864</v>
      </c>
      <c r="D3692" s="25">
        <f t="shared" si="171"/>
        <v>107.86465143216356</v>
      </c>
      <c r="E3692">
        <v>4688.994667878108</v>
      </c>
      <c r="F3692" s="25">
        <f t="shared" si="172"/>
        <v>-1087.934609284358</v>
      </c>
      <c r="G3692">
        <v>9334.076896131437</v>
      </c>
      <c r="H3692" s="25">
        <f t="shared" si="173"/>
        <v>-5733.016837537687</v>
      </c>
      <c r="K3692">
        <v>0.21648714122977003</v>
      </c>
      <c r="L3692">
        <v>3690</v>
      </c>
      <c r="M3692" s="25"/>
      <c r="O3692" s="25"/>
      <c r="Q3692" s="25"/>
    </row>
    <row r="3693" spans="1:17" x14ac:dyDescent="0.25">
      <c r="A3693" s="5">
        <f>+'Net Hash Rate'!B3692</f>
        <v>43512</v>
      </c>
      <c r="B3693">
        <f>+'Net Hash Rate'!G3692</f>
        <v>3611.97998046875</v>
      </c>
      <c r="C3693">
        <v>3500.7098985210109</v>
      </c>
      <c r="D3693" s="25">
        <f t="shared" si="171"/>
        <v>111.27008194773907</v>
      </c>
      <c r="E3693">
        <v>4698.9604202065129</v>
      </c>
      <c r="F3693" s="25">
        <f t="shared" si="172"/>
        <v>-1086.9804397377629</v>
      </c>
      <c r="G3693">
        <v>9353.5645716938452</v>
      </c>
      <c r="H3693" s="25">
        <f t="shared" si="173"/>
        <v>-5741.5845912250952</v>
      </c>
      <c r="K3693">
        <v>0.22286507858050522</v>
      </c>
      <c r="L3693">
        <v>3691</v>
      </c>
      <c r="M3693" s="25"/>
      <c r="O3693" s="25"/>
      <c r="Q3693" s="25"/>
    </row>
    <row r="3694" spans="1:17" x14ac:dyDescent="0.25">
      <c r="A3694" s="5">
        <f>+'Net Hash Rate'!B3693</f>
        <v>43513</v>
      </c>
      <c r="B3694">
        <f>+'Net Hash Rate'!G3693</f>
        <v>3661.739990234375</v>
      </c>
      <c r="C3694">
        <v>3504.5251643510455</v>
      </c>
      <c r="D3694" s="25">
        <f t="shared" si="171"/>
        <v>157.21482588332947</v>
      </c>
      <c r="E3694">
        <v>4702.3326708357909</v>
      </c>
      <c r="F3694" s="25">
        <f t="shared" si="172"/>
        <v>-1040.5926806014159</v>
      </c>
      <c r="G3694">
        <v>9355.215929775788</v>
      </c>
      <c r="H3694" s="25">
        <f t="shared" si="173"/>
        <v>-5693.475939541413</v>
      </c>
      <c r="K3694">
        <v>0.31500519079840567</v>
      </c>
      <c r="L3694">
        <v>3692</v>
      </c>
      <c r="M3694" s="25"/>
      <c r="O3694" s="25"/>
      <c r="Q3694" s="25"/>
    </row>
    <row r="3695" spans="1:17" x14ac:dyDescent="0.25">
      <c r="A3695" s="5">
        <f>+'Net Hash Rate'!B3694</f>
        <v>43514</v>
      </c>
      <c r="B3695">
        <f>+'Net Hash Rate'!G3694</f>
        <v>3905.739990234375</v>
      </c>
      <c r="C3695">
        <v>3503.662281515567</v>
      </c>
      <c r="D3695" s="25">
        <f t="shared" si="171"/>
        <v>402.07770871880803</v>
      </c>
      <c r="E3695">
        <v>4691.8277597180459</v>
      </c>
      <c r="F3695" s="25">
        <f t="shared" si="172"/>
        <v>-786.08776948367085</v>
      </c>
      <c r="G3695">
        <v>9307.2565597955618</v>
      </c>
      <c r="H3695" s="25">
        <f t="shared" si="173"/>
        <v>-5401.5165695611868</v>
      </c>
      <c r="K3695">
        <v>0.81216507180887187</v>
      </c>
      <c r="L3695">
        <v>3693</v>
      </c>
      <c r="M3695" s="25"/>
      <c r="O3695" s="25"/>
      <c r="Q3695" s="25"/>
    </row>
    <row r="3696" spans="1:17" x14ac:dyDescent="0.25">
      <c r="A3696" s="5">
        <f>+'Net Hash Rate'!B3695</f>
        <v>43515</v>
      </c>
      <c r="B3696">
        <f>+'Net Hash Rate'!G3695</f>
        <v>3922.10009765625</v>
      </c>
      <c r="C3696">
        <v>3486.219460172676</v>
      </c>
      <c r="D3696" s="25">
        <f t="shared" si="171"/>
        <v>435.88063748357399</v>
      </c>
      <c r="E3696">
        <v>4667.1031629833687</v>
      </c>
      <c r="F3696" s="25">
        <f t="shared" si="172"/>
        <v>-745.00306532711875</v>
      </c>
      <c r="G3696">
        <v>9254.2459065514922</v>
      </c>
      <c r="H3696" s="25">
        <f t="shared" si="173"/>
        <v>-5332.1458088952422</v>
      </c>
      <c r="K3696">
        <v>0.88587345855536237</v>
      </c>
      <c r="L3696">
        <v>3694</v>
      </c>
      <c r="M3696" s="25"/>
      <c r="O3696" s="25"/>
      <c r="Q3696" s="25"/>
    </row>
    <row r="3697" spans="1:17" x14ac:dyDescent="0.25">
      <c r="A3697" s="5">
        <f>+'Net Hash Rate'!B3696</f>
        <v>43516</v>
      </c>
      <c r="B3697">
        <f>+'Net Hash Rate'!G3696</f>
        <v>3976.7900390625</v>
      </c>
      <c r="C3697">
        <v>3470.1445772277448</v>
      </c>
      <c r="D3697" s="25">
        <f t="shared" si="171"/>
        <v>506.64546183475522</v>
      </c>
      <c r="E3697">
        <v>4642.8056764060066</v>
      </c>
      <c r="F3697" s="25">
        <f t="shared" si="172"/>
        <v>-666.01563734350657</v>
      </c>
      <c r="G3697">
        <v>9198.0077161639601</v>
      </c>
      <c r="H3697" s="25">
        <f t="shared" si="173"/>
        <v>-5221.2176771014601</v>
      </c>
      <c r="K3697">
        <v>1.0369143388959368</v>
      </c>
      <c r="L3697">
        <v>3695</v>
      </c>
      <c r="M3697" s="25"/>
      <c r="O3697" s="25"/>
      <c r="Q3697" s="25"/>
    </row>
    <row r="3698" spans="1:17" x14ac:dyDescent="0.25">
      <c r="A3698" s="5">
        <f>+'Net Hash Rate'!B3697</f>
        <v>43517</v>
      </c>
      <c r="B3698">
        <f>+'Net Hash Rate'!G3697</f>
        <v>3936.340087890625</v>
      </c>
      <c r="C3698">
        <v>3457.8093555964556</v>
      </c>
      <c r="D3698" s="25">
        <f t="shared" si="171"/>
        <v>478.53073229416941</v>
      </c>
      <c r="E3698">
        <v>4627.3063424667125</v>
      </c>
      <c r="F3698" s="25">
        <f t="shared" si="172"/>
        <v>-690.96625457608752</v>
      </c>
      <c r="G3698">
        <v>9170.2173879642232</v>
      </c>
      <c r="H3698" s="25">
        <f t="shared" si="173"/>
        <v>-5233.8773000735982</v>
      </c>
      <c r="K3698">
        <v>0.98202369941925816</v>
      </c>
      <c r="L3698">
        <v>3696</v>
      </c>
      <c r="M3698" s="25"/>
      <c r="O3698" s="25"/>
      <c r="Q3698" s="25"/>
    </row>
    <row r="3699" spans="1:17" x14ac:dyDescent="0.25">
      <c r="A3699" s="5">
        <f>+'Net Hash Rate'!B3698</f>
        <v>43518</v>
      </c>
      <c r="B3699">
        <f>+'Net Hash Rate'!G3698</f>
        <v>3980</v>
      </c>
      <c r="C3699">
        <v>3466.4558016503406</v>
      </c>
      <c r="D3699" s="25">
        <f t="shared" si="171"/>
        <v>513.54419834965938</v>
      </c>
      <c r="E3699">
        <v>4637.5865001965531</v>
      </c>
      <c r="F3699" s="25">
        <f t="shared" si="172"/>
        <v>-657.58650019655306</v>
      </c>
      <c r="G3699">
        <v>9186.8436986993238</v>
      </c>
      <c r="H3699" s="25">
        <f t="shared" si="173"/>
        <v>-5206.8436986993238</v>
      </c>
      <c r="K3699">
        <v>1.0524069410605943</v>
      </c>
      <c r="L3699">
        <v>3697</v>
      </c>
      <c r="M3699" s="25"/>
      <c r="O3699" s="25"/>
      <c r="Q3699" s="25"/>
    </row>
    <row r="3700" spans="1:17" x14ac:dyDescent="0.25">
      <c r="A3700" s="5">
        <f>+'Net Hash Rate'!B3699</f>
        <v>43519</v>
      </c>
      <c r="B3700">
        <f>+'Net Hash Rate'!G3699</f>
        <v>4145.43994140625</v>
      </c>
      <c r="C3700">
        <v>3490.2549320642452</v>
      </c>
      <c r="D3700" s="25">
        <f t="shared" si="171"/>
        <v>655.18500934200483</v>
      </c>
      <c r="E3700">
        <v>4664.1546823293102</v>
      </c>
      <c r="F3700" s="25">
        <f t="shared" si="172"/>
        <v>-518.71474092306016</v>
      </c>
      <c r="G3700">
        <v>9224.1682622339486</v>
      </c>
      <c r="H3700" s="25">
        <f t="shared" si="173"/>
        <v>-5078.7283208276986</v>
      </c>
      <c r="K3700">
        <v>1.3395045207785075</v>
      </c>
      <c r="L3700">
        <v>3698</v>
      </c>
      <c r="M3700" s="25"/>
      <c r="O3700" s="25"/>
      <c r="Q3700" s="25"/>
    </row>
    <row r="3701" spans="1:17" x14ac:dyDescent="0.25">
      <c r="A3701" s="5">
        <f>+'Net Hash Rate'!B3700</f>
        <v>43520</v>
      </c>
      <c r="B3701">
        <f>+'Net Hash Rate'!G3700</f>
        <v>3767.300048828125</v>
      </c>
      <c r="C3701">
        <v>3440.5867355435362</v>
      </c>
      <c r="D3701" s="25">
        <f t="shared" si="171"/>
        <v>326.71331328458882</v>
      </c>
      <c r="E3701">
        <v>4609.9621168980093</v>
      </c>
      <c r="F3701" s="25">
        <f t="shared" si="172"/>
        <v>-842.6620680698843</v>
      </c>
      <c r="G3701">
        <v>9152.4007857694596</v>
      </c>
      <c r="H3701" s="25">
        <f t="shared" si="173"/>
        <v>-5385.1007369413346</v>
      </c>
      <c r="K3701">
        <v>0.67053913087753436</v>
      </c>
      <c r="L3701">
        <v>3699</v>
      </c>
      <c r="M3701" s="25"/>
      <c r="O3701" s="25"/>
      <c r="Q3701" s="25"/>
    </row>
    <row r="3702" spans="1:17" x14ac:dyDescent="0.25">
      <c r="A3702" s="5">
        <f>+'Net Hash Rate'!B3701</f>
        <v>43521</v>
      </c>
      <c r="B3702">
        <f>+'Net Hash Rate'!G3701</f>
        <v>3852.159912109375</v>
      </c>
      <c r="C3702">
        <v>3427.8342338316893</v>
      </c>
      <c r="D3702" s="25">
        <f t="shared" si="171"/>
        <v>424.32567827768571</v>
      </c>
      <c r="E3702">
        <v>4589.1035687112735</v>
      </c>
      <c r="F3702" s="25">
        <f t="shared" si="172"/>
        <v>-736.94365660189851</v>
      </c>
      <c r="G3702">
        <v>9100.0543000510243</v>
      </c>
      <c r="H3702" s="25">
        <f t="shared" si="173"/>
        <v>-5247.8943879416493</v>
      </c>
      <c r="K3702">
        <v>0.87695558409974483</v>
      </c>
      <c r="L3702">
        <v>3700</v>
      </c>
      <c r="M3702" s="25"/>
      <c r="O3702" s="25"/>
      <c r="Q3702" s="25"/>
    </row>
    <row r="3703" spans="1:17" x14ac:dyDescent="0.25">
      <c r="A3703" s="5">
        <f>+'Net Hash Rate'!B3702</f>
        <v>43522</v>
      </c>
      <c r="B3703">
        <f>+'Net Hash Rate'!G3702</f>
        <v>3830.669921875</v>
      </c>
      <c r="C3703">
        <v>3429.5720571074075</v>
      </c>
      <c r="D3703" s="25">
        <f t="shared" si="171"/>
        <v>401.09786476759245</v>
      </c>
      <c r="E3703">
        <v>4592.3248668057886</v>
      </c>
      <c r="F3703" s="25">
        <f t="shared" si="172"/>
        <v>-761.65494493078859</v>
      </c>
      <c r="G3703">
        <v>9109.0381560791502</v>
      </c>
      <c r="H3703" s="25">
        <f t="shared" si="173"/>
        <v>-5278.3682342041502</v>
      </c>
      <c r="K3703">
        <v>0.82789296866281403</v>
      </c>
      <c r="L3703">
        <v>3701</v>
      </c>
      <c r="M3703" s="25"/>
      <c r="O3703" s="25"/>
      <c r="Q3703" s="25"/>
    </row>
    <row r="3704" spans="1:17" x14ac:dyDescent="0.25">
      <c r="A3704" s="5">
        <f>+'Net Hash Rate'!B3703</f>
        <v>43523</v>
      </c>
      <c r="B3704">
        <f>+'Net Hash Rate'!G3703</f>
        <v>3832.260009765625</v>
      </c>
      <c r="C3704">
        <v>3419.7932436376291</v>
      </c>
      <c r="D3704" s="25">
        <f t="shared" si="171"/>
        <v>412.46676612799592</v>
      </c>
      <c r="E3704">
        <v>4578.7531068259896</v>
      </c>
      <c r="F3704" s="25">
        <f t="shared" si="172"/>
        <v>-746.49309706036456</v>
      </c>
      <c r="G3704">
        <v>9080.732695381168</v>
      </c>
      <c r="H3704" s="25">
        <f t="shared" si="173"/>
        <v>-5248.472685615543</v>
      </c>
      <c r="K3704">
        <v>0.85414540239889536</v>
      </c>
      <c r="L3704">
        <v>3702</v>
      </c>
      <c r="M3704" s="25"/>
      <c r="O3704" s="25"/>
      <c r="Q3704" s="25"/>
    </row>
    <row r="3705" spans="1:17" x14ac:dyDescent="0.25">
      <c r="A3705" s="5">
        <f>+'Net Hash Rate'!B3704</f>
        <v>43524</v>
      </c>
      <c r="B3705">
        <f>+'Net Hash Rate'!G3704</f>
        <v>3826.02001953125</v>
      </c>
      <c r="C3705">
        <v>3418.4880177750324</v>
      </c>
      <c r="D3705" s="25">
        <f t="shared" si="171"/>
        <v>407.5320017562176</v>
      </c>
      <c r="E3705">
        <v>4577.1878786314128</v>
      </c>
      <c r="F3705" s="25">
        <f t="shared" si="172"/>
        <v>-751.16785910016279</v>
      </c>
      <c r="G3705">
        <v>9078.1574881280121</v>
      </c>
      <c r="H3705" s="25">
        <f t="shared" si="173"/>
        <v>-5252.1374685967621</v>
      </c>
      <c r="K3705">
        <v>0.84411575184969534</v>
      </c>
      <c r="L3705">
        <v>3703</v>
      </c>
      <c r="M3705" s="25"/>
      <c r="O3705" s="25"/>
      <c r="Q3705" s="25"/>
    </row>
    <row r="3706" spans="1:17" x14ac:dyDescent="0.25">
      <c r="A3706" s="5">
        <f>+'Net Hash Rate'!B3705</f>
        <v>43525</v>
      </c>
      <c r="B3706">
        <f>+'Net Hash Rate'!G3705</f>
        <v>3850.070068359375</v>
      </c>
      <c r="C3706">
        <v>3416.4644770211703</v>
      </c>
      <c r="D3706" s="25">
        <f t="shared" si="171"/>
        <v>433.6055913382047</v>
      </c>
      <c r="E3706">
        <v>4573.4741047178513</v>
      </c>
      <c r="F3706" s="25">
        <f t="shared" si="172"/>
        <v>-723.40403635847633</v>
      </c>
      <c r="G3706">
        <v>9067.8780035055952</v>
      </c>
      <c r="H3706" s="25">
        <f t="shared" si="173"/>
        <v>-5217.8079351462202</v>
      </c>
      <c r="K3706">
        <v>0.89943367306577537</v>
      </c>
      <c r="L3706">
        <v>3704</v>
      </c>
      <c r="M3706" s="25"/>
      <c r="O3706" s="25"/>
      <c r="Q3706" s="25"/>
    </row>
    <row r="3707" spans="1:17" x14ac:dyDescent="0.25">
      <c r="A3707" s="5">
        <f>+'Net Hash Rate'!B3706</f>
        <v>43526</v>
      </c>
      <c r="B3707">
        <f>+'Net Hash Rate'!G3706</f>
        <v>3845.110107421875</v>
      </c>
      <c r="C3707">
        <v>3407.4233899072469</v>
      </c>
      <c r="D3707" s="25">
        <f t="shared" si="171"/>
        <v>437.68671751462807</v>
      </c>
      <c r="E3707">
        <v>4561.1716317269593</v>
      </c>
      <c r="F3707" s="25">
        <f t="shared" si="172"/>
        <v>-716.06152430508428</v>
      </c>
      <c r="G3707">
        <v>9042.906677075629</v>
      </c>
      <c r="H3707" s="25">
        <f t="shared" si="173"/>
        <v>-5197.796569653754</v>
      </c>
      <c r="K3707">
        <v>0.910465631894113</v>
      </c>
      <c r="L3707">
        <v>3705</v>
      </c>
      <c r="M3707" s="25"/>
      <c r="O3707" s="25"/>
      <c r="Q3707" s="25"/>
    </row>
    <row r="3708" spans="1:17" x14ac:dyDescent="0.25">
      <c r="A3708" s="5">
        <f>+'Net Hash Rate'!B3707</f>
        <v>43527</v>
      </c>
      <c r="B3708">
        <f>+'Net Hash Rate'!G3707</f>
        <v>3820.14990234375</v>
      </c>
      <c r="C3708">
        <v>3408.0871469254953</v>
      </c>
      <c r="D3708" s="25">
        <f t="shared" si="171"/>
        <v>412.06275541825471</v>
      </c>
      <c r="E3708">
        <v>4563.041374003119</v>
      </c>
      <c r="F3708" s="25">
        <f t="shared" si="172"/>
        <v>-742.89147165936902</v>
      </c>
      <c r="G3708">
        <v>9049.46106908615</v>
      </c>
      <c r="H3708" s="25">
        <f t="shared" si="173"/>
        <v>-5229.3111667424</v>
      </c>
      <c r="K3708">
        <v>0.85626823108492178</v>
      </c>
      <c r="L3708">
        <v>3706</v>
      </c>
      <c r="M3708" s="25"/>
      <c r="O3708" s="25"/>
      <c r="Q3708" s="25"/>
    </row>
    <row r="3709" spans="1:17" x14ac:dyDescent="0.25">
      <c r="A3709" s="5">
        <f>+'Net Hash Rate'!B3708</f>
        <v>43528</v>
      </c>
      <c r="B3709">
        <f>+'Net Hash Rate'!G3708</f>
        <v>3732.570068359375</v>
      </c>
      <c r="C3709">
        <v>3377.1132901690644</v>
      </c>
      <c r="D3709" s="25">
        <f t="shared" si="171"/>
        <v>355.45677819031062</v>
      </c>
      <c r="E3709">
        <v>4523.5884342921381</v>
      </c>
      <c r="F3709" s="25">
        <f t="shared" si="172"/>
        <v>-791.01836593276312</v>
      </c>
      <c r="G3709">
        <v>8977.0711316382185</v>
      </c>
      <c r="H3709" s="25">
        <f t="shared" si="173"/>
        <v>-5244.5010632788435</v>
      </c>
      <c r="K3709">
        <v>0.74410358744346827</v>
      </c>
      <c r="L3709">
        <v>3707</v>
      </c>
      <c r="M3709" s="25"/>
      <c r="O3709" s="25"/>
      <c r="Q3709" s="25"/>
    </row>
    <row r="3710" spans="1:17" x14ac:dyDescent="0.25">
      <c r="A3710" s="5">
        <f>+'Net Hash Rate'!B3709</f>
        <v>43529</v>
      </c>
      <c r="B3710">
        <f>+'Net Hash Rate'!G3709</f>
        <v>3880.800048828125</v>
      </c>
      <c r="C3710">
        <v>3387.4389722281467</v>
      </c>
      <c r="D3710" s="25">
        <f t="shared" si="171"/>
        <v>493.36107659997833</v>
      </c>
      <c r="E3710">
        <v>4532.1976357646245</v>
      </c>
      <c r="F3710" s="25">
        <f t="shared" si="172"/>
        <v>-651.39758693649947</v>
      </c>
      <c r="G3710">
        <v>8979.0126642720697</v>
      </c>
      <c r="H3710" s="25">
        <f t="shared" si="173"/>
        <v>-5098.2126154439447</v>
      </c>
      <c r="K3710">
        <v>1.0343372988172315</v>
      </c>
      <c r="L3710">
        <v>3708</v>
      </c>
      <c r="M3710" s="25"/>
      <c r="O3710" s="25"/>
      <c r="Q3710" s="25"/>
    </row>
    <row r="3711" spans="1:17" x14ac:dyDescent="0.25">
      <c r="A3711" s="5">
        <f>+'Net Hash Rate'!B3710</f>
        <v>43530</v>
      </c>
      <c r="B3711">
        <f>+'Net Hash Rate'!G3710</f>
        <v>3885</v>
      </c>
      <c r="C3711">
        <v>3355.6593068353773</v>
      </c>
      <c r="D3711" s="25">
        <f t="shared" si="171"/>
        <v>529.34069316462273</v>
      </c>
      <c r="E3711">
        <v>4488.1283975887973</v>
      </c>
      <c r="F3711" s="25">
        <f t="shared" si="172"/>
        <v>-603.12839758879727</v>
      </c>
      <c r="G3711">
        <v>8887.2045806204551</v>
      </c>
      <c r="H3711" s="25">
        <f t="shared" si="173"/>
        <v>-5002.2045806204551</v>
      </c>
      <c r="K3711">
        <v>1.1218122189541597</v>
      </c>
      <c r="L3711">
        <v>3709</v>
      </c>
      <c r="M3711" s="25"/>
      <c r="O3711" s="25"/>
      <c r="Q3711" s="25"/>
    </row>
    <row r="3712" spans="1:17" x14ac:dyDescent="0.25">
      <c r="A3712" s="5">
        <f>+'Net Hash Rate'!B3711</f>
        <v>43531</v>
      </c>
      <c r="B3712">
        <f>+'Net Hash Rate'!G3711</f>
        <v>3891.72998046875</v>
      </c>
      <c r="C3712">
        <v>3356.2093145269591</v>
      </c>
      <c r="D3712" s="25">
        <f t="shared" si="171"/>
        <v>535.52066594179087</v>
      </c>
      <c r="E3712">
        <v>4488.6314638251242</v>
      </c>
      <c r="F3712" s="25">
        <f t="shared" si="172"/>
        <v>-596.90148335637423</v>
      </c>
      <c r="G3712">
        <v>8887.5253027738545</v>
      </c>
      <c r="H3712" s="25">
        <f t="shared" si="173"/>
        <v>-4995.7953223051045</v>
      </c>
      <c r="K3712">
        <v>1.1349562520097745</v>
      </c>
      <c r="L3712">
        <v>3710</v>
      </c>
      <c r="M3712" s="25"/>
      <c r="O3712" s="25"/>
      <c r="Q3712" s="25"/>
    </row>
    <row r="3713" spans="1:17" x14ac:dyDescent="0.25">
      <c r="A3713" s="5">
        <f>+'Net Hash Rate'!B3712</f>
        <v>43532</v>
      </c>
      <c r="B3713">
        <f>+'Net Hash Rate'!G3712</f>
        <v>3875.469970703125</v>
      </c>
      <c r="C3713">
        <v>3354.6535048003016</v>
      </c>
      <c r="D3713" s="25">
        <f t="shared" si="171"/>
        <v>520.81646590282344</v>
      </c>
      <c r="E3713">
        <v>4487.1024438366449</v>
      </c>
      <c r="F3713" s="25">
        <f t="shared" si="172"/>
        <v>-611.63247313351985</v>
      </c>
      <c r="G3713">
        <v>8886.100347523321</v>
      </c>
      <c r="H3713" s="25">
        <f t="shared" si="173"/>
        <v>-5010.630376820196</v>
      </c>
      <c r="K3713">
        <v>1.1037667793043549</v>
      </c>
      <c r="L3713">
        <v>3711</v>
      </c>
      <c r="M3713" s="25"/>
      <c r="O3713" s="25"/>
      <c r="Q3713" s="25"/>
    </row>
    <row r="3714" spans="1:17" x14ac:dyDescent="0.25">
      <c r="A3714" s="5">
        <f>+'Net Hash Rate'!B3713</f>
        <v>43533</v>
      </c>
      <c r="B3714">
        <f>+'Net Hash Rate'!G3713</f>
        <v>3950.610107421875</v>
      </c>
      <c r="C3714">
        <v>3368.4741086491863</v>
      </c>
      <c r="D3714" s="25">
        <f t="shared" si="171"/>
        <v>582.13599877268871</v>
      </c>
      <c r="E3714">
        <v>4503.3300699263182</v>
      </c>
      <c r="F3714" s="25">
        <f t="shared" si="172"/>
        <v>-552.71996250444317</v>
      </c>
      <c r="G3714">
        <v>8911.6780515073351</v>
      </c>
      <c r="H3714" s="25">
        <f t="shared" si="173"/>
        <v>-4961.0679440854601</v>
      </c>
      <c r="K3714">
        <v>1.2311046024573589</v>
      </c>
      <c r="L3714">
        <v>3712</v>
      </c>
      <c r="M3714" s="25"/>
      <c r="O3714" s="25"/>
      <c r="Q3714" s="25"/>
    </row>
    <row r="3715" spans="1:17" x14ac:dyDescent="0.25">
      <c r="A3715" s="5">
        <f>+'Net Hash Rate'!B3714</f>
        <v>43534</v>
      </c>
      <c r="B3715">
        <f>+'Net Hash Rate'!G3714</f>
        <v>3932.0400390625</v>
      </c>
      <c r="C3715">
        <v>3366.5642854167841</v>
      </c>
      <c r="D3715" s="25">
        <f t="shared" si="171"/>
        <v>565.47575364571594</v>
      </c>
      <c r="E3715">
        <v>4501.4000883773915</v>
      </c>
      <c r="F3715" s="25">
        <f t="shared" si="172"/>
        <v>-569.36004931489151</v>
      </c>
      <c r="G3715">
        <v>8909.6697649778689</v>
      </c>
      <c r="H3715" s="25">
        <f t="shared" si="173"/>
        <v>-4977.6297259153689</v>
      </c>
      <c r="K3715">
        <v>1.1958926614838463</v>
      </c>
      <c r="L3715">
        <v>3713</v>
      </c>
      <c r="M3715" s="25"/>
      <c r="O3715" s="25"/>
      <c r="Q3715" s="25"/>
    </row>
    <row r="3716" spans="1:17" x14ac:dyDescent="0.25">
      <c r="A3716" s="5">
        <f>+'Net Hash Rate'!B3715</f>
        <v>43535</v>
      </c>
      <c r="B3716">
        <f>+'Net Hash Rate'!G3715</f>
        <v>3882.610107421875</v>
      </c>
      <c r="C3716">
        <v>3336.3470119088606</v>
      </c>
      <c r="D3716" s="25">
        <f t="shared" ref="D3716:D3738" si="174">+B3716-C3716</f>
        <v>546.26309551301438</v>
      </c>
      <c r="E3716">
        <v>4461.5364365255327</v>
      </c>
      <c r="F3716" s="25">
        <f t="shared" ref="F3716:F3738" si="175">+B3716-E3716</f>
        <v>-578.92632910365774</v>
      </c>
      <c r="G3716">
        <v>8832.3347564490068</v>
      </c>
      <c r="H3716" s="25">
        <f t="shared" ref="H3716:H3738" si="176">+B3716-G3716</f>
        <v>-4949.7246490271318</v>
      </c>
      <c r="K3716">
        <v>1.1651650829173703</v>
      </c>
      <c r="L3716">
        <v>3714</v>
      </c>
      <c r="M3716" s="25"/>
      <c r="O3716" s="25"/>
      <c r="Q3716" s="25"/>
    </row>
    <row r="3717" spans="1:17" x14ac:dyDescent="0.25">
      <c r="A3717" s="5">
        <f>+'Net Hash Rate'!B3716</f>
        <v>43536</v>
      </c>
      <c r="B3717">
        <f>+'Net Hash Rate'!G3716</f>
        <v>3891.35009765625</v>
      </c>
      <c r="C3717">
        <v>3329.1906850929145</v>
      </c>
      <c r="D3717" s="25">
        <f t="shared" si="174"/>
        <v>562.15941256333554</v>
      </c>
      <c r="E3717">
        <v>4451.3151931138282</v>
      </c>
      <c r="F3717" s="25">
        <f t="shared" si="175"/>
        <v>-559.96509545757817</v>
      </c>
      <c r="G3717">
        <v>8810.2078445210664</v>
      </c>
      <c r="H3717" s="25">
        <f t="shared" si="176"/>
        <v>-4918.8577468648164</v>
      </c>
      <c r="K3717">
        <v>1.2023466028128622</v>
      </c>
      <c r="L3717">
        <v>3715</v>
      </c>
      <c r="M3717" s="25"/>
      <c r="O3717" s="25"/>
      <c r="Q3717" s="25"/>
    </row>
    <row r="3718" spans="1:17" x14ac:dyDescent="0.25">
      <c r="A3718" s="5">
        <f>+'Net Hash Rate'!B3717</f>
        <v>43537</v>
      </c>
      <c r="B3718">
        <f>+'Net Hash Rate'!G3717</f>
        <v>3882.800048828125</v>
      </c>
      <c r="C3718">
        <v>3310.3409288980306</v>
      </c>
      <c r="D3718" s="25">
        <f t="shared" si="174"/>
        <v>572.4591199300944</v>
      </c>
      <c r="E3718">
        <v>4425.5974202237285</v>
      </c>
      <c r="F3718" s="25">
        <f t="shared" si="175"/>
        <v>-542.79737139560348</v>
      </c>
      <c r="G3718">
        <v>8757.8112607783969</v>
      </c>
      <c r="H3718" s="25">
        <f t="shared" si="176"/>
        <v>-4875.0112119502719</v>
      </c>
      <c r="K3718">
        <v>1.2319156162893761</v>
      </c>
      <c r="L3718">
        <v>3716</v>
      </c>
      <c r="M3718" s="25"/>
      <c r="O3718" s="25"/>
      <c r="Q3718" s="25"/>
    </row>
    <row r="3719" spans="1:17" x14ac:dyDescent="0.25">
      <c r="A3719" s="5">
        <f>+'Net Hash Rate'!B3718</f>
        <v>43538</v>
      </c>
      <c r="B3719">
        <f>+'Net Hash Rate'!G3718</f>
        <v>3885.989990234375</v>
      </c>
      <c r="C3719">
        <v>3309.1092473758381</v>
      </c>
      <c r="D3719" s="25">
        <f t="shared" si="174"/>
        <v>576.88074285853691</v>
      </c>
      <c r="E3719">
        <v>4423.7738957715374</v>
      </c>
      <c r="F3719" s="25">
        <f t="shared" si="175"/>
        <v>-537.78390553716235</v>
      </c>
      <c r="G3719">
        <v>8753.688722464638</v>
      </c>
      <c r="H3719" s="25">
        <f t="shared" si="176"/>
        <v>-4867.698732230263</v>
      </c>
      <c r="K3719">
        <v>1.2420899728480412</v>
      </c>
      <c r="L3719">
        <v>3717</v>
      </c>
      <c r="M3719" s="25"/>
      <c r="O3719" s="25"/>
      <c r="Q3719" s="25"/>
    </row>
    <row r="3720" spans="1:17" x14ac:dyDescent="0.25">
      <c r="A3720" s="5">
        <f>+'Net Hash Rate'!B3719</f>
        <v>43539</v>
      </c>
      <c r="B3720">
        <f>+'Net Hash Rate'!G3719</f>
        <v>3935.419921875</v>
      </c>
      <c r="C3720">
        <v>3315.8075608881936</v>
      </c>
      <c r="D3720" s="25">
        <f t="shared" si="174"/>
        <v>619.61236098680638</v>
      </c>
      <c r="E3720">
        <v>4431.1421584956643</v>
      </c>
      <c r="F3720" s="25">
        <f t="shared" si="175"/>
        <v>-495.72223662066426</v>
      </c>
      <c r="G3720">
        <v>8763.6594029018852</v>
      </c>
      <c r="H3720" s="25">
        <f t="shared" si="176"/>
        <v>-4828.2394810268852</v>
      </c>
      <c r="K3720">
        <v>1.3332946629274105</v>
      </c>
      <c r="L3720">
        <v>3718</v>
      </c>
      <c r="M3720" s="25"/>
      <c r="O3720" s="25"/>
      <c r="Q3720" s="25"/>
    </row>
    <row r="3721" spans="1:17" x14ac:dyDescent="0.25">
      <c r="A3721" s="5">
        <f>+'Net Hash Rate'!B3720</f>
        <v>43540</v>
      </c>
      <c r="B3721">
        <f>+'Net Hash Rate'!G3720</f>
        <v>4022.5400390625</v>
      </c>
      <c r="C3721">
        <v>3332.624332491549</v>
      </c>
      <c r="D3721" s="25">
        <f t="shared" si="174"/>
        <v>689.91570657095099</v>
      </c>
      <c r="E3721">
        <v>4451.0522557712047</v>
      </c>
      <c r="F3721" s="25">
        <f t="shared" si="175"/>
        <v>-428.51221670870473</v>
      </c>
      <c r="G3721">
        <v>8795.5855237510259</v>
      </c>
      <c r="H3721" s="25">
        <f t="shared" si="176"/>
        <v>-4773.0454846885259</v>
      </c>
      <c r="K3721">
        <v>1.4804688449791663</v>
      </c>
      <c r="L3721">
        <v>3719</v>
      </c>
      <c r="M3721" s="25"/>
      <c r="O3721" s="25"/>
      <c r="Q3721" s="25"/>
    </row>
    <row r="3722" spans="1:17" x14ac:dyDescent="0.25">
      <c r="A3722" s="5">
        <f>+'Net Hash Rate'!B3721</f>
        <v>43541</v>
      </c>
      <c r="B3722">
        <f>+'Net Hash Rate'!G3721</f>
        <v>3999.659912109375</v>
      </c>
      <c r="C3722">
        <v>3328.3316320750655</v>
      </c>
      <c r="D3722" s="25">
        <f t="shared" si="174"/>
        <v>671.3282800343095</v>
      </c>
      <c r="E3722">
        <v>4445.9944306525831</v>
      </c>
      <c r="F3722" s="25">
        <f t="shared" si="175"/>
        <v>-446.33451854320811</v>
      </c>
      <c r="G3722">
        <v>8787.5555717269472</v>
      </c>
      <c r="H3722" s="25">
        <f t="shared" si="176"/>
        <v>-4787.8956596175722</v>
      </c>
      <c r="K3722">
        <v>1.4415688471808752</v>
      </c>
      <c r="L3722">
        <v>3720</v>
      </c>
      <c r="M3722" s="25"/>
      <c r="O3722" s="25"/>
      <c r="Q3722" s="25"/>
    </row>
    <row r="3723" spans="1:17" x14ac:dyDescent="0.25">
      <c r="A3723" s="5">
        <f>+'Net Hash Rate'!B3722</f>
        <v>43542</v>
      </c>
      <c r="B3723">
        <f>+'Net Hash Rate'!G3722</f>
        <v>4004.81005859375</v>
      </c>
      <c r="C3723">
        <v>3316.1455343920356</v>
      </c>
      <c r="D3723" s="25">
        <f t="shared" si="174"/>
        <v>688.66452420171436</v>
      </c>
      <c r="E3723">
        <v>4428.9607276857923</v>
      </c>
      <c r="F3723" s="25">
        <f t="shared" si="175"/>
        <v>-424.15066909204234</v>
      </c>
      <c r="G3723">
        <v>8751.6913460353899</v>
      </c>
      <c r="H3723" s="25">
        <f t="shared" si="176"/>
        <v>-4746.8812874416399</v>
      </c>
      <c r="K3723">
        <v>1.485237502187678</v>
      </c>
      <c r="L3723">
        <v>3721</v>
      </c>
      <c r="M3723" s="25"/>
      <c r="O3723" s="25"/>
      <c r="Q3723" s="25"/>
    </row>
    <row r="3724" spans="1:17" x14ac:dyDescent="0.25">
      <c r="A3724" s="5">
        <f>+'Net Hash Rate'!B3723</f>
        <v>43543</v>
      </c>
      <c r="B3724">
        <f>+'Net Hash Rate'!G3723</f>
        <v>4033.719970703125</v>
      </c>
      <c r="C3724">
        <v>3314.409934445619</v>
      </c>
      <c r="D3724" s="25">
        <f t="shared" si="174"/>
        <v>719.310036257506</v>
      </c>
      <c r="E3724">
        <v>4425.459306986445</v>
      </c>
      <c r="F3724" s="25">
        <f t="shared" si="175"/>
        <v>-391.73933628331997</v>
      </c>
      <c r="G3724">
        <v>8741.3305946212859</v>
      </c>
      <c r="H3724" s="25">
        <f t="shared" si="176"/>
        <v>-4707.6106239181609</v>
      </c>
      <c r="K3724">
        <v>1.5537960145462208</v>
      </c>
      <c r="L3724">
        <v>3722</v>
      </c>
      <c r="M3724" s="25"/>
      <c r="O3724" s="25"/>
      <c r="Q3724" s="25"/>
    </row>
    <row r="3725" spans="1:17" x14ac:dyDescent="0.25">
      <c r="A3725" s="5">
        <f>+'Net Hash Rate'!B3724</f>
        <v>43544</v>
      </c>
      <c r="B3725">
        <f>+'Net Hash Rate'!G3724</f>
        <v>4064.090087890625</v>
      </c>
      <c r="C3725">
        <v>3301.0589527627362</v>
      </c>
      <c r="D3725" s="25">
        <f t="shared" si="174"/>
        <v>763.03113512788877</v>
      </c>
      <c r="E3725">
        <v>4405.8535563250098</v>
      </c>
      <c r="F3725" s="25">
        <f t="shared" si="175"/>
        <v>-341.76346843438478</v>
      </c>
      <c r="G3725">
        <v>8697.4281938626609</v>
      </c>
      <c r="H3725" s="25">
        <f t="shared" si="176"/>
        <v>-4633.3381059720359</v>
      </c>
      <c r="K3725">
        <v>1.6575703016671266</v>
      </c>
      <c r="L3725">
        <v>3723</v>
      </c>
      <c r="M3725" s="25"/>
      <c r="O3725" s="25"/>
      <c r="Q3725" s="25"/>
    </row>
    <row r="3726" spans="1:17" x14ac:dyDescent="0.25">
      <c r="A3726" s="5">
        <f>+'Net Hash Rate'!B3725</f>
        <v>43545</v>
      </c>
      <c r="B3726">
        <f>+'Net Hash Rate'!G3725</f>
        <v>3999.320068359375</v>
      </c>
      <c r="C3726">
        <v>3269.5534071549018</v>
      </c>
      <c r="D3726" s="25">
        <f t="shared" si="174"/>
        <v>729.76666120447317</v>
      </c>
      <c r="E3726">
        <v>4364.7954221486316</v>
      </c>
      <c r="F3726" s="25">
        <f t="shared" si="175"/>
        <v>-365.47535378925659</v>
      </c>
      <c r="G3726">
        <v>8619.2630293917719</v>
      </c>
      <c r="H3726" s="25">
        <f t="shared" si="176"/>
        <v>-4619.9429610323969</v>
      </c>
      <c r="K3726">
        <v>1.5991351344394487</v>
      </c>
      <c r="L3726">
        <v>3724</v>
      </c>
      <c r="M3726" s="25"/>
      <c r="O3726" s="25"/>
      <c r="Q3726" s="25"/>
    </row>
    <row r="3727" spans="1:17" x14ac:dyDescent="0.25">
      <c r="A3727" s="5">
        <f>+'Net Hash Rate'!B3726</f>
        <v>43546</v>
      </c>
      <c r="B3727">
        <f>+'Net Hash Rate'!G3726</f>
        <v>4003.550048828125</v>
      </c>
      <c r="C3727">
        <v>3281.0852919849358</v>
      </c>
      <c r="D3727" s="25">
        <f t="shared" si="174"/>
        <v>722.46475684318921</v>
      </c>
      <c r="E3727">
        <v>4380.5672110800788</v>
      </c>
      <c r="F3727" s="25">
        <f t="shared" si="175"/>
        <v>-377.01716225195378</v>
      </c>
      <c r="G3727">
        <v>8651.5047258051654</v>
      </c>
      <c r="H3727" s="25">
        <f t="shared" si="176"/>
        <v>-4647.9546769770404</v>
      </c>
      <c r="K3727">
        <v>1.5770294957197999</v>
      </c>
      <c r="L3727">
        <v>3725</v>
      </c>
      <c r="M3727" s="25"/>
      <c r="O3727" s="25"/>
      <c r="Q3727" s="25"/>
    </row>
    <row r="3728" spans="1:17" x14ac:dyDescent="0.25">
      <c r="A3728" s="5">
        <f>+'Net Hash Rate'!B3727</f>
        <v>43547</v>
      </c>
      <c r="B3728">
        <f>+'Net Hash Rate'!G3727</f>
        <v>4009.469970703125</v>
      </c>
      <c r="C3728">
        <v>3284.9452849062677</v>
      </c>
      <c r="D3728" s="25">
        <f t="shared" si="174"/>
        <v>724.52468579685728</v>
      </c>
      <c r="E3728">
        <v>4385.6744945702394</v>
      </c>
      <c r="F3728" s="25">
        <f t="shared" si="175"/>
        <v>-376.2045238671144</v>
      </c>
      <c r="G3728">
        <v>8661.45710950994</v>
      </c>
      <c r="H3728" s="25">
        <f t="shared" si="176"/>
        <v>-4651.987138806815</v>
      </c>
      <c r="K3728">
        <v>1.5797338988063114</v>
      </c>
      <c r="L3728">
        <v>3726</v>
      </c>
      <c r="M3728" s="25"/>
      <c r="O3728" s="25"/>
      <c r="Q3728" s="25"/>
    </row>
    <row r="3729" spans="1:17" x14ac:dyDescent="0.25">
      <c r="A3729" s="5">
        <f>+'Net Hash Rate'!B3728</f>
        <v>43548</v>
      </c>
      <c r="B3729">
        <f>+'Net Hash Rate'!G3728</f>
        <v>3994.030029296875</v>
      </c>
      <c r="C3729">
        <v>3428.2386713212654</v>
      </c>
      <c r="D3729" s="25">
        <f t="shared" si="174"/>
        <v>565.79135797560957</v>
      </c>
      <c r="E3729">
        <v>4584.2476417608304</v>
      </c>
      <c r="F3729" s="25">
        <f t="shared" si="175"/>
        <v>-590.21761246395545</v>
      </c>
      <c r="G3729">
        <v>9074.76448743332</v>
      </c>
      <c r="H3729" s="25">
        <f t="shared" si="176"/>
        <v>-5080.734458136445</v>
      </c>
      <c r="K3729">
        <v>1.1746442232408723</v>
      </c>
      <c r="L3729">
        <v>3727</v>
      </c>
      <c r="M3729" s="25"/>
      <c r="O3729" s="25"/>
      <c r="Q3729" s="25"/>
    </row>
    <row r="3730" spans="1:17" x14ac:dyDescent="0.25">
      <c r="A3730" s="5">
        <f>+'Net Hash Rate'!B3729</f>
        <v>43549</v>
      </c>
      <c r="B3730">
        <f>+'Net Hash Rate'!G3729</f>
        <v>3929.31005859375</v>
      </c>
      <c r="C3730">
        <v>3392.4156579066771</v>
      </c>
      <c r="D3730" s="25">
        <f t="shared" si="174"/>
        <v>536.8944006870729</v>
      </c>
      <c r="E3730">
        <v>4537.2222912437082</v>
      </c>
      <c r="F3730" s="25">
        <f t="shared" si="175"/>
        <v>-607.91223264995824</v>
      </c>
      <c r="G3730">
        <v>8984.2236584414022</v>
      </c>
      <c r="H3730" s="25">
        <f t="shared" si="176"/>
        <v>-5054.9135998476522</v>
      </c>
      <c r="K3730">
        <v>1.1255582594703759</v>
      </c>
      <c r="L3730">
        <v>3728</v>
      </c>
      <c r="M3730" s="25"/>
      <c r="O3730" s="25"/>
      <c r="Q3730" s="25"/>
    </row>
    <row r="3731" spans="1:17" x14ac:dyDescent="0.25">
      <c r="A3731" s="5">
        <f>+'Net Hash Rate'!B3730</f>
        <v>43550</v>
      </c>
      <c r="B3731">
        <f>+'Net Hash Rate'!G3730</f>
        <v>3945.320068359375</v>
      </c>
      <c r="C3731">
        <v>3369.4111486064903</v>
      </c>
      <c r="D3731" s="25">
        <f t="shared" si="174"/>
        <v>575.90891975288469</v>
      </c>
      <c r="E3731">
        <v>4504.8266515830983</v>
      </c>
      <c r="F3731" s="25">
        <f t="shared" si="175"/>
        <v>-559.50658322372328</v>
      </c>
      <c r="G3731">
        <v>8915.3481728957267</v>
      </c>
      <c r="H3731" s="25">
        <f t="shared" si="176"/>
        <v>-4970.0281045363517</v>
      </c>
      <c r="K3731">
        <v>1.217335331236358</v>
      </c>
      <c r="L3731">
        <v>3729</v>
      </c>
      <c r="M3731" s="25"/>
      <c r="O3731" s="25"/>
      <c r="Q3731" s="25"/>
    </row>
    <row r="3732" spans="1:17" x14ac:dyDescent="0.25">
      <c r="A3732" s="5">
        <f>+'Net Hash Rate'!B3731</f>
        <v>43551</v>
      </c>
      <c r="B3732">
        <f>+'Net Hash Rate'!G3731</f>
        <v>4051.89990234375</v>
      </c>
      <c r="C3732">
        <v>3361.2631615110049</v>
      </c>
      <c r="D3732" s="25">
        <f t="shared" si="174"/>
        <v>690.63674083274509</v>
      </c>
      <c r="E3732">
        <v>4489.5010315722093</v>
      </c>
      <c r="F3732" s="25">
        <f t="shared" si="175"/>
        <v>-437.60112922845929</v>
      </c>
      <c r="G3732">
        <v>8872.1410378249548</v>
      </c>
      <c r="H3732" s="25">
        <f t="shared" si="176"/>
        <v>-4820.2411354812048</v>
      </c>
      <c r="K3732">
        <v>1.4691300673223004</v>
      </c>
      <c r="L3732">
        <v>3730</v>
      </c>
      <c r="M3732" s="25"/>
      <c r="O3732" s="25"/>
      <c r="Q3732" s="25"/>
    </row>
    <row r="3733" spans="1:17" x14ac:dyDescent="0.25">
      <c r="A3733" s="5">
        <f>+'Net Hash Rate'!B3732</f>
        <v>43552</v>
      </c>
      <c r="B3733">
        <f>+'Net Hash Rate'!G3732</f>
        <v>4039</v>
      </c>
      <c r="C3733">
        <v>3351.7256091224135</v>
      </c>
      <c r="D3733" s="25">
        <f t="shared" si="174"/>
        <v>687.27439087758648</v>
      </c>
      <c r="E3733">
        <v>4476.8156504869239</v>
      </c>
      <c r="F3733" s="25">
        <f t="shared" si="175"/>
        <v>-437.81565048692391</v>
      </c>
      <c r="G3733">
        <v>8847.2279161673632</v>
      </c>
      <c r="H3733" s="25">
        <f t="shared" si="176"/>
        <v>-4808.2279161673632</v>
      </c>
      <c r="K3733">
        <v>1.4660680278582334</v>
      </c>
      <c r="L3733">
        <v>3731</v>
      </c>
      <c r="M3733" s="25"/>
      <c r="O3733" s="25"/>
      <c r="Q3733" s="25"/>
    </row>
    <row r="3734" spans="1:17" x14ac:dyDescent="0.25">
      <c r="A3734" s="5">
        <f>+'Net Hash Rate'!B3733</f>
        <v>43553</v>
      </c>
      <c r="B3734">
        <f>+'Net Hash Rate'!G3733</f>
        <v>4119.02001953125</v>
      </c>
      <c r="C3734">
        <v>3329.009992190202</v>
      </c>
      <c r="D3734" s="25">
        <f t="shared" si="174"/>
        <v>790.01002734104804</v>
      </c>
      <c r="E3734">
        <v>4442.3761083010031</v>
      </c>
      <c r="F3734" s="25">
        <f t="shared" si="175"/>
        <v>-323.35608876975311</v>
      </c>
      <c r="G3734">
        <v>8767.2467863334041</v>
      </c>
      <c r="H3734" s="25">
        <f t="shared" si="176"/>
        <v>-4648.2267668021541</v>
      </c>
      <c r="K3734">
        <v>1.7029654829461549</v>
      </c>
      <c r="L3734">
        <v>3732</v>
      </c>
      <c r="M3734" s="25"/>
      <c r="O3734" s="25"/>
      <c r="Q3734" s="25"/>
    </row>
    <row r="3735" spans="1:17" x14ac:dyDescent="0.25">
      <c r="A3735" s="5">
        <f>+'Net Hash Rate'!B3734</f>
        <v>43554</v>
      </c>
      <c r="B3735">
        <f>+'Net Hash Rate'!G3734</f>
        <v>4117.85009765625</v>
      </c>
      <c r="C3735">
        <v>3330.6782955413041</v>
      </c>
      <c r="D3735" s="25">
        <f t="shared" si="174"/>
        <v>787.17180211494588</v>
      </c>
      <c r="E3735">
        <v>4444.7258014280642</v>
      </c>
      <c r="F3735" s="25">
        <f t="shared" si="175"/>
        <v>-326.87570377181419</v>
      </c>
      <c r="G3735">
        <v>8772.2433380451894</v>
      </c>
      <c r="H3735" s="25">
        <f t="shared" si="176"/>
        <v>-4654.3932403889394</v>
      </c>
      <c r="K3735">
        <v>1.6958094830723487</v>
      </c>
      <c r="L3735">
        <v>3733</v>
      </c>
      <c r="M3735" s="25"/>
      <c r="O3735" s="25"/>
      <c r="Q3735" s="25"/>
    </row>
    <row r="3736" spans="1:17" x14ac:dyDescent="0.25">
      <c r="A3736" s="5">
        <f>+'Net Hash Rate'!B3735</f>
        <v>43555</v>
      </c>
      <c r="B3736">
        <f>+'Net Hash Rate'!G3735</f>
        <v>4117.509765625</v>
      </c>
      <c r="C3736">
        <v>3340.1680467482784</v>
      </c>
      <c r="D3736" s="25">
        <f t="shared" si="174"/>
        <v>777.34171887672164</v>
      </c>
      <c r="E3736">
        <v>4457.8504742405603</v>
      </c>
      <c r="F3736" s="25">
        <f t="shared" si="175"/>
        <v>-340.34070861556029</v>
      </c>
      <c r="G3736">
        <v>8799.4878638343289</v>
      </c>
      <c r="H3736" s="25">
        <f t="shared" si="176"/>
        <v>-4681.9780982093289</v>
      </c>
      <c r="K3736">
        <v>1.6691862369975523</v>
      </c>
      <c r="L3736">
        <v>3734</v>
      </c>
      <c r="M3736" s="25"/>
      <c r="O3736" s="25"/>
      <c r="Q3736" s="25"/>
    </row>
    <row r="3737" spans="1:17" x14ac:dyDescent="0.25">
      <c r="A3737" s="5"/>
      <c r="C3737" t="e">
        <v>#DIV/0!</v>
      </c>
      <c r="D3737" s="25" t="e">
        <f t="shared" si="174"/>
        <v>#DIV/0!</v>
      </c>
      <c r="E3737" t="e">
        <v>#DIV/0!</v>
      </c>
      <c r="F3737" s="25" t="e">
        <f t="shared" si="175"/>
        <v>#DIV/0!</v>
      </c>
      <c r="G3737" t="e">
        <v>#DIV/0!</v>
      </c>
      <c r="H3737" s="25" t="e">
        <f t="shared" si="176"/>
        <v>#DIV/0!</v>
      </c>
    </row>
    <row r="3738" spans="1:17" x14ac:dyDescent="0.25">
      <c r="A3738" s="5"/>
      <c r="D3738" s="25">
        <f t="shared" si="174"/>
        <v>0</v>
      </c>
      <c r="F3738" s="25">
        <f t="shared" si="175"/>
        <v>0</v>
      </c>
      <c r="H3738" s="25">
        <f t="shared" si="176"/>
        <v>0</v>
      </c>
    </row>
    <row r="3739" spans="1:17" x14ac:dyDescent="0.25">
      <c r="A3739" s="5"/>
    </row>
    <row r="3740" spans="1:17" x14ac:dyDescent="0.25">
      <c r="A3740" s="5"/>
    </row>
    <row r="3741" spans="1:17" x14ac:dyDescent="0.25">
      <c r="A3741" s="5"/>
    </row>
    <row r="3742" spans="1:17" x14ac:dyDescent="0.25">
      <c r="A3742" s="5"/>
    </row>
    <row r="3743" spans="1:17" x14ac:dyDescent="0.25">
      <c r="A3743" s="5"/>
    </row>
    <row r="3744" spans="1:17" x14ac:dyDescent="0.25">
      <c r="A3744" s="5"/>
    </row>
    <row r="3745" spans="1:1" x14ac:dyDescent="0.25">
      <c r="A3745" s="5"/>
    </row>
    <row r="3746" spans="1:1" x14ac:dyDescent="0.25">
      <c r="A3746" s="5"/>
    </row>
    <row r="3747" spans="1:1" x14ac:dyDescent="0.25">
      <c r="A3747" s="5"/>
    </row>
    <row r="3748" spans="1:1" x14ac:dyDescent="0.25">
      <c r="A3748" s="5"/>
    </row>
    <row r="3749" spans="1:1" x14ac:dyDescent="0.25">
      <c r="A3749" s="5"/>
    </row>
    <row r="3750" spans="1:1" x14ac:dyDescent="0.25">
      <c r="A3750" s="5"/>
    </row>
    <row r="3751" spans="1:1" x14ac:dyDescent="0.25">
      <c r="A3751" s="5"/>
    </row>
    <row r="3752" spans="1:1" x14ac:dyDescent="0.25">
      <c r="A3752" s="5"/>
    </row>
    <row r="3753" spans="1:1" x14ac:dyDescent="0.25">
      <c r="A3753" s="5"/>
    </row>
    <row r="3754" spans="1:1" x14ac:dyDescent="0.25">
      <c r="A3754" s="5"/>
    </row>
    <row r="3755" spans="1:1" x14ac:dyDescent="0.25">
      <c r="A3755" s="5"/>
    </row>
    <row r="3756" spans="1:1" x14ac:dyDescent="0.25">
      <c r="A3756" s="5"/>
    </row>
    <row r="3757" spans="1:1" x14ac:dyDescent="0.25">
      <c r="A3757" s="5"/>
    </row>
    <row r="3758" spans="1:1" x14ac:dyDescent="0.25">
      <c r="A3758" s="5"/>
    </row>
    <row r="3759" spans="1:1" x14ac:dyDescent="0.25">
      <c r="A3759" s="5"/>
    </row>
    <row r="3760" spans="1:1" x14ac:dyDescent="0.25">
      <c r="A3760" s="5"/>
    </row>
    <row r="3761" spans="1:1" x14ac:dyDescent="0.25">
      <c r="A3761" s="5"/>
    </row>
    <row r="3762" spans="1:1" x14ac:dyDescent="0.25">
      <c r="A3762" s="5"/>
    </row>
    <row r="3763" spans="1:1" x14ac:dyDescent="0.25">
      <c r="A3763" s="5"/>
    </row>
    <row r="3764" spans="1:1" x14ac:dyDescent="0.25">
      <c r="A3764" s="5"/>
    </row>
    <row r="3765" spans="1:1" x14ac:dyDescent="0.25">
      <c r="A3765" s="5"/>
    </row>
    <row r="3766" spans="1:1" x14ac:dyDescent="0.25">
      <c r="A3766" s="5"/>
    </row>
    <row r="3767" spans="1:1" x14ac:dyDescent="0.25">
      <c r="A3767" s="5"/>
    </row>
    <row r="3768" spans="1:1" x14ac:dyDescent="0.25">
      <c r="A3768" s="5"/>
    </row>
    <row r="3769" spans="1:1" x14ac:dyDescent="0.25">
      <c r="A3769" s="5"/>
    </row>
    <row r="3770" spans="1:1" x14ac:dyDescent="0.25">
      <c r="A3770" s="5"/>
    </row>
    <row r="3771" spans="1:1" x14ac:dyDescent="0.25">
      <c r="A3771" s="5"/>
    </row>
    <row r="3772" spans="1:1" x14ac:dyDescent="0.25">
      <c r="A3772" s="5"/>
    </row>
    <row r="3773" spans="1:1" x14ac:dyDescent="0.25">
      <c r="A3773" s="5"/>
    </row>
    <row r="3774" spans="1:1" x14ac:dyDescent="0.25">
      <c r="A3774" s="5"/>
    </row>
    <row r="3775" spans="1:1" x14ac:dyDescent="0.25">
      <c r="A3775" s="5"/>
    </row>
    <row r="3776" spans="1:1" x14ac:dyDescent="0.25">
      <c r="A3776" s="5"/>
    </row>
    <row r="3777" spans="1:1" x14ac:dyDescent="0.25">
      <c r="A3777" s="5"/>
    </row>
    <row r="3778" spans="1:1" x14ac:dyDescent="0.25">
      <c r="A3778" s="5"/>
    </row>
    <row r="3779" spans="1:1" x14ac:dyDescent="0.25">
      <c r="A3779" s="5"/>
    </row>
    <row r="3780" spans="1:1" x14ac:dyDescent="0.25">
      <c r="A3780" s="5"/>
    </row>
    <row r="3781" spans="1:1" x14ac:dyDescent="0.25">
      <c r="A3781" s="5"/>
    </row>
    <row r="3782" spans="1:1" x14ac:dyDescent="0.25">
      <c r="A3782" s="5"/>
    </row>
    <row r="3783" spans="1:1" x14ac:dyDescent="0.25">
      <c r="A3783" s="5"/>
    </row>
    <row r="3784" spans="1:1" x14ac:dyDescent="0.25">
      <c r="A3784" s="5"/>
    </row>
    <row r="3785" spans="1:1" x14ac:dyDescent="0.25">
      <c r="A3785" s="5"/>
    </row>
    <row r="3786" spans="1:1" x14ac:dyDescent="0.25">
      <c r="A3786" s="5"/>
    </row>
    <row r="3787" spans="1:1" x14ac:dyDescent="0.25">
      <c r="A3787" s="5"/>
    </row>
    <row r="3788" spans="1:1" x14ac:dyDescent="0.25">
      <c r="A3788" s="5"/>
    </row>
    <row r="3789" spans="1:1" x14ac:dyDescent="0.25">
      <c r="A3789" s="5"/>
    </row>
    <row r="3790" spans="1:1" x14ac:dyDescent="0.25">
      <c r="A3790" s="5"/>
    </row>
    <row r="3791" spans="1:1" x14ac:dyDescent="0.25">
      <c r="A3791" s="5"/>
    </row>
    <row r="3792" spans="1:1" x14ac:dyDescent="0.25">
      <c r="A3792" s="5"/>
    </row>
    <row r="3793" spans="1:1" x14ac:dyDescent="0.25">
      <c r="A3793" s="5"/>
    </row>
  </sheetData>
  <conditionalFormatting sqref="D3:D3738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:F3738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H3:H3738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M3:M3736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O3:O373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Q3:Q373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1">
                <anchor moveWithCells="1">
                  <from>
                    <xdr:col>8</xdr:col>
                    <xdr:colOff>95250</xdr:colOff>
                    <xdr:row>0</xdr:row>
                    <xdr:rowOff>47625</xdr:rowOff>
                  </from>
                  <to>
                    <xdr:col>9</xdr:col>
                    <xdr:colOff>695325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cro2">
                <anchor moveWithCells="1">
                  <from>
                    <xdr:col>8</xdr:col>
                    <xdr:colOff>133350</xdr:colOff>
                    <xdr:row>5</xdr:row>
                    <xdr:rowOff>28575</xdr:rowOff>
                  </from>
                  <to>
                    <xdr:col>9</xdr:col>
                    <xdr:colOff>676275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D91CD-ADAB-4C17-8639-BA8634705B0E}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04A80-1DD2-45B9-A29A-1C2DF484E9A1}">
  <sheetPr codeName="Hoja9"/>
  <dimension ref="A1"/>
  <sheetViews>
    <sheetView workbookViewId="0">
      <selection activeCell="A12" sqref="A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E85EFC-5FFF-4785-8480-8FF6EBD03C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P&amp;L</vt:lpstr>
      <vt:lpstr>Genset</vt:lpstr>
      <vt:lpstr>Lab samples</vt:lpstr>
      <vt:lpstr>Properties</vt:lpstr>
      <vt:lpstr>Net Hash Rate2</vt:lpstr>
      <vt:lpstr>Gráfico1</vt:lpstr>
      <vt:lpstr>Penalty</vt:lpstr>
      <vt:lpstr>Net Hash Rate</vt:lpstr>
      <vt:lpstr>MP2</vt:lpstr>
      <vt:lpstr>Gráfico2</vt:lpstr>
      <vt:lpstr>Gráfico3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adolfo</cp:lastModifiedBy>
  <dcterms:created xsi:type="dcterms:W3CDTF">2015-06-05T18:19:34Z</dcterms:created>
  <dcterms:modified xsi:type="dcterms:W3CDTF">2019-04-07T17:44:07Z</dcterms:modified>
</cp:coreProperties>
</file>