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j\Documents\personal\projects\linear_models\linear_regression\"/>
    </mc:Choice>
  </mc:AlternateContent>
  <xr:revisionPtr revIDLastSave="0" documentId="13_ncr:1_{7EE60EF3-DD94-4BAD-9BC9-CF2A69778111}" xr6:coauthVersionLast="45" xr6:coauthVersionMax="45" xr10:uidLastSave="{00000000-0000-0000-0000-000000000000}"/>
  <bookViews>
    <workbookView xWindow="-120" yWindow="-120" windowWidth="20730" windowHeight="11310" xr2:uid="{54088D05-E9B1-41C6-AE63-AB8273C6CB8E}"/>
  </bookViews>
  <sheets>
    <sheet name="Estudantes" sheetId="1" r:id="rId1"/>
  </sheets>
  <definedNames>
    <definedName name="solver_adj" localSheetId="0" hidden="1">Estudantes!$M$17:$M$18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Estudantes!$P$14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Estudantes!$Q$14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P13" i="1" s="1"/>
  <c r="Q13" i="1" s="1"/>
  <c r="O12" i="1"/>
  <c r="P12" i="1" s="1"/>
  <c r="Q12" i="1" s="1"/>
  <c r="O11" i="1"/>
  <c r="P11" i="1" s="1"/>
  <c r="Q11" i="1" s="1"/>
  <c r="O10" i="1"/>
  <c r="P10" i="1" s="1"/>
  <c r="Q10" i="1" s="1"/>
  <c r="O9" i="1"/>
  <c r="P9" i="1" s="1"/>
  <c r="Q9" i="1" s="1"/>
  <c r="O8" i="1"/>
  <c r="P8" i="1" s="1"/>
  <c r="Q8" i="1" s="1"/>
  <c r="O7" i="1"/>
  <c r="P7" i="1" s="1"/>
  <c r="Q7" i="1" s="1"/>
  <c r="O6" i="1"/>
  <c r="P6" i="1" s="1"/>
  <c r="Q6" i="1" s="1"/>
  <c r="O5" i="1"/>
  <c r="P5" i="1" s="1"/>
  <c r="Q5" i="1" s="1"/>
  <c r="O4" i="1"/>
  <c r="P4" i="1" s="1"/>
  <c r="J14" i="1"/>
  <c r="N15" i="1"/>
  <c r="M15" i="1"/>
  <c r="N14" i="1"/>
  <c r="M14" i="1"/>
  <c r="G13" i="1"/>
  <c r="G12" i="1"/>
  <c r="G11" i="1"/>
  <c r="G10" i="1"/>
  <c r="G9" i="1"/>
  <c r="G8" i="1"/>
  <c r="G7" i="1"/>
  <c r="G6" i="1"/>
  <c r="G15" i="1" s="1"/>
  <c r="G5" i="1"/>
  <c r="G4" i="1"/>
  <c r="F13" i="1"/>
  <c r="F12" i="1"/>
  <c r="F11" i="1"/>
  <c r="F10" i="1"/>
  <c r="F9" i="1"/>
  <c r="F8" i="1"/>
  <c r="F7" i="1"/>
  <c r="F6" i="1"/>
  <c r="F5" i="1"/>
  <c r="F4" i="1"/>
  <c r="F15" i="1" s="1"/>
  <c r="E15" i="1"/>
  <c r="E14" i="1"/>
  <c r="D15" i="1"/>
  <c r="D14" i="1"/>
  <c r="O15" i="1" l="1"/>
  <c r="P15" i="1"/>
  <c r="P14" i="1"/>
  <c r="Q4" i="1"/>
  <c r="Q15" i="1" s="1"/>
  <c r="O14" i="1"/>
  <c r="G14" i="1"/>
  <c r="F14" i="1"/>
  <c r="D17" i="1" s="1"/>
  <c r="D18" i="1" s="1"/>
  <c r="Q14" i="1" l="1"/>
  <c r="H7" i="1"/>
  <c r="I7" i="1" s="1"/>
  <c r="J7" i="1" s="1"/>
  <c r="H13" i="1"/>
  <c r="I13" i="1" s="1"/>
  <c r="J13" i="1" s="1"/>
  <c r="H10" i="1"/>
  <c r="I10" i="1" s="1"/>
  <c r="J10" i="1" s="1"/>
  <c r="H6" i="1"/>
  <c r="I6" i="1" s="1"/>
  <c r="J6" i="1" s="1"/>
  <c r="H5" i="1"/>
  <c r="I5" i="1" s="1"/>
  <c r="J5" i="1" s="1"/>
  <c r="H12" i="1"/>
  <c r="I12" i="1" s="1"/>
  <c r="J12" i="1" s="1"/>
  <c r="H4" i="1"/>
  <c r="H11" i="1"/>
  <c r="I11" i="1" s="1"/>
  <c r="J11" i="1" s="1"/>
  <c r="H9" i="1"/>
  <c r="I9" i="1" s="1"/>
  <c r="J9" i="1" s="1"/>
  <c r="H8" i="1"/>
  <c r="I8" i="1" s="1"/>
  <c r="J8" i="1" s="1"/>
  <c r="I4" i="1" l="1"/>
  <c r="H15" i="1"/>
  <c r="H14" i="1"/>
  <c r="J4" i="1" l="1"/>
  <c r="I15" i="1"/>
  <c r="I14" i="1"/>
  <c r="J15" i="1" l="1"/>
</calcChain>
</file>

<file path=xl/sharedStrings.xml><?xml version="1.0" encoding="utf-8"?>
<sst xmlns="http://schemas.openxmlformats.org/spreadsheetml/2006/main" count="22" uniqueCount="13">
  <si>
    <t>Obs.</t>
  </si>
  <si>
    <t>Tempo (yi)</t>
  </si>
  <si>
    <t>y_ajust</t>
  </si>
  <si>
    <t>Distância (xi)</t>
  </si>
  <si>
    <t>beta0</t>
  </si>
  <si>
    <t>beta1</t>
  </si>
  <si>
    <t>Soma</t>
  </si>
  <si>
    <t>Média</t>
  </si>
  <si>
    <t>yi*xi</t>
  </si>
  <si>
    <t>xi^2</t>
  </si>
  <si>
    <t>yi_ajust</t>
  </si>
  <si>
    <t>ri</t>
  </si>
  <si>
    <t>ri^2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</si>
</sst>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#,##0.00_ ;[Red]\-#,##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8" xfId="0" applyFont="1" applyBorder="1"/>
    <xf numFmtId="0" fontId="0" fillId="0" borderId="11" xfId="0" applyBorder="1" applyAlignment="1">
      <alignment horizontal="center"/>
    </xf>
    <xf numFmtId="0" fontId="2" fillId="0" borderId="12" xfId="0" applyFont="1" applyBorder="1"/>
    <xf numFmtId="0" fontId="2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/>
    <xf numFmtId="167" fontId="0" fillId="0" borderId="0" xfId="1" applyNumberFormat="1" applyFont="1" applyBorder="1" applyAlignment="1">
      <alignment horizontal="center"/>
    </xf>
    <xf numFmtId="167" fontId="0" fillId="0" borderId="7" xfId="1" applyNumberFormat="1" applyFont="1" applyBorder="1" applyAlignment="1">
      <alignment horizontal="center"/>
    </xf>
    <xf numFmtId="167" fontId="0" fillId="0" borderId="4" xfId="1" applyNumberFormat="1" applyFont="1" applyBorder="1" applyAlignment="1">
      <alignment horizontal="center"/>
    </xf>
    <xf numFmtId="167" fontId="0" fillId="0" borderId="5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7" fontId="0" fillId="0" borderId="9" xfId="1" applyNumberFormat="1" applyFont="1" applyBorder="1" applyAlignment="1">
      <alignment horizontal="center"/>
    </xf>
    <xf numFmtId="0" fontId="2" fillId="0" borderId="3" xfId="0" applyFont="1" applyBorder="1"/>
    <xf numFmtId="0" fontId="0" fillId="0" borderId="10" xfId="0" applyBorder="1"/>
    <xf numFmtId="0" fontId="0" fillId="0" borderId="12" xfId="0" applyBorder="1"/>
    <xf numFmtId="0" fontId="2" fillId="0" borderId="15" xfId="0" applyFont="1" applyBorder="1" applyAlignment="1">
      <alignment horizontal="center"/>
    </xf>
    <xf numFmtId="167" fontId="0" fillId="0" borderId="6" xfId="1" applyNumberFormat="1" applyFont="1" applyBorder="1" applyAlignment="1">
      <alignment horizontal="center"/>
    </xf>
    <xf numFmtId="167" fontId="0" fillId="0" borderId="3" xfId="1" applyNumberFormat="1" applyFont="1" applyBorder="1" applyAlignment="1">
      <alignment horizontal="center"/>
    </xf>
    <xf numFmtId="167" fontId="0" fillId="0" borderId="8" xfId="1" applyNumberFormat="1" applyFont="1" applyBorder="1" applyAlignment="1">
      <alignment horizontal="center"/>
    </xf>
    <xf numFmtId="0" fontId="0" fillId="0" borderId="10" xfId="0" applyFill="1" applyBorder="1"/>
    <xf numFmtId="0" fontId="0" fillId="0" borderId="12" xfId="0" applyFill="1" applyBorder="1"/>
    <xf numFmtId="167" fontId="0" fillId="2" borderId="5" xfId="1" applyNumberFormat="1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312F-F39A-4E6F-BAEA-8C4E0C3ACC20}">
  <dimension ref="C3:Q18"/>
  <sheetViews>
    <sheetView showGridLines="0" tabSelected="1" topLeftCell="B1" workbookViewId="0">
      <selection activeCell="K19" sqref="K19"/>
    </sheetView>
  </sheetViews>
  <sheetFormatPr defaultRowHeight="15" x14ac:dyDescent="0.25"/>
  <cols>
    <col min="1" max="2" width="2.7109375" customWidth="1"/>
    <col min="3" max="3" width="6.5703125" bestFit="1" customWidth="1"/>
    <col min="4" max="4" width="11.140625" bestFit="1" customWidth="1"/>
    <col min="5" max="5" width="13" bestFit="1" customWidth="1"/>
    <col min="6" max="6" width="11.5703125" style="1" bestFit="1" customWidth="1"/>
    <col min="7" max="7" width="11.5703125" bestFit="1" customWidth="1"/>
    <col min="8" max="8" width="10" bestFit="1" customWidth="1"/>
    <col min="9" max="9" width="9.5703125" bestFit="1" customWidth="1"/>
    <col min="10" max="10" width="10" bestFit="1" customWidth="1"/>
    <col min="12" max="12" width="6.7109375" bestFit="1" customWidth="1"/>
    <col min="13" max="13" width="10.7109375" bestFit="1" customWidth="1"/>
    <col min="14" max="14" width="12.5703125" bestFit="1" customWidth="1"/>
    <col min="15" max="15" width="9.28515625" bestFit="1" customWidth="1"/>
    <col min="16" max="16" width="9.28515625" customWidth="1"/>
    <col min="17" max="17" width="10.5703125" bestFit="1" customWidth="1"/>
  </cols>
  <sheetData>
    <row r="3" spans="3:17" s="1" customFormat="1" x14ac:dyDescent="0.25">
      <c r="C3" s="5" t="s">
        <v>0</v>
      </c>
      <c r="D3" s="6" t="s">
        <v>1</v>
      </c>
      <c r="E3" s="6" t="s">
        <v>3</v>
      </c>
      <c r="F3" s="6" t="s">
        <v>8</v>
      </c>
      <c r="G3" s="6" t="s">
        <v>9</v>
      </c>
      <c r="H3" s="6" t="s">
        <v>10</v>
      </c>
      <c r="I3" s="6" t="s">
        <v>11</v>
      </c>
      <c r="J3" s="7" t="s">
        <v>12</v>
      </c>
      <c r="L3" s="5" t="s">
        <v>0</v>
      </c>
      <c r="M3" s="18" t="s">
        <v>1</v>
      </c>
      <c r="N3" s="6" t="s">
        <v>3</v>
      </c>
      <c r="O3" s="6" t="s">
        <v>2</v>
      </c>
      <c r="P3" s="6" t="s">
        <v>11</v>
      </c>
      <c r="Q3" s="7" t="s">
        <v>12</v>
      </c>
    </row>
    <row r="4" spans="3:17" x14ac:dyDescent="0.25">
      <c r="C4" s="3">
        <v>1</v>
      </c>
      <c r="D4" s="9">
        <v>15</v>
      </c>
      <c r="E4" s="9">
        <v>8</v>
      </c>
      <c r="F4" s="9">
        <f>E4*D4</f>
        <v>120</v>
      </c>
      <c r="G4" s="9">
        <f>E4^2</f>
        <v>64</v>
      </c>
      <c r="H4" s="9">
        <f>$D$18+$D$17*E4</f>
        <v>17.22972972972973</v>
      </c>
      <c r="I4" s="9">
        <f>D4-H4</f>
        <v>-2.2297297297297298</v>
      </c>
      <c r="J4" s="10">
        <f>I4^2</f>
        <v>4.9716946676406142</v>
      </c>
      <c r="L4" s="3">
        <v>1</v>
      </c>
      <c r="M4" s="19">
        <v>15</v>
      </c>
      <c r="N4" s="9">
        <v>8</v>
      </c>
      <c r="O4" s="9">
        <f>$M$18+$M$17*N4</f>
        <v>17.229729729511995</v>
      </c>
      <c r="P4" s="9">
        <f>M4-O4</f>
        <v>-2.2297297295119947</v>
      </c>
      <c r="Q4" s="10">
        <f>P4^2</f>
        <v>4.9716946666696327</v>
      </c>
    </row>
    <row r="5" spans="3:17" x14ac:dyDescent="0.25">
      <c r="C5" s="3">
        <v>2</v>
      </c>
      <c r="D5" s="9">
        <v>20</v>
      </c>
      <c r="E5" s="9">
        <v>6</v>
      </c>
      <c r="F5" s="9">
        <f t="shared" ref="F5:F13" si="0">E5*D5</f>
        <v>120</v>
      </c>
      <c r="G5" s="9">
        <f t="shared" ref="G5:G13" si="1">E5^2</f>
        <v>36</v>
      </c>
      <c r="H5" s="9">
        <f t="shared" ref="H5:H13" si="2">$D$18+$D$17*E5</f>
        <v>14.391891891891891</v>
      </c>
      <c r="I5" s="9">
        <f t="shared" ref="I5:I13" si="3">D5-H5</f>
        <v>5.6081081081081088</v>
      </c>
      <c r="J5" s="10">
        <f t="shared" ref="J5:J13" si="4">I5^2</f>
        <v>31.450876552227911</v>
      </c>
      <c r="L5" s="3">
        <v>2</v>
      </c>
      <c r="M5" s="19">
        <v>20</v>
      </c>
      <c r="N5" s="9">
        <v>6</v>
      </c>
      <c r="O5" s="9">
        <f t="shared" ref="O5:O13" si="5">$M$18+$M$17*N5</f>
        <v>14.391891891663281</v>
      </c>
      <c r="P5" s="9">
        <f t="shared" ref="P5:P13" si="6">M5-O5</f>
        <v>5.6081081083367188</v>
      </c>
      <c r="Q5" s="10">
        <f t="shared" ref="Q5:Q13" si="7">P5^2</f>
        <v>31.45087655479205</v>
      </c>
    </row>
    <row r="6" spans="3:17" x14ac:dyDescent="0.25">
      <c r="C6" s="3">
        <v>3</v>
      </c>
      <c r="D6" s="9">
        <v>20</v>
      </c>
      <c r="E6" s="9">
        <v>15</v>
      </c>
      <c r="F6" s="9">
        <f t="shared" si="0"/>
        <v>300</v>
      </c>
      <c r="G6" s="9">
        <f t="shared" si="1"/>
        <v>225</v>
      </c>
      <c r="H6" s="9">
        <f t="shared" si="2"/>
        <v>27.162162162162161</v>
      </c>
      <c r="I6" s="9">
        <f t="shared" si="3"/>
        <v>-7.1621621621621614</v>
      </c>
      <c r="J6" s="10">
        <f t="shared" si="4"/>
        <v>51.296566837107363</v>
      </c>
      <c r="L6" s="3">
        <v>3</v>
      </c>
      <c r="M6" s="19">
        <v>20</v>
      </c>
      <c r="N6" s="9">
        <v>15</v>
      </c>
      <c r="O6" s="9">
        <f t="shared" si="5"/>
        <v>27.16216216198249</v>
      </c>
      <c r="P6" s="9">
        <f t="shared" si="6"/>
        <v>-7.16216216198249</v>
      </c>
      <c r="Q6" s="10">
        <f t="shared" si="7"/>
        <v>51.296566834533692</v>
      </c>
    </row>
    <row r="7" spans="3:17" x14ac:dyDescent="0.25">
      <c r="C7" s="3">
        <v>4</v>
      </c>
      <c r="D7" s="9">
        <v>40</v>
      </c>
      <c r="E7" s="9">
        <v>20</v>
      </c>
      <c r="F7" s="9">
        <f t="shared" si="0"/>
        <v>800</v>
      </c>
      <c r="G7" s="9">
        <f t="shared" si="1"/>
        <v>400</v>
      </c>
      <c r="H7" s="9">
        <f t="shared" si="2"/>
        <v>34.256756756756758</v>
      </c>
      <c r="I7" s="9">
        <f t="shared" si="3"/>
        <v>5.7432432432432421</v>
      </c>
      <c r="J7" s="10">
        <f t="shared" si="4"/>
        <v>32.984842951059157</v>
      </c>
      <c r="L7" s="3">
        <v>4</v>
      </c>
      <c r="M7" s="19">
        <v>40</v>
      </c>
      <c r="N7" s="9">
        <v>20</v>
      </c>
      <c r="O7" s="9">
        <f t="shared" si="5"/>
        <v>34.256756756604275</v>
      </c>
      <c r="P7" s="9">
        <f t="shared" si="6"/>
        <v>5.7432432433957246</v>
      </c>
      <c r="Q7" s="10">
        <f t="shared" si="7"/>
        <v>32.984842952810645</v>
      </c>
    </row>
    <row r="8" spans="3:17" x14ac:dyDescent="0.25">
      <c r="C8" s="3">
        <v>5</v>
      </c>
      <c r="D8" s="9">
        <v>50</v>
      </c>
      <c r="E8" s="9">
        <v>25</v>
      </c>
      <c r="F8" s="9">
        <f t="shared" si="0"/>
        <v>1250</v>
      </c>
      <c r="G8" s="9">
        <f t="shared" si="1"/>
        <v>625</v>
      </c>
      <c r="H8" s="9">
        <f t="shared" si="2"/>
        <v>41.351351351351347</v>
      </c>
      <c r="I8" s="9">
        <f t="shared" si="3"/>
        <v>8.6486486486486527</v>
      </c>
      <c r="J8" s="10">
        <f t="shared" si="4"/>
        <v>74.79912344777216</v>
      </c>
      <c r="L8" s="3">
        <v>5</v>
      </c>
      <c r="M8" s="19">
        <v>50</v>
      </c>
      <c r="N8" s="9">
        <v>25</v>
      </c>
      <c r="O8" s="9">
        <f t="shared" si="5"/>
        <v>41.351351351226057</v>
      </c>
      <c r="P8" s="9">
        <f t="shared" si="6"/>
        <v>8.6486486487739427</v>
      </c>
      <c r="Q8" s="10">
        <f t="shared" si="7"/>
        <v>74.799123449939344</v>
      </c>
    </row>
    <row r="9" spans="3:17" x14ac:dyDescent="0.25">
      <c r="C9" s="3">
        <v>6</v>
      </c>
      <c r="D9" s="9">
        <v>25</v>
      </c>
      <c r="E9" s="9">
        <v>11</v>
      </c>
      <c r="F9" s="9">
        <f t="shared" si="0"/>
        <v>275</v>
      </c>
      <c r="G9" s="9">
        <f t="shared" si="1"/>
        <v>121</v>
      </c>
      <c r="H9" s="9">
        <f t="shared" si="2"/>
        <v>21.486486486486484</v>
      </c>
      <c r="I9" s="9">
        <f t="shared" si="3"/>
        <v>3.5135135135135158</v>
      </c>
      <c r="J9" s="10">
        <f t="shared" si="4"/>
        <v>12.344777209642091</v>
      </c>
      <c r="L9" s="3">
        <v>6</v>
      </c>
      <c r="M9" s="19">
        <v>25</v>
      </c>
      <c r="N9" s="9">
        <v>11</v>
      </c>
      <c r="O9" s="9">
        <f t="shared" si="5"/>
        <v>21.486486486285063</v>
      </c>
      <c r="P9" s="9">
        <f t="shared" si="6"/>
        <v>3.5135135137149369</v>
      </c>
      <c r="Q9" s="10">
        <f t="shared" si="7"/>
        <v>12.344777211057481</v>
      </c>
    </row>
    <row r="10" spans="3:17" x14ac:dyDescent="0.25">
      <c r="C10" s="3">
        <v>7</v>
      </c>
      <c r="D10" s="9">
        <v>10</v>
      </c>
      <c r="E10" s="9">
        <v>5</v>
      </c>
      <c r="F10" s="9">
        <f t="shared" si="0"/>
        <v>50</v>
      </c>
      <c r="G10" s="9">
        <f t="shared" si="1"/>
        <v>25</v>
      </c>
      <c r="H10" s="9">
        <f t="shared" si="2"/>
        <v>12.972972972972974</v>
      </c>
      <c r="I10" s="9">
        <f t="shared" si="3"/>
        <v>-2.9729729729729737</v>
      </c>
      <c r="J10" s="10">
        <f t="shared" si="4"/>
        <v>8.8385682980277611</v>
      </c>
      <c r="L10" s="3">
        <v>7</v>
      </c>
      <c r="M10" s="19">
        <v>10</v>
      </c>
      <c r="N10" s="9">
        <v>5</v>
      </c>
      <c r="O10" s="9">
        <f t="shared" si="5"/>
        <v>12.972972972738926</v>
      </c>
      <c r="P10" s="9">
        <f t="shared" si="6"/>
        <v>-2.9729729727389262</v>
      </c>
      <c r="Q10" s="10">
        <f t="shared" si="7"/>
        <v>8.8385682966361276</v>
      </c>
    </row>
    <row r="11" spans="3:17" x14ac:dyDescent="0.25">
      <c r="C11" s="3">
        <v>8</v>
      </c>
      <c r="D11" s="9">
        <v>55</v>
      </c>
      <c r="E11" s="9">
        <v>32</v>
      </c>
      <c r="F11" s="9">
        <f t="shared" si="0"/>
        <v>1760</v>
      </c>
      <c r="G11" s="9">
        <f t="shared" si="1"/>
        <v>1024</v>
      </c>
      <c r="H11" s="9">
        <f t="shared" si="2"/>
        <v>51.283783783783782</v>
      </c>
      <c r="I11" s="9">
        <f t="shared" si="3"/>
        <v>3.7162162162162176</v>
      </c>
      <c r="J11" s="10">
        <f t="shared" si="4"/>
        <v>13.810262965668381</v>
      </c>
      <c r="L11" s="3">
        <v>8</v>
      </c>
      <c r="M11" s="19">
        <v>55</v>
      </c>
      <c r="N11" s="9">
        <v>32</v>
      </c>
      <c r="O11" s="9">
        <f t="shared" si="5"/>
        <v>51.283783783696549</v>
      </c>
      <c r="P11" s="9">
        <f t="shared" si="6"/>
        <v>3.7162162163034509</v>
      </c>
      <c r="Q11" s="10">
        <f t="shared" si="7"/>
        <v>13.810262966316737</v>
      </c>
    </row>
    <row r="12" spans="3:17" x14ac:dyDescent="0.25">
      <c r="C12" s="3">
        <v>9</v>
      </c>
      <c r="D12" s="9">
        <v>35</v>
      </c>
      <c r="E12" s="9">
        <v>28</v>
      </c>
      <c r="F12" s="9">
        <f t="shared" si="0"/>
        <v>980</v>
      </c>
      <c r="G12" s="9">
        <f t="shared" si="1"/>
        <v>784</v>
      </c>
      <c r="H12" s="9">
        <f t="shared" si="2"/>
        <v>45.608108108108105</v>
      </c>
      <c r="I12" s="9">
        <f t="shared" si="3"/>
        <v>-10.608108108108105</v>
      </c>
      <c r="J12" s="10">
        <f t="shared" si="4"/>
        <v>112.53195763330892</v>
      </c>
      <c r="L12" s="3">
        <v>9</v>
      </c>
      <c r="M12" s="19">
        <v>35</v>
      </c>
      <c r="N12" s="9">
        <v>28</v>
      </c>
      <c r="O12" s="9">
        <f t="shared" si="5"/>
        <v>45.608108107999115</v>
      </c>
      <c r="P12" s="9">
        <f t="shared" si="6"/>
        <v>-10.608108107999115</v>
      </c>
      <c r="Q12" s="10">
        <f t="shared" si="7"/>
        <v>112.53195763099656</v>
      </c>
    </row>
    <row r="13" spans="3:17" x14ac:dyDescent="0.25">
      <c r="C13" s="3">
        <v>10</v>
      </c>
      <c r="D13" s="9">
        <v>30</v>
      </c>
      <c r="E13" s="9">
        <v>20</v>
      </c>
      <c r="F13" s="9">
        <f t="shared" si="0"/>
        <v>600</v>
      </c>
      <c r="G13" s="9">
        <f t="shared" si="1"/>
        <v>400</v>
      </c>
      <c r="H13" s="9">
        <f t="shared" si="2"/>
        <v>34.256756756756758</v>
      </c>
      <c r="I13" s="9">
        <f t="shared" si="3"/>
        <v>-4.2567567567567579</v>
      </c>
      <c r="J13" s="10">
        <f t="shared" si="4"/>
        <v>18.119978086194312</v>
      </c>
      <c r="L13" s="3">
        <v>10</v>
      </c>
      <c r="M13" s="19">
        <v>30</v>
      </c>
      <c r="N13" s="9">
        <v>20</v>
      </c>
      <c r="O13" s="9">
        <f t="shared" si="5"/>
        <v>34.256756756604275</v>
      </c>
      <c r="P13" s="9">
        <f t="shared" si="6"/>
        <v>-4.2567567566042754</v>
      </c>
      <c r="Q13" s="10">
        <f t="shared" si="7"/>
        <v>18.11997808489615</v>
      </c>
    </row>
    <row r="14" spans="3:17" x14ac:dyDescent="0.25">
      <c r="C14" s="8" t="s">
        <v>6</v>
      </c>
      <c r="D14" s="11">
        <f>SUM(D4:D13)</f>
        <v>300</v>
      </c>
      <c r="E14" s="11">
        <f>SUM(E4:E13)</f>
        <v>170</v>
      </c>
      <c r="F14" s="11">
        <f>SUM(F4:F13)</f>
        <v>6255</v>
      </c>
      <c r="G14" s="11">
        <f>SUM(G4:G13)</f>
        <v>3704</v>
      </c>
      <c r="H14" s="11">
        <f>SUM(H4:H13)</f>
        <v>300</v>
      </c>
      <c r="I14" s="11">
        <f>SUM(I4:I13)</f>
        <v>8.8817841970012523E-15</v>
      </c>
      <c r="J14" s="12">
        <f>SUM(J4:J13)</f>
        <v>361.14864864864865</v>
      </c>
      <c r="L14" s="8" t="s">
        <v>6</v>
      </c>
      <c r="M14" s="20">
        <f>SUM(M4:M13)</f>
        <v>300</v>
      </c>
      <c r="N14" s="11">
        <f>SUM(N4:N13)</f>
        <v>170</v>
      </c>
      <c r="O14" s="11">
        <f t="shared" ref="O14:Q14" si="8">SUM(O4:O13)</f>
        <v>299.99999999831203</v>
      </c>
      <c r="P14" s="11">
        <f t="shared" ref="P14" si="9">SUM(P4:P13)</f>
        <v>1.6879724284990516E-9</v>
      </c>
      <c r="Q14" s="24">
        <f t="shared" si="8"/>
        <v>361.14864864864842</v>
      </c>
    </row>
    <row r="15" spans="3:17" x14ac:dyDescent="0.25">
      <c r="C15" s="4" t="s">
        <v>7</v>
      </c>
      <c r="D15" s="13">
        <f>AVERAGE(D4:D13)</f>
        <v>30</v>
      </c>
      <c r="E15" s="13">
        <f>AVERAGE(E4:E13)</f>
        <v>17</v>
      </c>
      <c r="F15" s="13">
        <f>AVERAGE(F4:F13)</f>
        <v>625.5</v>
      </c>
      <c r="G15" s="13">
        <f>AVERAGE(G4:G13)</f>
        <v>370.4</v>
      </c>
      <c r="H15" s="13">
        <f>AVERAGE(H4:H13)</f>
        <v>30</v>
      </c>
      <c r="I15" s="13">
        <f>AVERAGE(I4:I13)</f>
        <v>8.8817841970012523E-16</v>
      </c>
      <c r="J15" s="14">
        <f>AVERAGE(J4:J13)</f>
        <v>36.114864864864863</v>
      </c>
      <c r="L15" s="4" t="s">
        <v>7</v>
      </c>
      <c r="M15" s="21">
        <f>AVERAGE(M4:M13)</f>
        <v>30</v>
      </c>
      <c r="N15" s="13">
        <f>AVERAGE(N4:N13)</f>
        <v>17</v>
      </c>
      <c r="O15" s="13">
        <f t="shared" ref="O15:Q15" si="10">AVERAGE(O4:O13)</f>
        <v>29.999999999831203</v>
      </c>
      <c r="P15" s="13">
        <f t="shared" ref="P15" si="11">AVERAGE(P4:P13)</f>
        <v>1.6879724284990515E-10</v>
      </c>
      <c r="Q15" s="14">
        <f t="shared" si="10"/>
        <v>36.114864864864842</v>
      </c>
    </row>
    <row r="17" spans="3:13" x14ac:dyDescent="0.25">
      <c r="C17" s="15" t="s">
        <v>5</v>
      </c>
      <c r="D17" s="16">
        <f>(E14*D15 - F14) / (E14*E15 - G14)</f>
        <v>1.4189189189189189</v>
      </c>
      <c r="L17" s="15" t="s">
        <v>5</v>
      </c>
      <c r="M17" s="22">
        <v>1.4189189189243563</v>
      </c>
    </row>
    <row r="18" spans="3:13" x14ac:dyDescent="0.25">
      <c r="C18" s="2" t="s">
        <v>4</v>
      </c>
      <c r="D18" s="17">
        <f>D15-D17*E15</f>
        <v>5.878378378378379</v>
      </c>
      <c r="L18" s="2" t="s">
        <v>4</v>
      </c>
      <c r="M18" s="23">
        <v>5.8783783781171444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Da Silva Junior</dc:creator>
  <cp:lastModifiedBy>Antonio Carlos Da Silva Junior</cp:lastModifiedBy>
  <dcterms:created xsi:type="dcterms:W3CDTF">2020-12-05T21:08:08Z</dcterms:created>
  <dcterms:modified xsi:type="dcterms:W3CDTF">2020-12-05T23:26:50Z</dcterms:modified>
</cp:coreProperties>
</file>