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j\Documents\personal\ppgmne-mnum7077\exercicios\lista7\"/>
    </mc:Choice>
  </mc:AlternateContent>
  <xr:revisionPtr revIDLastSave="0" documentId="13_ncr:1_{03B0F0AC-3012-4966-A47D-004FF72D409D}" xr6:coauthVersionLast="45" xr6:coauthVersionMax="45" xr10:uidLastSave="{00000000-0000-0000-0000-000000000000}"/>
  <bookViews>
    <workbookView xWindow="-120" yWindow="-120" windowWidth="20730" windowHeight="11310" xr2:uid="{06509232-7475-4E49-AEE3-E0125620DA44}"/>
  </bookViews>
  <sheets>
    <sheet name="Exercicio 1 (10 pts) - Dantzig" sheetId="4" r:id="rId1"/>
  </sheets>
  <definedNames>
    <definedName name="solver_adj" localSheetId="0" hidden="1">'Exercicio 1 (10 pts) - Dantzig'!$H$60:$K$63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'Exercicio 1 (10 pts) - Dantzig'!$H$60:$K$63</definedName>
    <definedName name="solver_lhs2" localSheetId="0" hidden="1">'Exercicio 1 (10 pts) - Dantzig'!$H$64:$K$64</definedName>
    <definedName name="solver_lhs3" localSheetId="0" hidden="1">'Exercicio 1 (10 pts) - Dantzig'!$L$60:$L$63</definedName>
    <definedName name="solver_lhs4" localSheetId="0" hidden="1">'Exercicio 1 (10 pts) - Dantzig'!$L$68:$L$81</definedName>
    <definedName name="solver_lhs5" localSheetId="0" hidden="1">'Exercicio 1 (10 pts) - Dantzig'!$L$68:$L$81</definedName>
    <definedName name="solver_lhs6" localSheetId="0" hidden="1">'Exercicio 1 (10 pts) - Dantzig'!$L$68:$L$81</definedName>
    <definedName name="solver_lhs7" localSheetId="0" hidden="1">'Exercicio 1 (10 pts) - Dantzig'!$L$68:$L$81</definedName>
    <definedName name="solver_lhs8" localSheetId="0" hidden="1">'Exercicio 1 (10 pts) - Dantzig'!$L$68:$L$81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'Exercicio 1 (10 pts) - Dantzig'!$L$56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hs1" localSheetId="0" hidden="1">binário</definedName>
    <definedName name="solver_rhs2" localSheetId="0" hidden="1">'Exercicio 1 (10 pts) - Dantzig'!$H$56:$K$56</definedName>
    <definedName name="solver_rhs3" localSheetId="0" hidden="1">'Exercicio 1 (10 pts) - Dantzig'!$L$52:$L$55</definedName>
    <definedName name="solver_rhs4" localSheetId="0" hidden="1">'Exercicio 1 (10 pts) - Dantzig'!$N$68:$N$81</definedName>
    <definedName name="solver_rhs5" localSheetId="0" hidden="1">'Exercicio 1 (10 pts) - Dantzig'!$N$68:$N$81</definedName>
    <definedName name="solver_rhs6" localSheetId="0" hidden="1">'Exercicio 1 (10 pts) - Dantzig'!$N$68:$N$81</definedName>
    <definedName name="solver_rhs7" localSheetId="0" hidden="1">'Exercicio 1 (10 pts) - Dantzig'!$N$68:$N$81</definedName>
    <definedName name="solver_rhs8" localSheetId="0" hidden="1">'Exercicio 1 (10 pts) - Dantzig'!$N$68:$N$81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5" i="4" l="1"/>
  <c r="L81" i="4"/>
  <c r="L80" i="4"/>
  <c r="L79" i="4"/>
  <c r="L78" i="4"/>
  <c r="L77" i="4"/>
  <c r="L76" i="4"/>
  <c r="L74" i="4"/>
  <c r="L73" i="4"/>
  <c r="L72" i="4"/>
  <c r="L71" i="4"/>
  <c r="L70" i="4"/>
  <c r="L69" i="4"/>
  <c r="L68" i="4"/>
  <c r="K64" i="4"/>
  <c r="J64" i="4"/>
  <c r="I64" i="4"/>
  <c r="H64" i="4"/>
  <c r="L63" i="4"/>
  <c r="L62" i="4"/>
  <c r="L61" i="4"/>
  <c r="L60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L56" i="4" s="1"/>
</calcChain>
</file>

<file path=xl/sharedStrings.xml><?xml version="1.0" encoding="utf-8"?>
<sst xmlns="http://schemas.openxmlformats.org/spreadsheetml/2006/main" count="25" uniqueCount="12">
  <si>
    <t>Pontos</t>
  </si>
  <si>
    <t>x</t>
  </si>
  <si>
    <t>y</t>
  </si>
  <si>
    <t>cij</t>
  </si>
  <si>
    <t>xij</t>
  </si>
  <si>
    <t>S</t>
  </si>
  <si>
    <t>Restrições de Dantzig</t>
  </si>
  <si>
    <t>&gt;=</t>
  </si>
  <si>
    <t>Modelo</t>
  </si>
  <si>
    <t>Função objetivo:</t>
  </si>
  <si>
    <t>S.a.:</t>
  </si>
  <si>
    <t>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</si>
</sst>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'Exercicio 1 (10 pts) - Dantzig'!$C$51:$C$54</c:f>
              <c:numCache>
                <c:formatCode>General</c:formatCode>
                <c:ptCount val="4"/>
                <c:pt idx="0">
                  <c:v>36</c:v>
                </c:pt>
                <c:pt idx="1">
                  <c:v>16</c:v>
                </c:pt>
                <c:pt idx="2">
                  <c:v>57</c:v>
                </c:pt>
                <c:pt idx="3">
                  <c:v>50</c:v>
                </c:pt>
              </c:numCache>
            </c:numRef>
          </c:xVal>
          <c:yVal>
            <c:numRef>
              <c:f>'Exercicio 1 (10 pts) - Dantzig'!$D$51:$D$54</c:f>
              <c:numCache>
                <c:formatCode>General</c:formatCode>
                <c:ptCount val="4"/>
                <c:pt idx="0">
                  <c:v>76</c:v>
                </c:pt>
                <c:pt idx="1">
                  <c:v>42</c:v>
                </c:pt>
                <c:pt idx="2">
                  <c:v>58</c:v>
                </c:pt>
                <c:pt idx="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3-40B0-8FC2-E6C9A61E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1312"/>
        <c:axId val="588730432"/>
      </c:scatterChart>
      <c:valAx>
        <c:axId val="3775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730432"/>
        <c:crosses val="autoZero"/>
        <c:crossBetween val="midCat"/>
      </c:valAx>
      <c:valAx>
        <c:axId val="588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5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49</xdr:row>
      <xdr:rowOff>33337</xdr:rowOff>
    </xdr:from>
    <xdr:to>
      <xdr:col>19</xdr:col>
      <xdr:colOff>495300</xdr:colOff>
      <xdr:row>63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DF7445-9065-4F07-B496-9F48C305A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</xdr:row>
      <xdr:rowOff>57150</xdr:rowOff>
    </xdr:from>
    <xdr:to>
      <xdr:col>5</xdr:col>
      <xdr:colOff>533400</xdr:colOff>
      <xdr:row>5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EEA44E-501A-4568-B808-2689E4A08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628650"/>
          <a:ext cx="12763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5</xdr:col>
      <xdr:colOff>342900</xdr:colOff>
      <xdr:row>11</xdr:row>
      <xdr:rowOff>104775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7F40063-325A-480C-B7CE-FD373EEBA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4500"/>
          <a:ext cx="1714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12</xdr:row>
      <xdr:rowOff>28575</xdr:rowOff>
    </xdr:from>
    <xdr:to>
      <xdr:col>5</xdr:col>
      <xdr:colOff>314325</xdr:colOff>
      <xdr:row>14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7829561-21B7-4D8A-A5CF-A75FD425C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575"/>
          <a:ext cx="1714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66</xdr:row>
      <xdr:rowOff>180975</xdr:rowOff>
    </xdr:from>
    <xdr:to>
      <xdr:col>16</xdr:col>
      <xdr:colOff>114300</xdr:colOff>
      <xdr:row>67</xdr:row>
      <xdr:rowOff>171450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A7D501E-BFF0-46F6-AC36-7701453E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1801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68</xdr:row>
      <xdr:rowOff>0</xdr:rowOff>
    </xdr:from>
    <xdr:to>
      <xdr:col>16</xdr:col>
      <xdr:colOff>133350</xdr:colOff>
      <xdr:row>68</xdr:row>
      <xdr:rowOff>180975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2EB4766-5032-414E-9825-23AB0D04F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001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85725</xdr:colOff>
      <xdr:row>69</xdr:row>
      <xdr:rowOff>0</xdr:rowOff>
    </xdr:from>
    <xdr:to>
      <xdr:col>16</xdr:col>
      <xdr:colOff>561975</xdr:colOff>
      <xdr:row>69</xdr:row>
      <xdr:rowOff>180975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CEEFDE8-988D-4374-8520-EA65E3EE3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1920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85725</xdr:colOff>
      <xdr:row>70</xdr:row>
      <xdr:rowOff>0</xdr:rowOff>
    </xdr:from>
    <xdr:to>
      <xdr:col>16</xdr:col>
      <xdr:colOff>142875</xdr:colOff>
      <xdr:row>70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1C02530-2CD4-412A-9AD0-7E729A2F0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2925" y="12382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70</xdr:row>
      <xdr:rowOff>180975</xdr:rowOff>
    </xdr:from>
    <xdr:to>
      <xdr:col>16</xdr:col>
      <xdr:colOff>542925</xdr:colOff>
      <xdr:row>71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4CB9CF9-F3DE-4765-8ECA-E929B20DF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5634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71</xdr:row>
      <xdr:rowOff>180975</xdr:rowOff>
    </xdr:from>
    <xdr:to>
      <xdr:col>16</xdr:col>
      <xdr:colOff>542925</xdr:colOff>
      <xdr:row>72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17456DE-5D38-4182-8924-302CD8AF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27539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</xdr:colOff>
      <xdr:row>72</xdr:row>
      <xdr:rowOff>180975</xdr:rowOff>
    </xdr:from>
    <xdr:to>
      <xdr:col>16</xdr:col>
      <xdr:colOff>123825</xdr:colOff>
      <xdr:row>73</xdr:row>
      <xdr:rowOff>171450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3986207-21DF-4715-868E-570369840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2944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74</xdr:row>
      <xdr:rowOff>0</xdr:rowOff>
    </xdr:from>
    <xdr:to>
      <xdr:col>16</xdr:col>
      <xdr:colOff>123825</xdr:colOff>
      <xdr:row>74</xdr:row>
      <xdr:rowOff>180975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C73C322-B703-47E6-B08A-4F7602AD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3144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75</xdr:row>
      <xdr:rowOff>0</xdr:rowOff>
    </xdr:from>
    <xdr:to>
      <xdr:col>16</xdr:col>
      <xdr:colOff>533400</xdr:colOff>
      <xdr:row>75</xdr:row>
      <xdr:rowOff>180975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47A2F5ED-BA13-4D75-A49A-D7F418C66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3350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47625</xdr:colOff>
      <xdr:row>75</xdr:row>
      <xdr:rowOff>180975</xdr:rowOff>
    </xdr:from>
    <xdr:to>
      <xdr:col>16</xdr:col>
      <xdr:colOff>523875</xdr:colOff>
      <xdr:row>76</xdr:row>
      <xdr:rowOff>171450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AC1EC83-E30B-4AA6-8C1F-F4B81B75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135159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76</xdr:row>
      <xdr:rowOff>171450</xdr:rowOff>
    </xdr:from>
    <xdr:to>
      <xdr:col>16</xdr:col>
      <xdr:colOff>104775</xdr:colOff>
      <xdr:row>77</xdr:row>
      <xdr:rowOff>161925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3BF7A1F-DBFD-4A4B-8507-61EB4897E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69695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78</xdr:row>
      <xdr:rowOff>0</xdr:rowOff>
    </xdr:from>
    <xdr:to>
      <xdr:col>16</xdr:col>
      <xdr:colOff>533400</xdr:colOff>
      <xdr:row>78</xdr:row>
      <xdr:rowOff>180975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486E9CF-900C-486C-8589-20DC2BF61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39065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66675</xdr:colOff>
      <xdr:row>78</xdr:row>
      <xdr:rowOff>180975</xdr:rowOff>
    </xdr:from>
    <xdr:to>
      <xdr:col>16</xdr:col>
      <xdr:colOff>114300</xdr:colOff>
      <xdr:row>79</xdr:row>
      <xdr:rowOff>171450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96426A8-178D-48AC-8D3D-E33071F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14087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57150</xdr:colOff>
      <xdr:row>80</xdr:row>
      <xdr:rowOff>0</xdr:rowOff>
    </xdr:from>
    <xdr:to>
      <xdr:col>16</xdr:col>
      <xdr:colOff>114300</xdr:colOff>
      <xdr:row>80</xdr:row>
      <xdr:rowOff>180975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375FCEAE-24D9-490A-877D-F46C9AEB4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4350" y="142875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15</xdr:row>
      <xdr:rowOff>180975</xdr:rowOff>
    </xdr:from>
    <xdr:to>
      <xdr:col>4</xdr:col>
      <xdr:colOff>19050</xdr:colOff>
      <xdr:row>16</xdr:row>
      <xdr:rowOff>171450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40DA587-8C96-48C5-BC31-C6DC0CC1A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47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581025</xdr:colOff>
      <xdr:row>17</xdr:row>
      <xdr:rowOff>95250</xdr:rowOff>
    </xdr:from>
    <xdr:to>
      <xdr:col>4</xdr:col>
      <xdr:colOff>28575</xdr:colOff>
      <xdr:row>18</xdr:row>
      <xdr:rowOff>85725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C7CF0E0-EDB5-46E9-BC75-FC6757CC7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33375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19</xdr:row>
      <xdr:rowOff>28575</xdr:rowOff>
    </xdr:from>
    <xdr:to>
      <xdr:col>5</xdr:col>
      <xdr:colOff>276225</xdr:colOff>
      <xdr:row>20</xdr:row>
      <xdr:rowOff>19050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0F3E224-D1A8-4393-88EE-9909F70E5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6480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571500</xdr:colOff>
      <xdr:row>20</xdr:row>
      <xdr:rowOff>152400</xdr:rowOff>
    </xdr:from>
    <xdr:to>
      <xdr:col>4</xdr:col>
      <xdr:colOff>19050</xdr:colOff>
      <xdr:row>21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9EEEDDEC-592A-49F7-A46E-ED0033167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396240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22</xdr:row>
      <xdr:rowOff>85725</xdr:rowOff>
    </xdr:from>
    <xdr:to>
      <xdr:col>5</xdr:col>
      <xdr:colOff>266700</xdr:colOff>
      <xdr:row>23</xdr:row>
      <xdr:rowOff>76200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9A65C3C-3877-4255-BFA1-1B254E22C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427672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24</xdr:row>
      <xdr:rowOff>28575</xdr:rowOff>
    </xdr:from>
    <xdr:to>
      <xdr:col>5</xdr:col>
      <xdr:colOff>276225</xdr:colOff>
      <xdr:row>25</xdr:row>
      <xdr:rowOff>19050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3BB26971-A05E-489E-9FA9-45738F58B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6005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561975</xdr:colOff>
      <xdr:row>25</xdr:row>
      <xdr:rowOff>171450</xdr:rowOff>
    </xdr:from>
    <xdr:to>
      <xdr:col>4</xdr:col>
      <xdr:colOff>0</xdr:colOff>
      <xdr:row>26</xdr:row>
      <xdr:rowOff>161925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00A83C7-AEFC-4647-9129-60442567E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493395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27</xdr:row>
      <xdr:rowOff>95250</xdr:rowOff>
    </xdr:from>
    <xdr:to>
      <xdr:col>4</xdr:col>
      <xdr:colOff>0</xdr:colOff>
      <xdr:row>28</xdr:row>
      <xdr:rowOff>85725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A56849CE-D48F-4B5C-843C-624E1F606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5238750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29</xdr:row>
      <xdr:rowOff>38100</xdr:rowOff>
    </xdr:from>
    <xdr:to>
      <xdr:col>5</xdr:col>
      <xdr:colOff>257175</xdr:colOff>
      <xdr:row>30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B4274F4-1B4A-482D-9EE4-A206EE069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5626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31</xdr:row>
      <xdr:rowOff>0</xdr:rowOff>
    </xdr:from>
    <xdr:to>
      <xdr:col>5</xdr:col>
      <xdr:colOff>257175</xdr:colOff>
      <xdr:row>31</xdr:row>
      <xdr:rowOff>180975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28EABD13-B6EE-426B-AE4A-7A2F5317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5905500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32</xdr:row>
      <xdr:rowOff>161925</xdr:rowOff>
    </xdr:from>
    <xdr:to>
      <xdr:col>3</xdr:col>
      <xdr:colOff>590550</xdr:colOff>
      <xdr:row>33</xdr:row>
      <xdr:rowOff>152400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89B8047-C134-479D-92CE-AC838680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257925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34</xdr:row>
      <xdr:rowOff>104775</xdr:rowOff>
    </xdr:from>
    <xdr:to>
      <xdr:col>5</xdr:col>
      <xdr:colOff>266700</xdr:colOff>
      <xdr:row>35</xdr:row>
      <xdr:rowOff>95250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4DC38C6-787B-4513-99B2-DAC65A7B5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581775"/>
          <a:ext cx="1695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36</xdr:row>
      <xdr:rowOff>76200</xdr:rowOff>
    </xdr:from>
    <xdr:to>
      <xdr:col>3</xdr:col>
      <xdr:colOff>600075</xdr:colOff>
      <xdr:row>37</xdr:row>
      <xdr:rowOff>66675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FFE05B1F-2CFA-4664-A1F9-0E2C5C9D2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934200"/>
          <a:ext cx="1266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542925</xdr:colOff>
      <xdr:row>38</xdr:row>
      <xdr:rowOff>47625</xdr:rowOff>
    </xdr:from>
    <xdr:to>
      <xdr:col>3</xdr:col>
      <xdr:colOff>600075</xdr:colOff>
      <xdr:row>39</xdr:row>
      <xdr:rowOff>38100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C371AAF6-075B-4182-BD3A-7336842A6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7286625"/>
          <a:ext cx="1276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523875</xdr:colOff>
      <xdr:row>40</xdr:row>
      <xdr:rowOff>104775</xdr:rowOff>
    </xdr:from>
    <xdr:to>
      <xdr:col>7</xdr:col>
      <xdr:colOff>447675</xdr:colOff>
      <xdr:row>42</xdr:row>
      <xdr:rowOff>57150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54AB37E-945A-488A-9EE1-45263ACD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7724775"/>
          <a:ext cx="31242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F7A9-F655-439F-BFD3-40C17BFE6BF0}">
  <dimension ref="B2:N81"/>
  <sheetViews>
    <sheetView showGridLines="0" tabSelected="1" topLeftCell="A45" workbookViewId="0">
      <selection activeCell="N45" sqref="N45"/>
    </sheetView>
  </sheetViews>
  <sheetFormatPr defaultRowHeight="15" x14ac:dyDescent="0.25"/>
  <cols>
    <col min="5" max="5" width="2.28515625" customWidth="1"/>
    <col min="12" max="12" width="9.140625" style="1"/>
  </cols>
  <sheetData>
    <row r="2" spans="2:12" ht="31.5" x14ac:dyDescent="0.5">
      <c r="B2" s="41" t="s">
        <v>8</v>
      </c>
      <c r="C2" s="41"/>
      <c r="D2" s="41"/>
      <c r="E2" s="41"/>
      <c r="F2" s="41"/>
      <c r="G2" s="41"/>
      <c r="H2" s="41"/>
      <c r="I2" s="41"/>
      <c r="J2" s="41"/>
      <c r="K2" s="41"/>
      <c r="L2" s="41"/>
    </row>
    <row r="5" spans="2:12" x14ac:dyDescent="0.25">
      <c r="B5" s="25" t="s">
        <v>9</v>
      </c>
    </row>
    <row r="9" spans="2:12" x14ac:dyDescent="0.25">
      <c r="B9" s="25" t="s">
        <v>10</v>
      </c>
    </row>
    <row r="47" spans="2:12" ht="31.5" x14ac:dyDescent="0.5">
      <c r="B47" s="41" t="s">
        <v>11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</row>
    <row r="50" spans="2:12" x14ac:dyDescent="0.25">
      <c r="B50" s="10" t="s">
        <v>0</v>
      </c>
      <c r="C50" s="13" t="s">
        <v>1</v>
      </c>
      <c r="D50" s="14" t="s">
        <v>2</v>
      </c>
      <c r="F50" s="34" t="s">
        <v>3</v>
      </c>
      <c r="G50" s="35"/>
      <c r="H50" s="19">
        <v>20</v>
      </c>
      <c r="I50" s="19">
        <v>48</v>
      </c>
      <c r="J50" s="19">
        <v>43</v>
      </c>
      <c r="K50" s="20">
        <v>16</v>
      </c>
    </row>
    <row r="51" spans="2:12" x14ac:dyDescent="0.25">
      <c r="B51" s="11">
        <v>1</v>
      </c>
      <c r="C51" s="6">
        <v>36</v>
      </c>
      <c r="D51" s="7">
        <v>76</v>
      </c>
      <c r="F51" s="36"/>
      <c r="G51" s="37"/>
      <c r="H51" s="21">
        <v>43</v>
      </c>
      <c r="I51" s="21">
        <v>67</v>
      </c>
      <c r="J51" s="21">
        <v>93</v>
      </c>
      <c r="K51" s="18">
        <v>56</v>
      </c>
    </row>
    <row r="52" spans="2:12" x14ac:dyDescent="0.25">
      <c r="B52" s="11">
        <v>2</v>
      </c>
      <c r="C52" s="6">
        <v>16</v>
      </c>
      <c r="D52" s="7">
        <v>42</v>
      </c>
      <c r="F52" s="15">
        <v>20</v>
      </c>
      <c r="G52" s="16">
        <v>43</v>
      </c>
      <c r="H52" s="2">
        <f>SQRT(($F52-H$50)^2+($G52-H$51)^2)</f>
        <v>0</v>
      </c>
      <c r="I52" s="2">
        <f t="shared" ref="I52:K55" si="0">SQRT(($F52-I$50)^2+($G52-I$51)^2)</f>
        <v>36.878177829171548</v>
      </c>
      <c r="J52" s="2">
        <f t="shared" si="0"/>
        <v>55.036351623268054</v>
      </c>
      <c r="K52" s="3">
        <f t="shared" si="0"/>
        <v>13.601470508735444</v>
      </c>
      <c r="L52" s="1">
        <v>1</v>
      </c>
    </row>
    <row r="53" spans="2:12" x14ac:dyDescent="0.25">
      <c r="B53" s="11">
        <v>3</v>
      </c>
      <c r="C53" s="6">
        <v>57</v>
      </c>
      <c r="D53" s="7">
        <v>58</v>
      </c>
      <c r="F53" s="15">
        <v>48</v>
      </c>
      <c r="G53" s="16">
        <v>67</v>
      </c>
      <c r="H53" s="2">
        <f t="shared" ref="H53:H55" si="1">SQRT(($F53-H$50)^2+($G53-H$51)^2)</f>
        <v>36.878177829171548</v>
      </c>
      <c r="I53" s="2">
        <f t="shared" si="0"/>
        <v>0</v>
      </c>
      <c r="J53" s="2">
        <f t="shared" si="0"/>
        <v>26.476404589747453</v>
      </c>
      <c r="K53" s="3">
        <f t="shared" si="0"/>
        <v>33.837848631377263</v>
      </c>
      <c r="L53" s="1">
        <v>1</v>
      </c>
    </row>
    <row r="54" spans="2:12" x14ac:dyDescent="0.25">
      <c r="B54" s="12">
        <v>4</v>
      </c>
      <c r="C54" s="8">
        <v>50</v>
      </c>
      <c r="D54" s="9">
        <v>74</v>
      </c>
      <c r="F54" s="15">
        <v>43</v>
      </c>
      <c r="G54" s="16">
        <v>93</v>
      </c>
      <c r="H54" s="2">
        <f t="shared" si="1"/>
        <v>55.036351623268054</v>
      </c>
      <c r="I54" s="2">
        <f t="shared" si="0"/>
        <v>26.476404589747453</v>
      </c>
      <c r="J54" s="2">
        <f t="shared" si="0"/>
        <v>0</v>
      </c>
      <c r="K54" s="3">
        <f t="shared" si="0"/>
        <v>45.803929962395145</v>
      </c>
      <c r="L54" s="1">
        <v>1</v>
      </c>
    </row>
    <row r="55" spans="2:12" x14ac:dyDescent="0.25">
      <c r="F55" s="17">
        <v>16</v>
      </c>
      <c r="G55" s="18">
        <v>56</v>
      </c>
      <c r="H55" s="4">
        <f t="shared" si="1"/>
        <v>13.601470508735444</v>
      </c>
      <c r="I55" s="4">
        <f t="shared" si="0"/>
        <v>33.837848631377263</v>
      </c>
      <c r="J55" s="4">
        <f t="shared" si="0"/>
        <v>45.803929962395145</v>
      </c>
      <c r="K55" s="5">
        <f t="shared" si="0"/>
        <v>0</v>
      </c>
      <c r="L55" s="1">
        <v>1</v>
      </c>
    </row>
    <row r="56" spans="2:12" x14ac:dyDescent="0.25">
      <c r="H56" s="1">
        <v>1</v>
      </c>
      <c r="I56" s="1">
        <v>1</v>
      </c>
      <c r="J56" s="1">
        <v>1</v>
      </c>
      <c r="K56" s="1">
        <v>1</v>
      </c>
      <c r="L56" s="24">
        <f>SUMPRODUCT(H60:K63,H52:K55)</f>
        <v>122.7599828900496</v>
      </c>
    </row>
    <row r="57" spans="2:12" x14ac:dyDescent="0.25">
      <c r="D57" s="23"/>
    </row>
    <row r="59" spans="2:12" x14ac:dyDescent="0.25">
      <c r="G59" s="10" t="s">
        <v>4</v>
      </c>
      <c r="H59" s="22">
        <v>1</v>
      </c>
      <c r="I59" s="13">
        <v>2</v>
      </c>
      <c r="J59" s="13">
        <v>3</v>
      </c>
      <c r="K59" s="14">
        <v>4</v>
      </c>
    </row>
    <row r="60" spans="2:12" x14ac:dyDescent="0.25">
      <c r="G60" s="11">
        <v>1</v>
      </c>
      <c r="H60" s="6">
        <v>0</v>
      </c>
      <c r="I60" s="6">
        <v>1</v>
      </c>
      <c r="J60" s="6">
        <v>0</v>
      </c>
      <c r="K60" s="7">
        <v>0</v>
      </c>
      <c r="L60" s="1">
        <f>SUM(H60:K60)</f>
        <v>1</v>
      </c>
    </row>
    <row r="61" spans="2:12" x14ac:dyDescent="0.25">
      <c r="G61" s="11">
        <v>2</v>
      </c>
      <c r="H61" s="6">
        <v>0</v>
      </c>
      <c r="I61" s="6">
        <v>0</v>
      </c>
      <c r="J61" s="6">
        <v>1</v>
      </c>
      <c r="K61" s="7">
        <v>0</v>
      </c>
      <c r="L61" s="1">
        <f t="shared" ref="L61:L63" si="2">SUM(H61:K61)</f>
        <v>1</v>
      </c>
    </row>
    <row r="62" spans="2:12" x14ac:dyDescent="0.25">
      <c r="G62" s="11">
        <v>3</v>
      </c>
      <c r="H62" s="6">
        <v>0</v>
      </c>
      <c r="I62" s="6">
        <v>0</v>
      </c>
      <c r="J62" s="6">
        <v>0</v>
      </c>
      <c r="K62" s="7">
        <v>1</v>
      </c>
      <c r="L62" s="1">
        <f t="shared" si="2"/>
        <v>1</v>
      </c>
    </row>
    <row r="63" spans="2:12" x14ac:dyDescent="0.25">
      <c r="G63" s="12">
        <v>4</v>
      </c>
      <c r="H63" s="8">
        <v>1</v>
      </c>
      <c r="I63" s="8">
        <v>0</v>
      </c>
      <c r="J63" s="8">
        <v>0</v>
      </c>
      <c r="K63" s="9">
        <v>0</v>
      </c>
      <c r="L63" s="1">
        <f t="shared" si="2"/>
        <v>1</v>
      </c>
    </row>
    <row r="64" spans="2:12" x14ac:dyDescent="0.25">
      <c r="H64" s="1">
        <f>SUM(H60:H63)</f>
        <v>1</v>
      </c>
      <c r="I64" s="1">
        <f t="shared" ref="I64:K64" si="3">SUM(I60:I63)</f>
        <v>1</v>
      </c>
      <c r="J64" s="1">
        <f t="shared" si="3"/>
        <v>1</v>
      </c>
      <c r="K64" s="1">
        <f t="shared" si="3"/>
        <v>1</v>
      </c>
    </row>
    <row r="67" spans="4:14" x14ac:dyDescent="0.25">
      <c r="D67" s="23"/>
      <c r="G67" s="10" t="s">
        <v>5</v>
      </c>
      <c r="H67" s="22">
        <v>1</v>
      </c>
      <c r="I67" s="13">
        <v>2</v>
      </c>
      <c r="J67" s="13">
        <v>3</v>
      </c>
      <c r="K67" s="14">
        <v>4</v>
      </c>
      <c r="L67" s="38" t="s">
        <v>6</v>
      </c>
      <c r="M67" s="39"/>
      <c r="N67" s="40"/>
    </row>
    <row r="68" spans="4:14" x14ac:dyDescent="0.25">
      <c r="G68" s="28"/>
      <c r="H68" s="26">
        <v>1</v>
      </c>
      <c r="I68" s="6">
        <v>0</v>
      </c>
      <c r="J68" s="6">
        <v>0</v>
      </c>
      <c r="K68" s="7">
        <v>0</v>
      </c>
      <c r="L68" s="30">
        <f>I60+J60+K60</f>
        <v>1</v>
      </c>
      <c r="M68" s="6" t="s">
        <v>7</v>
      </c>
      <c r="N68" s="32">
        <v>1</v>
      </c>
    </row>
    <row r="69" spans="4:14" x14ac:dyDescent="0.25">
      <c r="G69" s="28"/>
      <c r="H69" s="26">
        <v>0</v>
      </c>
      <c r="I69" s="6">
        <v>1</v>
      </c>
      <c r="J69" s="6">
        <v>0</v>
      </c>
      <c r="K69" s="7">
        <v>0</v>
      </c>
      <c r="L69" s="30">
        <f>H61+J61+K61</f>
        <v>1</v>
      </c>
      <c r="M69" s="6" t="s">
        <v>7</v>
      </c>
      <c r="N69" s="32">
        <v>1</v>
      </c>
    </row>
    <row r="70" spans="4:14" x14ac:dyDescent="0.25">
      <c r="G70" s="28"/>
      <c r="H70" s="26">
        <v>1</v>
      </c>
      <c r="I70" s="6">
        <v>1</v>
      </c>
      <c r="J70" s="6">
        <v>0</v>
      </c>
      <c r="K70" s="7">
        <v>0</v>
      </c>
      <c r="L70" s="30">
        <f>J60+K60+J61+K61</f>
        <v>1</v>
      </c>
      <c r="M70" s="6" t="s">
        <v>7</v>
      </c>
      <c r="N70" s="32">
        <v>1</v>
      </c>
    </row>
    <row r="71" spans="4:14" x14ac:dyDescent="0.25">
      <c r="G71" s="28"/>
      <c r="H71" s="26">
        <v>0</v>
      </c>
      <c r="I71" s="6">
        <v>0</v>
      </c>
      <c r="J71" s="6">
        <v>1</v>
      </c>
      <c r="K71" s="7">
        <v>0</v>
      </c>
      <c r="L71" s="30">
        <f>H62+I62+K62</f>
        <v>1</v>
      </c>
      <c r="M71" s="6" t="s">
        <v>7</v>
      </c>
      <c r="N71" s="32">
        <v>1</v>
      </c>
    </row>
    <row r="72" spans="4:14" x14ac:dyDescent="0.25">
      <c r="G72" s="28"/>
      <c r="H72" s="26">
        <v>1</v>
      </c>
      <c r="I72" s="6">
        <v>0</v>
      </c>
      <c r="J72" s="6">
        <v>1</v>
      </c>
      <c r="K72" s="7">
        <v>0</v>
      </c>
      <c r="L72" s="30">
        <f>I60+K60+I62+K62</f>
        <v>2</v>
      </c>
      <c r="M72" s="6" t="s">
        <v>7</v>
      </c>
      <c r="N72" s="32">
        <v>1</v>
      </c>
    </row>
    <row r="73" spans="4:14" x14ac:dyDescent="0.25">
      <c r="G73" s="28"/>
      <c r="H73" s="26">
        <v>0</v>
      </c>
      <c r="I73" s="6">
        <v>1</v>
      </c>
      <c r="J73" s="6">
        <v>1</v>
      </c>
      <c r="K73" s="7">
        <v>0</v>
      </c>
      <c r="L73" s="30">
        <f>H61+K61+H62+K62</f>
        <v>1</v>
      </c>
      <c r="M73" s="6" t="s">
        <v>7</v>
      </c>
      <c r="N73" s="32">
        <v>1</v>
      </c>
    </row>
    <row r="74" spans="4:14" x14ac:dyDescent="0.25">
      <c r="G74" s="28"/>
      <c r="H74" s="26">
        <v>1</v>
      </c>
      <c r="I74" s="6">
        <v>1</v>
      </c>
      <c r="J74" s="6">
        <v>1</v>
      </c>
      <c r="K74" s="7">
        <v>0</v>
      </c>
      <c r="L74" s="30">
        <f>K60+K61+K62</f>
        <v>1</v>
      </c>
      <c r="M74" s="6" t="s">
        <v>7</v>
      </c>
      <c r="N74" s="32">
        <v>1</v>
      </c>
    </row>
    <row r="75" spans="4:14" x14ac:dyDescent="0.25">
      <c r="G75" s="28"/>
      <c r="H75" s="26">
        <v>0</v>
      </c>
      <c r="I75" s="6">
        <v>0</v>
      </c>
      <c r="J75" s="6">
        <v>0</v>
      </c>
      <c r="K75" s="7">
        <v>1</v>
      </c>
      <c r="L75" s="30">
        <f>H63+I63+J63</f>
        <v>1</v>
      </c>
      <c r="M75" s="6" t="s">
        <v>7</v>
      </c>
      <c r="N75" s="32">
        <v>1</v>
      </c>
    </row>
    <row r="76" spans="4:14" x14ac:dyDescent="0.25">
      <c r="G76" s="28"/>
      <c r="H76" s="26">
        <v>1</v>
      </c>
      <c r="I76" s="6">
        <v>0</v>
      </c>
      <c r="J76" s="6">
        <v>0</v>
      </c>
      <c r="K76" s="7">
        <v>1</v>
      </c>
      <c r="L76" s="30">
        <f>I60+J60+I63+J63</f>
        <v>1</v>
      </c>
      <c r="M76" s="6" t="s">
        <v>7</v>
      </c>
      <c r="N76" s="32">
        <v>1</v>
      </c>
    </row>
    <row r="77" spans="4:14" x14ac:dyDescent="0.25">
      <c r="G77" s="28"/>
      <c r="H77" s="26">
        <v>0</v>
      </c>
      <c r="I77" s="6">
        <v>1</v>
      </c>
      <c r="J77" s="6">
        <v>0</v>
      </c>
      <c r="K77" s="7">
        <v>1</v>
      </c>
      <c r="L77" s="30">
        <f>H61+J61+H63+J63</f>
        <v>2</v>
      </c>
      <c r="M77" s="6" t="s">
        <v>7</v>
      </c>
      <c r="N77" s="32">
        <v>1</v>
      </c>
    </row>
    <row r="78" spans="4:14" x14ac:dyDescent="0.25">
      <c r="G78" s="28"/>
      <c r="H78" s="26">
        <v>1</v>
      </c>
      <c r="I78" s="6">
        <v>1</v>
      </c>
      <c r="J78" s="6">
        <v>0</v>
      </c>
      <c r="K78" s="7">
        <v>1</v>
      </c>
      <c r="L78" s="30">
        <f>J60+J61+J63</f>
        <v>1</v>
      </c>
      <c r="M78" s="6" t="s">
        <v>7</v>
      </c>
      <c r="N78" s="32">
        <v>1</v>
      </c>
    </row>
    <row r="79" spans="4:14" x14ac:dyDescent="0.25">
      <c r="G79" s="28"/>
      <c r="H79" s="26">
        <v>0</v>
      </c>
      <c r="I79" s="6">
        <v>0</v>
      </c>
      <c r="J79" s="6">
        <v>1</v>
      </c>
      <c r="K79" s="7">
        <v>1</v>
      </c>
      <c r="L79" s="30">
        <f>H62+I62+H63+I63</f>
        <v>1</v>
      </c>
      <c r="M79" s="6" t="s">
        <v>7</v>
      </c>
      <c r="N79" s="32">
        <v>1</v>
      </c>
    </row>
    <row r="80" spans="4:14" x14ac:dyDescent="0.25">
      <c r="G80" s="28"/>
      <c r="H80" s="26">
        <v>1</v>
      </c>
      <c r="I80" s="6">
        <v>0</v>
      </c>
      <c r="J80" s="6">
        <v>1</v>
      </c>
      <c r="K80" s="7">
        <v>1</v>
      </c>
      <c r="L80" s="30">
        <f>I60+I62+I63</f>
        <v>1</v>
      </c>
      <c r="M80" s="6" t="s">
        <v>7</v>
      </c>
      <c r="N80" s="32">
        <v>1</v>
      </c>
    </row>
    <row r="81" spans="7:14" x14ac:dyDescent="0.25">
      <c r="G81" s="29"/>
      <c r="H81" s="27">
        <v>0</v>
      </c>
      <c r="I81" s="8">
        <v>1</v>
      </c>
      <c r="J81" s="8">
        <v>1</v>
      </c>
      <c r="K81" s="9">
        <v>1</v>
      </c>
      <c r="L81" s="31">
        <f>H61+H62+H63</f>
        <v>1</v>
      </c>
      <c r="M81" s="8" t="s">
        <v>7</v>
      </c>
      <c r="N81" s="33">
        <v>1</v>
      </c>
    </row>
  </sheetData>
  <mergeCells count="4">
    <mergeCell ref="F50:G51"/>
    <mergeCell ref="L67:N67"/>
    <mergeCell ref="B2:L2"/>
    <mergeCell ref="B47:L47"/>
  </mergeCells>
  <conditionalFormatting sqref="H68:K81">
    <cfRule type="cellIs" dxfId="1" priority="2" operator="equal">
      <formula>0</formula>
    </cfRule>
  </conditionalFormatting>
  <conditionalFormatting sqref="H60:K63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1 (10 pts) - Dantzig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Da Silva Junior</dc:creator>
  <cp:lastModifiedBy>Antonio Carlos Da Silva Junior</cp:lastModifiedBy>
  <dcterms:created xsi:type="dcterms:W3CDTF">2020-12-12T17:37:52Z</dcterms:created>
  <dcterms:modified xsi:type="dcterms:W3CDTF">2020-12-12T21:04:49Z</dcterms:modified>
</cp:coreProperties>
</file>