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antonioj\Documents\personal\ppgmne-mnum7077\exercicios\lista7\"/>
    </mc:Choice>
  </mc:AlternateContent>
  <xr:revisionPtr revIDLastSave="0" documentId="13_ncr:1_{59579EC9-EBE5-40E7-80BF-D51468C90B58}" xr6:coauthVersionLast="45" xr6:coauthVersionMax="45" xr10:uidLastSave="{00000000-0000-0000-0000-000000000000}"/>
  <bookViews>
    <workbookView xWindow="-120" yWindow="-120" windowWidth="20730" windowHeight="11310" xr2:uid="{06509232-7475-4E49-AEE3-E0125620DA44}"/>
  </bookViews>
  <sheets>
    <sheet name="Exercicio 1 (10 pts) - Dantzig" sheetId="4" r:id="rId1"/>
    <sheet name="Exercicio 1 (10 pts) - Dant (2)" sheetId="5" r:id="rId2"/>
  </sheets>
  <definedNames>
    <definedName name="solver_adj" localSheetId="1" hidden="1">'Exercicio 1 (10 pts) - Dant (2)'!#REF!</definedName>
    <definedName name="solver_adj" localSheetId="0" hidden="1">'Exercicio 1 (10 pts) - Dantzig'!$H$60:$K$63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'Exercicio 1 (10 pts) - Dant (2)'!#REF!</definedName>
    <definedName name="solver_lhs1" localSheetId="0" hidden="1">'Exercicio 1 (10 pts) - Dantzig'!$H$60:$K$63</definedName>
    <definedName name="solver_lhs2" localSheetId="1" hidden="1">'Exercicio 1 (10 pts) - Dant (2)'!#REF!</definedName>
    <definedName name="solver_lhs2" localSheetId="0" hidden="1">'Exercicio 1 (10 pts) - Dantzig'!$H$64:$K$64</definedName>
    <definedName name="solver_lhs3" localSheetId="1" hidden="1">'Exercicio 1 (10 pts) - Dant (2)'!#REF!</definedName>
    <definedName name="solver_lhs3" localSheetId="0" hidden="1">'Exercicio 1 (10 pts) - Dantzig'!$L$60:$L$63</definedName>
    <definedName name="solver_lhs4" localSheetId="1" hidden="1">'Exercicio 1 (10 pts) - Dant (2)'!#REF!</definedName>
    <definedName name="solver_lhs4" localSheetId="0" hidden="1">'Exercicio 1 (10 pts) - Dantzig'!$L$68:$L$81</definedName>
    <definedName name="solver_lhs5" localSheetId="1" hidden="1">'Exercicio 1 (10 pts) - Dant (2)'!#REF!</definedName>
    <definedName name="solver_lhs5" localSheetId="0" hidden="1">'Exercicio 1 (10 pts) - Dantzig'!$L$68:$L$81</definedName>
    <definedName name="solver_lhs6" localSheetId="1" hidden="1">'Exercicio 1 (10 pts) - Dant (2)'!#REF!</definedName>
    <definedName name="solver_lhs6" localSheetId="0" hidden="1">'Exercicio 1 (10 pts) - Dantzig'!$L$68:$L$81</definedName>
    <definedName name="solver_lhs7" localSheetId="1" hidden="1">'Exercicio 1 (10 pts) - Dant (2)'!#REF!</definedName>
    <definedName name="solver_lhs7" localSheetId="0" hidden="1">'Exercicio 1 (10 pts) - Dantzig'!$L$68:$L$81</definedName>
    <definedName name="solver_lhs8" localSheetId="1" hidden="1">'Exercicio 1 (10 pts) - Dant (2)'!#REF!</definedName>
    <definedName name="solver_lhs8" localSheetId="0" hidden="1">'Exercicio 1 (10 pts) - Dantzig'!$L$68:$L$81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2</definedName>
    <definedName name="solver_num" localSheetId="0" hidden="1">4</definedName>
    <definedName name="solver_nwt" localSheetId="1" hidden="1">1</definedName>
    <definedName name="solver_nwt" localSheetId="0" hidden="1">1</definedName>
    <definedName name="solver_opt" localSheetId="1" hidden="1">'Exercicio 1 (10 pts) - Dant (2)'!$L$9</definedName>
    <definedName name="solver_opt" localSheetId="0" hidden="1">'Exercicio 1 (10 pts) - Dantzig'!$L$56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5</definedName>
    <definedName name="solver_rel1" localSheetId="0" hidden="1">5</definedName>
    <definedName name="solver_rel2" localSheetId="1" hidden="1">3</definedName>
    <definedName name="solver_rel2" localSheetId="0" hidden="1">2</definedName>
    <definedName name="solver_rel3" localSheetId="1" hidden="1">2</definedName>
    <definedName name="solver_rel3" localSheetId="0" hidden="1">2</definedName>
    <definedName name="solver_rel4" localSheetId="1" hidden="1">3</definedName>
    <definedName name="solver_rel4" localSheetId="0" hidden="1">3</definedName>
    <definedName name="solver_rel5" localSheetId="1" hidden="1">3</definedName>
    <definedName name="solver_rel5" localSheetId="0" hidden="1">3</definedName>
    <definedName name="solver_rel6" localSheetId="1" hidden="1">3</definedName>
    <definedName name="solver_rel6" localSheetId="0" hidden="1">3</definedName>
    <definedName name="solver_rel7" localSheetId="1" hidden="1">3</definedName>
    <definedName name="solver_rel7" localSheetId="0" hidden="1">3</definedName>
    <definedName name="solver_rel8" localSheetId="1" hidden="1">3</definedName>
    <definedName name="solver_rel8" localSheetId="0" hidden="1">3</definedName>
    <definedName name="solver_rhs1" localSheetId="1" hidden="1">binário</definedName>
    <definedName name="solver_rhs1" localSheetId="0" hidden="1">binário</definedName>
    <definedName name="solver_rhs2" localSheetId="1" hidden="1">'Exercicio 1 (10 pts) - Dant (2)'!#REF!</definedName>
    <definedName name="solver_rhs2" localSheetId="0" hidden="1">'Exercicio 1 (10 pts) - Dantzig'!$H$56:$K$56</definedName>
    <definedName name="solver_rhs3" localSheetId="1" hidden="1">'Exercicio 1 (10 pts) - Dant (2)'!$L$5:$L$8</definedName>
    <definedName name="solver_rhs3" localSheetId="0" hidden="1">'Exercicio 1 (10 pts) - Dantzig'!$L$52:$L$55</definedName>
    <definedName name="solver_rhs4" localSheetId="1" hidden="1">'Exercicio 1 (10 pts) - Dant (2)'!#REF!</definedName>
    <definedName name="solver_rhs4" localSheetId="0" hidden="1">'Exercicio 1 (10 pts) - Dantzig'!$N$68:$N$81</definedName>
    <definedName name="solver_rhs5" localSheetId="1" hidden="1">'Exercicio 1 (10 pts) - Dant (2)'!#REF!</definedName>
    <definedName name="solver_rhs5" localSheetId="0" hidden="1">'Exercicio 1 (10 pts) - Dantzig'!$N$68:$N$81</definedName>
    <definedName name="solver_rhs6" localSheetId="1" hidden="1">'Exercicio 1 (10 pts) - Dant (2)'!#REF!</definedName>
    <definedName name="solver_rhs6" localSheetId="0" hidden="1">'Exercicio 1 (10 pts) - Dantzig'!$N$68:$N$81</definedName>
    <definedName name="solver_rhs7" localSheetId="1" hidden="1">'Exercicio 1 (10 pts) - Dant (2)'!#REF!</definedName>
    <definedName name="solver_rhs7" localSheetId="0" hidden="1">'Exercicio 1 (10 pts) - Dantzig'!$N$68:$N$81</definedName>
    <definedName name="solver_rhs8" localSheetId="1" hidden="1">'Exercicio 1 (10 pts) - Dant (2)'!#REF!</definedName>
    <definedName name="solver_rhs8" localSheetId="0" hidden="1">'Exercicio 1 (10 pts) - Dantzig'!$N$68:$N$81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4" i="5" l="1"/>
  <c r="AB13" i="5"/>
  <c r="AB12" i="5"/>
  <c r="AB11" i="5"/>
  <c r="AB10" i="5"/>
  <c r="AB9" i="5"/>
  <c r="AB8" i="5"/>
  <c r="AB7" i="5"/>
  <c r="AB6" i="5"/>
  <c r="AB5" i="5"/>
  <c r="S14" i="5"/>
  <c r="S13" i="5"/>
  <c r="S12" i="5"/>
  <c r="S11" i="5"/>
  <c r="S10" i="5"/>
  <c r="S9" i="5"/>
  <c r="S8" i="5"/>
  <c r="S7" i="5"/>
  <c r="S6" i="5"/>
  <c r="S5" i="5"/>
  <c r="Y11" i="5"/>
  <c r="AA14" i="5"/>
  <c r="Z14" i="5"/>
  <c r="Y14" i="5"/>
  <c r="X14" i="5"/>
  <c r="W14" i="5"/>
  <c r="V14" i="5"/>
  <c r="U14" i="5"/>
  <c r="T14" i="5"/>
  <c r="AA13" i="5"/>
  <c r="Z13" i="5"/>
  <c r="Y13" i="5"/>
  <c r="X13" i="5"/>
  <c r="W13" i="5"/>
  <c r="V13" i="5"/>
  <c r="U13" i="5"/>
  <c r="T13" i="5"/>
  <c r="AA12" i="5"/>
  <c r="Z12" i="5"/>
  <c r="Y12" i="5"/>
  <c r="X12" i="5"/>
  <c r="W12" i="5"/>
  <c r="V12" i="5"/>
  <c r="U12" i="5"/>
  <c r="T12" i="5"/>
  <c r="AA11" i="5"/>
  <c r="Z11" i="5"/>
  <c r="X11" i="5"/>
  <c r="W11" i="5"/>
  <c r="V11" i="5"/>
  <c r="U11" i="5"/>
  <c r="T11" i="5"/>
  <c r="AA10" i="5"/>
  <c r="Z10" i="5"/>
  <c r="Y10" i="5"/>
  <c r="X10" i="5"/>
  <c r="W10" i="5"/>
  <c r="V10" i="5"/>
  <c r="U10" i="5"/>
  <c r="T10" i="5"/>
  <c r="AA9" i="5"/>
  <c r="Z9" i="5"/>
  <c r="Y9" i="5"/>
  <c r="X9" i="5"/>
  <c r="W9" i="5"/>
  <c r="V9" i="5"/>
  <c r="U9" i="5"/>
  <c r="T9" i="5"/>
  <c r="AA8" i="5"/>
  <c r="Z8" i="5"/>
  <c r="Y8" i="5"/>
  <c r="X8" i="5"/>
  <c r="W8" i="5"/>
  <c r="V8" i="5"/>
  <c r="U8" i="5"/>
  <c r="T8" i="5"/>
  <c r="AA7" i="5"/>
  <c r="Z7" i="5"/>
  <c r="Y7" i="5"/>
  <c r="X7" i="5"/>
  <c r="W7" i="5"/>
  <c r="V7" i="5"/>
  <c r="U7" i="5"/>
  <c r="T7" i="5"/>
  <c r="AA6" i="5"/>
  <c r="Z6" i="5"/>
  <c r="Y6" i="5"/>
  <c r="X6" i="5"/>
  <c r="W6" i="5"/>
  <c r="V6" i="5"/>
  <c r="U6" i="5"/>
  <c r="T6" i="5"/>
  <c r="AA5" i="5"/>
  <c r="Z5" i="5"/>
  <c r="Y5" i="5"/>
  <c r="X5" i="5"/>
  <c r="W5" i="5"/>
  <c r="V5" i="5"/>
  <c r="U5" i="5"/>
  <c r="T5" i="5"/>
  <c r="P12" i="5"/>
  <c r="P14" i="5"/>
  <c r="O14" i="5"/>
  <c r="N14" i="5"/>
  <c r="M14" i="5"/>
  <c r="L14" i="5"/>
  <c r="K14" i="5"/>
  <c r="J14" i="5"/>
  <c r="I14" i="5"/>
  <c r="H14" i="5"/>
  <c r="Q13" i="5"/>
  <c r="O13" i="5"/>
  <c r="N13" i="5"/>
  <c r="M13" i="5"/>
  <c r="L13" i="5"/>
  <c r="K13" i="5"/>
  <c r="J13" i="5"/>
  <c r="I13" i="5"/>
  <c r="H13" i="5"/>
  <c r="Q12" i="5"/>
  <c r="N12" i="5"/>
  <c r="M12" i="5"/>
  <c r="L12" i="5"/>
  <c r="K12" i="5"/>
  <c r="J12" i="5"/>
  <c r="I12" i="5"/>
  <c r="H12" i="5"/>
  <c r="Q11" i="5"/>
  <c r="P11" i="5"/>
  <c r="O11" i="5"/>
  <c r="M11" i="5"/>
  <c r="L11" i="5"/>
  <c r="K11" i="5"/>
  <c r="J11" i="5"/>
  <c r="I11" i="5"/>
  <c r="H11" i="5"/>
  <c r="Q10" i="5"/>
  <c r="P10" i="5"/>
  <c r="O10" i="5"/>
  <c r="N10" i="5"/>
  <c r="L10" i="5"/>
  <c r="K10" i="5"/>
  <c r="J10" i="5"/>
  <c r="I10" i="5"/>
  <c r="H10" i="5"/>
  <c r="Q9" i="5"/>
  <c r="P9" i="5"/>
  <c r="O9" i="5"/>
  <c r="N9" i="5"/>
  <c r="M9" i="5"/>
  <c r="K9" i="5"/>
  <c r="J9" i="5"/>
  <c r="I9" i="5"/>
  <c r="H9" i="5"/>
  <c r="Q8" i="5"/>
  <c r="P8" i="5"/>
  <c r="O8" i="5"/>
  <c r="N8" i="5"/>
  <c r="M8" i="5"/>
  <c r="L8" i="5"/>
  <c r="J8" i="5"/>
  <c r="I8" i="5"/>
  <c r="H8" i="5"/>
  <c r="Q7" i="5"/>
  <c r="P7" i="5"/>
  <c r="O7" i="5"/>
  <c r="N7" i="5"/>
  <c r="M7" i="5"/>
  <c r="L7" i="5"/>
  <c r="K7" i="5"/>
  <c r="I7" i="5"/>
  <c r="H7" i="5"/>
  <c r="Q6" i="5"/>
  <c r="P6" i="5"/>
  <c r="O6" i="5"/>
  <c r="N6" i="5"/>
  <c r="M6" i="5"/>
  <c r="L6" i="5"/>
  <c r="K6" i="5"/>
  <c r="J6" i="5"/>
  <c r="H6" i="5"/>
  <c r="Q5" i="5"/>
  <c r="P5" i="5"/>
  <c r="O5" i="5"/>
  <c r="N5" i="5"/>
  <c r="M5" i="5"/>
  <c r="L5" i="5"/>
  <c r="K5" i="5"/>
  <c r="J5" i="5"/>
  <c r="I5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L75" i="4" l="1"/>
  <c r="L81" i="4"/>
  <c r="L80" i="4"/>
  <c r="L79" i="4"/>
  <c r="L78" i="4"/>
  <c r="L77" i="4"/>
  <c r="L76" i="4"/>
  <c r="L74" i="4"/>
  <c r="L73" i="4"/>
  <c r="L72" i="4"/>
  <c r="L71" i="4"/>
  <c r="L70" i="4"/>
  <c r="L69" i="4"/>
  <c r="L68" i="4"/>
  <c r="K64" i="4"/>
  <c r="J64" i="4"/>
  <c r="I64" i="4"/>
  <c r="H64" i="4"/>
  <c r="L63" i="4"/>
  <c r="L62" i="4"/>
  <c r="L61" i="4"/>
  <c r="L60" i="4"/>
  <c r="K55" i="4"/>
  <c r="J55" i="4"/>
  <c r="I55" i="4"/>
  <c r="H55" i="4"/>
  <c r="K54" i="4"/>
  <c r="J54" i="4"/>
  <c r="I54" i="4"/>
  <c r="H54" i="4"/>
  <c r="K53" i="4"/>
  <c r="J53" i="4"/>
  <c r="I53" i="4"/>
  <c r="H53" i="4"/>
  <c r="K52" i="4"/>
  <c r="J52" i="4"/>
  <c r="I52" i="4"/>
  <c r="H52" i="4"/>
  <c r="L56" i="4" s="1"/>
</calcChain>
</file>

<file path=xl/sharedStrings.xml><?xml version="1.0" encoding="utf-8"?>
<sst xmlns="http://schemas.openxmlformats.org/spreadsheetml/2006/main" count="29" uniqueCount="12">
  <si>
    <t>Pontos</t>
  </si>
  <si>
    <t>x</t>
  </si>
  <si>
    <t>y</t>
  </si>
  <si>
    <t>cij</t>
  </si>
  <si>
    <t>xij</t>
  </si>
  <si>
    <t>S</t>
  </si>
  <si>
    <t>Restrições de Dantzig</t>
  </si>
  <si>
    <t>&gt;=</t>
  </si>
  <si>
    <t>Modelo</t>
  </si>
  <si>
    <t>Função objetivo:</t>
  </si>
  <si>
    <t>S.a.:</t>
  </si>
  <si>
    <t>Solução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</si>
</sst>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0" borderId="0" xfId="0" applyFont="1"/>
    <xf numFmtId="0" fontId="0" fillId="3" borderId="0" xfId="0" applyFill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'Exercicio 1 (10 pts) - Dantzig'!$C$51:$C$54</c:f>
              <c:numCache>
                <c:formatCode>General</c:formatCode>
                <c:ptCount val="4"/>
                <c:pt idx="0">
                  <c:v>36</c:v>
                </c:pt>
                <c:pt idx="1">
                  <c:v>16</c:v>
                </c:pt>
                <c:pt idx="2">
                  <c:v>57</c:v>
                </c:pt>
                <c:pt idx="3">
                  <c:v>50</c:v>
                </c:pt>
              </c:numCache>
            </c:numRef>
          </c:xVal>
          <c:yVal>
            <c:numRef>
              <c:f>'Exercicio 1 (10 pts) - Dantzig'!$D$51:$D$54</c:f>
              <c:numCache>
                <c:formatCode>General</c:formatCode>
                <c:ptCount val="4"/>
                <c:pt idx="0">
                  <c:v>76</c:v>
                </c:pt>
                <c:pt idx="1">
                  <c:v>42</c:v>
                </c:pt>
                <c:pt idx="2">
                  <c:v>58</c:v>
                </c:pt>
                <c:pt idx="3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3-40B0-8FC2-E6C9A61E3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561312"/>
        <c:axId val="588730432"/>
      </c:scatterChart>
      <c:valAx>
        <c:axId val="37756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8730432"/>
        <c:crosses val="autoZero"/>
        <c:crossBetween val="midCat"/>
      </c:valAx>
      <c:valAx>
        <c:axId val="5887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756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18" Type="http://schemas.openxmlformats.org/officeDocument/2006/relationships/image" Target="../media/image1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17" Type="http://schemas.openxmlformats.org/officeDocument/2006/relationships/image" Target="../media/image16.png"/><Relationship Id="rId2" Type="http://schemas.openxmlformats.org/officeDocument/2006/relationships/image" Target="../media/image1.png"/><Relationship Id="rId16" Type="http://schemas.openxmlformats.org/officeDocument/2006/relationships/image" Target="../media/image15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png"/><Relationship Id="rId19" Type="http://schemas.openxmlformats.org/officeDocument/2006/relationships/image" Target="../media/image18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49</xdr:row>
      <xdr:rowOff>33337</xdr:rowOff>
    </xdr:from>
    <xdr:to>
      <xdr:col>19</xdr:col>
      <xdr:colOff>495300</xdr:colOff>
      <xdr:row>63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DF7445-9065-4F07-B496-9F48C305A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3</xdr:row>
      <xdr:rowOff>57150</xdr:rowOff>
    </xdr:from>
    <xdr:to>
      <xdr:col>5</xdr:col>
      <xdr:colOff>533400</xdr:colOff>
      <xdr:row>5</xdr:row>
      <xdr:rowOff>180975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DEEA44E-501A-4568-B808-2689E4A08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" y="628650"/>
          <a:ext cx="127635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5</xdr:col>
      <xdr:colOff>342900</xdr:colOff>
      <xdr:row>11</xdr:row>
      <xdr:rowOff>104775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7F40063-325A-480C-B7CE-FD373EEBA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17145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581025</xdr:colOff>
      <xdr:row>12</xdr:row>
      <xdr:rowOff>28575</xdr:rowOff>
    </xdr:from>
    <xdr:to>
      <xdr:col>5</xdr:col>
      <xdr:colOff>314325</xdr:colOff>
      <xdr:row>14</xdr:row>
      <xdr:rowOff>152400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7829561-21B7-4D8A-A5CF-A75FD425C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4575"/>
          <a:ext cx="1714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66675</xdr:colOff>
      <xdr:row>66</xdr:row>
      <xdr:rowOff>180975</xdr:rowOff>
    </xdr:from>
    <xdr:to>
      <xdr:col>16</xdr:col>
      <xdr:colOff>114300</xdr:colOff>
      <xdr:row>67</xdr:row>
      <xdr:rowOff>171450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A7D501E-BFF0-46F6-AC36-7701453ED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875" y="11801475"/>
          <a:ext cx="1266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76200</xdr:colOff>
      <xdr:row>68</xdr:row>
      <xdr:rowOff>0</xdr:rowOff>
    </xdr:from>
    <xdr:to>
      <xdr:col>16</xdr:col>
      <xdr:colOff>133350</xdr:colOff>
      <xdr:row>68</xdr:row>
      <xdr:rowOff>180975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2EB4766-5032-414E-9825-23AB0D04F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12001500"/>
          <a:ext cx="1276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85725</xdr:colOff>
      <xdr:row>69</xdr:row>
      <xdr:rowOff>0</xdr:rowOff>
    </xdr:from>
    <xdr:to>
      <xdr:col>16</xdr:col>
      <xdr:colOff>561975</xdr:colOff>
      <xdr:row>69</xdr:row>
      <xdr:rowOff>180975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6CEEFDE8-988D-4374-8520-EA65E3EE3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2925" y="12192000"/>
          <a:ext cx="1695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85725</xdr:colOff>
      <xdr:row>70</xdr:row>
      <xdr:rowOff>0</xdr:rowOff>
    </xdr:from>
    <xdr:to>
      <xdr:col>16</xdr:col>
      <xdr:colOff>142875</xdr:colOff>
      <xdr:row>70</xdr:row>
      <xdr:rowOff>180975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61C02530-2CD4-412A-9AD0-7E729A2F0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2925" y="12382500"/>
          <a:ext cx="1276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66675</xdr:colOff>
      <xdr:row>70</xdr:row>
      <xdr:rowOff>180975</xdr:rowOff>
    </xdr:from>
    <xdr:to>
      <xdr:col>16</xdr:col>
      <xdr:colOff>542925</xdr:colOff>
      <xdr:row>71</xdr:row>
      <xdr:rowOff>171450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4CB9CF9-F3DE-4765-8ECA-E929B20DF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875" y="12563475"/>
          <a:ext cx="1695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66675</xdr:colOff>
      <xdr:row>71</xdr:row>
      <xdr:rowOff>180975</xdr:rowOff>
    </xdr:from>
    <xdr:to>
      <xdr:col>16</xdr:col>
      <xdr:colOff>542925</xdr:colOff>
      <xdr:row>72</xdr:row>
      <xdr:rowOff>171450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17456DE-5D38-4182-8924-302CD8AF8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875" y="12753975"/>
          <a:ext cx="1695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76200</xdr:colOff>
      <xdr:row>72</xdr:row>
      <xdr:rowOff>180975</xdr:rowOff>
    </xdr:from>
    <xdr:to>
      <xdr:col>16</xdr:col>
      <xdr:colOff>123825</xdr:colOff>
      <xdr:row>73</xdr:row>
      <xdr:rowOff>171450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83986207-21DF-4715-868E-570369840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12944475"/>
          <a:ext cx="1266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66675</xdr:colOff>
      <xdr:row>74</xdr:row>
      <xdr:rowOff>0</xdr:rowOff>
    </xdr:from>
    <xdr:to>
      <xdr:col>16</xdr:col>
      <xdr:colOff>123825</xdr:colOff>
      <xdr:row>74</xdr:row>
      <xdr:rowOff>180975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6C73C322-B703-47E6-B08A-4F7602AD1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875" y="13144500"/>
          <a:ext cx="1276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57150</xdr:colOff>
      <xdr:row>75</xdr:row>
      <xdr:rowOff>0</xdr:rowOff>
    </xdr:from>
    <xdr:to>
      <xdr:col>16</xdr:col>
      <xdr:colOff>533400</xdr:colOff>
      <xdr:row>75</xdr:row>
      <xdr:rowOff>180975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47A2F5ED-BA13-4D75-A49A-D7F418C66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34350" y="13335000"/>
          <a:ext cx="1695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47625</xdr:colOff>
      <xdr:row>75</xdr:row>
      <xdr:rowOff>180975</xdr:rowOff>
    </xdr:from>
    <xdr:to>
      <xdr:col>16</xdr:col>
      <xdr:colOff>523875</xdr:colOff>
      <xdr:row>76</xdr:row>
      <xdr:rowOff>171450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6AC1EC83-E30B-4AA6-8C1F-F4B81B757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24825" y="13515975"/>
          <a:ext cx="1695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57150</xdr:colOff>
      <xdr:row>76</xdr:row>
      <xdr:rowOff>171450</xdr:rowOff>
    </xdr:from>
    <xdr:to>
      <xdr:col>16</xdr:col>
      <xdr:colOff>104775</xdr:colOff>
      <xdr:row>77</xdr:row>
      <xdr:rowOff>161925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03BF7A1F-DBFD-4A4B-8507-61EB4897E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34350" y="13696950"/>
          <a:ext cx="1266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57150</xdr:colOff>
      <xdr:row>78</xdr:row>
      <xdr:rowOff>0</xdr:rowOff>
    </xdr:from>
    <xdr:to>
      <xdr:col>16</xdr:col>
      <xdr:colOff>533400</xdr:colOff>
      <xdr:row>78</xdr:row>
      <xdr:rowOff>180975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4486E9CF-900C-486C-8589-20DC2BF61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34350" y="13906500"/>
          <a:ext cx="1695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66675</xdr:colOff>
      <xdr:row>78</xdr:row>
      <xdr:rowOff>180975</xdr:rowOff>
    </xdr:from>
    <xdr:to>
      <xdr:col>16</xdr:col>
      <xdr:colOff>114300</xdr:colOff>
      <xdr:row>79</xdr:row>
      <xdr:rowOff>171450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F96426A8-178D-48AC-8D3D-E33071F44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875" y="14087475"/>
          <a:ext cx="1266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57150</xdr:colOff>
      <xdr:row>80</xdr:row>
      <xdr:rowOff>0</xdr:rowOff>
    </xdr:from>
    <xdr:to>
      <xdr:col>16</xdr:col>
      <xdr:colOff>114300</xdr:colOff>
      <xdr:row>80</xdr:row>
      <xdr:rowOff>180975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375FCEAE-24D9-490A-877D-F46C9AEB4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34350" y="14287500"/>
          <a:ext cx="1276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581025</xdr:colOff>
      <xdr:row>15</xdr:row>
      <xdr:rowOff>180975</xdr:rowOff>
    </xdr:from>
    <xdr:to>
      <xdr:col>4</xdr:col>
      <xdr:colOff>19050</xdr:colOff>
      <xdr:row>16</xdr:row>
      <xdr:rowOff>171450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C40DA587-8C96-48C5-BC31-C6DC0CC1A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38475"/>
          <a:ext cx="1266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581025</xdr:colOff>
      <xdr:row>17</xdr:row>
      <xdr:rowOff>95250</xdr:rowOff>
    </xdr:from>
    <xdr:to>
      <xdr:col>4</xdr:col>
      <xdr:colOff>28575</xdr:colOff>
      <xdr:row>18</xdr:row>
      <xdr:rowOff>85725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DC7CF0E0-EDB5-46E9-BC75-FC6757CC7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333750"/>
          <a:ext cx="1276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561975</xdr:colOff>
      <xdr:row>19</xdr:row>
      <xdr:rowOff>28575</xdr:rowOff>
    </xdr:from>
    <xdr:to>
      <xdr:col>5</xdr:col>
      <xdr:colOff>276225</xdr:colOff>
      <xdr:row>20</xdr:row>
      <xdr:rowOff>19050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F0F3E224-D1A8-4393-88EE-9909F70E5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3648075"/>
          <a:ext cx="1695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571500</xdr:colOff>
      <xdr:row>20</xdr:row>
      <xdr:rowOff>152400</xdr:rowOff>
    </xdr:from>
    <xdr:to>
      <xdr:col>4</xdr:col>
      <xdr:colOff>19050</xdr:colOff>
      <xdr:row>21</xdr:row>
      <xdr:rowOff>142875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9EEEDDEC-592A-49F7-A46E-ED0033167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3962400"/>
          <a:ext cx="1276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552450</xdr:colOff>
      <xdr:row>22</xdr:row>
      <xdr:rowOff>85725</xdr:rowOff>
    </xdr:from>
    <xdr:to>
      <xdr:col>5</xdr:col>
      <xdr:colOff>266700</xdr:colOff>
      <xdr:row>23</xdr:row>
      <xdr:rowOff>76200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79A65C3C-3877-4255-BFA1-1B254E22C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4276725"/>
          <a:ext cx="1695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561975</xdr:colOff>
      <xdr:row>24</xdr:row>
      <xdr:rowOff>28575</xdr:rowOff>
    </xdr:from>
    <xdr:to>
      <xdr:col>5</xdr:col>
      <xdr:colOff>276225</xdr:colOff>
      <xdr:row>25</xdr:row>
      <xdr:rowOff>19050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3BB26971-A05E-489E-9FA9-45738F58B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4600575"/>
          <a:ext cx="1695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561975</xdr:colOff>
      <xdr:row>25</xdr:row>
      <xdr:rowOff>171450</xdr:rowOff>
    </xdr:from>
    <xdr:to>
      <xdr:col>4</xdr:col>
      <xdr:colOff>0</xdr:colOff>
      <xdr:row>26</xdr:row>
      <xdr:rowOff>161925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900A83C7-AEFC-4647-9129-60442567E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4933950"/>
          <a:ext cx="1266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552450</xdr:colOff>
      <xdr:row>27</xdr:row>
      <xdr:rowOff>95250</xdr:rowOff>
    </xdr:from>
    <xdr:to>
      <xdr:col>4</xdr:col>
      <xdr:colOff>0</xdr:colOff>
      <xdr:row>28</xdr:row>
      <xdr:rowOff>85725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A56849CE-D48F-4B5C-843C-624E1F606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5238750"/>
          <a:ext cx="1276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542925</xdr:colOff>
      <xdr:row>29</xdr:row>
      <xdr:rowOff>38100</xdr:rowOff>
    </xdr:from>
    <xdr:to>
      <xdr:col>5</xdr:col>
      <xdr:colOff>257175</xdr:colOff>
      <xdr:row>30</xdr:row>
      <xdr:rowOff>28575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AB4274F4-1B4A-482D-9EE4-A206EE069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5562600"/>
          <a:ext cx="1695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542925</xdr:colOff>
      <xdr:row>31</xdr:row>
      <xdr:rowOff>0</xdr:rowOff>
    </xdr:from>
    <xdr:to>
      <xdr:col>5</xdr:col>
      <xdr:colOff>257175</xdr:colOff>
      <xdr:row>31</xdr:row>
      <xdr:rowOff>180975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28EABD13-B6EE-426B-AE4A-7A2F5317C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5905500"/>
          <a:ext cx="1695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542925</xdr:colOff>
      <xdr:row>32</xdr:row>
      <xdr:rowOff>161925</xdr:rowOff>
    </xdr:from>
    <xdr:to>
      <xdr:col>3</xdr:col>
      <xdr:colOff>590550</xdr:colOff>
      <xdr:row>33</xdr:row>
      <xdr:rowOff>152400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A89B8047-C134-479D-92CE-AC8386803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6257925"/>
          <a:ext cx="1266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552450</xdr:colOff>
      <xdr:row>34</xdr:row>
      <xdr:rowOff>104775</xdr:rowOff>
    </xdr:from>
    <xdr:to>
      <xdr:col>5</xdr:col>
      <xdr:colOff>266700</xdr:colOff>
      <xdr:row>35</xdr:row>
      <xdr:rowOff>95250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F4DC38C6-787B-4513-99B2-DAC65A7B5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6581775"/>
          <a:ext cx="1695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552450</xdr:colOff>
      <xdr:row>36</xdr:row>
      <xdr:rowOff>76200</xdr:rowOff>
    </xdr:from>
    <xdr:to>
      <xdr:col>3</xdr:col>
      <xdr:colOff>600075</xdr:colOff>
      <xdr:row>37</xdr:row>
      <xdr:rowOff>66675</xdr:rowOff>
    </xdr:to>
    <xdr:pic>
      <xdr:nvPicPr>
        <xdr:cNvPr id="39" name="Imagem 38">
          <a:extLst>
            <a:ext uri="{FF2B5EF4-FFF2-40B4-BE49-F238E27FC236}">
              <a16:creationId xmlns:a16="http://schemas.microsoft.com/office/drawing/2014/main" id="{FFE05B1F-2CFA-4664-A1F9-0E2C5C9D2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6934200"/>
          <a:ext cx="1266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542925</xdr:colOff>
      <xdr:row>38</xdr:row>
      <xdr:rowOff>47625</xdr:rowOff>
    </xdr:from>
    <xdr:to>
      <xdr:col>3</xdr:col>
      <xdr:colOff>600075</xdr:colOff>
      <xdr:row>39</xdr:row>
      <xdr:rowOff>38100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C371AAF6-075B-4182-BD3A-7336842A6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7286625"/>
          <a:ext cx="1276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523875</xdr:colOff>
      <xdr:row>40</xdr:row>
      <xdr:rowOff>104775</xdr:rowOff>
    </xdr:from>
    <xdr:to>
      <xdr:col>7</xdr:col>
      <xdr:colOff>447675</xdr:colOff>
      <xdr:row>42</xdr:row>
      <xdr:rowOff>57150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254AB37E-945A-488A-9EE1-45263ACD7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7724775"/>
          <a:ext cx="312420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6F7A9-F655-439F-BFD3-40C17BFE6BF0}">
  <sheetPr codeName="Planilha1"/>
  <dimension ref="B2:N81"/>
  <sheetViews>
    <sheetView showGridLines="0" tabSelected="1" topLeftCell="A31" workbookViewId="0">
      <selection activeCell="I52" sqref="I52"/>
    </sheetView>
  </sheetViews>
  <sheetFormatPr defaultRowHeight="15" x14ac:dyDescent="0.25"/>
  <cols>
    <col min="5" max="5" width="2.28515625" customWidth="1"/>
    <col min="12" max="12" width="9.140625" style="1"/>
  </cols>
  <sheetData>
    <row r="2" spans="2:12" ht="31.5" x14ac:dyDescent="0.5">
      <c r="B2" s="44" t="s">
        <v>8</v>
      </c>
      <c r="C2" s="44"/>
      <c r="D2" s="44"/>
      <c r="E2" s="44"/>
      <c r="F2" s="44"/>
      <c r="G2" s="44"/>
      <c r="H2" s="44"/>
      <c r="I2" s="44"/>
      <c r="J2" s="44"/>
      <c r="K2" s="44"/>
      <c r="L2" s="44"/>
    </row>
    <row r="5" spans="2:12" x14ac:dyDescent="0.25">
      <c r="B5" s="25" t="s">
        <v>9</v>
      </c>
    </row>
    <row r="9" spans="2:12" x14ac:dyDescent="0.25">
      <c r="B9" s="25" t="s">
        <v>10</v>
      </c>
    </row>
    <row r="47" spans="2:12" ht="31.5" x14ac:dyDescent="0.5">
      <c r="B47" s="44" t="s">
        <v>11</v>
      </c>
      <c r="C47" s="44"/>
      <c r="D47" s="44"/>
      <c r="E47" s="44"/>
      <c r="F47" s="44"/>
      <c r="G47" s="44"/>
      <c r="H47" s="44"/>
      <c r="I47" s="44"/>
      <c r="J47" s="44"/>
      <c r="K47" s="44"/>
      <c r="L47" s="44"/>
    </row>
    <row r="50" spans="2:12" x14ac:dyDescent="0.25">
      <c r="B50" s="10" t="s">
        <v>0</v>
      </c>
      <c r="C50" s="13" t="s">
        <v>1</v>
      </c>
      <c r="D50" s="14" t="s">
        <v>2</v>
      </c>
      <c r="F50" s="37" t="s">
        <v>3</v>
      </c>
      <c r="G50" s="38"/>
      <c r="H50" s="19">
        <v>20</v>
      </c>
      <c r="I50" s="19">
        <v>48</v>
      </c>
      <c r="J50" s="19">
        <v>43</v>
      </c>
      <c r="K50" s="20">
        <v>16</v>
      </c>
    </row>
    <row r="51" spans="2:12" x14ac:dyDescent="0.25">
      <c r="B51" s="11">
        <v>1</v>
      </c>
      <c r="C51" s="6">
        <v>36</v>
      </c>
      <c r="D51" s="7">
        <v>76</v>
      </c>
      <c r="F51" s="39"/>
      <c r="G51" s="40"/>
      <c r="H51" s="21">
        <v>43</v>
      </c>
      <c r="I51" s="21">
        <v>67</v>
      </c>
      <c r="J51" s="21">
        <v>93</v>
      </c>
      <c r="K51" s="18">
        <v>56</v>
      </c>
    </row>
    <row r="52" spans="2:12" x14ac:dyDescent="0.25">
      <c r="B52" s="11">
        <v>2</v>
      </c>
      <c r="C52" s="6">
        <v>16</v>
      </c>
      <c r="D52" s="7">
        <v>42</v>
      </c>
      <c r="F52" s="15">
        <v>20</v>
      </c>
      <c r="G52" s="16">
        <v>43</v>
      </c>
      <c r="H52" s="2">
        <f>SQRT(($F52-H$50)^2+($G52-H$51)^2)</f>
        <v>0</v>
      </c>
      <c r="I52" s="2">
        <f t="shared" ref="I52:K55" si="0">SQRT(($F52-I$50)^2+($G52-I$51)^2)</f>
        <v>36.878177829171548</v>
      </c>
      <c r="J52" s="2">
        <f t="shared" si="0"/>
        <v>55.036351623268054</v>
      </c>
      <c r="K52" s="3">
        <f t="shared" si="0"/>
        <v>13.601470508735444</v>
      </c>
      <c r="L52" s="1">
        <v>1</v>
      </c>
    </row>
    <row r="53" spans="2:12" x14ac:dyDescent="0.25">
      <c r="B53" s="11">
        <v>3</v>
      </c>
      <c r="C53" s="6">
        <v>57</v>
      </c>
      <c r="D53" s="7">
        <v>58</v>
      </c>
      <c r="F53" s="15">
        <v>48</v>
      </c>
      <c r="G53" s="16">
        <v>67</v>
      </c>
      <c r="H53" s="2">
        <f t="shared" ref="H53:H55" si="1">SQRT(($F53-H$50)^2+($G53-H$51)^2)</f>
        <v>36.878177829171548</v>
      </c>
      <c r="I53" s="2">
        <f t="shared" si="0"/>
        <v>0</v>
      </c>
      <c r="J53" s="2">
        <f t="shared" si="0"/>
        <v>26.476404589747453</v>
      </c>
      <c r="K53" s="3">
        <f t="shared" si="0"/>
        <v>33.837848631377263</v>
      </c>
      <c r="L53" s="1">
        <v>1</v>
      </c>
    </row>
    <row r="54" spans="2:12" x14ac:dyDescent="0.25">
      <c r="B54" s="12">
        <v>4</v>
      </c>
      <c r="C54" s="8">
        <v>50</v>
      </c>
      <c r="D54" s="9">
        <v>74</v>
      </c>
      <c r="F54" s="15">
        <v>43</v>
      </c>
      <c r="G54" s="16">
        <v>93</v>
      </c>
      <c r="H54" s="2">
        <f t="shared" si="1"/>
        <v>55.036351623268054</v>
      </c>
      <c r="I54" s="2">
        <f t="shared" si="0"/>
        <v>26.476404589747453</v>
      </c>
      <c r="J54" s="2">
        <f t="shared" si="0"/>
        <v>0</v>
      </c>
      <c r="K54" s="3">
        <f t="shared" si="0"/>
        <v>45.803929962395145</v>
      </c>
      <c r="L54" s="1">
        <v>1</v>
      </c>
    </row>
    <row r="55" spans="2:12" x14ac:dyDescent="0.25">
      <c r="F55" s="17">
        <v>16</v>
      </c>
      <c r="G55" s="18">
        <v>56</v>
      </c>
      <c r="H55" s="4">
        <f t="shared" si="1"/>
        <v>13.601470508735444</v>
      </c>
      <c r="I55" s="4">
        <f t="shared" si="0"/>
        <v>33.837848631377263</v>
      </c>
      <c r="J55" s="4">
        <f t="shared" si="0"/>
        <v>45.803929962395145</v>
      </c>
      <c r="K55" s="5">
        <f t="shared" si="0"/>
        <v>0</v>
      </c>
      <c r="L55" s="1">
        <v>1</v>
      </c>
    </row>
    <row r="56" spans="2:12" x14ac:dyDescent="0.25">
      <c r="H56" s="1">
        <v>1</v>
      </c>
      <c r="I56" s="1">
        <v>1</v>
      </c>
      <c r="J56" s="1">
        <v>1</v>
      </c>
      <c r="K56" s="1">
        <v>1</v>
      </c>
      <c r="L56" s="24">
        <f>SUMPRODUCT(H60:K63,H52:K55)</f>
        <v>122.7599828900496</v>
      </c>
    </row>
    <row r="57" spans="2:12" x14ac:dyDescent="0.25">
      <c r="D57" s="23"/>
    </row>
    <row r="59" spans="2:12" x14ac:dyDescent="0.25">
      <c r="G59" s="10" t="s">
        <v>4</v>
      </c>
      <c r="H59" s="22">
        <v>1</v>
      </c>
      <c r="I59" s="13">
        <v>2</v>
      </c>
      <c r="J59" s="13">
        <v>3</v>
      </c>
      <c r="K59" s="14">
        <v>4</v>
      </c>
    </row>
    <row r="60" spans="2:12" x14ac:dyDescent="0.25">
      <c r="G60" s="11">
        <v>1</v>
      </c>
      <c r="H60" s="6">
        <v>0</v>
      </c>
      <c r="I60" s="6">
        <v>1</v>
      </c>
      <c r="J60" s="6">
        <v>0</v>
      </c>
      <c r="K60" s="7">
        <v>0</v>
      </c>
      <c r="L60" s="1">
        <f>SUM(H60:K60)</f>
        <v>1</v>
      </c>
    </row>
    <row r="61" spans="2:12" x14ac:dyDescent="0.25">
      <c r="G61" s="11">
        <v>2</v>
      </c>
      <c r="H61" s="6">
        <v>0</v>
      </c>
      <c r="I61" s="6">
        <v>0</v>
      </c>
      <c r="J61" s="6">
        <v>1</v>
      </c>
      <c r="K61" s="7">
        <v>0</v>
      </c>
      <c r="L61" s="1">
        <f t="shared" ref="L61:L63" si="2">SUM(H61:K61)</f>
        <v>1</v>
      </c>
    </row>
    <row r="62" spans="2:12" x14ac:dyDescent="0.25">
      <c r="G62" s="11">
        <v>3</v>
      </c>
      <c r="H62" s="6">
        <v>0</v>
      </c>
      <c r="I62" s="6">
        <v>0</v>
      </c>
      <c r="J62" s="6">
        <v>0</v>
      </c>
      <c r="K62" s="7">
        <v>1</v>
      </c>
      <c r="L62" s="1">
        <f t="shared" si="2"/>
        <v>1</v>
      </c>
    </row>
    <row r="63" spans="2:12" x14ac:dyDescent="0.25">
      <c r="G63" s="12">
        <v>4</v>
      </c>
      <c r="H63" s="8">
        <v>1</v>
      </c>
      <c r="I63" s="8">
        <v>0</v>
      </c>
      <c r="J63" s="8">
        <v>0</v>
      </c>
      <c r="K63" s="9">
        <v>0</v>
      </c>
      <c r="L63" s="1">
        <f t="shared" si="2"/>
        <v>1</v>
      </c>
    </row>
    <row r="64" spans="2:12" x14ac:dyDescent="0.25">
      <c r="H64" s="1">
        <f>SUM(H60:H63)</f>
        <v>1</v>
      </c>
      <c r="I64" s="1">
        <f t="shared" ref="I64:K64" si="3">SUM(I60:I63)</f>
        <v>1</v>
      </c>
      <c r="J64" s="1">
        <f t="shared" si="3"/>
        <v>1</v>
      </c>
      <c r="K64" s="1">
        <f t="shared" si="3"/>
        <v>1</v>
      </c>
    </row>
    <row r="67" spans="4:14" x14ac:dyDescent="0.25">
      <c r="D67" s="23"/>
      <c r="G67" s="10" t="s">
        <v>5</v>
      </c>
      <c r="H67" s="22">
        <v>1</v>
      </c>
      <c r="I67" s="13">
        <v>2</v>
      </c>
      <c r="J67" s="13">
        <v>3</v>
      </c>
      <c r="K67" s="14">
        <v>4</v>
      </c>
      <c r="L67" s="41" t="s">
        <v>6</v>
      </c>
      <c r="M67" s="42"/>
      <c r="N67" s="43"/>
    </row>
    <row r="68" spans="4:14" x14ac:dyDescent="0.25">
      <c r="G68" s="28"/>
      <c r="H68" s="26">
        <v>1</v>
      </c>
      <c r="I68" s="6">
        <v>0</v>
      </c>
      <c r="J68" s="6">
        <v>0</v>
      </c>
      <c r="K68" s="7">
        <v>0</v>
      </c>
      <c r="L68" s="30">
        <f>I60+J60+K60</f>
        <v>1</v>
      </c>
      <c r="M68" s="6" t="s">
        <v>7</v>
      </c>
      <c r="N68" s="32">
        <v>1</v>
      </c>
    </row>
    <row r="69" spans="4:14" x14ac:dyDescent="0.25">
      <c r="G69" s="28"/>
      <c r="H69" s="26">
        <v>0</v>
      </c>
      <c r="I69" s="6">
        <v>1</v>
      </c>
      <c r="J69" s="6">
        <v>0</v>
      </c>
      <c r="K69" s="7">
        <v>0</v>
      </c>
      <c r="L69" s="30">
        <f>H61+J61+K61</f>
        <v>1</v>
      </c>
      <c r="M69" s="6" t="s">
        <v>7</v>
      </c>
      <c r="N69" s="32">
        <v>1</v>
      </c>
    </row>
    <row r="70" spans="4:14" x14ac:dyDescent="0.25">
      <c r="G70" s="28"/>
      <c r="H70" s="26">
        <v>1</v>
      </c>
      <c r="I70" s="6">
        <v>1</v>
      </c>
      <c r="J70" s="6">
        <v>0</v>
      </c>
      <c r="K70" s="7">
        <v>0</v>
      </c>
      <c r="L70" s="30">
        <f>J60+K60+J61+K61</f>
        <v>1</v>
      </c>
      <c r="M70" s="6" t="s">
        <v>7</v>
      </c>
      <c r="N70" s="32">
        <v>1</v>
      </c>
    </row>
    <row r="71" spans="4:14" x14ac:dyDescent="0.25">
      <c r="G71" s="28"/>
      <c r="H71" s="26">
        <v>0</v>
      </c>
      <c r="I71" s="6">
        <v>0</v>
      </c>
      <c r="J71" s="6">
        <v>1</v>
      </c>
      <c r="K71" s="7">
        <v>0</v>
      </c>
      <c r="L71" s="30">
        <f>H62+I62+K62</f>
        <v>1</v>
      </c>
      <c r="M71" s="6" t="s">
        <v>7</v>
      </c>
      <c r="N71" s="32">
        <v>1</v>
      </c>
    </row>
    <row r="72" spans="4:14" x14ac:dyDescent="0.25">
      <c r="G72" s="28"/>
      <c r="H72" s="26">
        <v>1</v>
      </c>
      <c r="I72" s="6">
        <v>0</v>
      </c>
      <c r="J72" s="6">
        <v>1</v>
      </c>
      <c r="K72" s="7">
        <v>0</v>
      </c>
      <c r="L72" s="30">
        <f>I60+K60+I62+K62</f>
        <v>2</v>
      </c>
      <c r="M72" s="6" t="s">
        <v>7</v>
      </c>
      <c r="N72" s="32">
        <v>1</v>
      </c>
    </row>
    <row r="73" spans="4:14" x14ac:dyDescent="0.25">
      <c r="G73" s="28"/>
      <c r="H73" s="26">
        <v>0</v>
      </c>
      <c r="I73" s="6">
        <v>1</v>
      </c>
      <c r="J73" s="6">
        <v>1</v>
      </c>
      <c r="K73" s="7">
        <v>0</v>
      </c>
      <c r="L73" s="30">
        <f>H61+K61+H62+K62</f>
        <v>1</v>
      </c>
      <c r="M73" s="6" t="s">
        <v>7</v>
      </c>
      <c r="N73" s="32">
        <v>1</v>
      </c>
    </row>
    <row r="74" spans="4:14" x14ac:dyDescent="0.25">
      <c r="G74" s="28"/>
      <c r="H74" s="26">
        <v>1</v>
      </c>
      <c r="I74" s="6">
        <v>1</v>
      </c>
      <c r="J74" s="6">
        <v>1</v>
      </c>
      <c r="K74" s="7">
        <v>0</v>
      </c>
      <c r="L74" s="30">
        <f>K60+K61+K62</f>
        <v>1</v>
      </c>
      <c r="M74" s="6" t="s">
        <v>7</v>
      </c>
      <c r="N74" s="32">
        <v>1</v>
      </c>
    </row>
    <row r="75" spans="4:14" x14ac:dyDescent="0.25">
      <c r="G75" s="28"/>
      <c r="H75" s="26">
        <v>0</v>
      </c>
      <c r="I75" s="6">
        <v>0</v>
      </c>
      <c r="J75" s="6">
        <v>0</v>
      </c>
      <c r="K75" s="7">
        <v>1</v>
      </c>
      <c r="L75" s="30">
        <f>H63+I63+J63</f>
        <v>1</v>
      </c>
      <c r="M75" s="6" t="s">
        <v>7</v>
      </c>
      <c r="N75" s="32">
        <v>1</v>
      </c>
    </row>
    <row r="76" spans="4:14" x14ac:dyDescent="0.25">
      <c r="G76" s="28"/>
      <c r="H76" s="26">
        <v>1</v>
      </c>
      <c r="I76" s="6">
        <v>0</v>
      </c>
      <c r="J76" s="6">
        <v>0</v>
      </c>
      <c r="K76" s="7">
        <v>1</v>
      </c>
      <c r="L76" s="30">
        <f>I60+J60+I63+J63</f>
        <v>1</v>
      </c>
      <c r="M76" s="6" t="s">
        <v>7</v>
      </c>
      <c r="N76" s="32">
        <v>1</v>
      </c>
    </row>
    <row r="77" spans="4:14" x14ac:dyDescent="0.25">
      <c r="G77" s="28"/>
      <c r="H77" s="26">
        <v>0</v>
      </c>
      <c r="I77" s="6">
        <v>1</v>
      </c>
      <c r="J77" s="6">
        <v>0</v>
      </c>
      <c r="K77" s="7">
        <v>1</v>
      </c>
      <c r="L77" s="30">
        <f>H61+J61+H63+J63</f>
        <v>2</v>
      </c>
      <c r="M77" s="6" t="s">
        <v>7</v>
      </c>
      <c r="N77" s="32">
        <v>1</v>
      </c>
    </row>
    <row r="78" spans="4:14" x14ac:dyDescent="0.25">
      <c r="G78" s="28"/>
      <c r="H78" s="26">
        <v>1</v>
      </c>
      <c r="I78" s="6">
        <v>1</v>
      </c>
      <c r="J78" s="6">
        <v>0</v>
      </c>
      <c r="K78" s="7">
        <v>1</v>
      </c>
      <c r="L78" s="30">
        <f>J60+J61+J63</f>
        <v>1</v>
      </c>
      <c r="M78" s="6" t="s">
        <v>7</v>
      </c>
      <c r="N78" s="32">
        <v>1</v>
      </c>
    </row>
    <row r="79" spans="4:14" x14ac:dyDescent="0.25">
      <c r="G79" s="28"/>
      <c r="H79" s="26">
        <v>0</v>
      </c>
      <c r="I79" s="6">
        <v>0</v>
      </c>
      <c r="J79" s="6">
        <v>1</v>
      </c>
      <c r="K79" s="7">
        <v>1</v>
      </c>
      <c r="L79" s="30">
        <f>H62+I62+H63+I63</f>
        <v>1</v>
      </c>
      <c r="M79" s="6" t="s">
        <v>7</v>
      </c>
      <c r="N79" s="32">
        <v>1</v>
      </c>
    </row>
    <row r="80" spans="4:14" x14ac:dyDescent="0.25">
      <c r="G80" s="28"/>
      <c r="H80" s="26">
        <v>1</v>
      </c>
      <c r="I80" s="6">
        <v>0</v>
      </c>
      <c r="J80" s="6">
        <v>1</v>
      </c>
      <c r="K80" s="7">
        <v>1</v>
      </c>
      <c r="L80" s="30">
        <f>I60+I62+I63</f>
        <v>1</v>
      </c>
      <c r="M80" s="6" t="s">
        <v>7</v>
      </c>
      <c r="N80" s="32">
        <v>1</v>
      </c>
    </row>
    <row r="81" spans="7:14" x14ac:dyDescent="0.25">
      <c r="G81" s="29"/>
      <c r="H81" s="27">
        <v>0</v>
      </c>
      <c r="I81" s="8">
        <v>1</v>
      </c>
      <c r="J81" s="8">
        <v>1</v>
      </c>
      <c r="K81" s="9">
        <v>1</v>
      </c>
      <c r="L81" s="31">
        <f>H61+H62+H63</f>
        <v>1</v>
      </c>
      <c r="M81" s="8" t="s">
        <v>7</v>
      </c>
      <c r="N81" s="33">
        <v>1</v>
      </c>
    </row>
  </sheetData>
  <mergeCells count="4">
    <mergeCell ref="F50:G51"/>
    <mergeCell ref="L67:N67"/>
    <mergeCell ref="B2:L2"/>
    <mergeCell ref="B47:L47"/>
  </mergeCells>
  <conditionalFormatting sqref="H68:K81">
    <cfRule type="cellIs" dxfId="1" priority="2" operator="equal">
      <formula>0</formula>
    </cfRule>
  </conditionalFormatting>
  <conditionalFormatting sqref="H60:K63"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0764B-8F23-4862-BA43-1234E5B381DE}">
  <sheetPr codeName="Planilha2"/>
  <dimension ref="B3:AB14"/>
  <sheetViews>
    <sheetView showGridLines="0" topLeftCell="G1" workbookViewId="0">
      <selection activeCell="S5" sqref="S5:AB14"/>
    </sheetView>
  </sheetViews>
  <sheetFormatPr defaultRowHeight="15" x14ac:dyDescent="0.25"/>
  <cols>
    <col min="5" max="5" width="2.28515625" customWidth="1"/>
    <col min="12" max="12" width="9.140625" style="1"/>
    <col min="19" max="27" width="5.5703125" bestFit="1" customWidth="1"/>
    <col min="28" max="28" width="6.5703125" bestFit="1" customWidth="1"/>
  </cols>
  <sheetData>
    <row r="3" spans="2:28" x14ac:dyDescent="0.25">
      <c r="B3" s="10" t="s">
        <v>0</v>
      </c>
      <c r="C3" s="34" t="s">
        <v>1</v>
      </c>
      <c r="D3" s="35" t="s">
        <v>2</v>
      </c>
      <c r="F3" s="37" t="s">
        <v>3</v>
      </c>
      <c r="G3" s="38"/>
      <c r="H3" s="19">
        <v>32</v>
      </c>
      <c r="I3" s="19">
        <v>30</v>
      </c>
      <c r="J3" s="19">
        <v>77</v>
      </c>
      <c r="K3" s="20">
        <v>53</v>
      </c>
      <c r="L3" s="1">
        <v>66</v>
      </c>
      <c r="M3">
        <v>15</v>
      </c>
      <c r="N3">
        <v>96</v>
      </c>
      <c r="O3">
        <v>75</v>
      </c>
      <c r="P3">
        <v>3</v>
      </c>
      <c r="Q3">
        <v>69</v>
      </c>
    </row>
    <row r="4" spans="2:28" x14ac:dyDescent="0.25">
      <c r="B4" s="11">
        <v>1</v>
      </c>
      <c r="C4" s="6">
        <f ca="1">RANDBETWEEN(1,99)</f>
        <v>29</v>
      </c>
      <c r="D4" s="6">
        <f t="shared" ref="D4:D13" ca="1" si="0">RANDBETWEEN(1,99)</f>
        <v>14</v>
      </c>
      <c r="F4" s="39"/>
      <c r="G4" s="40"/>
      <c r="H4" s="21">
        <v>9</v>
      </c>
      <c r="I4" s="21">
        <v>58</v>
      </c>
      <c r="J4" s="21">
        <v>21</v>
      </c>
      <c r="K4" s="18">
        <v>87</v>
      </c>
      <c r="L4" s="1">
        <v>67</v>
      </c>
      <c r="M4">
        <v>40</v>
      </c>
      <c r="N4">
        <v>34</v>
      </c>
      <c r="O4">
        <v>41</v>
      </c>
      <c r="P4">
        <v>59</v>
      </c>
      <c r="Q4">
        <v>73</v>
      </c>
    </row>
    <row r="5" spans="2:28" x14ac:dyDescent="0.25">
      <c r="B5" s="11">
        <v>2</v>
      </c>
      <c r="C5" s="6">
        <f t="shared" ref="C5:C13" ca="1" si="1">RANDBETWEEN(1,99)</f>
        <v>48</v>
      </c>
      <c r="D5" s="6">
        <f t="shared" ca="1" si="0"/>
        <v>68</v>
      </c>
      <c r="F5" s="15">
        <v>32</v>
      </c>
      <c r="G5" s="16">
        <v>9</v>
      </c>
      <c r="H5" s="2">
        <v>9999</v>
      </c>
      <c r="I5" s="2">
        <f t="shared" ref="I5:Q14" si="2">SQRT(($F5-I$3)^2+($G5-I$4)^2)</f>
        <v>49.040799340956916</v>
      </c>
      <c r="J5" s="2">
        <f t="shared" si="2"/>
        <v>46.572524088780071</v>
      </c>
      <c r="K5" s="2">
        <f t="shared" si="2"/>
        <v>80.777472107017559</v>
      </c>
      <c r="L5" s="2">
        <f t="shared" si="2"/>
        <v>67.230945255886439</v>
      </c>
      <c r="M5" s="2">
        <f t="shared" si="2"/>
        <v>35.355339059327378</v>
      </c>
      <c r="N5" s="2">
        <f t="shared" si="2"/>
        <v>68.709533545207535</v>
      </c>
      <c r="O5" s="2">
        <f t="shared" si="2"/>
        <v>53.600373133029585</v>
      </c>
      <c r="P5" s="2">
        <f t="shared" si="2"/>
        <v>57.801384066473702</v>
      </c>
      <c r="Q5" s="2">
        <f t="shared" si="2"/>
        <v>73.925638313104884</v>
      </c>
      <c r="S5" s="36" t="str">
        <f>"["&amp;ROUND(H5,1)&amp;","</f>
        <v>[9999,</v>
      </c>
      <c r="T5" s="36" t="str">
        <f t="shared" ref="T5:T14" si="3">ROUND(I5,1)&amp;","</f>
        <v>49,</v>
      </c>
      <c r="U5" s="36" t="str">
        <f t="shared" ref="U5:U14" si="4">ROUND(J5,1)&amp;","</f>
        <v>46,6,</v>
      </c>
      <c r="V5" s="36" t="str">
        <f t="shared" ref="V5:V14" si="5">ROUND(K5,1)&amp;","</f>
        <v>80,8,</v>
      </c>
      <c r="W5" s="36" t="str">
        <f t="shared" ref="W5:W14" si="6">ROUND(L5,1)&amp;","</f>
        <v>67,2,</v>
      </c>
      <c r="X5" s="36" t="str">
        <f t="shared" ref="X5:X14" si="7">ROUND(M5,1)&amp;","</f>
        <v>35,4,</v>
      </c>
      <c r="Y5" s="36" t="str">
        <f t="shared" ref="Y5:Y14" si="8">ROUND(N5,1)&amp;","</f>
        <v>68,7,</v>
      </c>
      <c r="Z5" s="36" t="str">
        <f t="shared" ref="Z5:Z14" si="9">ROUND(O5,1)&amp;","</f>
        <v>53,6,</v>
      </c>
      <c r="AA5" s="36" t="str">
        <f t="shared" ref="AA5:AA14" si="10">ROUND(P5,1)&amp;","</f>
        <v>57,8,</v>
      </c>
      <c r="AB5" s="36" t="str">
        <f>ROUND(Q5,1)&amp;"],"</f>
        <v>73,9],</v>
      </c>
    </row>
    <row r="6" spans="2:28" x14ac:dyDescent="0.25">
      <c r="B6" s="11">
        <v>3</v>
      </c>
      <c r="C6" s="6">
        <f t="shared" ca="1" si="1"/>
        <v>91</v>
      </c>
      <c r="D6" s="6">
        <f t="shared" ca="1" si="0"/>
        <v>87</v>
      </c>
      <c r="F6" s="15">
        <v>30</v>
      </c>
      <c r="G6" s="16">
        <v>58</v>
      </c>
      <c r="H6" s="2">
        <f t="shared" ref="H6:H14" si="11">SQRT(($F6-H$3)^2+($G6-H$4)^2)</f>
        <v>49.040799340956916</v>
      </c>
      <c r="I6" s="2">
        <v>9999</v>
      </c>
      <c r="J6" s="2">
        <f t="shared" si="2"/>
        <v>59.816385714952723</v>
      </c>
      <c r="K6" s="2">
        <f t="shared" si="2"/>
        <v>37.013511046643494</v>
      </c>
      <c r="L6" s="2">
        <f t="shared" si="2"/>
        <v>37.107950630558946</v>
      </c>
      <c r="M6" s="2">
        <f t="shared" si="2"/>
        <v>23.430749027719962</v>
      </c>
      <c r="N6" s="2">
        <f t="shared" si="2"/>
        <v>70.228199464317754</v>
      </c>
      <c r="O6" s="2">
        <f t="shared" si="2"/>
        <v>48.104053883222775</v>
      </c>
      <c r="P6" s="2">
        <f t="shared" si="2"/>
        <v>27.018512172212592</v>
      </c>
      <c r="Q6" s="2">
        <f t="shared" si="2"/>
        <v>41.785164831552358</v>
      </c>
      <c r="S6" s="36" t="str">
        <f t="shared" ref="S6:S14" si="12">"["&amp;ROUND(H6,1)&amp;","</f>
        <v>[49,</v>
      </c>
      <c r="T6" s="36" t="str">
        <f t="shared" si="3"/>
        <v>9999,</v>
      </c>
      <c r="U6" s="36" t="str">
        <f t="shared" si="4"/>
        <v>59,8,</v>
      </c>
      <c r="V6" s="36" t="str">
        <f t="shared" si="5"/>
        <v>37,</v>
      </c>
      <c r="W6" s="36" t="str">
        <f t="shared" si="6"/>
        <v>37,1,</v>
      </c>
      <c r="X6" s="36" t="str">
        <f t="shared" si="7"/>
        <v>23,4,</v>
      </c>
      <c r="Y6" s="36" t="str">
        <f t="shared" si="8"/>
        <v>70,2,</v>
      </c>
      <c r="Z6" s="36" t="str">
        <f t="shared" si="9"/>
        <v>48,1,</v>
      </c>
      <c r="AA6" s="36" t="str">
        <f t="shared" si="10"/>
        <v>27,</v>
      </c>
      <c r="AB6" s="36" t="str">
        <f t="shared" ref="AB6:AB13" si="13">ROUND(Q6,1)&amp;"],"</f>
        <v>41,8],</v>
      </c>
    </row>
    <row r="7" spans="2:28" x14ac:dyDescent="0.25">
      <c r="B7" s="12">
        <v>4</v>
      </c>
      <c r="C7" s="6">
        <f t="shared" ca="1" si="1"/>
        <v>89</v>
      </c>
      <c r="D7" s="6">
        <f t="shared" ca="1" si="0"/>
        <v>1</v>
      </c>
      <c r="F7" s="15">
        <v>77</v>
      </c>
      <c r="G7" s="16">
        <v>21</v>
      </c>
      <c r="H7" s="2">
        <f t="shared" si="11"/>
        <v>46.572524088780071</v>
      </c>
      <c r="I7" s="2">
        <f t="shared" si="2"/>
        <v>59.816385714952723</v>
      </c>
      <c r="J7" s="2">
        <v>9999</v>
      </c>
      <c r="K7" s="2">
        <f t="shared" si="2"/>
        <v>70.228199464317754</v>
      </c>
      <c r="L7" s="2">
        <f t="shared" si="2"/>
        <v>47.296934361541872</v>
      </c>
      <c r="M7" s="2">
        <f t="shared" si="2"/>
        <v>64.845971347493901</v>
      </c>
      <c r="N7" s="2">
        <f t="shared" si="2"/>
        <v>23.021728866442675</v>
      </c>
      <c r="O7" s="2">
        <f t="shared" si="2"/>
        <v>20.09975124224178</v>
      </c>
      <c r="P7" s="2">
        <f t="shared" si="2"/>
        <v>83.186537372341689</v>
      </c>
      <c r="Q7" s="2">
        <f t="shared" si="2"/>
        <v>52.611785751863621</v>
      </c>
      <c r="S7" s="36" t="str">
        <f t="shared" si="12"/>
        <v>[46,6,</v>
      </c>
      <c r="T7" s="36" t="str">
        <f t="shared" si="3"/>
        <v>59,8,</v>
      </c>
      <c r="U7" s="36" t="str">
        <f t="shared" si="4"/>
        <v>9999,</v>
      </c>
      <c r="V7" s="36" t="str">
        <f t="shared" si="5"/>
        <v>70,2,</v>
      </c>
      <c r="W7" s="36" t="str">
        <f t="shared" si="6"/>
        <v>47,3,</v>
      </c>
      <c r="X7" s="36" t="str">
        <f t="shared" si="7"/>
        <v>64,8,</v>
      </c>
      <c r="Y7" s="36" t="str">
        <f t="shared" si="8"/>
        <v>23,</v>
      </c>
      <c r="Z7" s="36" t="str">
        <f t="shared" si="9"/>
        <v>20,1,</v>
      </c>
      <c r="AA7" s="36" t="str">
        <f t="shared" si="10"/>
        <v>83,2,</v>
      </c>
      <c r="AB7" s="36" t="str">
        <f t="shared" si="13"/>
        <v>52,6],</v>
      </c>
    </row>
    <row r="8" spans="2:28" x14ac:dyDescent="0.25">
      <c r="B8" s="11">
        <v>5</v>
      </c>
      <c r="C8" s="6">
        <f t="shared" ca="1" si="1"/>
        <v>36</v>
      </c>
      <c r="D8" s="6">
        <f t="shared" ca="1" si="0"/>
        <v>33</v>
      </c>
      <c r="F8" s="17">
        <v>53</v>
      </c>
      <c r="G8" s="18">
        <v>87</v>
      </c>
      <c r="H8" s="2">
        <f t="shared" si="11"/>
        <v>80.777472107017559</v>
      </c>
      <c r="I8" s="2">
        <f t="shared" si="2"/>
        <v>37.013511046643494</v>
      </c>
      <c r="J8" s="2">
        <f t="shared" si="2"/>
        <v>70.228199464317754</v>
      </c>
      <c r="K8" s="2">
        <v>9999</v>
      </c>
      <c r="L8" s="2">
        <f t="shared" si="2"/>
        <v>23.853720883753127</v>
      </c>
      <c r="M8" s="2">
        <f t="shared" si="2"/>
        <v>60.440052945046304</v>
      </c>
      <c r="N8" s="2">
        <f t="shared" si="2"/>
        <v>68.249542123006222</v>
      </c>
      <c r="O8" s="2">
        <f t="shared" si="2"/>
        <v>50.990195135927848</v>
      </c>
      <c r="P8" s="2">
        <f t="shared" si="2"/>
        <v>57.30619512757761</v>
      </c>
      <c r="Q8" s="2">
        <f t="shared" si="2"/>
        <v>21.2602916254693</v>
      </c>
      <c r="S8" s="36" t="str">
        <f t="shared" si="12"/>
        <v>[80,8,</v>
      </c>
      <c r="T8" s="36" t="str">
        <f t="shared" si="3"/>
        <v>37,</v>
      </c>
      <c r="U8" s="36" t="str">
        <f t="shared" si="4"/>
        <v>70,2,</v>
      </c>
      <c r="V8" s="36" t="str">
        <f t="shared" si="5"/>
        <v>9999,</v>
      </c>
      <c r="W8" s="36" t="str">
        <f t="shared" si="6"/>
        <v>23,9,</v>
      </c>
      <c r="X8" s="36" t="str">
        <f t="shared" si="7"/>
        <v>60,4,</v>
      </c>
      <c r="Y8" s="36" t="str">
        <f t="shared" si="8"/>
        <v>68,2,</v>
      </c>
      <c r="Z8" s="36" t="str">
        <f t="shared" si="9"/>
        <v>51,</v>
      </c>
      <c r="AA8" s="36" t="str">
        <f t="shared" si="10"/>
        <v>57,3,</v>
      </c>
      <c r="AB8" s="36" t="str">
        <f t="shared" si="13"/>
        <v>21,3],</v>
      </c>
    </row>
    <row r="9" spans="2:28" x14ac:dyDescent="0.25">
      <c r="B9" s="11">
        <v>6</v>
      </c>
      <c r="C9" s="6">
        <f t="shared" ca="1" si="1"/>
        <v>77</v>
      </c>
      <c r="D9" s="6">
        <f t="shared" ca="1" si="0"/>
        <v>78</v>
      </c>
      <c r="F9">
        <v>66</v>
      </c>
      <c r="G9">
        <v>67</v>
      </c>
      <c r="H9" s="2">
        <f t="shared" si="11"/>
        <v>67.230945255886439</v>
      </c>
      <c r="I9" s="2">
        <f t="shared" si="2"/>
        <v>37.107950630558946</v>
      </c>
      <c r="J9" s="2">
        <f t="shared" si="2"/>
        <v>47.296934361541872</v>
      </c>
      <c r="K9" s="2">
        <f t="shared" si="2"/>
        <v>23.853720883753127</v>
      </c>
      <c r="L9" s="2">
        <v>9999</v>
      </c>
      <c r="M9" s="2">
        <f t="shared" si="2"/>
        <v>57.706152185014034</v>
      </c>
      <c r="N9" s="2">
        <f t="shared" si="2"/>
        <v>44.598206241955516</v>
      </c>
      <c r="O9" s="2">
        <f t="shared" si="2"/>
        <v>27.513632984395208</v>
      </c>
      <c r="P9" s="2">
        <f t="shared" si="2"/>
        <v>63.505905237229712</v>
      </c>
      <c r="Q9" s="2">
        <f t="shared" si="2"/>
        <v>6.7082039324993694</v>
      </c>
      <c r="S9" s="36" t="str">
        <f t="shared" si="12"/>
        <v>[67,2,</v>
      </c>
      <c r="T9" s="36" t="str">
        <f t="shared" si="3"/>
        <v>37,1,</v>
      </c>
      <c r="U9" s="36" t="str">
        <f t="shared" si="4"/>
        <v>47,3,</v>
      </c>
      <c r="V9" s="36" t="str">
        <f t="shared" si="5"/>
        <v>23,9,</v>
      </c>
      <c r="W9" s="36" t="str">
        <f t="shared" si="6"/>
        <v>9999,</v>
      </c>
      <c r="X9" s="36" t="str">
        <f t="shared" si="7"/>
        <v>57,7,</v>
      </c>
      <c r="Y9" s="36" t="str">
        <f t="shared" si="8"/>
        <v>44,6,</v>
      </c>
      <c r="Z9" s="36" t="str">
        <f t="shared" si="9"/>
        <v>27,5,</v>
      </c>
      <c r="AA9" s="36" t="str">
        <f t="shared" si="10"/>
        <v>63,5,</v>
      </c>
      <c r="AB9" s="36" t="str">
        <f t="shared" si="13"/>
        <v>6,7],</v>
      </c>
    </row>
    <row r="10" spans="2:28" x14ac:dyDescent="0.25">
      <c r="B10" s="11">
        <v>7</v>
      </c>
      <c r="C10" s="6">
        <f t="shared" ca="1" si="1"/>
        <v>77</v>
      </c>
      <c r="D10" s="6">
        <f t="shared" ca="1" si="0"/>
        <v>93</v>
      </c>
      <c r="F10">
        <v>15</v>
      </c>
      <c r="G10">
        <v>40</v>
      </c>
      <c r="H10" s="2">
        <f t="shared" si="11"/>
        <v>35.355339059327378</v>
      </c>
      <c r="I10" s="2">
        <f t="shared" si="2"/>
        <v>23.430749027719962</v>
      </c>
      <c r="J10" s="2">
        <f t="shared" si="2"/>
        <v>64.845971347493901</v>
      </c>
      <c r="K10" s="2">
        <f t="shared" si="2"/>
        <v>60.440052945046304</v>
      </c>
      <c r="L10" s="2">
        <f t="shared" si="2"/>
        <v>57.706152185014034</v>
      </c>
      <c r="M10" s="2">
        <v>9999</v>
      </c>
      <c r="N10" s="2">
        <f t="shared" si="2"/>
        <v>81.2219182240853</v>
      </c>
      <c r="O10" s="2">
        <f t="shared" si="2"/>
        <v>60.00833275470999</v>
      </c>
      <c r="P10" s="2">
        <f t="shared" si="2"/>
        <v>22.472205054244231</v>
      </c>
      <c r="Q10" s="2">
        <f t="shared" si="2"/>
        <v>63.28506932918696</v>
      </c>
      <c r="S10" s="36" t="str">
        <f t="shared" si="12"/>
        <v>[35,4,</v>
      </c>
      <c r="T10" s="36" t="str">
        <f t="shared" si="3"/>
        <v>23,4,</v>
      </c>
      <c r="U10" s="36" t="str">
        <f t="shared" si="4"/>
        <v>64,8,</v>
      </c>
      <c r="V10" s="36" t="str">
        <f t="shared" si="5"/>
        <v>60,4,</v>
      </c>
      <c r="W10" s="36" t="str">
        <f t="shared" si="6"/>
        <v>57,7,</v>
      </c>
      <c r="X10" s="36" t="str">
        <f t="shared" si="7"/>
        <v>9999,</v>
      </c>
      <c r="Y10" s="36" t="str">
        <f t="shared" si="8"/>
        <v>81,2,</v>
      </c>
      <c r="Z10" s="36" t="str">
        <f t="shared" si="9"/>
        <v>60,</v>
      </c>
      <c r="AA10" s="36" t="str">
        <f t="shared" si="10"/>
        <v>22,5,</v>
      </c>
      <c r="AB10" s="36" t="str">
        <f t="shared" si="13"/>
        <v>63,3],</v>
      </c>
    </row>
    <row r="11" spans="2:28" x14ac:dyDescent="0.25">
      <c r="B11" s="12">
        <v>8</v>
      </c>
      <c r="C11" s="6">
        <f t="shared" ca="1" si="1"/>
        <v>29</v>
      </c>
      <c r="D11" s="6">
        <f t="shared" ca="1" si="0"/>
        <v>82</v>
      </c>
      <c r="F11">
        <v>96</v>
      </c>
      <c r="G11">
        <v>34</v>
      </c>
      <c r="H11" s="2">
        <f t="shared" si="11"/>
        <v>68.709533545207535</v>
      </c>
      <c r="I11" s="2">
        <f t="shared" si="2"/>
        <v>70.228199464317754</v>
      </c>
      <c r="J11" s="2">
        <f t="shared" si="2"/>
        <v>23.021728866442675</v>
      </c>
      <c r="K11" s="2">
        <f t="shared" si="2"/>
        <v>68.249542123006222</v>
      </c>
      <c r="L11" s="2">
        <f t="shared" si="2"/>
        <v>44.598206241955516</v>
      </c>
      <c r="M11" s="2">
        <f t="shared" si="2"/>
        <v>81.2219182240853</v>
      </c>
      <c r="N11" s="2">
        <v>9999</v>
      </c>
      <c r="O11" s="2">
        <f t="shared" si="2"/>
        <v>22.135943621178654</v>
      </c>
      <c r="P11" s="2">
        <f t="shared" si="2"/>
        <v>96.30160954002794</v>
      </c>
      <c r="Q11" s="2">
        <f t="shared" si="2"/>
        <v>47.434164902525687</v>
      </c>
      <c r="S11" s="36" t="str">
        <f t="shared" si="12"/>
        <v>[68,7,</v>
      </c>
      <c r="T11" s="36" t="str">
        <f t="shared" si="3"/>
        <v>70,2,</v>
      </c>
      <c r="U11" s="36" t="str">
        <f t="shared" si="4"/>
        <v>23,</v>
      </c>
      <c r="V11" s="36" t="str">
        <f t="shared" si="5"/>
        <v>68,2,</v>
      </c>
      <c r="W11" s="36" t="str">
        <f t="shared" si="6"/>
        <v>44,6,</v>
      </c>
      <c r="X11" s="36" t="str">
        <f t="shared" si="7"/>
        <v>81,2,</v>
      </c>
      <c r="Y11" s="36" t="str">
        <f>ROUND(N11,1)&amp;","</f>
        <v>9999,</v>
      </c>
      <c r="Z11" s="36" t="str">
        <f t="shared" si="9"/>
        <v>22,1,</v>
      </c>
      <c r="AA11" s="36" t="str">
        <f t="shared" si="10"/>
        <v>96,3,</v>
      </c>
      <c r="AB11" s="36" t="str">
        <f t="shared" si="13"/>
        <v>47,4],</v>
      </c>
    </row>
    <row r="12" spans="2:28" x14ac:dyDescent="0.25">
      <c r="B12" s="11">
        <v>9</v>
      </c>
      <c r="C12" s="6">
        <f t="shared" ca="1" si="1"/>
        <v>62</v>
      </c>
      <c r="D12" s="6">
        <f t="shared" ca="1" si="0"/>
        <v>46</v>
      </c>
      <c r="F12">
        <v>75</v>
      </c>
      <c r="G12">
        <v>41</v>
      </c>
      <c r="H12" s="2">
        <f t="shared" si="11"/>
        <v>53.600373133029585</v>
      </c>
      <c r="I12" s="2">
        <f t="shared" si="2"/>
        <v>48.104053883222775</v>
      </c>
      <c r="J12" s="2">
        <f t="shared" si="2"/>
        <v>20.09975124224178</v>
      </c>
      <c r="K12" s="2">
        <f t="shared" si="2"/>
        <v>50.990195135927848</v>
      </c>
      <c r="L12" s="2">
        <f t="shared" si="2"/>
        <v>27.513632984395208</v>
      </c>
      <c r="M12" s="2">
        <f t="shared" si="2"/>
        <v>60.00833275470999</v>
      </c>
      <c r="N12" s="2">
        <f t="shared" si="2"/>
        <v>22.135943621178654</v>
      </c>
      <c r="O12" s="2">
        <v>9999</v>
      </c>
      <c r="P12" s="2">
        <f t="shared" si="2"/>
        <v>74.215901261117892</v>
      </c>
      <c r="Q12" s="2">
        <f t="shared" si="2"/>
        <v>32.557641192199412</v>
      </c>
      <c r="S12" s="36" t="str">
        <f t="shared" si="12"/>
        <v>[53,6,</v>
      </c>
      <c r="T12" s="36" t="str">
        <f t="shared" si="3"/>
        <v>48,1,</v>
      </c>
      <c r="U12" s="36" t="str">
        <f t="shared" si="4"/>
        <v>20,1,</v>
      </c>
      <c r="V12" s="36" t="str">
        <f t="shared" si="5"/>
        <v>51,</v>
      </c>
      <c r="W12" s="36" t="str">
        <f t="shared" si="6"/>
        <v>27,5,</v>
      </c>
      <c r="X12" s="36" t="str">
        <f t="shared" si="7"/>
        <v>60,</v>
      </c>
      <c r="Y12" s="36" t="str">
        <f t="shared" si="8"/>
        <v>22,1,</v>
      </c>
      <c r="Z12" s="36" t="str">
        <f t="shared" si="9"/>
        <v>9999,</v>
      </c>
      <c r="AA12" s="36" t="str">
        <f t="shared" si="10"/>
        <v>74,2,</v>
      </c>
      <c r="AB12" s="36" t="str">
        <f t="shared" si="13"/>
        <v>32,6],</v>
      </c>
    </row>
    <row r="13" spans="2:28" x14ac:dyDescent="0.25">
      <c r="B13" s="11">
        <v>10</v>
      </c>
      <c r="C13" s="6">
        <f t="shared" ca="1" si="1"/>
        <v>10</v>
      </c>
      <c r="D13" s="6">
        <f t="shared" ca="1" si="0"/>
        <v>99</v>
      </c>
      <c r="F13">
        <v>3</v>
      </c>
      <c r="G13">
        <v>59</v>
      </c>
      <c r="H13" s="2">
        <f t="shared" si="11"/>
        <v>57.801384066473702</v>
      </c>
      <c r="I13" s="2">
        <f t="shared" si="2"/>
        <v>27.018512172212592</v>
      </c>
      <c r="J13" s="2">
        <f t="shared" si="2"/>
        <v>83.186537372341689</v>
      </c>
      <c r="K13" s="2">
        <f t="shared" si="2"/>
        <v>57.30619512757761</v>
      </c>
      <c r="L13" s="2">
        <f t="shared" si="2"/>
        <v>63.505905237229712</v>
      </c>
      <c r="M13" s="2">
        <f t="shared" si="2"/>
        <v>22.472205054244231</v>
      </c>
      <c r="N13" s="2">
        <f t="shared" si="2"/>
        <v>96.30160954002794</v>
      </c>
      <c r="O13" s="2">
        <f t="shared" si="2"/>
        <v>74.215901261117892</v>
      </c>
      <c r="P13" s="2">
        <v>9999</v>
      </c>
      <c r="Q13" s="2">
        <f t="shared" si="2"/>
        <v>67.468511173731997</v>
      </c>
      <c r="S13" s="36" t="str">
        <f t="shared" si="12"/>
        <v>[57,8,</v>
      </c>
      <c r="T13" s="36" t="str">
        <f t="shared" si="3"/>
        <v>27,</v>
      </c>
      <c r="U13" s="36" t="str">
        <f t="shared" si="4"/>
        <v>83,2,</v>
      </c>
      <c r="V13" s="36" t="str">
        <f t="shared" si="5"/>
        <v>57,3,</v>
      </c>
      <c r="W13" s="36" t="str">
        <f t="shared" si="6"/>
        <v>63,5,</v>
      </c>
      <c r="X13" s="36" t="str">
        <f t="shared" si="7"/>
        <v>22,5,</v>
      </c>
      <c r="Y13" s="36" t="str">
        <f t="shared" si="8"/>
        <v>96,3,</v>
      </c>
      <c r="Z13" s="36" t="str">
        <f t="shared" si="9"/>
        <v>74,2,</v>
      </c>
      <c r="AA13" s="36" t="str">
        <f t="shared" si="10"/>
        <v>9999,</v>
      </c>
      <c r="AB13" s="36" t="str">
        <f t="shared" si="13"/>
        <v>67,5],</v>
      </c>
    </row>
    <row r="14" spans="2:28" x14ac:dyDescent="0.25">
      <c r="F14">
        <v>69</v>
      </c>
      <c r="G14">
        <v>73</v>
      </c>
      <c r="H14" s="2">
        <f t="shared" si="11"/>
        <v>73.925638313104884</v>
      </c>
      <c r="I14" s="2">
        <f t="shared" si="2"/>
        <v>41.785164831552358</v>
      </c>
      <c r="J14" s="2">
        <f t="shared" si="2"/>
        <v>52.611785751863621</v>
      </c>
      <c r="K14" s="2">
        <f t="shared" si="2"/>
        <v>21.2602916254693</v>
      </c>
      <c r="L14" s="2">
        <f t="shared" si="2"/>
        <v>6.7082039324993694</v>
      </c>
      <c r="M14" s="2">
        <f t="shared" si="2"/>
        <v>63.28506932918696</v>
      </c>
      <c r="N14" s="2">
        <f t="shared" si="2"/>
        <v>47.434164902525687</v>
      </c>
      <c r="O14" s="2">
        <f t="shared" si="2"/>
        <v>32.557641192199412</v>
      </c>
      <c r="P14" s="2">
        <f t="shared" si="2"/>
        <v>67.468511173731997</v>
      </c>
      <c r="Q14" s="2">
        <v>9999</v>
      </c>
      <c r="S14" s="36" t="str">
        <f t="shared" si="12"/>
        <v>[73,9,</v>
      </c>
      <c r="T14" s="36" t="str">
        <f t="shared" si="3"/>
        <v>41,8,</v>
      </c>
      <c r="U14" s="36" t="str">
        <f t="shared" si="4"/>
        <v>52,6,</v>
      </c>
      <c r="V14" s="36" t="str">
        <f t="shared" si="5"/>
        <v>21,3,</v>
      </c>
      <c r="W14" s="36" t="str">
        <f t="shared" si="6"/>
        <v>6,7,</v>
      </c>
      <c r="X14" s="36" t="str">
        <f t="shared" si="7"/>
        <v>63,3,</v>
      </c>
      <c r="Y14" s="36" t="str">
        <f t="shared" si="8"/>
        <v>47,4,</v>
      </c>
      <c r="Z14" s="36" t="str">
        <f t="shared" si="9"/>
        <v>32,6,</v>
      </c>
      <c r="AA14" s="36" t="str">
        <f t="shared" si="10"/>
        <v>67,5,</v>
      </c>
      <c r="AB14" s="36" t="str">
        <f>ROUND(Q14,1)&amp;"]"</f>
        <v>9999]</v>
      </c>
    </row>
  </sheetData>
  <mergeCells count="1">
    <mergeCell ref="F3:G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Exercicio 1 (10 pts) - Dantzig</vt:lpstr>
      <vt:lpstr>Exercicio 1 (10 pts) - Dant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Carlos Da Silva Junior</dc:creator>
  <cp:lastModifiedBy>Antonio Carlos Da Silva Junior</cp:lastModifiedBy>
  <dcterms:created xsi:type="dcterms:W3CDTF">2020-12-12T17:37:52Z</dcterms:created>
  <dcterms:modified xsi:type="dcterms:W3CDTF">2020-12-16T10:23:11Z</dcterms:modified>
</cp:coreProperties>
</file>