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j\Documents\personal\ppgmne-mnum7077\"/>
    </mc:Choice>
  </mc:AlternateContent>
  <xr:revisionPtr revIDLastSave="0" documentId="13_ncr:1_{F83FD6D3-45C5-4A36-A010-65C2EAE5C3EB}" xr6:coauthVersionLast="45" xr6:coauthVersionMax="45" xr10:uidLastSave="{00000000-0000-0000-0000-000000000000}"/>
  <bookViews>
    <workbookView xWindow="-120" yWindow="-120" windowWidth="20730" windowHeight="11310" xr2:uid="{4BDDD231-24C3-4E74-8B98-389093DCD32D}"/>
  </bookViews>
  <sheets>
    <sheet name="Exercício 1 - problema 1" sheetId="1" r:id="rId1"/>
    <sheet name="Exercício 1 - problema 2" sheetId="2" r:id="rId2"/>
    <sheet name="Exercício 1 - problema 3" sheetId="3" r:id="rId3"/>
    <sheet name="Exercício 2 - problema 1" sheetId="4" r:id="rId4"/>
    <sheet name="Exercício 2 - problema 2" sheetId="5" r:id="rId5"/>
  </sheets>
  <definedNames>
    <definedName name="solver_adj" localSheetId="0" hidden="1">'Exercício 1 - problema 1'!$C$39:$H$44</definedName>
    <definedName name="solver_adj" localSheetId="1" hidden="1">'Exercício 1 - problema 2'!$C$51:$G$55</definedName>
    <definedName name="solver_adj" localSheetId="2" hidden="1">'Exercício 1 - problema 3'!$C$52:$H$57</definedName>
    <definedName name="solver_adj" localSheetId="3" hidden="1">'Exercício 2 - problema 1'!$C$36:$G$36</definedName>
    <definedName name="solver_adj" localSheetId="4" hidden="1">'Exercício 2 - problema 2'!$C$61:$L$61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'Exercício 1 - problema 1'!$C$39:$H$44</definedName>
    <definedName name="solver_lhs1" localSheetId="1" hidden="1">'Exercício 1 - problema 2'!$C$51:$G$55</definedName>
    <definedName name="solver_lhs1" localSheetId="2" hidden="1">'Exercício 1 - problema 3'!$C$52:$H$57</definedName>
    <definedName name="solver_lhs1" localSheetId="3" hidden="1">'Exercício 2 - problema 1'!$C$36:$G$36</definedName>
    <definedName name="solver_lhs1" localSheetId="4" hidden="1">'Exercício 2 - problema 2'!$C$61:$L$61</definedName>
    <definedName name="solver_lhs10" localSheetId="4" hidden="1">'Exercício 2 - problema 2'!$M$71</definedName>
    <definedName name="solver_lhs2" localSheetId="0" hidden="1">'Exercício 1 - problema 1'!$C$45:$H$45</definedName>
    <definedName name="solver_lhs2" localSheetId="1" hidden="1">'Exercício 1 - problema 2'!$C$56:$G$56</definedName>
    <definedName name="solver_lhs2" localSheetId="2" hidden="1">'Exercício 1 - problema 3'!$C$58:$H$58</definedName>
    <definedName name="solver_lhs2" localSheetId="3" hidden="1">'Exercício 2 - problema 1'!$H$38</definedName>
    <definedName name="solver_lhs2" localSheetId="4" hidden="1">'Exercício 2 - problema 2'!$M$63</definedName>
    <definedName name="solver_lhs3" localSheetId="0" hidden="1">'Exercício 1 - problema 1'!$I$39:$I$44</definedName>
    <definedName name="solver_lhs3" localSheetId="1" hidden="1">'Exercício 1 - problema 2'!$H$51:$H$55</definedName>
    <definedName name="solver_lhs3" localSheetId="2" hidden="1">'Exercício 1 - problema 3'!$I$52:$I$57</definedName>
    <definedName name="solver_lhs3" localSheetId="4" hidden="1">'Exercício 2 - problema 2'!$M$64</definedName>
    <definedName name="solver_lhs4" localSheetId="4" hidden="1">'Exercício 2 - problema 2'!$M$65</definedName>
    <definedName name="solver_lhs5" localSheetId="4" hidden="1">'Exercício 2 - problema 2'!$M$66</definedName>
    <definedName name="solver_lhs6" localSheetId="4" hidden="1">'Exercício 2 - problema 2'!$M$67</definedName>
    <definedName name="solver_lhs7" localSheetId="4" hidden="1">'Exercício 2 - problema 2'!$M$68</definedName>
    <definedName name="solver_lhs8" localSheetId="4" hidden="1">'Exercício 2 - problema 2'!$M$69</definedName>
    <definedName name="solver_lhs9" localSheetId="4" hidden="1">'Exercício 2 - problema 2'!$M$70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2</definedName>
    <definedName name="solver_num" localSheetId="4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'Exercício 1 - problema 1'!$I$45</definedName>
    <definedName name="solver_opt" localSheetId="1" hidden="1">'Exercício 1 - problema 2'!$H$56</definedName>
    <definedName name="solver_opt" localSheetId="2" hidden="1">'Exercício 1 - problema 3'!$I$58</definedName>
    <definedName name="solver_opt" localSheetId="3" hidden="1">'Exercício 2 - problema 1'!$H$37</definedName>
    <definedName name="solver_opt" localSheetId="4" hidden="1">'Exercício 2 - problema 2'!$M$62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0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1</definedName>
    <definedName name="solver_rel2" localSheetId="4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4" hidden="1">1</definedName>
    <definedName name="solver_rel4" localSheetId="4" hidden="1">2</definedName>
    <definedName name="solver_rel5" localSheetId="4" hidden="1">1</definedName>
    <definedName name="solver_rel6" localSheetId="4" hidden="1">2</definedName>
    <definedName name="solver_rel7" localSheetId="4" hidden="1">1</definedName>
    <definedName name="solver_rel8" localSheetId="4" hidden="1">1</definedName>
    <definedName name="solver_rel9" localSheetId="4" hidden="1">2</definedName>
    <definedName name="solver_rhs1" localSheetId="0" hidden="1">binário</definedName>
    <definedName name="solver_rhs1" localSheetId="1" hidden="1">binário</definedName>
    <definedName name="solver_rhs1" localSheetId="2" hidden="1">binário</definedName>
    <definedName name="solver_rhs1" localSheetId="3" hidden="1">binário</definedName>
    <definedName name="solver_rhs1" localSheetId="4" hidden="1">binário</definedName>
    <definedName name="solver_rhs10" localSheetId="4" hidden="1">'Exercício 2 - problema 2'!$O$71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'Exercício 2 - problema 1'!$J$38</definedName>
    <definedName name="solver_rhs2" localSheetId="4" hidden="1">'Exercício 2 - problema 2'!$O$63</definedName>
    <definedName name="solver_rhs3" localSheetId="0" hidden="1">1</definedName>
    <definedName name="solver_rhs3" localSheetId="1" hidden="1">1</definedName>
    <definedName name="solver_rhs3" localSheetId="2" hidden="1">1</definedName>
    <definedName name="solver_rhs3" localSheetId="4" hidden="1">'Exercício 2 - problema 2'!$O$64</definedName>
    <definedName name="solver_rhs4" localSheetId="4" hidden="1">'Exercício 2 - problema 2'!$O$65</definedName>
    <definedName name="solver_rhs5" localSheetId="4" hidden="1">'Exercício 2 - problema 2'!$O$66</definedName>
    <definedName name="solver_rhs6" localSheetId="4" hidden="1">'Exercício 2 - problema 2'!$O$67</definedName>
    <definedName name="solver_rhs7" localSheetId="4" hidden="1">'Exercício 2 - problema 2'!$O$68</definedName>
    <definedName name="solver_rhs8" localSheetId="4" hidden="1">'Exercício 2 - problema 2'!$O$69</definedName>
    <definedName name="solver_rhs9" localSheetId="4" hidden="1">'Exercício 2 - problema 2'!$O$70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2" i="5" l="1"/>
  <c r="V102" i="5"/>
  <c r="U102" i="5"/>
  <c r="T102" i="5"/>
  <c r="S102" i="5"/>
  <c r="R102" i="5"/>
  <c r="Q102" i="5"/>
  <c r="P102" i="5"/>
  <c r="O102" i="5"/>
  <c r="N102" i="5"/>
  <c r="M102" i="5"/>
  <c r="B102" i="5"/>
  <c r="W101" i="5"/>
  <c r="V101" i="5"/>
  <c r="U101" i="5"/>
  <c r="T101" i="5"/>
  <c r="S101" i="5"/>
  <c r="R101" i="5"/>
  <c r="Q101" i="5"/>
  <c r="P101" i="5"/>
  <c r="O101" i="5"/>
  <c r="N101" i="5"/>
  <c r="M101" i="5"/>
  <c r="B101" i="5"/>
  <c r="W100" i="5"/>
  <c r="V100" i="5"/>
  <c r="U100" i="5"/>
  <c r="T100" i="5"/>
  <c r="S100" i="5"/>
  <c r="R100" i="5"/>
  <c r="Q100" i="5"/>
  <c r="P100" i="5"/>
  <c r="O100" i="5"/>
  <c r="N100" i="5"/>
  <c r="M100" i="5"/>
  <c r="B100" i="5"/>
  <c r="W99" i="5"/>
  <c r="V99" i="5"/>
  <c r="U99" i="5"/>
  <c r="T99" i="5"/>
  <c r="S99" i="5"/>
  <c r="R99" i="5"/>
  <c r="Q99" i="5"/>
  <c r="P99" i="5"/>
  <c r="O99" i="5"/>
  <c r="N99" i="5"/>
  <c r="M99" i="5"/>
  <c r="B99" i="5"/>
  <c r="W98" i="5"/>
  <c r="V98" i="5"/>
  <c r="U98" i="5"/>
  <c r="T98" i="5"/>
  <c r="S98" i="5"/>
  <c r="R98" i="5"/>
  <c r="Q98" i="5"/>
  <c r="P98" i="5"/>
  <c r="O98" i="5"/>
  <c r="N98" i="5"/>
  <c r="M98" i="5"/>
  <c r="B98" i="5"/>
  <c r="W97" i="5"/>
  <c r="V97" i="5"/>
  <c r="U97" i="5"/>
  <c r="T97" i="5"/>
  <c r="S97" i="5"/>
  <c r="R97" i="5"/>
  <c r="Q97" i="5"/>
  <c r="P97" i="5"/>
  <c r="O97" i="5"/>
  <c r="N97" i="5"/>
  <c r="M97" i="5"/>
  <c r="B97" i="5"/>
  <c r="W96" i="5"/>
  <c r="V96" i="5"/>
  <c r="U96" i="5"/>
  <c r="T96" i="5"/>
  <c r="S96" i="5"/>
  <c r="R96" i="5"/>
  <c r="Q96" i="5"/>
  <c r="P96" i="5"/>
  <c r="O96" i="5"/>
  <c r="N96" i="5"/>
  <c r="M96" i="5"/>
  <c r="B96" i="5"/>
  <c r="W95" i="5"/>
  <c r="V95" i="5"/>
  <c r="U95" i="5"/>
  <c r="T95" i="5"/>
  <c r="S95" i="5"/>
  <c r="R95" i="5"/>
  <c r="Q95" i="5"/>
  <c r="P95" i="5"/>
  <c r="O95" i="5"/>
  <c r="N95" i="5"/>
  <c r="M95" i="5"/>
  <c r="B95" i="5"/>
  <c r="W94" i="5"/>
  <c r="V94" i="5"/>
  <c r="U94" i="5"/>
  <c r="T94" i="5"/>
  <c r="S94" i="5"/>
  <c r="R94" i="5"/>
  <c r="Q94" i="5"/>
  <c r="P94" i="5"/>
  <c r="O94" i="5"/>
  <c r="N94" i="5"/>
  <c r="M94" i="5"/>
  <c r="B94" i="5"/>
  <c r="W93" i="5"/>
  <c r="V93" i="5"/>
  <c r="U93" i="5"/>
  <c r="T93" i="5"/>
  <c r="S93" i="5"/>
  <c r="R93" i="5"/>
  <c r="Q93" i="5"/>
  <c r="P93" i="5"/>
  <c r="O93" i="5"/>
  <c r="N93" i="5"/>
  <c r="M93" i="5"/>
  <c r="B93" i="5" l="1"/>
  <c r="W92" i="5" l="1"/>
  <c r="V92" i="5"/>
  <c r="U92" i="5"/>
  <c r="T92" i="5"/>
  <c r="S92" i="5"/>
  <c r="R92" i="5"/>
  <c r="Q92" i="5"/>
  <c r="P92" i="5"/>
  <c r="O92" i="5"/>
  <c r="N92" i="5"/>
  <c r="M92" i="5"/>
  <c r="H51" i="4"/>
  <c r="K89" i="5"/>
  <c r="K88" i="5"/>
  <c r="K87" i="5"/>
  <c r="K86" i="5"/>
  <c r="K85" i="5"/>
  <c r="K84" i="5"/>
  <c r="K83" i="5"/>
  <c r="K82" i="5"/>
  <c r="K81" i="5"/>
  <c r="K80" i="5"/>
  <c r="L89" i="5"/>
  <c r="J89" i="5"/>
  <c r="I89" i="5"/>
  <c r="H89" i="5"/>
  <c r="G89" i="5"/>
  <c r="F89" i="5"/>
  <c r="E89" i="5"/>
  <c r="D89" i="5"/>
  <c r="C89" i="5"/>
  <c r="L88" i="5"/>
  <c r="J88" i="5"/>
  <c r="I88" i="5"/>
  <c r="H88" i="5"/>
  <c r="G88" i="5"/>
  <c r="F88" i="5"/>
  <c r="E88" i="5"/>
  <c r="D88" i="5"/>
  <c r="C88" i="5"/>
  <c r="L87" i="5"/>
  <c r="J87" i="5"/>
  <c r="I87" i="5"/>
  <c r="H87" i="5"/>
  <c r="G87" i="5"/>
  <c r="F87" i="5"/>
  <c r="E87" i="5"/>
  <c r="D87" i="5"/>
  <c r="C87" i="5"/>
  <c r="L86" i="5"/>
  <c r="J86" i="5"/>
  <c r="I86" i="5"/>
  <c r="H86" i="5"/>
  <c r="G86" i="5"/>
  <c r="F86" i="5"/>
  <c r="E86" i="5"/>
  <c r="D86" i="5"/>
  <c r="C86" i="5"/>
  <c r="L85" i="5"/>
  <c r="J85" i="5"/>
  <c r="I85" i="5"/>
  <c r="H85" i="5"/>
  <c r="G85" i="5"/>
  <c r="F85" i="5"/>
  <c r="E85" i="5"/>
  <c r="D85" i="5"/>
  <c r="C85" i="5"/>
  <c r="L84" i="5"/>
  <c r="J84" i="5"/>
  <c r="I84" i="5"/>
  <c r="H84" i="5"/>
  <c r="G84" i="5"/>
  <c r="F84" i="5"/>
  <c r="E84" i="5"/>
  <c r="D84" i="5"/>
  <c r="C84" i="5"/>
  <c r="L83" i="5"/>
  <c r="J83" i="5"/>
  <c r="I83" i="5"/>
  <c r="H83" i="5"/>
  <c r="G83" i="5"/>
  <c r="F83" i="5"/>
  <c r="E83" i="5"/>
  <c r="D83" i="5"/>
  <c r="C83" i="5"/>
  <c r="L82" i="5"/>
  <c r="J82" i="5"/>
  <c r="I82" i="5"/>
  <c r="H82" i="5"/>
  <c r="G82" i="5"/>
  <c r="F82" i="5"/>
  <c r="E82" i="5"/>
  <c r="D82" i="5"/>
  <c r="C82" i="5"/>
  <c r="L81" i="5"/>
  <c r="J81" i="5"/>
  <c r="I81" i="5"/>
  <c r="H81" i="5"/>
  <c r="G81" i="5"/>
  <c r="F81" i="5"/>
  <c r="E81" i="5"/>
  <c r="D81" i="5"/>
  <c r="C81" i="5"/>
  <c r="L80" i="5"/>
  <c r="J80" i="5"/>
  <c r="I80" i="5"/>
  <c r="H80" i="5"/>
  <c r="G80" i="5"/>
  <c r="F80" i="5"/>
  <c r="E80" i="5"/>
  <c r="D80" i="5"/>
  <c r="C80" i="5"/>
  <c r="A82" i="5"/>
  <c r="A83" i="5" s="1"/>
  <c r="A84" i="5" s="1"/>
  <c r="A85" i="5" s="1"/>
  <c r="A86" i="5" s="1"/>
  <c r="A87" i="5" s="1"/>
  <c r="A88" i="5" s="1"/>
  <c r="A89" i="5" s="1"/>
  <c r="A81" i="5"/>
  <c r="D73" i="5"/>
  <c r="M71" i="5" l="1"/>
  <c r="M70" i="5"/>
  <c r="M69" i="5"/>
  <c r="M68" i="5"/>
  <c r="M67" i="5"/>
  <c r="M66" i="5"/>
  <c r="M65" i="5"/>
  <c r="M64" i="5"/>
  <c r="M63" i="5"/>
  <c r="M62" i="5"/>
  <c r="E12" i="5"/>
  <c r="E11" i="5"/>
  <c r="E10" i="5"/>
  <c r="E9" i="5"/>
  <c r="E8" i="5"/>
  <c r="E7" i="5"/>
  <c r="E6" i="5"/>
  <c r="E5" i="5"/>
  <c r="E4" i="5"/>
  <c r="E3" i="5"/>
  <c r="I61" i="4"/>
  <c r="H61" i="4"/>
  <c r="I60" i="4"/>
  <c r="H60" i="4"/>
  <c r="H59" i="4"/>
  <c r="I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B52" i="4"/>
  <c r="B53" i="4" s="1"/>
  <c r="B54" i="4" s="1"/>
  <c r="B55" i="4" s="1"/>
  <c r="B56" i="4" s="1"/>
  <c r="B57" i="4" s="1"/>
  <c r="B58" i="4" s="1"/>
  <c r="B59" i="4" s="1"/>
  <c r="B60" i="4" s="1"/>
  <c r="B61" i="4" s="1"/>
  <c r="I51" i="4"/>
  <c r="G49" i="4"/>
  <c r="F49" i="4"/>
  <c r="E49" i="4"/>
  <c r="D49" i="4"/>
  <c r="C49" i="4"/>
  <c r="J61" i="4" l="1"/>
  <c r="J57" i="4"/>
  <c r="J52" i="4"/>
  <c r="J54" i="4"/>
  <c r="J56" i="4"/>
  <c r="J58" i="4"/>
  <c r="J60" i="4"/>
  <c r="J59" i="4"/>
  <c r="J55" i="4"/>
  <c r="J51" i="4"/>
  <c r="J53" i="4"/>
  <c r="H135" i="2"/>
  <c r="C137" i="2" s="1"/>
  <c r="G135" i="2"/>
  <c r="F135" i="2"/>
  <c r="E135" i="2"/>
  <c r="D135" i="2"/>
  <c r="C135" i="2"/>
  <c r="H134" i="2"/>
  <c r="H133" i="2"/>
  <c r="H132" i="2"/>
  <c r="H131" i="2"/>
  <c r="H130" i="2"/>
  <c r="G118" i="2"/>
  <c r="F118" i="2"/>
  <c r="G117" i="2"/>
  <c r="F117" i="2"/>
  <c r="G116" i="2"/>
  <c r="F116" i="2"/>
  <c r="G115" i="2"/>
  <c r="F115" i="2"/>
  <c r="G114" i="2"/>
  <c r="F114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H103" i="2"/>
  <c r="I137" i="3"/>
  <c r="C139" i="3" s="1"/>
  <c r="H137" i="3"/>
  <c r="G137" i="3"/>
  <c r="F137" i="3"/>
  <c r="E137" i="3"/>
  <c r="D137" i="3"/>
  <c r="C137" i="3"/>
  <c r="I136" i="3"/>
  <c r="I135" i="3"/>
  <c r="I134" i="3"/>
  <c r="I133" i="3"/>
  <c r="I132" i="3"/>
  <c r="I131" i="3"/>
  <c r="G118" i="3"/>
  <c r="G117" i="3"/>
  <c r="G116" i="3"/>
  <c r="G113" i="3"/>
  <c r="C116" i="3"/>
  <c r="C115" i="3"/>
  <c r="C114" i="3"/>
  <c r="C113" i="3"/>
  <c r="G108" i="3"/>
  <c r="E108" i="3"/>
  <c r="D108" i="3"/>
  <c r="C108" i="3"/>
  <c r="C117" i="3" s="1"/>
  <c r="H107" i="3"/>
  <c r="G107" i="3"/>
  <c r="E107" i="3"/>
  <c r="C107" i="3"/>
  <c r="H106" i="3"/>
  <c r="G106" i="3"/>
  <c r="G115" i="3" s="1"/>
  <c r="F106" i="3"/>
  <c r="E106" i="3"/>
  <c r="C106" i="3"/>
  <c r="G105" i="3"/>
  <c r="G114" i="3" s="1"/>
  <c r="F105" i="3"/>
  <c r="E105" i="3"/>
  <c r="D105" i="3"/>
  <c r="C105" i="3"/>
  <c r="I101" i="3"/>
  <c r="H108" i="3" s="1"/>
  <c r="C81" i="3"/>
  <c r="D81" i="3"/>
  <c r="E81" i="3"/>
  <c r="G81" i="3"/>
  <c r="H81" i="3"/>
  <c r="I73" i="3"/>
  <c r="H82" i="3" s="1"/>
  <c r="I72" i="3"/>
  <c r="F81" i="3" s="1"/>
  <c r="I71" i="3"/>
  <c r="D80" i="3" s="1"/>
  <c r="I70" i="3"/>
  <c r="C79" i="3" s="1"/>
  <c r="I69" i="3"/>
  <c r="H78" i="3" s="1"/>
  <c r="I68" i="3"/>
  <c r="F77" i="3" s="1"/>
  <c r="F78" i="2"/>
  <c r="D78" i="2"/>
  <c r="C78" i="2"/>
  <c r="G75" i="2"/>
  <c r="F75" i="2"/>
  <c r="E75" i="2"/>
  <c r="D75" i="2"/>
  <c r="C75" i="2"/>
  <c r="G74" i="2"/>
  <c r="D74" i="2"/>
  <c r="C74" i="2"/>
  <c r="I153" i="1"/>
  <c r="C155" i="1" s="1"/>
  <c r="H153" i="1"/>
  <c r="G153" i="1"/>
  <c r="F153" i="1"/>
  <c r="E153" i="1"/>
  <c r="D153" i="1"/>
  <c r="C153" i="1"/>
  <c r="I152" i="1"/>
  <c r="I151" i="1"/>
  <c r="I150" i="1"/>
  <c r="I149" i="1"/>
  <c r="I148" i="1"/>
  <c r="I147" i="1"/>
  <c r="G134" i="1"/>
  <c r="G133" i="1"/>
  <c r="G132" i="1"/>
  <c r="G131" i="1"/>
  <c r="G130" i="1"/>
  <c r="G129" i="1"/>
  <c r="H125" i="1"/>
  <c r="G125" i="1"/>
  <c r="F125" i="1"/>
  <c r="E125" i="1"/>
  <c r="D125" i="1"/>
  <c r="C125" i="1"/>
  <c r="H122" i="1"/>
  <c r="G122" i="1"/>
  <c r="F122" i="1"/>
  <c r="E122" i="1"/>
  <c r="D122" i="1"/>
  <c r="C122" i="1"/>
  <c r="C120" i="1"/>
  <c r="I117" i="1"/>
  <c r="H70" i="2"/>
  <c r="E78" i="2" s="1"/>
  <c r="H69" i="2"/>
  <c r="G77" i="2" s="1"/>
  <c r="H68" i="2"/>
  <c r="G76" i="2" s="1"/>
  <c r="H67" i="2"/>
  <c r="H66" i="2"/>
  <c r="F74" i="2" s="1"/>
  <c r="H68" i="1"/>
  <c r="E68" i="1"/>
  <c r="D68" i="1"/>
  <c r="C68" i="1"/>
  <c r="H67" i="1"/>
  <c r="C67" i="1"/>
  <c r="H66" i="1"/>
  <c r="G66" i="1"/>
  <c r="F66" i="1"/>
  <c r="D66" i="1"/>
  <c r="G65" i="1"/>
  <c r="F65" i="1"/>
  <c r="E65" i="1"/>
  <c r="D65" i="1"/>
  <c r="C65" i="1"/>
  <c r="D64" i="1"/>
  <c r="C64" i="1"/>
  <c r="I60" i="1"/>
  <c r="C69" i="1" s="1"/>
  <c r="I59" i="1"/>
  <c r="G68" i="1" s="1"/>
  <c r="I58" i="1"/>
  <c r="G67" i="1" s="1"/>
  <c r="I57" i="1"/>
  <c r="E66" i="1" s="1"/>
  <c r="I56" i="1"/>
  <c r="H65" i="1" s="1"/>
  <c r="I55" i="1"/>
  <c r="H64" i="1" s="1"/>
  <c r="D79" i="2" l="1"/>
  <c r="D86" i="2"/>
  <c r="C77" i="2"/>
  <c r="D77" i="2"/>
  <c r="G78" i="2"/>
  <c r="G79" i="2" s="1"/>
  <c r="E77" i="2"/>
  <c r="E74" i="2"/>
  <c r="C76" i="2"/>
  <c r="F77" i="2"/>
  <c r="D76" i="2"/>
  <c r="E76" i="2"/>
  <c r="F76" i="2"/>
  <c r="F80" i="3"/>
  <c r="E77" i="3"/>
  <c r="C80" i="3"/>
  <c r="D77" i="3"/>
  <c r="H105" i="3"/>
  <c r="D107" i="3"/>
  <c r="F108" i="3"/>
  <c r="C118" i="3"/>
  <c r="D78" i="3"/>
  <c r="C77" i="3"/>
  <c r="H77" i="3"/>
  <c r="H79" i="3"/>
  <c r="G78" i="3"/>
  <c r="D106" i="3"/>
  <c r="F107" i="3"/>
  <c r="F78" i="3"/>
  <c r="E78" i="3"/>
  <c r="G82" i="3"/>
  <c r="F82" i="3"/>
  <c r="E82" i="3"/>
  <c r="G79" i="3"/>
  <c r="D82" i="3"/>
  <c r="H80" i="3"/>
  <c r="F79" i="3"/>
  <c r="C82" i="3"/>
  <c r="G80" i="3"/>
  <c r="E79" i="3"/>
  <c r="C78" i="3"/>
  <c r="D79" i="3"/>
  <c r="E80" i="3"/>
  <c r="G77" i="3"/>
  <c r="D70" i="1"/>
  <c r="D76" i="1" s="1"/>
  <c r="H70" i="1"/>
  <c r="H78" i="1" s="1"/>
  <c r="H76" i="1"/>
  <c r="F64" i="1"/>
  <c r="D67" i="1"/>
  <c r="F68" i="1"/>
  <c r="H69" i="1"/>
  <c r="D69" i="1"/>
  <c r="E64" i="1"/>
  <c r="G69" i="1"/>
  <c r="G64" i="1"/>
  <c r="C66" i="1"/>
  <c r="E67" i="1"/>
  <c r="E69" i="1"/>
  <c r="F69" i="1"/>
  <c r="F67" i="1"/>
  <c r="H38" i="4"/>
  <c r="H37" i="4"/>
  <c r="C41" i="4" s="1"/>
  <c r="I58" i="3"/>
  <c r="C60" i="3" s="1"/>
  <c r="H58" i="3"/>
  <c r="G58" i="3"/>
  <c r="F58" i="3"/>
  <c r="E58" i="3"/>
  <c r="D58" i="3"/>
  <c r="C58" i="3"/>
  <c r="I57" i="3"/>
  <c r="I56" i="3"/>
  <c r="I55" i="3"/>
  <c r="I54" i="3"/>
  <c r="I53" i="3"/>
  <c r="I52" i="3"/>
  <c r="H56" i="2"/>
  <c r="C58" i="2" s="1"/>
  <c r="G56" i="2"/>
  <c r="F56" i="2"/>
  <c r="E56" i="2"/>
  <c r="D56" i="2"/>
  <c r="C56" i="2"/>
  <c r="H55" i="2"/>
  <c r="H54" i="2"/>
  <c r="H53" i="2"/>
  <c r="H52" i="2"/>
  <c r="H51" i="2"/>
  <c r="I45" i="1"/>
  <c r="C47" i="1" s="1"/>
  <c r="H45" i="1"/>
  <c r="G45" i="1"/>
  <c r="F45" i="1"/>
  <c r="E45" i="1"/>
  <c r="D45" i="1"/>
  <c r="C45" i="1"/>
  <c r="I44" i="1"/>
  <c r="I43" i="1"/>
  <c r="I42" i="1"/>
  <c r="I41" i="1"/>
  <c r="I40" i="1"/>
  <c r="I39" i="1"/>
  <c r="G83" i="2" l="1"/>
  <c r="G85" i="2"/>
  <c r="G82" i="2"/>
  <c r="G84" i="2"/>
  <c r="D82" i="2"/>
  <c r="D83" i="2"/>
  <c r="D84" i="2"/>
  <c r="D85" i="2"/>
  <c r="G86" i="2"/>
  <c r="E79" i="2"/>
  <c r="F79" i="2"/>
  <c r="F85" i="2" s="1"/>
  <c r="C79" i="2"/>
  <c r="C85" i="2" s="1"/>
  <c r="G70" i="1"/>
  <c r="D77" i="1"/>
  <c r="G79" i="1"/>
  <c r="D75" i="1"/>
  <c r="E70" i="1"/>
  <c r="E74" i="1" s="1"/>
  <c r="D78" i="1"/>
  <c r="C70" i="1"/>
  <c r="D79" i="1"/>
  <c r="H74" i="1"/>
  <c r="H75" i="1"/>
  <c r="D74" i="1"/>
  <c r="F70" i="1"/>
  <c r="F74" i="1" s="1"/>
  <c r="H79" i="1"/>
  <c r="H77" i="1"/>
  <c r="E83" i="2" l="1"/>
  <c r="E86" i="2"/>
  <c r="E84" i="2"/>
  <c r="C84" i="2"/>
  <c r="E85" i="2"/>
  <c r="E82" i="2"/>
  <c r="C83" i="2"/>
  <c r="C82" i="2"/>
  <c r="C86" i="2"/>
  <c r="F86" i="2"/>
  <c r="F82" i="2"/>
  <c r="F83" i="2"/>
  <c r="F84" i="2"/>
  <c r="F77" i="1"/>
  <c r="E79" i="1"/>
  <c r="F79" i="1"/>
  <c r="C75" i="1"/>
  <c r="C78" i="1"/>
  <c r="C74" i="1"/>
  <c r="C79" i="1"/>
  <c r="C77" i="1"/>
  <c r="G78" i="1"/>
  <c r="G75" i="1"/>
  <c r="G77" i="1"/>
  <c r="G76" i="1"/>
  <c r="E77" i="1"/>
  <c r="G74" i="1"/>
  <c r="F76" i="1"/>
  <c r="F75" i="1"/>
  <c r="F78" i="1"/>
  <c r="E78" i="1"/>
  <c r="E75" i="1"/>
  <c r="E76" i="1"/>
  <c r="C76" i="1"/>
</calcChain>
</file>

<file path=xl/sharedStrings.xml><?xml version="1.0" encoding="utf-8"?>
<sst xmlns="http://schemas.openxmlformats.org/spreadsheetml/2006/main" count="840" uniqueCount="177">
  <si>
    <t>Arinei</t>
  </si>
  <si>
    <t>Deisi</t>
  </si>
  <si>
    <t>Luzia</t>
  </si>
  <si>
    <t>Neiva</t>
  </si>
  <si>
    <t>Paulo</t>
  </si>
  <si>
    <t>Wladimir</t>
  </si>
  <si>
    <t>Tarefa 1</t>
  </si>
  <si>
    <t>Tarefa 2</t>
  </si>
  <si>
    <t>Tarefa 3</t>
  </si>
  <si>
    <t>Tarefa 4</t>
  </si>
  <si>
    <t>Tarefa 5</t>
  </si>
  <si>
    <t>Tarefa 6</t>
  </si>
  <si>
    <t>cij</t>
  </si>
  <si>
    <t>Parâmetros do modelo:</t>
  </si>
  <si>
    <t>Variáveis de decisão:</t>
  </si>
  <si>
    <t>xij = 1, se o trabalhador i é designado para a tarefa j. 0, caso contrário.</t>
  </si>
  <si>
    <t>Função objetivo:</t>
  </si>
  <si>
    <t>Sujeito a:</t>
  </si>
  <si>
    <t>cij = Performance, em minutos, do trabalhador i ao realizar a tarefa j, com i = 1,...,6 e j = 1,..., 6.</t>
  </si>
  <si>
    <t>j = 1,...,6.</t>
  </si>
  <si>
    <t>i = 1,...,6.</t>
  </si>
  <si>
    <t>xij</t>
  </si>
  <si>
    <t>Total</t>
  </si>
  <si>
    <t>z*=</t>
  </si>
  <si>
    <t xml:space="preserve">xij ∈ {0,1} </t>
  </si>
  <si>
    <t>i = 1,...6 e j = 1,...6.</t>
  </si>
  <si>
    <t>A</t>
  </si>
  <si>
    <t>B</t>
  </si>
  <si>
    <t>C</t>
  </si>
  <si>
    <t>Necessário equilibrar o problema adicionando 2 obras fictícias</t>
  </si>
  <si>
    <t>D</t>
  </si>
  <si>
    <t>E</t>
  </si>
  <si>
    <t>cij = Custo do transporte do trator do local i para o local da obra j, com i = 1,...,5 e j = 1,..., 5.</t>
  </si>
  <si>
    <t>xij = 1, se o trator do local i é designado para o local da obra j. 0, caso contrário.</t>
  </si>
  <si>
    <t>j = 1,...,5.</t>
  </si>
  <si>
    <t>i = 1,...,5.</t>
  </si>
  <si>
    <t>Diretor 1</t>
  </si>
  <si>
    <t>Diretor 2</t>
  </si>
  <si>
    <t>Diretor 3</t>
  </si>
  <si>
    <t>Diretor 4</t>
  </si>
  <si>
    <t>Diretor 5</t>
  </si>
  <si>
    <t>Sala 1</t>
  </si>
  <si>
    <t>Sala 2</t>
  </si>
  <si>
    <t>Sala 3</t>
  </si>
  <si>
    <t>Sala 4</t>
  </si>
  <si>
    <t>Sala 5</t>
  </si>
  <si>
    <t>Sala 6</t>
  </si>
  <si>
    <t>Necessário equilibrar o problema adicionando 1 diretor fictício.</t>
  </si>
  <si>
    <t>Diretor 6</t>
  </si>
  <si>
    <t>cij = Preferência do diretor i com relação à ocupação da sala j, com i = 1,...,6 e j = 1,..., 6.</t>
  </si>
  <si>
    <t>xij = 1, se o diretor i é designado para a sala j. 0, caso contrário.</t>
  </si>
  <si>
    <t>Sala de estar</t>
  </si>
  <si>
    <t>Sala de jantar</t>
  </si>
  <si>
    <t>Dormitório do casal</t>
  </si>
  <si>
    <t>Dormitório do filho</t>
  </si>
  <si>
    <t>Cozinha</t>
  </si>
  <si>
    <t>Variáveis de decisão</t>
  </si>
  <si>
    <t>xi = 1, se os bens do cômodo i serão transportados. 0, caso contrário.</t>
  </si>
  <si>
    <t>i = 1,2,3,4,5</t>
  </si>
  <si>
    <t xml:space="preserve"> i = 1,...,5 e j = 1,..., 5.</t>
  </si>
  <si>
    <t xml:space="preserve"> i = 1,...,6 e j = 1,..., 6.</t>
  </si>
  <si>
    <t>i = 1,...,6 e j = 1,..., 6.</t>
  </si>
  <si>
    <t>ci</t>
  </si>
  <si>
    <t>Prejuízo</t>
  </si>
  <si>
    <t>8x1 + 7x2 + 9x3 + 6x4 + 5x5 &lt;= 30</t>
  </si>
  <si>
    <t xml:space="preserve">xi ∈ {0,1} </t>
  </si>
  <si>
    <t>x1</t>
  </si>
  <si>
    <t>x2</t>
  </si>
  <si>
    <t>x3</t>
  </si>
  <si>
    <t>x4</t>
  </si>
  <si>
    <t>x5</t>
  </si>
  <si>
    <t>z</t>
  </si>
  <si>
    <t>&lt;=</t>
  </si>
  <si>
    <t>Prejuízo:</t>
  </si>
  <si>
    <t>Método Húngaro</t>
  </si>
  <si>
    <t>Mínimo</t>
  </si>
  <si>
    <t>Passo 1:</t>
  </si>
  <si>
    <t>Ter pelo menos 1 zero em cada linha e em cada coluna.</t>
  </si>
  <si>
    <t>Subtrair cada valor da linha pelo valor mínimo da linha</t>
  </si>
  <si>
    <t>Subtrair cada valor da coluna pelo valor mínimo da coluna, caso a etapa anterior não satisfaça o número de zeros</t>
  </si>
  <si>
    <t>Passo 2:</t>
  </si>
  <si>
    <t>Varredura da matriz, primeiro por linha e depois por coluna.</t>
  </si>
  <si>
    <t>Quando houver somente 1 zero na linha/coluna, efetua a designação e elimina os zeros restantes da coluna/linha.</t>
  </si>
  <si>
    <t>Passo 3:</t>
  </si>
  <si>
    <t>Marcar todas as linhas que não tem designação</t>
  </si>
  <si>
    <t>Nas linhas marcadas, marcar as colunas que possuem zeros eliminados</t>
  </si>
  <si>
    <t>Nas colunas marcadas, marcar as linhas com zero designado</t>
  </si>
  <si>
    <t>Repete os passos até não incluir mais nenhuma marcação</t>
  </si>
  <si>
    <t xml:space="preserve"> </t>
  </si>
  <si>
    <t>Traça todas as linhas não marcadas nos passos anteriores</t>
  </si>
  <si>
    <t>Traça todas as colunas marcadas</t>
  </si>
  <si>
    <t>(Observar que todos os zeros estão traçados)</t>
  </si>
  <si>
    <t>Encontrar o mínimo valor não traçado</t>
  </si>
  <si>
    <t>Subtrair o valor mínimo de todas as linhas marcadas</t>
  </si>
  <si>
    <t>Adicionar o valor mínimo em todas as colunas marcadas</t>
  </si>
  <si>
    <t>Realiza o passo 2 novamente</t>
  </si>
  <si>
    <t>ci = Prejuizo ao deixar de transportar os bens do cômodo i, com i = 1,2,3,4,5.</t>
  </si>
  <si>
    <t>Busca em profundidade:</t>
  </si>
  <si>
    <t>Função objetivo</t>
  </si>
  <si>
    <t>Sujeito a</t>
  </si>
  <si>
    <t>Iteração</t>
  </si>
  <si>
    <t>Limitante</t>
  </si>
  <si>
    <t>Z</t>
  </si>
  <si>
    <t>Restr. 1</t>
  </si>
  <si>
    <t>Eliminação</t>
  </si>
  <si>
    <t>Inviável pela restrição</t>
  </si>
  <si>
    <t>Inviável pelo limitante</t>
  </si>
  <si>
    <t>Viável com solução parcial completa</t>
  </si>
  <si>
    <t>Viável com solução parcial incompleta</t>
  </si>
  <si>
    <t>Z*</t>
  </si>
  <si>
    <t>O último 1 da SPA completa ou incompleta se transforma em 0, a próxima variável em 1 e as variáveis subsequentes se transformam em “?”.</t>
  </si>
  <si>
    <t>O penúltimo 1 da SPA completa ou incompleta se transforma em 0, a próxima variável em 1 e as variáveis subsequentes se transformam em “?”.</t>
  </si>
  <si>
    <t xml:space="preserve"> Se a última variável da SPA for 0, o último 1 se transforma em 0, a próxima variável em 1, e as variáveis subsequentes se transformam em “?”. Caso contrário, se as últimas variáveis forem 1, transforme (a) o 1 que está imediatamente antes do primeiro zero indo de trás para frente em 0, (b) a próxima variável subsequente em “?”.</t>
  </si>
  <si>
    <t>Atribua o valor 1 a próxima variável da solução parcial;</t>
  </si>
  <si>
    <t>?</t>
  </si>
  <si>
    <t>Projetos de Investimento</t>
  </si>
  <si>
    <t>Reformar escritório</t>
  </si>
  <si>
    <t>Informatizar escritório</t>
  </si>
  <si>
    <t>Alugar armazém</t>
  </si>
  <si>
    <t>Automatizar novo armazém</t>
  </si>
  <si>
    <t>Construir novo armazém</t>
  </si>
  <si>
    <t>Comprar fábrica do fornec. de mat. prima</t>
  </si>
  <si>
    <t>Construir uma fábria de matéria prima</t>
  </si>
  <si>
    <t>Ampliar a capacidade de prod. Unidade I</t>
  </si>
  <si>
    <t>Ampliar a capacidade de prod. Unidade II</t>
  </si>
  <si>
    <t>Ampliar a capacidade de prod. Unidade III</t>
  </si>
  <si>
    <t>INV</t>
  </si>
  <si>
    <t>VP</t>
  </si>
  <si>
    <t>Retorno</t>
  </si>
  <si>
    <t xml:space="preserve">xi= 1, se for designado um gerente para o projeto de investimento i. 0, caso contrário. </t>
  </si>
  <si>
    <t>i  = 1,...,10.</t>
  </si>
  <si>
    <t>i = 1,...,10.</t>
  </si>
  <si>
    <t>ri = retorno financeiro do projeto de investimento i, com i = 1,...,10.</t>
  </si>
  <si>
    <t>vi = valor do investimento inicial no projeto i, com i = 1,...,10.</t>
  </si>
  <si>
    <t>Limita o valor do investimento inicial em R$ 400.000.000,00</t>
  </si>
  <si>
    <t>x2 - x1 = 0</t>
  </si>
  <si>
    <t>O projeto 2 é complementar ao projeto 1</t>
  </si>
  <si>
    <t>x3 + x4 &lt;= 1</t>
  </si>
  <si>
    <t>Os projetos 3 e 4 são mútuamente exclusivos</t>
  </si>
  <si>
    <t>x5 - x4 = 0</t>
  </si>
  <si>
    <t>O projeto 5 é complementar ao 4</t>
  </si>
  <si>
    <t>x6 + x7 &lt;= 1</t>
  </si>
  <si>
    <t>Os projetos 6 e 7 são mutuamente exclusivos</t>
  </si>
  <si>
    <t>x8 + x9 + x10 &lt;= 1</t>
  </si>
  <si>
    <t>Os projetos 8, 9 e 10 são mutuamente exclusivos</t>
  </si>
  <si>
    <t>A empresa só possui 5 gerentes de projeto</t>
  </si>
  <si>
    <t>x8 + x9 + x10 - x6 - x7 = 0</t>
  </si>
  <si>
    <t>x8 + x9 + x10 - x3 - x4 = 0</t>
  </si>
  <si>
    <t>A ampliação da capacidade deve vir necessariamente acompanhada do aumento da capacidade de</t>
  </si>
  <si>
    <t>fornecimento de matéria prima e do aumento da capacidade de armazenamento</t>
  </si>
  <si>
    <t>x6</t>
  </si>
  <si>
    <t>x7</t>
  </si>
  <si>
    <t>x8</t>
  </si>
  <si>
    <t>x9</t>
  </si>
  <si>
    <t>x10</t>
  </si>
  <si>
    <t>=</t>
  </si>
  <si>
    <t>Z*:</t>
  </si>
  <si>
    <t>Algoritmo de busca em profundidade:</t>
  </si>
  <si>
    <t>Restrição 1:</t>
  </si>
  <si>
    <t>Restrição 2:</t>
  </si>
  <si>
    <t>Restrição 3:</t>
  </si>
  <si>
    <t>Restrição 4:</t>
  </si>
  <si>
    <t>Restrição 5:</t>
  </si>
  <si>
    <t>Restrição 6:</t>
  </si>
  <si>
    <t>Restrição 7:</t>
  </si>
  <si>
    <t>Restrição 8:</t>
  </si>
  <si>
    <t>Restrição 9:</t>
  </si>
  <si>
    <t>Rest. 1</t>
  </si>
  <si>
    <t>Rest. 2</t>
  </si>
  <si>
    <t>Rest. 3</t>
  </si>
  <si>
    <t>Rest. 4</t>
  </si>
  <si>
    <t>Rest. 5</t>
  </si>
  <si>
    <t>Rest. 6</t>
  </si>
  <si>
    <t>Rest. 7</t>
  </si>
  <si>
    <t>Rest. 8</t>
  </si>
  <si>
    <t>Rest. 9</t>
  </si>
  <si>
    <t>Não convergiu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</si>
</sst>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2" borderId="1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2" borderId="12" xfId="0" applyFont="1" applyFill="1" applyBorder="1"/>
    <xf numFmtId="0" fontId="5" fillId="2" borderId="11" xfId="0" applyFont="1" applyFill="1" applyBorder="1"/>
    <xf numFmtId="43" fontId="0" fillId="0" borderId="10" xfId="1" applyFont="1" applyBorder="1"/>
    <xf numFmtId="43" fontId="0" fillId="0" borderId="11" xfId="1" applyFont="1" applyBorder="1"/>
    <xf numFmtId="0" fontId="3" fillId="3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43" fontId="0" fillId="0" borderId="0" xfId="0" applyNumberFormat="1"/>
    <xf numFmtId="0" fontId="0" fillId="0" borderId="5" xfId="0" applyBorder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3" borderId="0" xfId="0" applyFill="1"/>
    <xf numFmtId="0" fontId="6" fillId="5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2" borderId="11" xfId="0" applyFont="1" applyFill="1" applyBorder="1"/>
    <xf numFmtId="0" fontId="7" fillId="5" borderId="6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0" borderId="0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43" fontId="2" fillId="0" borderId="0" xfId="0" applyNumberFormat="1" applyFont="1" applyAlignment="1">
      <alignment horizontal="center" vertical="center"/>
    </xf>
    <xf numFmtId="43" fontId="0" fillId="0" borderId="5" xfId="1" applyFont="1" applyBorder="1" applyAlignment="1">
      <alignment vertical="center"/>
    </xf>
    <xf numFmtId="43" fontId="0" fillId="0" borderId="6" xfId="1" applyFont="1" applyBorder="1" applyAlignment="1">
      <alignment vertical="center"/>
    </xf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10" fillId="0" borderId="0" xfId="0" applyFont="1"/>
    <xf numFmtId="43" fontId="0" fillId="3" borderId="0" xfId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19050</xdr:rowOff>
    </xdr:from>
    <xdr:to>
      <xdr:col>4</xdr:col>
      <xdr:colOff>85725</xdr:colOff>
      <xdr:row>23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86DFF-41F8-48AC-BE16-5AE1E732F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019550"/>
          <a:ext cx="12477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</xdr:row>
      <xdr:rowOff>28575</xdr:rowOff>
    </xdr:from>
    <xdr:to>
      <xdr:col>3</xdr:col>
      <xdr:colOff>57150</xdr:colOff>
      <xdr:row>28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A48BBB5-DF50-4CA6-927D-D0E5A9742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981575"/>
          <a:ext cx="6381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28575</xdr:rowOff>
    </xdr:from>
    <xdr:to>
      <xdr:col>3</xdr:col>
      <xdr:colOff>57150</xdr:colOff>
      <xdr:row>32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3E3A5A-F17D-4F8B-B3BD-7F647976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743575"/>
          <a:ext cx="6381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31</xdr:row>
      <xdr:rowOff>38100</xdr:rowOff>
    </xdr:from>
    <xdr:to>
      <xdr:col>4</xdr:col>
      <xdr:colOff>104775</xdr:colOff>
      <xdr:row>33</xdr:row>
      <xdr:rowOff>161925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84C7B9-8BDB-43E7-92CA-927E2653B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5943600"/>
          <a:ext cx="12287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47625</xdr:colOff>
      <xdr:row>37</xdr:row>
      <xdr:rowOff>0</xdr:rowOff>
    </xdr:from>
    <xdr:to>
      <xdr:col>2</xdr:col>
      <xdr:colOff>419100</xdr:colOff>
      <xdr:row>39</xdr:row>
      <xdr:rowOff>104775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0A38B99-91F9-4B2D-910C-8B74522E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048500"/>
          <a:ext cx="3714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41</xdr:row>
      <xdr:rowOff>19050</xdr:rowOff>
    </xdr:from>
    <xdr:to>
      <xdr:col>2</xdr:col>
      <xdr:colOff>390525</xdr:colOff>
      <xdr:row>43</xdr:row>
      <xdr:rowOff>123825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D669D6D-233E-4065-8F7F-7E4AE426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7829550"/>
          <a:ext cx="3714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32</xdr:row>
      <xdr:rowOff>38100</xdr:rowOff>
    </xdr:from>
    <xdr:to>
      <xdr:col>4</xdr:col>
      <xdr:colOff>104775</xdr:colOff>
      <xdr:row>34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32841B-940F-4D1C-83FA-EA51DBC9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134100"/>
          <a:ext cx="13049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47625</xdr:rowOff>
    </xdr:from>
    <xdr:to>
      <xdr:col>3</xdr:col>
      <xdr:colOff>57150</xdr:colOff>
      <xdr:row>40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6405A8-A72D-409D-B019-FA45F5F2E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7286625"/>
          <a:ext cx="6667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</xdr:row>
      <xdr:rowOff>38100</xdr:rowOff>
    </xdr:from>
    <xdr:to>
      <xdr:col>3</xdr:col>
      <xdr:colOff>57150</xdr:colOff>
      <xdr:row>44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9C4C4A-52C6-421D-8081-3E11C784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8039100"/>
          <a:ext cx="6667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38100</xdr:rowOff>
    </xdr:from>
    <xdr:to>
      <xdr:col>3</xdr:col>
      <xdr:colOff>276225</xdr:colOff>
      <xdr:row>22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FE08DB0-E6D9-463D-A9A1-416BB926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3848100"/>
          <a:ext cx="9429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23</xdr:row>
      <xdr:rowOff>38100</xdr:rowOff>
    </xdr:from>
    <xdr:to>
      <xdr:col>3</xdr:col>
      <xdr:colOff>295275</xdr:colOff>
      <xdr:row>25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A3BF27-9E63-42B2-87D1-8EE2F324E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4229100"/>
          <a:ext cx="10382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57150</xdr:rowOff>
    </xdr:from>
    <xdr:to>
      <xdr:col>3</xdr:col>
      <xdr:colOff>390525</xdr:colOff>
      <xdr:row>30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2660CFE-4189-492D-A89E-2B3949CBF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5391150"/>
          <a:ext cx="11620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</xdr:row>
      <xdr:rowOff>19050</xdr:rowOff>
    </xdr:from>
    <xdr:to>
      <xdr:col>2</xdr:col>
      <xdr:colOff>619125</xdr:colOff>
      <xdr:row>34</xdr:row>
      <xdr:rowOff>123825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FE448FD-49A6-4351-82A0-32EE01A5E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6115050"/>
          <a:ext cx="6191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78F0-5C96-4A37-BCA7-7154330FB779}">
  <dimension ref="B2:R155"/>
  <sheetViews>
    <sheetView tabSelected="1" workbookViewId="0"/>
  </sheetViews>
  <sheetFormatPr defaultRowHeight="15" x14ac:dyDescent="0.25"/>
  <cols>
    <col min="2" max="2" width="9.28515625" bestFit="1" customWidth="1"/>
    <col min="3" max="8" width="8.7109375" customWidth="1"/>
    <col min="9" max="9" width="9.140625" customWidth="1"/>
    <col min="10" max="10" width="2.42578125" customWidth="1"/>
  </cols>
  <sheetData>
    <row r="2" spans="2:8" x14ac:dyDescent="0.25">
      <c r="B2" s="9" t="s">
        <v>12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3" t="s">
        <v>11</v>
      </c>
    </row>
    <row r="3" spans="2:8" x14ac:dyDescent="0.25">
      <c r="B3" s="10" t="s">
        <v>0</v>
      </c>
      <c r="C3" s="5">
        <v>13</v>
      </c>
      <c r="D3" s="5">
        <v>22</v>
      </c>
      <c r="E3" s="5">
        <v>19</v>
      </c>
      <c r="F3" s="5">
        <v>21</v>
      </c>
      <c r="G3" s="5">
        <v>16</v>
      </c>
      <c r="H3" s="6">
        <v>20</v>
      </c>
    </row>
    <row r="4" spans="2:8" x14ac:dyDescent="0.25">
      <c r="B4" s="10" t="s">
        <v>1</v>
      </c>
      <c r="C4" s="5">
        <v>18</v>
      </c>
      <c r="D4" s="5">
        <v>17</v>
      </c>
      <c r="E4" s="5">
        <v>24</v>
      </c>
      <c r="F4" s="5">
        <v>18</v>
      </c>
      <c r="G4" s="5">
        <v>22</v>
      </c>
      <c r="H4" s="6">
        <v>27</v>
      </c>
    </row>
    <row r="5" spans="2:8" x14ac:dyDescent="0.25">
      <c r="B5" s="10" t="s">
        <v>2</v>
      </c>
      <c r="C5" s="5">
        <v>20</v>
      </c>
      <c r="D5" s="5">
        <v>22</v>
      </c>
      <c r="E5" s="5">
        <v>23</v>
      </c>
      <c r="F5" s="5">
        <v>24</v>
      </c>
      <c r="G5" s="5">
        <v>17</v>
      </c>
      <c r="H5" s="6">
        <v>31</v>
      </c>
    </row>
    <row r="6" spans="2:8" x14ac:dyDescent="0.25">
      <c r="B6" s="10" t="s">
        <v>3</v>
      </c>
      <c r="C6" s="5">
        <v>14</v>
      </c>
      <c r="D6" s="5">
        <v>19</v>
      </c>
      <c r="E6" s="5">
        <v>13</v>
      </c>
      <c r="F6" s="5">
        <v>30</v>
      </c>
      <c r="G6" s="5">
        <v>23</v>
      </c>
      <c r="H6" s="6">
        <v>22</v>
      </c>
    </row>
    <row r="7" spans="2:8" x14ac:dyDescent="0.25">
      <c r="B7" s="10" t="s">
        <v>4</v>
      </c>
      <c r="C7" s="5">
        <v>21</v>
      </c>
      <c r="D7" s="5">
        <v>14</v>
      </c>
      <c r="E7" s="5">
        <v>17</v>
      </c>
      <c r="F7" s="5">
        <v>25</v>
      </c>
      <c r="G7" s="5">
        <v>15</v>
      </c>
      <c r="H7" s="6">
        <v>23</v>
      </c>
    </row>
    <row r="8" spans="2:8" x14ac:dyDescent="0.25">
      <c r="B8" s="11" t="s">
        <v>5</v>
      </c>
      <c r="C8" s="7">
        <v>17</v>
      </c>
      <c r="D8" s="7">
        <v>23</v>
      </c>
      <c r="E8" s="7">
        <v>18</v>
      </c>
      <c r="F8" s="7">
        <v>20</v>
      </c>
      <c r="G8" s="7">
        <v>16</v>
      </c>
      <c r="H8" s="8">
        <v>24</v>
      </c>
    </row>
    <row r="11" spans="2:8" x14ac:dyDescent="0.25">
      <c r="B11" s="14" t="s">
        <v>13</v>
      </c>
    </row>
    <row r="13" spans="2:8" x14ac:dyDescent="0.25">
      <c r="C13" t="s">
        <v>18</v>
      </c>
    </row>
    <row r="16" spans="2:8" x14ac:dyDescent="0.25">
      <c r="B16" s="15" t="s">
        <v>14</v>
      </c>
    </row>
    <row r="18" spans="2:11" x14ac:dyDescent="0.25">
      <c r="C18" t="s">
        <v>15</v>
      </c>
      <c r="K18" t="s">
        <v>60</v>
      </c>
    </row>
    <row r="21" spans="2:11" x14ac:dyDescent="0.25">
      <c r="B21" s="15" t="s">
        <v>16</v>
      </c>
    </row>
    <row r="23" spans="2:11" x14ac:dyDescent="0.25">
      <c r="F23" t="s">
        <v>60</v>
      </c>
    </row>
    <row r="26" spans="2:11" x14ac:dyDescent="0.25">
      <c r="B26" s="15" t="s">
        <v>17</v>
      </c>
    </row>
    <row r="28" spans="2:11" x14ac:dyDescent="0.25">
      <c r="F28" t="s">
        <v>19</v>
      </c>
    </row>
    <row r="32" spans="2:11" x14ac:dyDescent="0.25">
      <c r="F32" t="s">
        <v>20</v>
      </c>
    </row>
    <row r="35" spans="2:17" x14ac:dyDescent="0.25">
      <c r="C35" t="s">
        <v>24</v>
      </c>
      <c r="F35" t="s">
        <v>25</v>
      </c>
    </row>
    <row r="38" spans="2:17" x14ac:dyDescent="0.25">
      <c r="B38" s="9" t="s">
        <v>21</v>
      </c>
      <c r="C38" s="12" t="s">
        <v>6</v>
      </c>
      <c r="D38" s="12" t="s">
        <v>7</v>
      </c>
      <c r="E38" s="12" t="s">
        <v>8</v>
      </c>
      <c r="F38" s="12" t="s">
        <v>9</v>
      </c>
      <c r="G38" s="12" t="s">
        <v>10</v>
      </c>
      <c r="H38" s="13" t="s">
        <v>11</v>
      </c>
      <c r="I38" s="9" t="s">
        <v>22</v>
      </c>
      <c r="K38" s="9" t="s">
        <v>12</v>
      </c>
      <c r="L38" s="12" t="s">
        <v>6</v>
      </c>
      <c r="M38" s="12" t="s">
        <v>7</v>
      </c>
      <c r="N38" s="12" t="s">
        <v>8</v>
      </c>
      <c r="O38" s="12" t="s">
        <v>9</v>
      </c>
      <c r="P38" s="12" t="s">
        <v>10</v>
      </c>
      <c r="Q38" s="13" t="s">
        <v>11</v>
      </c>
    </row>
    <row r="39" spans="2:17" x14ac:dyDescent="0.25">
      <c r="B39" s="10" t="s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22">
        <v>1</v>
      </c>
      <c r="I39" s="17">
        <f>SUM(C39:H39)</f>
        <v>1</v>
      </c>
      <c r="K39" s="10" t="s">
        <v>0</v>
      </c>
      <c r="L39" s="5">
        <v>13</v>
      </c>
      <c r="M39" s="5">
        <v>22</v>
      </c>
      <c r="N39" s="5">
        <v>19</v>
      </c>
      <c r="O39" s="5">
        <v>21</v>
      </c>
      <c r="P39" s="5">
        <v>16</v>
      </c>
      <c r="Q39" s="6">
        <v>20</v>
      </c>
    </row>
    <row r="40" spans="2:17" x14ac:dyDescent="0.25">
      <c r="B40" s="10" t="s">
        <v>1</v>
      </c>
      <c r="C40" s="5">
        <v>0</v>
      </c>
      <c r="D40" s="5">
        <v>0</v>
      </c>
      <c r="E40" s="5">
        <v>0</v>
      </c>
      <c r="F40" s="21">
        <v>1</v>
      </c>
      <c r="G40" s="5">
        <v>0</v>
      </c>
      <c r="H40" s="6">
        <v>0</v>
      </c>
      <c r="I40" s="17">
        <f t="shared" ref="I40:I44" si="0">SUM(C40:H40)</f>
        <v>1</v>
      </c>
      <c r="K40" s="10" t="s">
        <v>1</v>
      </c>
      <c r="L40" s="5">
        <v>18</v>
      </c>
      <c r="M40" s="5">
        <v>17</v>
      </c>
      <c r="N40" s="5">
        <v>24</v>
      </c>
      <c r="O40" s="5">
        <v>18</v>
      </c>
      <c r="P40" s="5">
        <v>22</v>
      </c>
      <c r="Q40" s="6">
        <v>27</v>
      </c>
    </row>
    <row r="41" spans="2:17" x14ac:dyDescent="0.25">
      <c r="B41" s="10" t="s">
        <v>2</v>
      </c>
      <c r="C41" s="5">
        <v>0</v>
      </c>
      <c r="D41" s="5">
        <v>0</v>
      </c>
      <c r="E41" s="5">
        <v>0</v>
      </c>
      <c r="F41" s="5">
        <v>0</v>
      </c>
      <c r="G41" s="21">
        <v>1</v>
      </c>
      <c r="H41" s="6">
        <v>0</v>
      </c>
      <c r="I41" s="17">
        <f t="shared" si="0"/>
        <v>1</v>
      </c>
      <c r="K41" s="10" t="s">
        <v>2</v>
      </c>
      <c r="L41" s="5">
        <v>20</v>
      </c>
      <c r="M41" s="5">
        <v>22</v>
      </c>
      <c r="N41" s="5">
        <v>23</v>
      </c>
      <c r="O41" s="5">
        <v>24</v>
      </c>
      <c r="P41" s="5">
        <v>17</v>
      </c>
      <c r="Q41" s="6">
        <v>31</v>
      </c>
    </row>
    <row r="42" spans="2:17" x14ac:dyDescent="0.25">
      <c r="B42" s="10" t="s">
        <v>3</v>
      </c>
      <c r="C42" s="5">
        <v>0</v>
      </c>
      <c r="D42" s="5">
        <v>0</v>
      </c>
      <c r="E42" s="21">
        <v>1</v>
      </c>
      <c r="F42" s="5">
        <v>0</v>
      </c>
      <c r="G42" s="5">
        <v>0</v>
      </c>
      <c r="H42" s="6">
        <v>0</v>
      </c>
      <c r="I42" s="17">
        <f t="shared" si="0"/>
        <v>1</v>
      </c>
      <c r="K42" s="10" t="s">
        <v>3</v>
      </c>
      <c r="L42" s="5">
        <v>14</v>
      </c>
      <c r="M42" s="5">
        <v>19</v>
      </c>
      <c r="N42" s="5">
        <v>13</v>
      </c>
      <c r="O42" s="5">
        <v>30</v>
      </c>
      <c r="P42" s="5">
        <v>23</v>
      </c>
      <c r="Q42" s="6">
        <v>22</v>
      </c>
    </row>
    <row r="43" spans="2:17" x14ac:dyDescent="0.25">
      <c r="B43" s="10" t="s">
        <v>4</v>
      </c>
      <c r="C43" s="5">
        <v>0</v>
      </c>
      <c r="D43" s="21">
        <v>1</v>
      </c>
      <c r="E43" s="5">
        <v>0</v>
      </c>
      <c r="F43" s="5">
        <v>0</v>
      </c>
      <c r="G43" s="5">
        <v>0</v>
      </c>
      <c r="H43" s="6">
        <v>0</v>
      </c>
      <c r="I43" s="17">
        <f t="shared" si="0"/>
        <v>1</v>
      </c>
      <c r="K43" s="10" t="s">
        <v>4</v>
      </c>
      <c r="L43" s="5">
        <v>21</v>
      </c>
      <c r="M43" s="5">
        <v>14</v>
      </c>
      <c r="N43" s="5">
        <v>17</v>
      </c>
      <c r="O43" s="5">
        <v>25</v>
      </c>
      <c r="P43" s="5">
        <v>15</v>
      </c>
      <c r="Q43" s="6">
        <v>23</v>
      </c>
    </row>
    <row r="44" spans="2:17" x14ac:dyDescent="0.25">
      <c r="B44" s="11" t="s">
        <v>5</v>
      </c>
      <c r="C44" s="20">
        <v>1</v>
      </c>
      <c r="D44" s="7">
        <v>0</v>
      </c>
      <c r="E44" s="7">
        <v>0</v>
      </c>
      <c r="F44" s="7">
        <v>0</v>
      </c>
      <c r="G44" s="7">
        <v>0</v>
      </c>
      <c r="H44" s="8">
        <v>0</v>
      </c>
      <c r="I44" s="18">
        <f t="shared" si="0"/>
        <v>1</v>
      </c>
      <c r="K44" s="11" t="s">
        <v>5</v>
      </c>
      <c r="L44" s="7">
        <v>17</v>
      </c>
      <c r="M44" s="7">
        <v>23</v>
      </c>
      <c r="N44" s="7">
        <v>18</v>
      </c>
      <c r="O44" s="7">
        <v>20</v>
      </c>
      <c r="P44" s="7">
        <v>16</v>
      </c>
      <c r="Q44" s="8">
        <v>24</v>
      </c>
    </row>
    <row r="45" spans="2:17" x14ac:dyDescent="0.25">
      <c r="B45" s="16" t="s">
        <v>22</v>
      </c>
      <c r="C45" s="3">
        <f>SUM(C39:C44)</f>
        <v>1</v>
      </c>
      <c r="D45" s="3">
        <f t="shared" ref="D45:H45" si="1">SUM(D39:D44)</f>
        <v>1</v>
      </c>
      <c r="E45" s="3">
        <f t="shared" si="1"/>
        <v>1</v>
      </c>
      <c r="F45" s="3">
        <f t="shared" si="1"/>
        <v>1</v>
      </c>
      <c r="G45" s="3">
        <f t="shared" si="1"/>
        <v>1</v>
      </c>
      <c r="H45" s="4">
        <f t="shared" si="1"/>
        <v>1</v>
      </c>
      <c r="I45" s="19">
        <f>SUMPRODUCT(C39:H44,L39:Q44)</f>
        <v>99</v>
      </c>
    </row>
    <row r="47" spans="2:17" x14ac:dyDescent="0.25">
      <c r="B47" s="14" t="s">
        <v>23</v>
      </c>
      <c r="C47">
        <f>I45</f>
        <v>99</v>
      </c>
    </row>
    <row r="50" spans="2:18" x14ac:dyDescent="0.2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</row>
    <row r="51" spans="2:18" x14ac:dyDescent="0.25">
      <c r="B51" s="15" t="s">
        <v>74</v>
      </c>
    </row>
    <row r="54" spans="2:18" x14ac:dyDescent="0.25">
      <c r="B54" s="9" t="s">
        <v>12</v>
      </c>
      <c r="C54" s="12" t="s">
        <v>6</v>
      </c>
      <c r="D54" s="12" t="s">
        <v>7</v>
      </c>
      <c r="E54" s="12" t="s">
        <v>8</v>
      </c>
      <c r="F54" s="12" t="s">
        <v>9</v>
      </c>
      <c r="G54" s="12" t="s">
        <v>10</v>
      </c>
      <c r="H54" s="13" t="s">
        <v>11</v>
      </c>
      <c r="I54" s="49" t="s">
        <v>75</v>
      </c>
      <c r="L54" s="15" t="s">
        <v>76</v>
      </c>
    </row>
    <row r="55" spans="2:18" x14ac:dyDescent="0.25">
      <c r="B55" s="10" t="s">
        <v>0</v>
      </c>
      <c r="C55" s="5">
        <v>13</v>
      </c>
      <c r="D55" s="5">
        <v>22</v>
      </c>
      <c r="E55" s="5">
        <v>19</v>
      </c>
      <c r="F55" s="5">
        <v>21</v>
      </c>
      <c r="G55" s="5">
        <v>16</v>
      </c>
      <c r="H55" s="6">
        <v>20</v>
      </c>
      <c r="I55" s="50">
        <f>MIN(C55:H55)</f>
        <v>13</v>
      </c>
      <c r="L55" t="s">
        <v>77</v>
      </c>
    </row>
    <row r="56" spans="2:18" x14ac:dyDescent="0.25">
      <c r="B56" s="10" t="s">
        <v>1</v>
      </c>
      <c r="C56" s="5">
        <v>18</v>
      </c>
      <c r="D56" s="5">
        <v>17</v>
      </c>
      <c r="E56" s="5">
        <v>24</v>
      </c>
      <c r="F56" s="5">
        <v>18</v>
      </c>
      <c r="G56" s="5">
        <v>22</v>
      </c>
      <c r="H56" s="6">
        <v>27</v>
      </c>
      <c r="I56" s="50">
        <f t="shared" ref="I56:I60" si="2">MIN(C56:H56)</f>
        <v>17</v>
      </c>
      <c r="L56" t="s">
        <v>78</v>
      </c>
    </row>
    <row r="57" spans="2:18" x14ac:dyDescent="0.25">
      <c r="B57" s="10" t="s">
        <v>2</v>
      </c>
      <c r="C57" s="5">
        <v>20</v>
      </c>
      <c r="D57" s="5">
        <v>22</v>
      </c>
      <c r="E57" s="5">
        <v>23</v>
      </c>
      <c r="F57" s="5">
        <v>24</v>
      </c>
      <c r="G57" s="5">
        <v>17</v>
      </c>
      <c r="H57" s="6">
        <v>31</v>
      </c>
      <c r="I57" s="50">
        <f t="shared" si="2"/>
        <v>17</v>
      </c>
      <c r="L57" t="s">
        <v>79</v>
      </c>
    </row>
    <row r="58" spans="2:18" x14ac:dyDescent="0.25">
      <c r="B58" s="10" t="s">
        <v>3</v>
      </c>
      <c r="C58" s="5">
        <v>14</v>
      </c>
      <c r="D58" s="5">
        <v>19</v>
      </c>
      <c r="E58" s="5">
        <v>13</v>
      </c>
      <c r="F58" s="5">
        <v>30</v>
      </c>
      <c r="G58" s="5">
        <v>23</v>
      </c>
      <c r="H58" s="6">
        <v>22</v>
      </c>
      <c r="I58" s="50">
        <f t="shared" si="2"/>
        <v>13</v>
      </c>
    </row>
    <row r="59" spans="2:18" x14ac:dyDescent="0.25">
      <c r="B59" s="10" t="s">
        <v>4</v>
      </c>
      <c r="C59" s="5">
        <v>21</v>
      </c>
      <c r="D59" s="5">
        <v>14</v>
      </c>
      <c r="E59" s="5">
        <v>17</v>
      </c>
      <c r="F59" s="5">
        <v>25</v>
      </c>
      <c r="G59" s="5">
        <v>15</v>
      </c>
      <c r="H59" s="6">
        <v>23</v>
      </c>
      <c r="I59" s="50">
        <f t="shared" si="2"/>
        <v>14</v>
      </c>
    </row>
    <row r="60" spans="2:18" x14ac:dyDescent="0.25">
      <c r="B60" s="11" t="s">
        <v>5</v>
      </c>
      <c r="C60" s="7">
        <v>17</v>
      </c>
      <c r="D60" s="7">
        <v>23</v>
      </c>
      <c r="E60" s="7">
        <v>18</v>
      </c>
      <c r="F60" s="7">
        <v>20</v>
      </c>
      <c r="G60" s="7">
        <v>16</v>
      </c>
      <c r="H60" s="8">
        <v>24</v>
      </c>
      <c r="I60" s="50">
        <f t="shared" si="2"/>
        <v>16</v>
      </c>
    </row>
    <row r="63" spans="2:18" x14ac:dyDescent="0.25">
      <c r="B63" s="9" t="s">
        <v>12</v>
      </c>
      <c r="C63" s="12" t="s">
        <v>6</v>
      </c>
      <c r="D63" s="12" t="s">
        <v>7</v>
      </c>
      <c r="E63" s="12" t="s">
        <v>8</v>
      </c>
      <c r="F63" s="12" t="s">
        <v>9</v>
      </c>
      <c r="G63" s="12" t="s">
        <v>10</v>
      </c>
      <c r="H63" s="13" t="s">
        <v>11</v>
      </c>
    </row>
    <row r="64" spans="2:18" x14ac:dyDescent="0.25">
      <c r="B64" s="10" t="s">
        <v>0</v>
      </c>
      <c r="C64" s="33">
        <f>C55-$I55</f>
        <v>0</v>
      </c>
      <c r="D64" s="33">
        <f t="shared" ref="D64:H64" si="3">D55-$I55</f>
        <v>9</v>
      </c>
      <c r="E64" s="33">
        <f t="shared" si="3"/>
        <v>6</v>
      </c>
      <c r="F64" s="33">
        <f t="shared" si="3"/>
        <v>8</v>
      </c>
      <c r="G64" s="33">
        <f t="shared" si="3"/>
        <v>3</v>
      </c>
      <c r="H64" s="56">
        <f t="shared" si="3"/>
        <v>7</v>
      </c>
    </row>
    <row r="65" spans="2:8" x14ac:dyDescent="0.25">
      <c r="B65" s="10" t="s">
        <v>1</v>
      </c>
      <c r="C65" s="33">
        <f t="shared" ref="C65:H65" si="4">C56-$I56</f>
        <v>1</v>
      </c>
      <c r="D65" s="33">
        <f t="shared" si="4"/>
        <v>0</v>
      </c>
      <c r="E65" s="33">
        <f t="shared" si="4"/>
        <v>7</v>
      </c>
      <c r="F65" s="33">
        <f t="shared" si="4"/>
        <v>1</v>
      </c>
      <c r="G65" s="33">
        <f t="shared" si="4"/>
        <v>5</v>
      </c>
      <c r="H65" s="56">
        <f t="shared" si="4"/>
        <v>10</v>
      </c>
    </row>
    <row r="66" spans="2:8" x14ac:dyDescent="0.25">
      <c r="B66" s="10" t="s">
        <v>2</v>
      </c>
      <c r="C66" s="33">
        <f t="shared" ref="C66:H66" si="5">C57-$I57</f>
        <v>3</v>
      </c>
      <c r="D66" s="33">
        <f t="shared" si="5"/>
        <v>5</v>
      </c>
      <c r="E66" s="33">
        <f t="shared" si="5"/>
        <v>6</v>
      </c>
      <c r="F66" s="33">
        <f t="shared" si="5"/>
        <v>7</v>
      </c>
      <c r="G66" s="33">
        <f t="shared" si="5"/>
        <v>0</v>
      </c>
      <c r="H66" s="56">
        <f t="shared" si="5"/>
        <v>14</v>
      </c>
    </row>
    <row r="67" spans="2:8" x14ac:dyDescent="0.25">
      <c r="B67" s="10" t="s">
        <v>3</v>
      </c>
      <c r="C67" s="33">
        <f t="shared" ref="C67:H67" si="6">C58-$I58</f>
        <v>1</v>
      </c>
      <c r="D67" s="33">
        <f t="shared" si="6"/>
        <v>6</v>
      </c>
      <c r="E67" s="33">
        <f t="shared" si="6"/>
        <v>0</v>
      </c>
      <c r="F67" s="33">
        <f t="shared" si="6"/>
        <v>17</v>
      </c>
      <c r="G67" s="33">
        <f t="shared" si="6"/>
        <v>10</v>
      </c>
      <c r="H67" s="56">
        <f t="shared" si="6"/>
        <v>9</v>
      </c>
    </row>
    <row r="68" spans="2:8" x14ac:dyDescent="0.25">
      <c r="B68" s="10" t="s">
        <v>4</v>
      </c>
      <c r="C68" s="33">
        <f t="shared" ref="C68:H68" si="7">C59-$I59</f>
        <v>7</v>
      </c>
      <c r="D68" s="33">
        <f t="shared" si="7"/>
        <v>0</v>
      </c>
      <c r="E68" s="33">
        <f t="shared" si="7"/>
        <v>3</v>
      </c>
      <c r="F68" s="33">
        <f t="shared" si="7"/>
        <v>11</v>
      </c>
      <c r="G68" s="33">
        <f t="shared" si="7"/>
        <v>1</v>
      </c>
      <c r="H68" s="56">
        <f t="shared" si="7"/>
        <v>9</v>
      </c>
    </row>
    <row r="69" spans="2:8" x14ac:dyDescent="0.25">
      <c r="B69" s="11" t="s">
        <v>5</v>
      </c>
      <c r="C69" s="36">
        <f t="shared" ref="C69:H69" si="8">C60-$I60</f>
        <v>1</v>
      </c>
      <c r="D69" s="36">
        <f t="shared" si="8"/>
        <v>7</v>
      </c>
      <c r="E69" s="36">
        <f t="shared" si="8"/>
        <v>2</v>
      </c>
      <c r="F69" s="36">
        <f t="shared" si="8"/>
        <v>4</v>
      </c>
      <c r="G69" s="36">
        <f t="shared" si="8"/>
        <v>0</v>
      </c>
      <c r="H69" s="57">
        <f t="shared" si="8"/>
        <v>8</v>
      </c>
    </row>
    <row r="70" spans="2:8" x14ac:dyDescent="0.25">
      <c r="B70" s="51" t="s">
        <v>75</v>
      </c>
      <c r="C70" s="34">
        <f>MIN(C64:C69)</f>
        <v>0</v>
      </c>
      <c r="D70" s="52">
        <f t="shared" ref="D70:H70" si="9">MIN(D64:D69)</f>
        <v>0</v>
      </c>
      <c r="E70" s="52">
        <f t="shared" si="9"/>
        <v>0</v>
      </c>
      <c r="F70" s="52">
        <f t="shared" si="9"/>
        <v>1</v>
      </c>
      <c r="G70" s="52">
        <f t="shared" si="9"/>
        <v>0</v>
      </c>
      <c r="H70" s="52">
        <f t="shared" si="9"/>
        <v>7</v>
      </c>
    </row>
    <row r="73" spans="2:8" x14ac:dyDescent="0.25">
      <c r="B73" s="9" t="s">
        <v>12</v>
      </c>
      <c r="C73" s="12" t="s">
        <v>6</v>
      </c>
      <c r="D73" s="12" t="s">
        <v>7</v>
      </c>
      <c r="E73" s="12" t="s">
        <v>8</v>
      </c>
      <c r="F73" s="12" t="s">
        <v>9</v>
      </c>
      <c r="G73" s="12" t="s">
        <v>10</v>
      </c>
      <c r="H73" s="13" t="s">
        <v>11</v>
      </c>
    </row>
    <row r="74" spans="2:8" x14ac:dyDescent="0.25">
      <c r="B74" s="10" t="s">
        <v>0</v>
      </c>
      <c r="C74" s="33">
        <f>C64-C$70</f>
        <v>0</v>
      </c>
      <c r="D74" s="33">
        <f t="shared" ref="D74:H74" si="10">D64-D$70</f>
        <v>9</v>
      </c>
      <c r="E74" s="33">
        <f t="shared" si="10"/>
        <v>6</v>
      </c>
      <c r="F74" s="33">
        <f t="shared" si="10"/>
        <v>7</v>
      </c>
      <c r="G74" s="33">
        <f t="shared" si="10"/>
        <v>3</v>
      </c>
      <c r="H74" s="56">
        <f t="shared" si="10"/>
        <v>0</v>
      </c>
    </row>
    <row r="75" spans="2:8" x14ac:dyDescent="0.25">
      <c r="B75" s="10" t="s">
        <v>1</v>
      </c>
      <c r="C75" s="33">
        <f t="shared" ref="C75:H75" si="11">C65-C$70</f>
        <v>1</v>
      </c>
      <c r="D75" s="33">
        <f t="shared" si="11"/>
        <v>0</v>
      </c>
      <c r="E75" s="33">
        <f t="shared" si="11"/>
        <v>7</v>
      </c>
      <c r="F75" s="33">
        <f t="shared" si="11"/>
        <v>0</v>
      </c>
      <c r="G75" s="33">
        <f t="shared" si="11"/>
        <v>5</v>
      </c>
      <c r="H75" s="56">
        <f t="shared" si="11"/>
        <v>3</v>
      </c>
    </row>
    <row r="76" spans="2:8" x14ac:dyDescent="0.25">
      <c r="B76" s="10" t="s">
        <v>2</v>
      </c>
      <c r="C76" s="33">
        <f t="shared" ref="C76:H76" si="12">C66-C$70</f>
        <v>3</v>
      </c>
      <c r="D76" s="33">
        <f t="shared" si="12"/>
        <v>5</v>
      </c>
      <c r="E76" s="33">
        <f t="shared" si="12"/>
        <v>6</v>
      </c>
      <c r="F76" s="33">
        <f t="shared" si="12"/>
        <v>6</v>
      </c>
      <c r="G76" s="33">
        <f t="shared" si="12"/>
        <v>0</v>
      </c>
      <c r="H76" s="56">
        <f t="shared" si="12"/>
        <v>7</v>
      </c>
    </row>
    <row r="77" spans="2:8" x14ac:dyDescent="0.25">
      <c r="B77" s="10" t="s">
        <v>3</v>
      </c>
      <c r="C77" s="33">
        <f t="shared" ref="C77:H77" si="13">C67-C$70</f>
        <v>1</v>
      </c>
      <c r="D77" s="33">
        <f t="shared" si="13"/>
        <v>6</v>
      </c>
      <c r="E77" s="33">
        <f t="shared" si="13"/>
        <v>0</v>
      </c>
      <c r="F77" s="33">
        <f t="shared" si="13"/>
        <v>16</v>
      </c>
      <c r="G77" s="33">
        <f t="shared" si="13"/>
        <v>10</v>
      </c>
      <c r="H77" s="56">
        <f t="shared" si="13"/>
        <v>2</v>
      </c>
    </row>
    <row r="78" spans="2:8" x14ac:dyDescent="0.25">
      <c r="B78" s="10" t="s">
        <v>4</v>
      </c>
      <c r="C78" s="33">
        <f t="shared" ref="C78:H78" si="14">C68-C$70</f>
        <v>7</v>
      </c>
      <c r="D78" s="33">
        <f t="shared" si="14"/>
        <v>0</v>
      </c>
      <c r="E78" s="33">
        <f t="shared" si="14"/>
        <v>3</v>
      </c>
      <c r="F78" s="33">
        <f t="shared" si="14"/>
        <v>10</v>
      </c>
      <c r="G78" s="33">
        <f t="shared" si="14"/>
        <v>1</v>
      </c>
      <c r="H78" s="56">
        <f t="shared" si="14"/>
        <v>2</v>
      </c>
    </row>
    <row r="79" spans="2:8" x14ac:dyDescent="0.25">
      <c r="B79" s="11" t="s">
        <v>5</v>
      </c>
      <c r="C79" s="36">
        <f t="shared" ref="C79:H79" si="15">C69-C$70</f>
        <v>1</v>
      </c>
      <c r="D79" s="36">
        <f t="shared" si="15"/>
        <v>7</v>
      </c>
      <c r="E79" s="36">
        <f t="shared" si="15"/>
        <v>2</v>
      </c>
      <c r="F79" s="36">
        <f t="shared" si="15"/>
        <v>3</v>
      </c>
      <c r="G79" s="36">
        <f t="shared" si="15"/>
        <v>0</v>
      </c>
      <c r="H79" s="57">
        <f t="shared" si="15"/>
        <v>1</v>
      </c>
    </row>
    <row r="82" spans="2:12" x14ac:dyDescent="0.25">
      <c r="B82" s="9" t="s">
        <v>12</v>
      </c>
      <c r="C82" s="12" t="s">
        <v>6</v>
      </c>
      <c r="D82" s="12" t="s">
        <v>7</v>
      </c>
      <c r="E82" s="12" t="s">
        <v>8</v>
      </c>
      <c r="F82" s="12" t="s">
        <v>9</v>
      </c>
      <c r="G82" s="12" t="s">
        <v>10</v>
      </c>
      <c r="H82" s="13" t="s">
        <v>11</v>
      </c>
      <c r="L82" s="15" t="s">
        <v>80</v>
      </c>
    </row>
    <row r="83" spans="2:12" x14ac:dyDescent="0.25">
      <c r="B83" s="10" t="s">
        <v>0</v>
      </c>
      <c r="C83" s="33">
        <v>0</v>
      </c>
      <c r="D83" s="33">
        <v>9</v>
      </c>
      <c r="E83" s="33">
        <v>6</v>
      </c>
      <c r="F83" s="33">
        <v>7</v>
      </c>
      <c r="G83" s="33">
        <v>3</v>
      </c>
      <c r="H83" s="56">
        <v>0</v>
      </c>
      <c r="L83" t="s">
        <v>81</v>
      </c>
    </row>
    <row r="84" spans="2:12" x14ac:dyDescent="0.25">
      <c r="B84" s="10" t="s">
        <v>1</v>
      </c>
      <c r="C84" s="33">
        <v>1</v>
      </c>
      <c r="D84" s="59">
        <v>0</v>
      </c>
      <c r="E84" s="33">
        <v>7</v>
      </c>
      <c r="F84" s="33">
        <v>0</v>
      </c>
      <c r="G84" s="33">
        <v>5</v>
      </c>
      <c r="H84" s="56">
        <v>3</v>
      </c>
      <c r="L84" t="s">
        <v>82</v>
      </c>
    </row>
    <row r="85" spans="2:12" x14ac:dyDescent="0.25">
      <c r="B85" s="10" t="s">
        <v>2</v>
      </c>
      <c r="C85" s="33">
        <v>3</v>
      </c>
      <c r="D85" s="33">
        <v>5</v>
      </c>
      <c r="E85" s="33">
        <v>6</v>
      </c>
      <c r="F85" s="33">
        <v>6</v>
      </c>
      <c r="G85" s="54">
        <v>0</v>
      </c>
      <c r="H85" s="56">
        <v>7</v>
      </c>
    </row>
    <row r="86" spans="2:12" x14ac:dyDescent="0.25">
      <c r="B86" s="10" t="s">
        <v>3</v>
      </c>
      <c r="C86" s="33">
        <v>1</v>
      </c>
      <c r="D86" s="33">
        <v>6</v>
      </c>
      <c r="E86" s="54">
        <v>0</v>
      </c>
      <c r="F86" s="33">
        <v>16</v>
      </c>
      <c r="G86" s="33">
        <v>10</v>
      </c>
      <c r="H86" s="56">
        <v>2</v>
      </c>
    </row>
    <row r="87" spans="2:12" x14ac:dyDescent="0.25">
      <c r="B87" s="10" t="s">
        <v>4</v>
      </c>
      <c r="C87" s="33">
        <v>7</v>
      </c>
      <c r="D87" s="54">
        <v>0</v>
      </c>
      <c r="E87" s="33">
        <v>3</v>
      </c>
      <c r="F87" s="33">
        <v>10</v>
      </c>
      <c r="G87" s="33">
        <v>1</v>
      </c>
      <c r="H87" s="56">
        <v>2</v>
      </c>
    </row>
    <row r="88" spans="2:12" x14ac:dyDescent="0.25">
      <c r="B88" s="11" t="s">
        <v>5</v>
      </c>
      <c r="C88" s="36">
        <v>1</v>
      </c>
      <c r="D88" s="36">
        <v>7</v>
      </c>
      <c r="E88" s="36">
        <v>2</v>
      </c>
      <c r="F88" s="36">
        <v>3</v>
      </c>
      <c r="G88" s="58">
        <v>0</v>
      </c>
      <c r="H88" s="57">
        <v>1</v>
      </c>
    </row>
    <row r="91" spans="2:12" x14ac:dyDescent="0.25">
      <c r="B91" s="9" t="s">
        <v>12</v>
      </c>
      <c r="C91" s="12" t="s">
        <v>6</v>
      </c>
      <c r="D91" s="12" t="s">
        <v>7</v>
      </c>
      <c r="E91" s="12" t="s">
        <v>8</v>
      </c>
      <c r="F91" s="12" t="s">
        <v>9</v>
      </c>
      <c r="G91" s="12" t="s">
        <v>10</v>
      </c>
      <c r="H91" s="13" t="s">
        <v>11</v>
      </c>
    </row>
    <row r="92" spans="2:12" x14ac:dyDescent="0.25">
      <c r="B92" s="10" t="s">
        <v>0</v>
      </c>
      <c r="C92" s="54">
        <v>0</v>
      </c>
      <c r="D92" s="33">
        <v>9</v>
      </c>
      <c r="E92" s="33">
        <v>6</v>
      </c>
      <c r="F92" s="33">
        <v>7</v>
      </c>
      <c r="G92" s="33">
        <v>3</v>
      </c>
      <c r="H92" s="60">
        <v>0</v>
      </c>
    </row>
    <row r="93" spans="2:12" x14ac:dyDescent="0.25">
      <c r="B93" s="10" t="s">
        <v>1</v>
      </c>
      <c r="C93" s="33">
        <v>1</v>
      </c>
      <c r="D93" s="59">
        <v>0</v>
      </c>
      <c r="E93" s="33">
        <v>7</v>
      </c>
      <c r="F93" s="54">
        <v>0</v>
      </c>
      <c r="G93" s="33">
        <v>5</v>
      </c>
      <c r="H93" s="56">
        <v>3</v>
      </c>
    </row>
    <row r="94" spans="2:12" x14ac:dyDescent="0.25">
      <c r="B94" s="10" t="s">
        <v>2</v>
      </c>
      <c r="C94" s="33">
        <v>3</v>
      </c>
      <c r="D94" s="33">
        <v>5</v>
      </c>
      <c r="E94" s="33">
        <v>6</v>
      </c>
      <c r="F94" s="33">
        <v>6</v>
      </c>
      <c r="G94" s="54">
        <v>0</v>
      </c>
      <c r="H94" s="56">
        <v>7</v>
      </c>
    </row>
    <row r="95" spans="2:12" x14ac:dyDescent="0.25">
      <c r="B95" s="10" t="s">
        <v>3</v>
      </c>
      <c r="C95" s="33">
        <v>1</v>
      </c>
      <c r="D95" s="33">
        <v>6</v>
      </c>
      <c r="E95" s="54">
        <v>0</v>
      </c>
      <c r="F95" s="33">
        <v>16</v>
      </c>
      <c r="G95" s="33">
        <v>10</v>
      </c>
      <c r="H95" s="56">
        <v>2</v>
      </c>
    </row>
    <row r="96" spans="2:12" x14ac:dyDescent="0.25">
      <c r="B96" s="10" t="s">
        <v>4</v>
      </c>
      <c r="C96" s="33">
        <v>7</v>
      </c>
      <c r="D96" s="54">
        <v>0</v>
      </c>
      <c r="E96" s="33">
        <v>3</v>
      </c>
      <c r="F96" s="33">
        <v>10</v>
      </c>
      <c r="G96" s="33">
        <v>1</v>
      </c>
      <c r="H96" s="56">
        <v>2</v>
      </c>
    </row>
    <row r="97" spans="2:12" x14ac:dyDescent="0.25">
      <c r="B97" s="11" t="s">
        <v>5</v>
      </c>
      <c r="C97" s="36">
        <v>1</v>
      </c>
      <c r="D97" s="36">
        <v>7</v>
      </c>
      <c r="E97" s="36">
        <v>2</v>
      </c>
      <c r="F97" s="36">
        <v>3</v>
      </c>
      <c r="G97" s="58">
        <v>0</v>
      </c>
      <c r="H97" s="53">
        <v>1</v>
      </c>
    </row>
    <row r="100" spans="2:12" x14ac:dyDescent="0.25">
      <c r="B100" s="9" t="s">
        <v>12</v>
      </c>
      <c r="C100" s="12" t="s">
        <v>6</v>
      </c>
      <c r="D100" s="12" t="s">
        <v>7</v>
      </c>
      <c r="E100" s="12" t="s">
        <v>8</v>
      </c>
      <c r="F100" s="12" t="s">
        <v>9</v>
      </c>
      <c r="G100" s="12" t="s">
        <v>10</v>
      </c>
      <c r="H100" s="13" t="s">
        <v>11</v>
      </c>
      <c r="L100" s="15" t="s">
        <v>83</v>
      </c>
    </row>
    <row r="101" spans="2:12" x14ac:dyDescent="0.25">
      <c r="B101" s="10" t="s">
        <v>0</v>
      </c>
      <c r="C101" s="63">
        <v>0</v>
      </c>
      <c r="D101" s="64">
        <v>9</v>
      </c>
      <c r="E101" s="64">
        <v>6</v>
      </c>
      <c r="F101" s="64">
        <v>7</v>
      </c>
      <c r="G101" s="64">
        <v>3</v>
      </c>
      <c r="H101" s="65">
        <v>0</v>
      </c>
      <c r="L101" t="s">
        <v>84</v>
      </c>
    </row>
    <row r="102" spans="2:12" x14ac:dyDescent="0.25">
      <c r="B102" s="10" t="s">
        <v>1</v>
      </c>
      <c r="C102" s="64">
        <v>1</v>
      </c>
      <c r="D102" s="66">
        <v>0</v>
      </c>
      <c r="E102" s="64">
        <v>7</v>
      </c>
      <c r="F102" s="63">
        <v>0</v>
      </c>
      <c r="G102" s="64">
        <v>5</v>
      </c>
      <c r="H102" s="67">
        <v>3</v>
      </c>
      <c r="L102" t="s">
        <v>85</v>
      </c>
    </row>
    <row r="103" spans="2:12" x14ac:dyDescent="0.25">
      <c r="B103" s="10" t="s">
        <v>2</v>
      </c>
      <c r="C103" s="33">
        <v>3</v>
      </c>
      <c r="D103" s="33">
        <v>5</v>
      </c>
      <c r="E103" s="33">
        <v>6</v>
      </c>
      <c r="F103" s="33">
        <v>6</v>
      </c>
      <c r="G103" s="63">
        <v>0</v>
      </c>
      <c r="H103" s="56">
        <v>7</v>
      </c>
      <c r="I103" s="62"/>
      <c r="L103" t="s">
        <v>86</v>
      </c>
    </row>
    <row r="104" spans="2:12" x14ac:dyDescent="0.25">
      <c r="B104" s="10" t="s">
        <v>3</v>
      </c>
      <c r="C104" s="64">
        <v>1</v>
      </c>
      <c r="D104" s="64">
        <v>6</v>
      </c>
      <c r="E104" s="63">
        <v>0</v>
      </c>
      <c r="F104" s="64">
        <v>16</v>
      </c>
      <c r="G104" s="64">
        <v>10</v>
      </c>
      <c r="H104" s="67">
        <v>2</v>
      </c>
      <c r="I104" s="48"/>
      <c r="L104" t="s">
        <v>87</v>
      </c>
    </row>
    <row r="105" spans="2:12" x14ac:dyDescent="0.25">
      <c r="B105" s="10" t="s">
        <v>4</v>
      </c>
      <c r="C105" s="64">
        <v>7</v>
      </c>
      <c r="D105" s="63">
        <v>0</v>
      </c>
      <c r="E105" s="64">
        <v>3</v>
      </c>
      <c r="F105" s="64">
        <v>10</v>
      </c>
      <c r="G105" s="64">
        <v>1</v>
      </c>
      <c r="H105" s="67">
        <v>2</v>
      </c>
      <c r="I105" s="48"/>
    </row>
    <row r="106" spans="2:12" x14ac:dyDescent="0.25">
      <c r="B106" s="11" t="s">
        <v>5</v>
      </c>
      <c r="C106" s="36">
        <v>1</v>
      </c>
      <c r="D106" s="36">
        <v>7</v>
      </c>
      <c r="E106" s="36">
        <v>2</v>
      </c>
      <c r="F106" s="36">
        <v>3</v>
      </c>
      <c r="G106" s="68">
        <v>0</v>
      </c>
      <c r="H106" s="57">
        <v>1</v>
      </c>
      <c r="I106" s="62"/>
      <c r="L106" t="s">
        <v>89</v>
      </c>
    </row>
    <row r="107" spans="2:12" x14ac:dyDescent="0.25">
      <c r="G107" s="62"/>
      <c r="L107" t="s">
        <v>90</v>
      </c>
    </row>
    <row r="108" spans="2:12" x14ac:dyDescent="0.25">
      <c r="L108" t="s">
        <v>91</v>
      </c>
    </row>
    <row r="109" spans="2:12" x14ac:dyDescent="0.25">
      <c r="B109" s="9" t="s">
        <v>12</v>
      </c>
      <c r="C109" s="12" t="s">
        <v>6</v>
      </c>
      <c r="D109" s="12" t="s">
        <v>7</v>
      </c>
      <c r="E109" s="12" t="s">
        <v>8</v>
      </c>
      <c r="F109" s="12" t="s">
        <v>9</v>
      </c>
      <c r="G109" s="12" t="s">
        <v>10</v>
      </c>
      <c r="H109" s="13" t="s">
        <v>11</v>
      </c>
    </row>
    <row r="110" spans="2:12" x14ac:dyDescent="0.25">
      <c r="B110" s="10" t="s">
        <v>0</v>
      </c>
      <c r="C110" s="63">
        <v>0</v>
      </c>
      <c r="D110" s="64">
        <v>9</v>
      </c>
      <c r="E110" s="64">
        <v>6</v>
      </c>
      <c r="F110" s="64">
        <v>7</v>
      </c>
      <c r="G110" s="64">
        <v>3</v>
      </c>
      <c r="H110" s="65">
        <v>0</v>
      </c>
      <c r="L110" t="s">
        <v>92</v>
      </c>
    </row>
    <row r="111" spans="2:12" x14ac:dyDescent="0.25">
      <c r="B111" s="10" t="s">
        <v>1</v>
      </c>
      <c r="C111" s="64">
        <v>1</v>
      </c>
      <c r="D111" s="66">
        <v>0</v>
      </c>
      <c r="E111" s="64">
        <v>7</v>
      </c>
      <c r="F111" s="63">
        <v>0</v>
      </c>
      <c r="G111" s="64">
        <v>5</v>
      </c>
      <c r="H111" s="67">
        <v>3</v>
      </c>
      <c r="L111" t="s">
        <v>88</v>
      </c>
    </row>
    <row r="112" spans="2:12" x14ac:dyDescent="0.25">
      <c r="B112" s="10" t="s">
        <v>2</v>
      </c>
      <c r="C112" s="33">
        <v>3</v>
      </c>
      <c r="D112" s="33">
        <v>5</v>
      </c>
      <c r="E112" s="33">
        <v>6</v>
      </c>
      <c r="F112" s="33">
        <v>6</v>
      </c>
      <c r="G112" s="63">
        <v>0</v>
      </c>
      <c r="H112" s="56">
        <v>7</v>
      </c>
      <c r="I112" s="62"/>
    </row>
    <row r="113" spans="2:12" x14ac:dyDescent="0.25">
      <c r="B113" s="10" t="s">
        <v>3</v>
      </c>
      <c r="C113" s="64">
        <v>1</v>
      </c>
      <c r="D113" s="64">
        <v>6</v>
      </c>
      <c r="E113" s="63">
        <v>0</v>
      </c>
      <c r="F113" s="64">
        <v>16</v>
      </c>
      <c r="G113" s="64">
        <v>10</v>
      </c>
      <c r="H113" s="67">
        <v>2</v>
      </c>
    </row>
    <row r="114" spans="2:12" x14ac:dyDescent="0.25">
      <c r="B114" s="10" t="s">
        <v>4</v>
      </c>
      <c r="C114" s="64">
        <v>7</v>
      </c>
      <c r="D114" s="63">
        <v>0</v>
      </c>
      <c r="E114" s="64">
        <v>3</v>
      </c>
      <c r="F114" s="64">
        <v>10</v>
      </c>
      <c r="G114" s="64">
        <v>1</v>
      </c>
      <c r="H114" s="67">
        <v>2</v>
      </c>
    </row>
    <row r="115" spans="2:12" x14ac:dyDescent="0.25">
      <c r="B115" s="11" t="s">
        <v>5</v>
      </c>
      <c r="C115" s="36">
        <v>1</v>
      </c>
      <c r="D115" s="36">
        <v>7</v>
      </c>
      <c r="E115" s="36">
        <v>2</v>
      </c>
      <c r="F115" s="36">
        <v>3</v>
      </c>
      <c r="G115" s="68">
        <v>0</v>
      </c>
      <c r="H115" s="57">
        <v>1</v>
      </c>
      <c r="I115" s="62"/>
    </row>
    <row r="116" spans="2:12" x14ac:dyDescent="0.25">
      <c r="G116" s="62"/>
    </row>
    <row r="117" spans="2:12" x14ac:dyDescent="0.25">
      <c r="H117" s="51" t="s">
        <v>75</v>
      </c>
      <c r="I117" s="52">
        <f>MIN(C112:F112,H112,C115:F115,H115)</f>
        <v>1</v>
      </c>
    </row>
    <row r="119" spans="2:12" x14ac:dyDescent="0.25">
      <c r="B119" s="9" t="s">
        <v>12</v>
      </c>
      <c r="C119" s="12" t="s">
        <v>6</v>
      </c>
      <c r="D119" s="12" t="s">
        <v>7</v>
      </c>
      <c r="E119" s="12" t="s">
        <v>8</v>
      </c>
      <c r="F119" s="12" t="s">
        <v>9</v>
      </c>
      <c r="G119" s="12" t="s">
        <v>10</v>
      </c>
      <c r="H119" s="13" t="s">
        <v>11</v>
      </c>
      <c r="L119" t="s">
        <v>93</v>
      </c>
    </row>
    <row r="120" spans="2:12" x14ac:dyDescent="0.25">
      <c r="B120" s="10" t="s">
        <v>0</v>
      </c>
      <c r="C120" s="63">
        <f>C110-$I$117</f>
        <v>-1</v>
      </c>
      <c r="D120" s="64">
        <v>9</v>
      </c>
      <c r="E120" s="64">
        <v>6</v>
      </c>
      <c r="F120" s="64">
        <v>7</v>
      </c>
      <c r="G120" s="64">
        <v>3</v>
      </c>
      <c r="H120" s="65">
        <v>0</v>
      </c>
    </row>
    <row r="121" spans="2:12" x14ac:dyDescent="0.25">
      <c r="B121" s="10" t="s">
        <v>1</v>
      </c>
      <c r="C121" s="64">
        <v>1</v>
      </c>
      <c r="D121" s="66">
        <v>0</v>
      </c>
      <c r="E121" s="64">
        <v>7</v>
      </c>
      <c r="F121" s="63">
        <v>0</v>
      </c>
      <c r="G121" s="64">
        <v>5</v>
      </c>
      <c r="H121" s="67">
        <v>3</v>
      </c>
    </row>
    <row r="122" spans="2:12" x14ac:dyDescent="0.25">
      <c r="B122" s="10" t="s">
        <v>2</v>
      </c>
      <c r="C122" s="33">
        <f>C112-$I$117</f>
        <v>2</v>
      </c>
      <c r="D122" s="33">
        <f t="shared" ref="D122:H122" si="16">D112-$I$117</f>
        <v>4</v>
      </c>
      <c r="E122" s="33">
        <f t="shared" si="16"/>
        <v>5</v>
      </c>
      <c r="F122" s="33">
        <f t="shared" si="16"/>
        <v>5</v>
      </c>
      <c r="G122" s="63">
        <f t="shared" si="16"/>
        <v>-1</v>
      </c>
      <c r="H122" s="56">
        <f t="shared" si="16"/>
        <v>6</v>
      </c>
      <c r="I122" s="62"/>
    </row>
    <row r="123" spans="2:12" x14ac:dyDescent="0.25">
      <c r="B123" s="10" t="s">
        <v>3</v>
      </c>
      <c r="C123" s="64">
        <v>1</v>
      </c>
      <c r="D123" s="64">
        <v>6</v>
      </c>
      <c r="E123" s="63">
        <v>0</v>
      </c>
      <c r="F123" s="64">
        <v>16</v>
      </c>
      <c r="G123" s="64">
        <v>10</v>
      </c>
      <c r="H123" s="67">
        <v>2</v>
      </c>
    </row>
    <row r="124" spans="2:12" x14ac:dyDescent="0.25">
      <c r="B124" s="10" t="s">
        <v>4</v>
      </c>
      <c r="C124" s="64">
        <v>7</v>
      </c>
      <c r="D124" s="63">
        <v>0</v>
      </c>
      <c r="E124" s="64">
        <v>3</v>
      </c>
      <c r="F124" s="64">
        <v>10</v>
      </c>
      <c r="G124" s="64">
        <v>1</v>
      </c>
      <c r="H124" s="67">
        <v>2</v>
      </c>
    </row>
    <row r="125" spans="2:12" x14ac:dyDescent="0.25">
      <c r="B125" s="11" t="s">
        <v>5</v>
      </c>
      <c r="C125" s="36">
        <f t="shared" ref="C125:H125" si="17">C115-$I$117</f>
        <v>0</v>
      </c>
      <c r="D125" s="36">
        <f t="shared" si="17"/>
        <v>6</v>
      </c>
      <c r="E125" s="36">
        <f t="shared" si="17"/>
        <v>1</v>
      </c>
      <c r="F125" s="36">
        <f t="shared" si="17"/>
        <v>2</v>
      </c>
      <c r="G125" s="68">
        <f t="shared" si="17"/>
        <v>-1</v>
      </c>
      <c r="H125" s="57">
        <f t="shared" si="17"/>
        <v>0</v>
      </c>
      <c r="I125" s="62"/>
    </row>
    <row r="126" spans="2:12" x14ac:dyDescent="0.25">
      <c r="G126" s="62"/>
    </row>
    <row r="128" spans="2:12" x14ac:dyDescent="0.25">
      <c r="B128" s="9" t="s">
        <v>12</v>
      </c>
      <c r="C128" s="12" t="s">
        <v>6</v>
      </c>
      <c r="D128" s="12" t="s">
        <v>7</v>
      </c>
      <c r="E128" s="12" t="s">
        <v>8</v>
      </c>
      <c r="F128" s="12" t="s">
        <v>9</v>
      </c>
      <c r="G128" s="12" t="s">
        <v>10</v>
      </c>
      <c r="H128" s="13" t="s">
        <v>11</v>
      </c>
      <c r="L128" t="s">
        <v>94</v>
      </c>
    </row>
    <row r="129" spans="2:12" x14ac:dyDescent="0.25">
      <c r="B129" s="10" t="s">
        <v>0</v>
      </c>
      <c r="C129" s="63">
        <v>-1</v>
      </c>
      <c r="D129" s="64">
        <v>9</v>
      </c>
      <c r="E129" s="64">
        <v>6</v>
      </c>
      <c r="F129" s="64">
        <v>7</v>
      </c>
      <c r="G129" s="64">
        <f>G120+$I$117</f>
        <v>4</v>
      </c>
      <c r="H129" s="65">
        <v>0</v>
      </c>
    </row>
    <row r="130" spans="2:12" x14ac:dyDescent="0.25">
      <c r="B130" s="10" t="s">
        <v>1</v>
      </c>
      <c r="C130" s="64">
        <v>1</v>
      </c>
      <c r="D130" s="66">
        <v>0</v>
      </c>
      <c r="E130" s="64">
        <v>7</v>
      </c>
      <c r="F130" s="63">
        <v>0</v>
      </c>
      <c r="G130" s="64">
        <f t="shared" ref="G130:G134" si="18">G121+$I$117</f>
        <v>6</v>
      </c>
      <c r="H130" s="67">
        <v>3</v>
      </c>
    </row>
    <row r="131" spans="2:12" x14ac:dyDescent="0.25">
      <c r="B131" s="10" t="s">
        <v>2</v>
      </c>
      <c r="C131" s="33">
        <v>2</v>
      </c>
      <c r="D131" s="33">
        <v>4</v>
      </c>
      <c r="E131" s="33">
        <v>5</v>
      </c>
      <c r="F131" s="33">
        <v>5</v>
      </c>
      <c r="G131" s="63">
        <f t="shared" si="18"/>
        <v>0</v>
      </c>
      <c r="H131" s="56">
        <v>6</v>
      </c>
      <c r="I131" s="62"/>
    </row>
    <row r="132" spans="2:12" x14ac:dyDescent="0.25">
      <c r="B132" s="10" t="s">
        <v>3</v>
      </c>
      <c r="C132" s="64">
        <v>1</v>
      </c>
      <c r="D132" s="64">
        <v>6</v>
      </c>
      <c r="E132" s="63">
        <v>0</v>
      </c>
      <c r="F132" s="64">
        <v>16</v>
      </c>
      <c r="G132" s="64">
        <f t="shared" si="18"/>
        <v>11</v>
      </c>
      <c r="H132" s="67">
        <v>2</v>
      </c>
    </row>
    <row r="133" spans="2:12" x14ac:dyDescent="0.25">
      <c r="B133" s="10" t="s">
        <v>4</v>
      </c>
      <c r="C133" s="64">
        <v>7</v>
      </c>
      <c r="D133" s="63">
        <v>0</v>
      </c>
      <c r="E133" s="64">
        <v>3</v>
      </c>
      <c r="F133" s="64">
        <v>10</v>
      </c>
      <c r="G133" s="64">
        <f t="shared" si="18"/>
        <v>2</v>
      </c>
      <c r="H133" s="67">
        <v>2</v>
      </c>
    </row>
    <row r="134" spans="2:12" x14ac:dyDescent="0.25">
      <c r="B134" s="11" t="s">
        <v>5</v>
      </c>
      <c r="C134" s="36">
        <v>0</v>
      </c>
      <c r="D134" s="36">
        <v>6</v>
      </c>
      <c r="E134" s="36">
        <v>1</v>
      </c>
      <c r="F134" s="36">
        <v>2</v>
      </c>
      <c r="G134" s="68">
        <f t="shared" si="18"/>
        <v>0</v>
      </c>
      <c r="H134" s="57">
        <v>0</v>
      </c>
      <c r="I134" s="62"/>
    </row>
    <row r="135" spans="2:12" x14ac:dyDescent="0.25">
      <c r="G135" s="62"/>
    </row>
    <row r="137" spans="2:12" x14ac:dyDescent="0.25">
      <c r="B137" s="9" t="s">
        <v>12</v>
      </c>
      <c r="C137" s="12" t="s">
        <v>6</v>
      </c>
      <c r="D137" s="12" t="s">
        <v>7</v>
      </c>
      <c r="E137" s="12" t="s">
        <v>8</v>
      </c>
      <c r="F137" s="12" t="s">
        <v>9</v>
      </c>
      <c r="G137" s="12" t="s">
        <v>10</v>
      </c>
      <c r="H137" s="13" t="s">
        <v>11</v>
      </c>
      <c r="L137" t="s">
        <v>95</v>
      </c>
    </row>
    <row r="138" spans="2:12" x14ac:dyDescent="0.25">
      <c r="B138" s="10" t="s">
        <v>0</v>
      </c>
      <c r="C138" s="71">
        <v>-1</v>
      </c>
      <c r="D138" s="71">
        <v>9</v>
      </c>
      <c r="E138" s="71">
        <v>6</v>
      </c>
      <c r="F138" s="71">
        <v>7</v>
      </c>
      <c r="G138" s="71">
        <v>4</v>
      </c>
      <c r="H138" s="78">
        <v>0</v>
      </c>
    </row>
    <row r="139" spans="2:12" x14ac:dyDescent="0.25">
      <c r="B139" s="10" t="s">
        <v>1</v>
      </c>
      <c r="C139" s="71">
        <v>1</v>
      </c>
      <c r="D139" s="73">
        <v>0</v>
      </c>
      <c r="E139" s="71">
        <v>7</v>
      </c>
      <c r="F139" s="70">
        <v>0</v>
      </c>
      <c r="G139" s="71">
        <v>6</v>
      </c>
      <c r="H139" s="74">
        <v>3</v>
      </c>
    </row>
    <row r="140" spans="2:12" x14ac:dyDescent="0.25">
      <c r="B140" s="10" t="s">
        <v>2</v>
      </c>
      <c r="C140" s="71">
        <v>2</v>
      </c>
      <c r="D140" s="71">
        <v>4</v>
      </c>
      <c r="E140" s="71">
        <v>5</v>
      </c>
      <c r="F140" s="71">
        <v>5</v>
      </c>
      <c r="G140" s="70">
        <v>0</v>
      </c>
      <c r="H140" s="74">
        <v>6</v>
      </c>
    </row>
    <row r="141" spans="2:12" x14ac:dyDescent="0.25">
      <c r="B141" s="10" t="s">
        <v>3</v>
      </c>
      <c r="C141" s="71">
        <v>1</v>
      </c>
      <c r="D141" s="71">
        <v>6</v>
      </c>
      <c r="E141" s="70">
        <v>0</v>
      </c>
      <c r="F141" s="71">
        <v>16</v>
      </c>
      <c r="G141" s="71">
        <v>11</v>
      </c>
      <c r="H141" s="74">
        <v>2</v>
      </c>
    </row>
    <row r="142" spans="2:12" x14ac:dyDescent="0.25">
      <c r="B142" s="10" t="s">
        <v>4</v>
      </c>
      <c r="C142" s="71">
        <v>7</v>
      </c>
      <c r="D142" s="70">
        <v>0</v>
      </c>
      <c r="E142" s="71">
        <v>3</v>
      </c>
      <c r="F142" s="71">
        <v>10</v>
      </c>
      <c r="G142" s="71">
        <v>2</v>
      </c>
      <c r="H142" s="74">
        <v>2</v>
      </c>
    </row>
    <row r="143" spans="2:12" x14ac:dyDescent="0.25">
      <c r="B143" s="11" t="s">
        <v>5</v>
      </c>
      <c r="C143" s="80">
        <v>0</v>
      </c>
      <c r="D143" s="75">
        <v>6</v>
      </c>
      <c r="E143" s="75">
        <v>1</v>
      </c>
      <c r="F143" s="75">
        <v>2</v>
      </c>
      <c r="G143" s="76">
        <v>0</v>
      </c>
      <c r="H143" s="79">
        <v>0</v>
      </c>
    </row>
    <row r="146" spans="2:17" x14ac:dyDescent="0.25">
      <c r="B146" s="9" t="s">
        <v>21</v>
      </c>
      <c r="C146" s="12" t="s">
        <v>6</v>
      </c>
      <c r="D146" s="12" t="s">
        <v>7</v>
      </c>
      <c r="E146" s="12" t="s">
        <v>8</v>
      </c>
      <c r="F146" s="12" t="s">
        <v>9</v>
      </c>
      <c r="G146" s="12" t="s">
        <v>10</v>
      </c>
      <c r="H146" s="13" t="s">
        <v>11</v>
      </c>
      <c r="I146" s="9" t="s">
        <v>22</v>
      </c>
      <c r="K146" s="9" t="s">
        <v>12</v>
      </c>
      <c r="L146" s="12" t="s">
        <v>6</v>
      </c>
      <c r="M146" s="12" t="s">
        <v>7</v>
      </c>
      <c r="N146" s="12" t="s">
        <v>8</v>
      </c>
      <c r="O146" s="12" t="s">
        <v>9</v>
      </c>
      <c r="P146" s="12" t="s">
        <v>10</v>
      </c>
      <c r="Q146" s="13" t="s">
        <v>11</v>
      </c>
    </row>
    <row r="147" spans="2:17" x14ac:dyDescent="0.25">
      <c r="B147" s="10" t="s">
        <v>0</v>
      </c>
      <c r="C147" s="33"/>
      <c r="D147" s="33"/>
      <c r="E147" s="33"/>
      <c r="F147" s="33"/>
      <c r="G147" s="33"/>
      <c r="H147" s="56">
        <v>1</v>
      </c>
      <c r="I147" s="17">
        <f>SUM(C147:H147)</f>
        <v>1</v>
      </c>
      <c r="K147" s="10" t="s">
        <v>0</v>
      </c>
      <c r="L147" s="5">
        <v>13</v>
      </c>
      <c r="M147" s="5">
        <v>22</v>
      </c>
      <c r="N147" s="5">
        <v>19</v>
      </c>
      <c r="O147" s="5">
        <v>21</v>
      </c>
      <c r="P147" s="5">
        <v>16</v>
      </c>
      <c r="Q147" s="6">
        <v>20</v>
      </c>
    </row>
    <row r="148" spans="2:17" x14ac:dyDescent="0.25">
      <c r="B148" s="10" t="s">
        <v>1</v>
      </c>
      <c r="C148" s="33"/>
      <c r="D148" s="33"/>
      <c r="E148" s="33"/>
      <c r="F148" s="33">
        <v>1</v>
      </c>
      <c r="G148" s="33"/>
      <c r="H148" s="56"/>
      <c r="I148" s="17">
        <f t="shared" ref="I148:I152" si="19">SUM(C148:H148)</f>
        <v>1</v>
      </c>
      <c r="K148" s="10" t="s">
        <v>1</v>
      </c>
      <c r="L148" s="5">
        <v>18</v>
      </c>
      <c r="M148" s="5">
        <v>17</v>
      </c>
      <c r="N148" s="5">
        <v>24</v>
      </c>
      <c r="O148" s="5">
        <v>18</v>
      </c>
      <c r="P148" s="5">
        <v>22</v>
      </c>
      <c r="Q148" s="6">
        <v>27</v>
      </c>
    </row>
    <row r="149" spans="2:17" x14ac:dyDescent="0.25">
      <c r="B149" s="10" t="s">
        <v>2</v>
      </c>
      <c r="C149" s="33"/>
      <c r="D149" s="33"/>
      <c r="E149" s="33"/>
      <c r="F149" s="33"/>
      <c r="G149" s="33">
        <v>1</v>
      </c>
      <c r="H149" s="56"/>
      <c r="I149" s="17">
        <f t="shared" si="19"/>
        <v>1</v>
      </c>
      <c r="K149" s="10" t="s">
        <v>2</v>
      </c>
      <c r="L149" s="5">
        <v>20</v>
      </c>
      <c r="M149" s="5">
        <v>22</v>
      </c>
      <c r="N149" s="5">
        <v>23</v>
      </c>
      <c r="O149" s="5">
        <v>24</v>
      </c>
      <c r="P149" s="5">
        <v>17</v>
      </c>
      <c r="Q149" s="6">
        <v>31</v>
      </c>
    </row>
    <row r="150" spans="2:17" x14ac:dyDescent="0.25">
      <c r="B150" s="10" t="s">
        <v>3</v>
      </c>
      <c r="C150" s="33"/>
      <c r="D150" s="33"/>
      <c r="E150" s="33">
        <v>1</v>
      </c>
      <c r="F150" s="33"/>
      <c r="G150" s="33"/>
      <c r="H150" s="56"/>
      <c r="I150" s="17">
        <f t="shared" si="19"/>
        <v>1</v>
      </c>
      <c r="K150" s="10" t="s">
        <v>3</v>
      </c>
      <c r="L150" s="5">
        <v>14</v>
      </c>
      <c r="M150" s="5">
        <v>19</v>
      </c>
      <c r="N150" s="5">
        <v>13</v>
      </c>
      <c r="O150" s="5">
        <v>30</v>
      </c>
      <c r="P150" s="5">
        <v>23</v>
      </c>
      <c r="Q150" s="6">
        <v>22</v>
      </c>
    </row>
    <row r="151" spans="2:17" x14ac:dyDescent="0.25">
      <c r="B151" s="10" t="s">
        <v>4</v>
      </c>
      <c r="C151" s="33"/>
      <c r="D151" s="33">
        <v>1</v>
      </c>
      <c r="E151" s="33"/>
      <c r="F151" s="33"/>
      <c r="G151" s="33"/>
      <c r="H151" s="56"/>
      <c r="I151" s="17">
        <f t="shared" si="19"/>
        <v>1</v>
      </c>
      <c r="K151" s="10" t="s">
        <v>4</v>
      </c>
      <c r="L151" s="5">
        <v>21</v>
      </c>
      <c r="M151" s="5">
        <v>14</v>
      </c>
      <c r="N151" s="5">
        <v>17</v>
      </c>
      <c r="O151" s="5">
        <v>25</v>
      </c>
      <c r="P151" s="5">
        <v>15</v>
      </c>
      <c r="Q151" s="6">
        <v>23</v>
      </c>
    </row>
    <row r="152" spans="2:17" x14ac:dyDescent="0.25">
      <c r="B152" s="11" t="s">
        <v>5</v>
      </c>
      <c r="C152" s="36">
        <v>1</v>
      </c>
      <c r="D152" s="36"/>
      <c r="E152" s="36"/>
      <c r="F152" s="36"/>
      <c r="G152" s="36"/>
      <c r="H152" s="57"/>
      <c r="I152" s="18">
        <f t="shared" si="19"/>
        <v>1</v>
      </c>
      <c r="K152" s="11" t="s">
        <v>5</v>
      </c>
      <c r="L152" s="7">
        <v>17</v>
      </c>
      <c r="M152" s="7">
        <v>23</v>
      </c>
      <c r="N152" s="7">
        <v>18</v>
      </c>
      <c r="O152" s="7">
        <v>20</v>
      </c>
      <c r="P152" s="7">
        <v>16</v>
      </c>
      <c r="Q152" s="8">
        <v>24</v>
      </c>
    </row>
    <row r="153" spans="2:17" x14ac:dyDescent="0.25">
      <c r="B153" s="16" t="s">
        <v>22</v>
      </c>
      <c r="C153" s="3">
        <f>SUM(C147:C152)</f>
        <v>1</v>
      </c>
      <c r="D153" s="3">
        <f t="shared" ref="D153:H153" si="20">SUM(D147:D152)</f>
        <v>1</v>
      </c>
      <c r="E153" s="3">
        <f t="shared" si="20"/>
        <v>1</v>
      </c>
      <c r="F153" s="3">
        <f t="shared" si="20"/>
        <v>1</v>
      </c>
      <c r="G153" s="3">
        <f t="shared" si="20"/>
        <v>1</v>
      </c>
      <c r="H153" s="4">
        <f t="shared" si="20"/>
        <v>1</v>
      </c>
      <c r="I153" s="19">
        <f>SUMPRODUCT(C147:H152,L147:Q152)</f>
        <v>99</v>
      </c>
    </row>
    <row r="155" spans="2:17" x14ac:dyDescent="0.25">
      <c r="B155" s="14" t="s">
        <v>23</v>
      </c>
      <c r="C155">
        <f>I153</f>
        <v>99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3C6C-586D-42BF-9A70-5F149F955358}">
  <dimension ref="B2:P137"/>
  <sheetViews>
    <sheetView workbookViewId="0"/>
  </sheetViews>
  <sheetFormatPr defaultRowHeight="15" x14ac:dyDescent="0.25"/>
  <cols>
    <col min="9" max="9" width="3.7109375" customWidth="1"/>
  </cols>
  <sheetData>
    <row r="2" spans="2:7" x14ac:dyDescent="0.25">
      <c r="B2" s="9" t="s">
        <v>12</v>
      </c>
      <c r="C2" s="12" t="s">
        <v>26</v>
      </c>
      <c r="D2" s="12" t="s">
        <v>27</v>
      </c>
      <c r="E2" s="13" t="s">
        <v>28</v>
      </c>
    </row>
    <row r="3" spans="2:7" x14ac:dyDescent="0.25">
      <c r="B3" s="24">
        <v>1</v>
      </c>
      <c r="C3" s="5">
        <v>2</v>
      </c>
      <c r="D3" s="5">
        <v>3</v>
      </c>
      <c r="E3" s="6">
        <v>4</v>
      </c>
    </row>
    <row r="4" spans="2:7" x14ac:dyDescent="0.25">
      <c r="B4" s="24">
        <v>2</v>
      </c>
      <c r="C4" s="5">
        <v>7</v>
      </c>
      <c r="D4" s="5">
        <v>6</v>
      </c>
      <c r="E4" s="6">
        <v>4</v>
      </c>
    </row>
    <row r="5" spans="2:7" x14ac:dyDescent="0.25">
      <c r="B5" s="24">
        <v>3</v>
      </c>
      <c r="C5" s="5">
        <v>3</v>
      </c>
      <c r="D5" s="5">
        <v>5</v>
      </c>
      <c r="E5" s="6">
        <v>8</v>
      </c>
    </row>
    <row r="6" spans="2:7" x14ac:dyDescent="0.25">
      <c r="B6" s="24">
        <v>4</v>
      </c>
      <c r="C6" s="5">
        <v>4</v>
      </c>
      <c r="D6" s="5">
        <v>6</v>
      </c>
      <c r="E6" s="6">
        <v>5</v>
      </c>
    </row>
    <row r="7" spans="2:7" x14ac:dyDescent="0.25">
      <c r="B7" s="25">
        <v>5</v>
      </c>
      <c r="C7" s="7">
        <v>4</v>
      </c>
      <c r="D7" s="7">
        <v>6</v>
      </c>
      <c r="E7" s="8">
        <v>3</v>
      </c>
    </row>
    <row r="9" spans="2:7" x14ac:dyDescent="0.25">
      <c r="B9" t="s">
        <v>29</v>
      </c>
    </row>
    <row r="12" spans="2:7" x14ac:dyDescent="0.25">
      <c r="B12" s="9" t="s">
        <v>12</v>
      </c>
      <c r="C12" s="12" t="s">
        <v>26</v>
      </c>
      <c r="D12" s="12" t="s">
        <v>27</v>
      </c>
      <c r="E12" s="12" t="s">
        <v>28</v>
      </c>
      <c r="F12" s="26" t="s">
        <v>30</v>
      </c>
      <c r="G12" s="27" t="s">
        <v>31</v>
      </c>
    </row>
    <row r="13" spans="2:7" x14ac:dyDescent="0.25">
      <c r="B13" s="24">
        <v>1</v>
      </c>
      <c r="C13" s="5">
        <v>2</v>
      </c>
      <c r="D13" s="5">
        <v>3</v>
      </c>
      <c r="E13" s="5">
        <v>4</v>
      </c>
      <c r="F13" s="28">
        <v>0</v>
      </c>
      <c r="G13" s="29">
        <v>0</v>
      </c>
    </row>
    <row r="14" spans="2:7" x14ac:dyDescent="0.25">
      <c r="B14" s="24">
        <v>2</v>
      </c>
      <c r="C14" s="5">
        <v>7</v>
      </c>
      <c r="D14" s="5">
        <v>6</v>
      </c>
      <c r="E14" s="5">
        <v>4</v>
      </c>
      <c r="F14" s="30">
        <v>0</v>
      </c>
      <c r="G14" s="29">
        <v>0</v>
      </c>
    </row>
    <row r="15" spans="2:7" x14ac:dyDescent="0.25">
      <c r="B15" s="24">
        <v>3</v>
      </c>
      <c r="C15" s="5">
        <v>3</v>
      </c>
      <c r="D15" s="5">
        <v>5</v>
      </c>
      <c r="E15" s="5">
        <v>8</v>
      </c>
      <c r="F15" s="30">
        <v>0</v>
      </c>
      <c r="G15" s="29">
        <v>0</v>
      </c>
    </row>
    <row r="16" spans="2:7" x14ac:dyDescent="0.25">
      <c r="B16" s="24">
        <v>4</v>
      </c>
      <c r="C16" s="5">
        <v>4</v>
      </c>
      <c r="D16" s="5">
        <v>6</v>
      </c>
      <c r="E16" s="5">
        <v>5</v>
      </c>
      <c r="F16" s="30">
        <v>0</v>
      </c>
      <c r="G16" s="29">
        <v>0</v>
      </c>
    </row>
    <row r="17" spans="2:12" x14ac:dyDescent="0.25">
      <c r="B17" s="25">
        <v>5</v>
      </c>
      <c r="C17" s="7">
        <v>4</v>
      </c>
      <c r="D17" s="7">
        <v>6</v>
      </c>
      <c r="E17" s="7">
        <v>3</v>
      </c>
      <c r="F17" s="31">
        <v>0</v>
      </c>
      <c r="G17" s="32">
        <v>0</v>
      </c>
    </row>
    <row r="21" spans="2:12" x14ac:dyDescent="0.25">
      <c r="B21" s="14" t="s">
        <v>13</v>
      </c>
    </row>
    <row r="23" spans="2:12" x14ac:dyDescent="0.25">
      <c r="C23" t="s">
        <v>32</v>
      </c>
    </row>
    <row r="26" spans="2:12" x14ac:dyDescent="0.25">
      <c r="B26" s="15" t="s">
        <v>14</v>
      </c>
    </row>
    <row r="28" spans="2:12" x14ac:dyDescent="0.25">
      <c r="C28" t="s">
        <v>33</v>
      </c>
      <c r="L28" t="s">
        <v>59</v>
      </c>
    </row>
    <row r="31" spans="2:12" x14ac:dyDescent="0.25">
      <c r="B31" s="15" t="s">
        <v>16</v>
      </c>
    </row>
    <row r="33" spans="2:6" x14ac:dyDescent="0.25">
      <c r="F33" t="s">
        <v>59</v>
      </c>
    </row>
    <row r="37" spans="2:6" x14ac:dyDescent="0.25">
      <c r="B37" s="15" t="s">
        <v>17</v>
      </c>
    </row>
    <row r="39" spans="2:6" x14ac:dyDescent="0.25">
      <c r="F39" t="s">
        <v>34</v>
      </c>
    </row>
    <row r="43" spans="2:6" x14ac:dyDescent="0.25">
      <c r="F43" t="s">
        <v>35</v>
      </c>
    </row>
    <row r="46" spans="2:6" x14ac:dyDescent="0.25">
      <c r="C46" t="s">
        <v>24</v>
      </c>
      <c r="F46" t="s">
        <v>59</v>
      </c>
    </row>
    <row r="50" spans="2:16" x14ac:dyDescent="0.25">
      <c r="B50" s="9" t="s">
        <v>21</v>
      </c>
      <c r="C50" s="12" t="s">
        <v>26</v>
      </c>
      <c r="D50" s="12" t="s">
        <v>27</v>
      </c>
      <c r="E50" s="12" t="s">
        <v>28</v>
      </c>
      <c r="F50" s="26" t="s">
        <v>30</v>
      </c>
      <c r="G50" s="27" t="s">
        <v>31</v>
      </c>
      <c r="H50" s="9" t="s">
        <v>22</v>
      </c>
      <c r="J50" s="9" t="s">
        <v>12</v>
      </c>
      <c r="K50" s="12" t="s">
        <v>26</v>
      </c>
      <c r="L50" s="12" t="s">
        <v>27</v>
      </c>
      <c r="M50" s="12" t="s">
        <v>28</v>
      </c>
      <c r="N50" s="26" t="s">
        <v>30</v>
      </c>
      <c r="O50" s="27" t="s">
        <v>31</v>
      </c>
    </row>
    <row r="51" spans="2:16" x14ac:dyDescent="0.25">
      <c r="B51" s="24">
        <v>1</v>
      </c>
      <c r="C51" s="5">
        <v>0</v>
      </c>
      <c r="D51" s="21">
        <v>1</v>
      </c>
      <c r="E51" s="5">
        <v>0</v>
      </c>
      <c r="F51" s="28">
        <v>0</v>
      </c>
      <c r="G51" s="29">
        <v>0</v>
      </c>
      <c r="H51" s="17">
        <f>SUM(C51:G51)</f>
        <v>1</v>
      </c>
      <c r="J51" s="24">
        <v>1</v>
      </c>
      <c r="K51" s="5">
        <v>2</v>
      </c>
      <c r="L51" s="5">
        <v>3</v>
      </c>
      <c r="M51" s="5">
        <v>4</v>
      </c>
      <c r="N51" s="28">
        <v>0</v>
      </c>
      <c r="O51" s="29">
        <v>0</v>
      </c>
    </row>
    <row r="52" spans="2:16" x14ac:dyDescent="0.25">
      <c r="B52" s="24">
        <v>2</v>
      </c>
      <c r="C52" s="33">
        <v>0</v>
      </c>
      <c r="D52" s="33">
        <v>0</v>
      </c>
      <c r="E52" s="33">
        <v>0</v>
      </c>
      <c r="F52" s="34">
        <v>0</v>
      </c>
      <c r="G52" s="35">
        <v>1</v>
      </c>
      <c r="H52" s="17">
        <f t="shared" ref="H52:H55" si="0">SUM(C52:G52)</f>
        <v>1</v>
      </c>
      <c r="J52" s="24">
        <v>2</v>
      </c>
      <c r="K52" s="5">
        <v>7</v>
      </c>
      <c r="L52" s="5">
        <v>6</v>
      </c>
      <c r="M52" s="5">
        <v>4</v>
      </c>
      <c r="N52" s="30">
        <v>0</v>
      </c>
      <c r="O52" s="29">
        <v>0</v>
      </c>
    </row>
    <row r="53" spans="2:16" x14ac:dyDescent="0.25">
      <c r="B53" s="24">
        <v>3</v>
      </c>
      <c r="C53" s="21">
        <v>1</v>
      </c>
      <c r="D53" s="33">
        <v>0</v>
      </c>
      <c r="E53" s="33">
        <v>0</v>
      </c>
      <c r="F53" s="34">
        <v>0</v>
      </c>
      <c r="G53" s="35">
        <v>0</v>
      </c>
      <c r="H53" s="17">
        <f t="shared" si="0"/>
        <v>1</v>
      </c>
      <c r="J53" s="24">
        <v>3</v>
      </c>
      <c r="K53" s="5">
        <v>3</v>
      </c>
      <c r="L53" s="5">
        <v>5</v>
      </c>
      <c r="M53" s="5">
        <v>8</v>
      </c>
      <c r="N53" s="30">
        <v>0</v>
      </c>
      <c r="O53" s="29">
        <v>0</v>
      </c>
    </row>
    <row r="54" spans="2:16" x14ac:dyDescent="0.25">
      <c r="B54" s="24">
        <v>4</v>
      </c>
      <c r="C54" s="33">
        <v>0</v>
      </c>
      <c r="D54" s="33">
        <v>0</v>
      </c>
      <c r="E54" s="33">
        <v>0</v>
      </c>
      <c r="F54" s="34">
        <v>1</v>
      </c>
      <c r="G54" s="35">
        <v>0</v>
      </c>
      <c r="H54" s="17">
        <f t="shared" si="0"/>
        <v>1</v>
      </c>
      <c r="J54" s="24">
        <v>4</v>
      </c>
      <c r="K54" s="5">
        <v>4</v>
      </c>
      <c r="L54" s="5">
        <v>6</v>
      </c>
      <c r="M54" s="5">
        <v>5</v>
      </c>
      <c r="N54" s="30">
        <v>0</v>
      </c>
      <c r="O54" s="29">
        <v>0</v>
      </c>
    </row>
    <row r="55" spans="2:16" x14ac:dyDescent="0.25">
      <c r="B55" s="25">
        <v>5</v>
      </c>
      <c r="C55" s="36">
        <v>0</v>
      </c>
      <c r="D55" s="36">
        <v>0</v>
      </c>
      <c r="E55" s="20">
        <v>1</v>
      </c>
      <c r="F55" s="37">
        <v>0</v>
      </c>
      <c r="G55" s="38">
        <v>0</v>
      </c>
      <c r="H55" s="18">
        <f t="shared" si="0"/>
        <v>1</v>
      </c>
      <c r="J55" s="25">
        <v>5</v>
      </c>
      <c r="K55" s="7">
        <v>4</v>
      </c>
      <c r="L55" s="7">
        <v>6</v>
      </c>
      <c r="M55" s="7">
        <v>3</v>
      </c>
      <c r="N55" s="31">
        <v>0</v>
      </c>
      <c r="O55" s="32">
        <v>0</v>
      </c>
    </row>
    <row r="56" spans="2:16" x14ac:dyDescent="0.25">
      <c r="B56" s="9" t="s">
        <v>22</v>
      </c>
      <c r="C56" s="3">
        <f>SUM(C51:C55)</f>
        <v>1</v>
      </c>
      <c r="D56" s="3">
        <f t="shared" ref="D56:G56" si="1">SUM(D51:D55)</f>
        <v>1</v>
      </c>
      <c r="E56" s="3">
        <f t="shared" si="1"/>
        <v>1</v>
      </c>
      <c r="F56" s="3">
        <f t="shared" si="1"/>
        <v>1</v>
      </c>
      <c r="G56" s="4">
        <f t="shared" si="1"/>
        <v>1</v>
      </c>
      <c r="H56" s="19">
        <f>SUMPRODUCT(C51:G55,K51:O55)</f>
        <v>9</v>
      </c>
    </row>
    <row r="58" spans="2:16" x14ac:dyDescent="0.25">
      <c r="B58" s="14" t="s">
        <v>23</v>
      </c>
      <c r="C58">
        <f>H56</f>
        <v>9</v>
      </c>
    </row>
    <row r="61" spans="2:16" x14ac:dyDescent="0.25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2:16" x14ac:dyDescent="0.25">
      <c r="B62" s="15" t="s">
        <v>74</v>
      </c>
    </row>
    <row r="65" spans="2:11" x14ac:dyDescent="0.25">
      <c r="B65" s="9" t="s">
        <v>12</v>
      </c>
      <c r="C65" s="12" t="s">
        <v>26</v>
      </c>
      <c r="D65" s="12" t="s">
        <v>27</v>
      </c>
      <c r="E65" s="12" t="s">
        <v>28</v>
      </c>
      <c r="F65" s="93" t="s">
        <v>30</v>
      </c>
      <c r="G65" s="94" t="s">
        <v>31</v>
      </c>
      <c r="H65" s="49" t="s">
        <v>75</v>
      </c>
      <c r="K65" s="15" t="s">
        <v>76</v>
      </c>
    </row>
    <row r="66" spans="2:11" x14ac:dyDescent="0.25">
      <c r="B66" s="24">
        <v>1</v>
      </c>
      <c r="C66" s="5">
        <v>2</v>
      </c>
      <c r="D66" s="5">
        <v>3</v>
      </c>
      <c r="E66" s="5">
        <v>4</v>
      </c>
      <c r="F66" s="95">
        <v>0</v>
      </c>
      <c r="G66" s="96">
        <v>0</v>
      </c>
      <c r="H66" s="52">
        <f>MIN(C66:G66)</f>
        <v>0</v>
      </c>
      <c r="K66" t="s">
        <v>77</v>
      </c>
    </row>
    <row r="67" spans="2:11" x14ac:dyDescent="0.25">
      <c r="B67" s="24">
        <v>2</v>
      </c>
      <c r="C67" s="5">
        <v>7</v>
      </c>
      <c r="D67" s="5">
        <v>6</v>
      </c>
      <c r="E67" s="5">
        <v>4</v>
      </c>
      <c r="F67" s="97">
        <v>0</v>
      </c>
      <c r="G67" s="96">
        <v>0</v>
      </c>
      <c r="H67" s="52">
        <f t="shared" ref="H67:H70" si="2">MIN(C67:G67)</f>
        <v>0</v>
      </c>
      <c r="K67" t="s">
        <v>78</v>
      </c>
    </row>
    <row r="68" spans="2:11" x14ac:dyDescent="0.25">
      <c r="B68" s="24">
        <v>3</v>
      </c>
      <c r="C68" s="5">
        <v>3</v>
      </c>
      <c r="D68" s="5">
        <v>5</v>
      </c>
      <c r="E68" s="5">
        <v>8</v>
      </c>
      <c r="F68" s="97">
        <v>0</v>
      </c>
      <c r="G68" s="96">
        <v>0</v>
      </c>
      <c r="H68" s="52">
        <f t="shared" si="2"/>
        <v>0</v>
      </c>
      <c r="K68" t="s">
        <v>79</v>
      </c>
    </row>
    <row r="69" spans="2:11" x14ac:dyDescent="0.25">
      <c r="B69" s="24">
        <v>4</v>
      </c>
      <c r="C69" s="5">
        <v>4</v>
      </c>
      <c r="D69" s="5">
        <v>6</v>
      </c>
      <c r="E69" s="5">
        <v>5</v>
      </c>
      <c r="F69" s="97">
        <v>0</v>
      </c>
      <c r="G69" s="96">
        <v>0</v>
      </c>
      <c r="H69" s="52">
        <f t="shared" si="2"/>
        <v>0</v>
      </c>
    </row>
    <row r="70" spans="2:11" x14ac:dyDescent="0.25">
      <c r="B70" s="25">
        <v>5</v>
      </c>
      <c r="C70" s="7">
        <v>4</v>
      </c>
      <c r="D70" s="7">
        <v>6</v>
      </c>
      <c r="E70" s="7">
        <v>3</v>
      </c>
      <c r="F70" s="98">
        <v>0</v>
      </c>
      <c r="G70" s="99">
        <v>0</v>
      </c>
      <c r="H70" s="52">
        <f t="shared" si="2"/>
        <v>0</v>
      </c>
    </row>
    <row r="73" spans="2:11" x14ac:dyDescent="0.25">
      <c r="B73" s="9" t="s">
        <v>12</v>
      </c>
      <c r="C73" s="12" t="s">
        <v>26</v>
      </c>
      <c r="D73" s="12" t="s">
        <v>27</v>
      </c>
      <c r="E73" s="12" t="s">
        <v>28</v>
      </c>
      <c r="F73" s="93" t="s">
        <v>30</v>
      </c>
      <c r="G73" s="94" t="s">
        <v>31</v>
      </c>
    </row>
    <row r="74" spans="2:11" x14ac:dyDescent="0.25">
      <c r="B74" s="24">
        <v>1</v>
      </c>
      <c r="C74" s="5">
        <f>C66-$H66</f>
        <v>2</v>
      </c>
      <c r="D74" s="5">
        <f t="shared" ref="D74:G74" si="3">D66-$H66</f>
        <v>3</v>
      </c>
      <c r="E74" s="5">
        <f t="shared" si="3"/>
        <v>4</v>
      </c>
      <c r="F74" s="95">
        <f t="shared" si="3"/>
        <v>0</v>
      </c>
      <c r="G74" s="96">
        <f t="shared" si="3"/>
        <v>0</v>
      </c>
    </row>
    <row r="75" spans="2:11" x14ac:dyDescent="0.25">
      <c r="B75" s="24">
        <v>2</v>
      </c>
      <c r="C75" s="5">
        <f t="shared" ref="C75:G75" si="4">C67-$H67</f>
        <v>7</v>
      </c>
      <c r="D75" s="5">
        <f t="shared" si="4"/>
        <v>6</v>
      </c>
      <c r="E75" s="5">
        <f t="shared" si="4"/>
        <v>4</v>
      </c>
      <c r="F75" s="97">
        <f t="shared" si="4"/>
        <v>0</v>
      </c>
      <c r="G75" s="96">
        <f t="shared" si="4"/>
        <v>0</v>
      </c>
    </row>
    <row r="76" spans="2:11" x14ac:dyDescent="0.25">
      <c r="B76" s="24">
        <v>3</v>
      </c>
      <c r="C76" s="5">
        <f t="shared" ref="C76:G76" si="5">C68-$H68</f>
        <v>3</v>
      </c>
      <c r="D76" s="5">
        <f t="shared" si="5"/>
        <v>5</v>
      </c>
      <c r="E76" s="5">
        <f t="shared" si="5"/>
        <v>8</v>
      </c>
      <c r="F76" s="97">
        <f t="shared" si="5"/>
        <v>0</v>
      </c>
      <c r="G76" s="96">
        <f t="shared" si="5"/>
        <v>0</v>
      </c>
    </row>
    <row r="77" spans="2:11" x14ac:dyDescent="0.25">
      <c r="B77" s="24">
        <v>4</v>
      </c>
      <c r="C77" s="5">
        <f t="shared" ref="C77:G77" si="6">C69-$H69</f>
        <v>4</v>
      </c>
      <c r="D77" s="5">
        <f t="shared" si="6"/>
        <v>6</v>
      </c>
      <c r="E77" s="5">
        <f t="shared" si="6"/>
        <v>5</v>
      </c>
      <c r="F77" s="97">
        <f t="shared" si="6"/>
        <v>0</v>
      </c>
      <c r="G77" s="96">
        <f t="shared" si="6"/>
        <v>0</v>
      </c>
    </row>
    <row r="78" spans="2:11" x14ac:dyDescent="0.25">
      <c r="B78" s="25">
        <v>5</v>
      </c>
      <c r="C78" s="7">
        <f t="shared" ref="C78:G78" si="7">C70-$H70</f>
        <v>4</v>
      </c>
      <c r="D78" s="7">
        <f t="shared" si="7"/>
        <v>6</v>
      </c>
      <c r="E78" s="7">
        <f t="shared" si="7"/>
        <v>3</v>
      </c>
      <c r="F78" s="98">
        <f t="shared" si="7"/>
        <v>0</v>
      </c>
      <c r="G78" s="99">
        <f t="shared" si="7"/>
        <v>0</v>
      </c>
    </row>
    <row r="79" spans="2:11" x14ac:dyDescent="0.25">
      <c r="B79" s="51" t="s">
        <v>75</v>
      </c>
      <c r="C79" s="34">
        <f>MIN(C74:C78)</f>
        <v>2</v>
      </c>
      <c r="D79" s="52">
        <f t="shared" ref="D79:G79" si="8">MIN(D74:D78)</f>
        <v>3</v>
      </c>
      <c r="E79" s="52">
        <f t="shared" si="8"/>
        <v>3</v>
      </c>
      <c r="F79" s="52">
        <f t="shared" si="8"/>
        <v>0</v>
      </c>
      <c r="G79" s="52">
        <f t="shared" si="8"/>
        <v>0</v>
      </c>
    </row>
    <row r="81" spans="2:11" x14ac:dyDescent="0.25">
      <c r="B81" s="9" t="s">
        <v>12</v>
      </c>
      <c r="C81" s="12" t="s">
        <v>26</v>
      </c>
      <c r="D81" s="12" t="s">
        <v>27</v>
      </c>
      <c r="E81" s="12" t="s">
        <v>28</v>
      </c>
      <c r="F81" s="93" t="s">
        <v>30</v>
      </c>
      <c r="G81" s="94" t="s">
        <v>31</v>
      </c>
    </row>
    <row r="82" spans="2:11" x14ac:dyDescent="0.25">
      <c r="B82" s="24">
        <v>1</v>
      </c>
      <c r="C82" s="5">
        <f>C74-C$79</f>
        <v>0</v>
      </c>
      <c r="D82" s="5">
        <f t="shared" ref="D82:G82" si="9">D74-D$79</f>
        <v>0</v>
      </c>
      <c r="E82" s="5">
        <f t="shared" si="9"/>
        <v>1</v>
      </c>
      <c r="F82" s="95">
        <f t="shared" si="9"/>
        <v>0</v>
      </c>
      <c r="G82" s="96">
        <f t="shared" si="9"/>
        <v>0</v>
      </c>
    </row>
    <row r="83" spans="2:11" x14ac:dyDescent="0.25">
      <c r="B83" s="24">
        <v>2</v>
      </c>
      <c r="C83" s="5">
        <f t="shared" ref="C83:G83" si="10">C75-C$79</f>
        <v>5</v>
      </c>
      <c r="D83" s="5">
        <f t="shared" si="10"/>
        <v>3</v>
      </c>
      <c r="E83" s="5">
        <f t="shared" si="10"/>
        <v>1</v>
      </c>
      <c r="F83" s="97">
        <f t="shared" si="10"/>
        <v>0</v>
      </c>
      <c r="G83" s="96">
        <f t="shared" si="10"/>
        <v>0</v>
      </c>
    </row>
    <row r="84" spans="2:11" x14ac:dyDescent="0.25">
      <c r="B84" s="24">
        <v>3</v>
      </c>
      <c r="C84" s="5">
        <f t="shared" ref="C84:G84" si="11">C76-C$79</f>
        <v>1</v>
      </c>
      <c r="D84" s="5">
        <f t="shared" si="11"/>
        <v>2</v>
      </c>
      <c r="E84" s="5">
        <f t="shared" si="11"/>
        <v>5</v>
      </c>
      <c r="F84" s="97">
        <f t="shared" si="11"/>
        <v>0</v>
      </c>
      <c r="G84" s="96">
        <f t="shared" si="11"/>
        <v>0</v>
      </c>
    </row>
    <row r="85" spans="2:11" x14ac:dyDescent="0.25">
      <c r="B85" s="24">
        <v>4</v>
      </c>
      <c r="C85" s="5">
        <f t="shared" ref="C85:G85" si="12">C77-C$79</f>
        <v>2</v>
      </c>
      <c r="D85" s="5">
        <f t="shared" si="12"/>
        <v>3</v>
      </c>
      <c r="E85" s="5">
        <f t="shared" si="12"/>
        <v>2</v>
      </c>
      <c r="F85" s="97">
        <f t="shared" si="12"/>
        <v>0</v>
      </c>
      <c r="G85" s="96">
        <f t="shared" si="12"/>
        <v>0</v>
      </c>
    </row>
    <row r="86" spans="2:11" x14ac:dyDescent="0.25">
      <c r="B86" s="25">
        <v>5</v>
      </c>
      <c r="C86" s="7">
        <f t="shared" ref="C86:G86" si="13">C78-C$79</f>
        <v>2</v>
      </c>
      <c r="D86" s="7">
        <f t="shared" si="13"/>
        <v>3</v>
      </c>
      <c r="E86" s="7">
        <f t="shared" si="13"/>
        <v>0</v>
      </c>
      <c r="F86" s="98">
        <f t="shared" si="13"/>
        <v>0</v>
      </c>
      <c r="G86" s="99">
        <f t="shared" si="13"/>
        <v>0</v>
      </c>
    </row>
    <row r="89" spans="2:11" x14ac:dyDescent="0.25">
      <c r="B89" s="9" t="s">
        <v>12</v>
      </c>
      <c r="C89" s="12" t="s">
        <v>26</v>
      </c>
      <c r="D89" s="12" t="s">
        <v>27</v>
      </c>
      <c r="E89" s="12" t="s">
        <v>28</v>
      </c>
      <c r="F89" s="93" t="s">
        <v>30</v>
      </c>
      <c r="G89" s="94" t="s">
        <v>31</v>
      </c>
      <c r="K89" s="15" t="s">
        <v>80</v>
      </c>
    </row>
    <row r="90" spans="2:11" x14ac:dyDescent="0.25">
      <c r="B90" s="24">
        <v>1</v>
      </c>
      <c r="C90" s="54">
        <v>0</v>
      </c>
      <c r="D90" s="59">
        <v>0</v>
      </c>
      <c r="E90" s="33">
        <v>1</v>
      </c>
      <c r="F90" s="90">
        <v>0</v>
      </c>
      <c r="G90" s="72">
        <v>0</v>
      </c>
      <c r="K90" t="s">
        <v>81</v>
      </c>
    </row>
    <row r="91" spans="2:11" x14ac:dyDescent="0.25">
      <c r="B91" s="24">
        <v>2</v>
      </c>
      <c r="C91" s="33">
        <v>5</v>
      </c>
      <c r="D91" s="33">
        <v>3</v>
      </c>
      <c r="E91" s="33">
        <v>1</v>
      </c>
      <c r="F91" s="70">
        <v>0</v>
      </c>
      <c r="G91" s="72">
        <v>0</v>
      </c>
      <c r="K91" t="s">
        <v>82</v>
      </c>
    </row>
    <row r="92" spans="2:11" x14ac:dyDescent="0.25">
      <c r="B92" s="24">
        <v>3</v>
      </c>
      <c r="C92" s="33">
        <v>1</v>
      </c>
      <c r="D92" s="33">
        <v>2</v>
      </c>
      <c r="E92" s="33">
        <v>5</v>
      </c>
      <c r="F92" s="73">
        <v>0</v>
      </c>
      <c r="G92" s="78">
        <v>0</v>
      </c>
    </row>
    <row r="93" spans="2:11" x14ac:dyDescent="0.25">
      <c r="B93" s="24">
        <v>4</v>
      </c>
      <c r="C93" s="33">
        <v>2</v>
      </c>
      <c r="D93" s="33">
        <v>3</v>
      </c>
      <c r="E93" s="33">
        <v>2</v>
      </c>
      <c r="F93" s="73">
        <v>0</v>
      </c>
      <c r="G93" s="72">
        <v>0</v>
      </c>
    </row>
    <row r="94" spans="2:11" x14ac:dyDescent="0.25">
      <c r="B94" s="25">
        <v>5</v>
      </c>
      <c r="C94" s="36">
        <v>2</v>
      </c>
      <c r="D94" s="36">
        <v>3</v>
      </c>
      <c r="E94" s="55">
        <v>0</v>
      </c>
      <c r="F94" s="76">
        <v>0</v>
      </c>
      <c r="G94" s="79">
        <v>0</v>
      </c>
    </row>
    <row r="97" spans="2:11" x14ac:dyDescent="0.25">
      <c r="B97" s="9" t="s">
        <v>12</v>
      </c>
      <c r="C97" s="12" t="s">
        <v>26</v>
      </c>
      <c r="D97" s="12" t="s">
        <v>27</v>
      </c>
      <c r="E97" s="12" t="s">
        <v>28</v>
      </c>
      <c r="F97" s="93" t="s">
        <v>30</v>
      </c>
      <c r="G97" s="94" t="s">
        <v>31</v>
      </c>
      <c r="K97" s="15" t="s">
        <v>83</v>
      </c>
    </row>
    <row r="98" spans="2:11" x14ac:dyDescent="0.25">
      <c r="B98" s="24">
        <v>1</v>
      </c>
      <c r="C98" s="91">
        <v>0</v>
      </c>
      <c r="D98" s="81">
        <v>0</v>
      </c>
      <c r="E98" s="82">
        <v>1</v>
      </c>
      <c r="F98" s="84">
        <v>0</v>
      </c>
      <c r="G98" s="86">
        <v>0</v>
      </c>
      <c r="K98" t="s">
        <v>84</v>
      </c>
    </row>
    <row r="99" spans="2:11" x14ac:dyDescent="0.25">
      <c r="B99" s="24">
        <v>2</v>
      </c>
      <c r="C99" s="33">
        <v>5</v>
      </c>
      <c r="D99" s="33">
        <v>3</v>
      </c>
      <c r="E99" s="33">
        <v>1</v>
      </c>
      <c r="F99" s="91">
        <v>0</v>
      </c>
      <c r="G99" s="86">
        <v>0</v>
      </c>
      <c r="H99" s="62"/>
      <c r="K99" t="s">
        <v>85</v>
      </c>
    </row>
    <row r="100" spans="2:11" x14ac:dyDescent="0.25">
      <c r="B100" s="24">
        <v>3</v>
      </c>
      <c r="C100" s="33">
        <v>1</v>
      </c>
      <c r="D100" s="33">
        <v>2</v>
      </c>
      <c r="E100" s="33">
        <v>5</v>
      </c>
      <c r="F100" s="81">
        <v>0</v>
      </c>
      <c r="G100" s="102">
        <v>0</v>
      </c>
      <c r="H100" s="62"/>
      <c r="K100" t="s">
        <v>86</v>
      </c>
    </row>
    <row r="101" spans="2:11" x14ac:dyDescent="0.25">
      <c r="B101" s="24">
        <v>4</v>
      </c>
      <c r="C101" s="33">
        <v>2</v>
      </c>
      <c r="D101" s="33">
        <v>3</v>
      </c>
      <c r="E101" s="33">
        <v>2</v>
      </c>
      <c r="F101" s="81">
        <v>0</v>
      </c>
      <c r="G101" s="86">
        <v>0</v>
      </c>
      <c r="H101" s="62"/>
      <c r="K101" t="s">
        <v>87</v>
      </c>
    </row>
    <row r="102" spans="2:11" x14ac:dyDescent="0.25">
      <c r="B102" s="25">
        <v>5</v>
      </c>
      <c r="C102" s="83">
        <v>2</v>
      </c>
      <c r="D102" s="83">
        <v>3</v>
      </c>
      <c r="E102" s="92">
        <v>0</v>
      </c>
      <c r="F102" s="85">
        <v>0</v>
      </c>
      <c r="G102" s="88">
        <v>0</v>
      </c>
    </row>
    <row r="103" spans="2:11" x14ac:dyDescent="0.25">
      <c r="F103" s="62"/>
      <c r="G103" s="62"/>
      <c r="H103" s="69">
        <f>MIN(C99:E101)</f>
        <v>1</v>
      </c>
      <c r="K103" t="s">
        <v>89</v>
      </c>
    </row>
    <row r="104" spans="2:11" x14ac:dyDescent="0.25">
      <c r="K104" t="s">
        <v>90</v>
      </c>
    </row>
    <row r="105" spans="2:11" x14ac:dyDescent="0.25">
      <c r="B105" s="9" t="s">
        <v>12</v>
      </c>
      <c r="C105" s="12" t="s">
        <v>26</v>
      </c>
      <c r="D105" s="12" t="s">
        <v>27</v>
      </c>
      <c r="E105" s="12" t="s">
        <v>28</v>
      </c>
      <c r="F105" s="93" t="s">
        <v>30</v>
      </c>
      <c r="G105" s="94" t="s">
        <v>31</v>
      </c>
      <c r="K105" t="s">
        <v>91</v>
      </c>
    </row>
    <row r="106" spans="2:11" x14ac:dyDescent="0.25">
      <c r="B106" s="24">
        <v>1</v>
      </c>
      <c r="C106" s="91">
        <v>0</v>
      </c>
      <c r="D106" s="81">
        <v>0</v>
      </c>
      <c r="E106" s="82">
        <v>1</v>
      </c>
      <c r="F106" s="84">
        <v>0</v>
      </c>
      <c r="G106" s="86">
        <v>0</v>
      </c>
    </row>
    <row r="107" spans="2:11" x14ac:dyDescent="0.25">
      <c r="B107" s="24">
        <v>2</v>
      </c>
      <c r="C107" s="33">
        <f>C99-$H$103</f>
        <v>4</v>
      </c>
      <c r="D107" s="33">
        <f t="shared" ref="D107:G107" si="14">D99-$H$103</f>
        <v>2</v>
      </c>
      <c r="E107" s="33">
        <f t="shared" si="14"/>
        <v>0</v>
      </c>
      <c r="F107" s="91">
        <f t="shared" si="14"/>
        <v>-1</v>
      </c>
      <c r="G107" s="86">
        <f t="shared" si="14"/>
        <v>-1</v>
      </c>
      <c r="H107" s="62"/>
      <c r="K107" t="s">
        <v>92</v>
      </c>
    </row>
    <row r="108" spans="2:11" x14ac:dyDescent="0.25">
      <c r="B108" s="24">
        <v>3</v>
      </c>
      <c r="C108" s="33">
        <f t="shared" ref="C108:G108" si="15">C100-$H$103</f>
        <v>0</v>
      </c>
      <c r="D108" s="33">
        <f t="shared" si="15"/>
        <v>1</v>
      </c>
      <c r="E108" s="33">
        <f t="shared" si="15"/>
        <v>4</v>
      </c>
      <c r="F108" s="81">
        <f t="shared" si="15"/>
        <v>-1</v>
      </c>
      <c r="G108" s="102">
        <f t="shared" si="15"/>
        <v>-1</v>
      </c>
      <c r="H108" s="62"/>
    </row>
    <row r="109" spans="2:11" x14ac:dyDescent="0.25">
      <c r="B109" s="24">
        <v>4</v>
      </c>
      <c r="C109" s="33">
        <f t="shared" ref="C109:G109" si="16">C101-$H$103</f>
        <v>1</v>
      </c>
      <c r="D109" s="33">
        <f t="shared" si="16"/>
        <v>2</v>
      </c>
      <c r="E109" s="33">
        <f t="shared" si="16"/>
        <v>1</v>
      </c>
      <c r="F109" s="81">
        <f t="shared" si="16"/>
        <v>-1</v>
      </c>
      <c r="G109" s="86">
        <f t="shared" si="16"/>
        <v>-1</v>
      </c>
      <c r="H109" s="62"/>
      <c r="K109" t="s">
        <v>93</v>
      </c>
    </row>
    <row r="110" spans="2:11" x14ac:dyDescent="0.25">
      <c r="B110" s="25">
        <v>5</v>
      </c>
      <c r="C110" s="83">
        <v>2</v>
      </c>
      <c r="D110" s="83">
        <v>3</v>
      </c>
      <c r="E110" s="92">
        <v>0</v>
      </c>
      <c r="F110" s="85">
        <v>0</v>
      </c>
      <c r="G110" s="88">
        <v>0</v>
      </c>
    </row>
    <row r="111" spans="2:11" x14ac:dyDescent="0.25">
      <c r="F111" s="62"/>
      <c r="G111" s="62"/>
      <c r="H111" s="69"/>
      <c r="K111" t="s">
        <v>94</v>
      </c>
    </row>
    <row r="113" spans="2:11" x14ac:dyDescent="0.25">
      <c r="B113" s="9" t="s">
        <v>12</v>
      </c>
      <c r="C113" s="12" t="s">
        <v>26</v>
      </c>
      <c r="D113" s="12" t="s">
        <v>27</v>
      </c>
      <c r="E113" s="12" t="s">
        <v>28</v>
      </c>
      <c r="F113" s="93" t="s">
        <v>30</v>
      </c>
      <c r="G113" s="94" t="s">
        <v>31</v>
      </c>
    </row>
    <row r="114" spans="2:11" x14ac:dyDescent="0.25">
      <c r="B114" s="24">
        <v>1</v>
      </c>
      <c r="C114" s="91">
        <v>0</v>
      </c>
      <c r="D114" s="81">
        <v>0</v>
      </c>
      <c r="E114" s="82">
        <v>1</v>
      </c>
      <c r="F114" s="84">
        <f>F106+$H$103</f>
        <v>1</v>
      </c>
      <c r="G114" s="86">
        <f t="shared" ref="G114:G118" si="17">G106+$H$103</f>
        <v>1</v>
      </c>
    </row>
    <row r="115" spans="2:11" x14ac:dyDescent="0.25">
      <c r="B115" s="24">
        <v>2</v>
      </c>
      <c r="C115" s="33">
        <v>4</v>
      </c>
      <c r="D115" s="33">
        <v>2</v>
      </c>
      <c r="E115" s="33">
        <v>0</v>
      </c>
      <c r="F115" s="91">
        <f t="shared" ref="F115" si="18">F107+$H$103</f>
        <v>0</v>
      </c>
      <c r="G115" s="86">
        <f t="shared" si="17"/>
        <v>0</v>
      </c>
      <c r="H115" s="62"/>
    </row>
    <row r="116" spans="2:11" x14ac:dyDescent="0.25">
      <c r="B116" s="24">
        <v>3</v>
      </c>
      <c r="C116" s="33">
        <v>0</v>
      </c>
      <c r="D116" s="33">
        <v>1</v>
      </c>
      <c r="E116" s="33">
        <v>4</v>
      </c>
      <c r="F116" s="81">
        <f t="shared" ref="F116" si="19">F108+$H$103</f>
        <v>0</v>
      </c>
      <c r="G116" s="102">
        <f t="shared" si="17"/>
        <v>0</v>
      </c>
      <c r="H116" s="62"/>
    </row>
    <row r="117" spans="2:11" x14ac:dyDescent="0.25">
      <c r="B117" s="24">
        <v>4</v>
      </c>
      <c r="C117" s="33">
        <v>1</v>
      </c>
      <c r="D117" s="33">
        <v>2</v>
      </c>
      <c r="E117" s="33">
        <v>1</v>
      </c>
      <c r="F117" s="81">
        <f t="shared" ref="F117" si="20">F109+$H$103</f>
        <v>0</v>
      </c>
      <c r="G117" s="86">
        <f t="shared" si="17"/>
        <v>0</v>
      </c>
      <c r="H117" s="62"/>
    </row>
    <row r="118" spans="2:11" x14ac:dyDescent="0.25">
      <c r="B118" s="25">
        <v>5</v>
      </c>
      <c r="C118" s="83">
        <v>2</v>
      </c>
      <c r="D118" s="83">
        <v>3</v>
      </c>
      <c r="E118" s="92">
        <v>0</v>
      </c>
      <c r="F118" s="85">
        <f t="shared" ref="F118" si="21">F110+$H$103</f>
        <v>1</v>
      </c>
      <c r="G118" s="88">
        <f t="shared" si="17"/>
        <v>1</v>
      </c>
    </row>
    <row r="119" spans="2:11" x14ac:dyDescent="0.25">
      <c r="F119" s="62"/>
      <c r="G119" s="62"/>
      <c r="H119" s="69"/>
    </row>
    <row r="121" spans="2:11" x14ac:dyDescent="0.25">
      <c r="B121" s="9" t="s">
        <v>12</v>
      </c>
      <c r="C121" s="12" t="s">
        <v>26</v>
      </c>
      <c r="D121" s="12" t="s">
        <v>27</v>
      </c>
      <c r="E121" s="12" t="s">
        <v>28</v>
      </c>
      <c r="F121" s="93" t="s">
        <v>30</v>
      </c>
      <c r="G121" s="94" t="s">
        <v>31</v>
      </c>
      <c r="K121" s="15" t="s">
        <v>80</v>
      </c>
    </row>
    <row r="122" spans="2:11" x14ac:dyDescent="0.25">
      <c r="B122" s="24">
        <v>1</v>
      </c>
      <c r="C122" s="73">
        <v>0</v>
      </c>
      <c r="D122" s="70">
        <v>0</v>
      </c>
      <c r="E122" s="71">
        <v>1</v>
      </c>
      <c r="F122" s="89">
        <v>1</v>
      </c>
      <c r="G122" s="74">
        <v>1</v>
      </c>
    </row>
    <row r="123" spans="2:11" x14ac:dyDescent="0.25">
      <c r="B123" s="24">
        <v>2</v>
      </c>
      <c r="C123" s="71">
        <v>4</v>
      </c>
      <c r="D123" s="71">
        <v>2</v>
      </c>
      <c r="E123" s="73">
        <v>0</v>
      </c>
      <c r="F123" s="70">
        <v>0</v>
      </c>
      <c r="G123" s="72">
        <v>0</v>
      </c>
    </row>
    <row r="124" spans="2:11" x14ac:dyDescent="0.25">
      <c r="B124" s="24">
        <v>3</v>
      </c>
      <c r="C124" s="70">
        <v>0</v>
      </c>
      <c r="D124" s="71">
        <v>1</v>
      </c>
      <c r="E124" s="71">
        <v>4</v>
      </c>
      <c r="F124" s="73">
        <v>0</v>
      </c>
      <c r="G124" s="72">
        <v>0</v>
      </c>
    </row>
    <row r="125" spans="2:11" x14ac:dyDescent="0.25">
      <c r="B125" s="24">
        <v>4</v>
      </c>
      <c r="C125" s="71">
        <v>1</v>
      </c>
      <c r="D125" s="71">
        <v>2</v>
      </c>
      <c r="E125" s="71">
        <v>1</v>
      </c>
      <c r="F125" s="73">
        <v>0</v>
      </c>
      <c r="G125" s="78">
        <v>0</v>
      </c>
    </row>
    <row r="126" spans="2:11" x14ac:dyDescent="0.25">
      <c r="B126" s="25">
        <v>5</v>
      </c>
      <c r="C126" s="75">
        <v>2</v>
      </c>
      <c r="D126" s="75">
        <v>3</v>
      </c>
      <c r="E126" s="80">
        <v>0</v>
      </c>
      <c r="F126" s="75">
        <v>1</v>
      </c>
      <c r="G126" s="77">
        <v>1</v>
      </c>
    </row>
    <row r="129" spans="2:15" x14ac:dyDescent="0.25">
      <c r="B129" s="9" t="s">
        <v>21</v>
      </c>
      <c r="C129" s="103"/>
      <c r="D129" s="103"/>
      <c r="E129" s="103"/>
      <c r="F129" s="104"/>
      <c r="G129" s="105"/>
      <c r="H129" s="9" t="s">
        <v>22</v>
      </c>
      <c r="J129" s="9" t="s">
        <v>12</v>
      </c>
      <c r="K129" s="12" t="s">
        <v>26</v>
      </c>
      <c r="L129" s="12" t="s">
        <v>27</v>
      </c>
      <c r="M129" s="12" t="s">
        <v>28</v>
      </c>
      <c r="N129" s="26" t="s">
        <v>30</v>
      </c>
      <c r="O129" s="27" t="s">
        <v>31</v>
      </c>
    </row>
    <row r="130" spans="2:15" x14ac:dyDescent="0.25">
      <c r="B130" s="24">
        <v>1</v>
      </c>
      <c r="C130" s="33"/>
      <c r="D130" s="33">
        <v>1</v>
      </c>
      <c r="E130" s="33"/>
      <c r="F130" s="61"/>
      <c r="G130" s="35"/>
      <c r="H130" s="17">
        <f>SUM(C130:G130)</f>
        <v>1</v>
      </c>
      <c r="J130" s="24">
        <v>1</v>
      </c>
      <c r="K130" s="5">
        <v>2</v>
      </c>
      <c r="L130" s="5">
        <v>3</v>
      </c>
      <c r="M130" s="5">
        <v>4</v>
      </c>
      <c r="N130" s="28">
        <v>0</v>
      </c>
      <c r="O130" s="29">
        <v>0</v>
      </c>
    </row>
    <row r="131" spans="2:15" x14ac:dyDescent="0.25">
      <c r="B131" s="24">
        <v>2</v>
      </c>
      <c r="C131" s="33"/>
      <c r="D131" s="33"/>
      <c r="E131" s="33"/>
      <c r="F131" s="34">
        <v>1</v>
      </c>
      <c r="G131" s="35"/>
      <c r="H131" s="17">
        <f t="shared" ref="H131:H134" si="22">SUM(C131:G131)</f>
        <v>1</v>
      </c>
      <c r="J131" s="24">
        <v>2</v>
      </c>
      <c r="K131" s="5">
        <v>7</v>
      </c>
      <c r="L131" s="5">
        <v>6</v>
      </c>
      <c r="M131" s="5">
        <v>4</v>
      </c>
      <c r="N131" s="30">
        <v>0</v>
      </c>
      <c r="O131" s="29">
        <v>0</v>
      </c>
    </row>
    <row r="132" spans="2:15" x14ac:dyDescent="0.25">
      <c r="B132" s="24">
        <v>3</v>
      </c>
      <c r="C132" s="33">
        <v>1</v>
      </c>
      <c r="D132" s="33"/>
      <c r="E132" s="33"/>
      <c r="F132" s="34"/>
      <c r="G132" s="35"/>
      <c r="H132" s="17">
        <f t="shared" si="22"/>
        <v>1</v>
      </c>
      <c r="J132" s="24">
        <v>3</v>
      </c>
      <c r="K132" s="5">
        <v>3</v>
      </c>
      <c r="L132" s="5">
        <v>5</v>
      </c>
      <c r="M132" s="5">
        <v>8</v>
      </c>
      <c r="N132" s="30">
        <v>0</v>
      </c>
      <c r="O132" s="29">
        <v>0</v>
      </c>
    </row>
    <row r="133" spans="2:15" x14ac:dyDescent="0.25">
      <c r="B133" s="24">
        <v>4</v>
      </c>
      <c r="C133" s="33"/>
      <c r="D133" s="33"/>
      <c r="E133" s="33"/>
      <c r="F133" s="34"/>
      <c r="G133" s="35">
        <v>1</v>
      </c>
      <c r="H133" s="17">
        <f t="shared" si="22"/>
        <v>1</v>
      </c>
      <c r="J133" s="24">
        <v>4</v>
      </c>
      <c r="K133" s="5">
        <v>4</v>
      </c>
      <c r="L133" s="5">
        <v>6</v>
      </c>
      <c r="M133" s="5">
        <v>5</v>
      </c>
      <c r="N133" s="30">
        <v>0</v>
      </c>
      <c r="O133" s="29">
        <v>0</v>
      </c>
    </row>
    <row r="134" spans="2:15" x14ac:dyDescent="0.25">
      <c r="B134" s="25">
        <v>5</v>
      </c>
      <c r="C134" s="36"/>
      <c r="D134" s="36"/>
      <c r="E134" s="36">
        <v>1</v>
      </c>
      <c r="F134" s="37"/>
      <c r="G134" s="38"/>
      <c r="H134" s="18">
        <f t="shared" si="22"/>
        <v>1</v>
      </c>
      <c r="J134" s="25">
        <v>5</v>
      </c>
      <c r="K134" s="7">
        <v>4</v>
      </c>
      <c r="L134" s="7">
        <v>6</v>
      </c>
      <c r="M134" s="7">
        <v>3</v>
      </c>
      <c r="N134" s="31">
        <v>0</v>
      </c>
      <c r="O134" s="32">
        <v>0</v>
      </c>
    </row>
    <row r="135" spans="2:15" x14ac:dyDescent="0.25">
      <c r="B135" s="9" t="s">
        <v>22</v>
      </c>
      <c r="C135" s="3">
        <f>SUM(C130:C134)</f>
        <v>1</v>
      </c>
      <c r="D135" s="3">
        <f t="shared" ref="D135:G135" si="23">SUM(D130:D134)</f>
        <v>1</v>
      </c>
      <c r="E135" s="3">
        <f t="shared" si="23"/>
        <v>1</v>
      </c>
      <c r="F135" s="3">
        <f t="shared" si="23"/>
        <v>1</v>
      </c>
      <c r="G135" s="4">
        <f t="shared" si="23"/>
        <v>1</v>
      </c>
      <c r="H135" s="19">
        <f>SUMPRODUCT(C130:G134,K130:O134)</f>
        <v>9</v>
      </c>
    </row>
    <row r="137" spans="2:15" x14ac:dyDescent="0.25">
      <c r="B137" s="14" t="s">
        <v>23</v>
      </c>
      <c r="C137">
        <f>H135</f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747B-24AA-4BA9-B71F-E50721B83574}">
  <dimension ref="B2:R139"/>
  <sheetViews>
    <sheetView workbookViewId="0"/>
  </sheetViews>
  <sheetFormatPr defaultRowHeight="15" x14ac:dyDescent="0.25"/>
  <cols>
    <col min="2" max="2" width="10" customWidth="1"/>
    <col min="10" max="10" width="2.85546875" customWidth="1"/>
  </cols>
  <sheetData>
    <row r="2" spans="2:8" x14ac:dyDescent="0.25">
      <c r="B2" s="9" t="s">
        <v>12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3" t="s">
        <v>46</v>
      </c>
    </row>
    <row r="3" spans="2:8" x14ac:dyDescent="0.25">
      <c r="B3" s="39" t="s">
        <v>36</v>
      </c>
      <c r="C3" s="5">
        <v>2</v>
      </c>
      <c r="D3" s="5">
        <v>4</v>
      </c>
      <c r="E3" s="5">
        <v>3</v>
      </c>
      <c r="F3" s="33">
        <v>1</v>
      </c>
      <c r="G3" s="33">
        <v>5</v>
      </c>
      <c r="H3" s="6">
        <v>6</v>
      </c>
    </row>
    <row r="4" spans="2:8" x14ac:dyDescent="0.25">
      <c r="B4" s="10" t="s">
        <v>37</v>
      </c>
      <c r="C4" s="5">
        <v>1</v>
      </c>
      <c r="D4" s="5">
        <v>5</v>
      </c>
      <c r="E4" s="5">
        <v>4</v>
      </c>
      <c r="F4" s="33">
        <v>6</v>
      </c>
      <c r="G4" s="33">
        <v>3</v>
      </c>
      <c r="H4" s="6">
        <v>2</v>
      </c>
    </row>
    <row r="5" spans="2:8" x14ac:dyDescent="0.25">
      <c r="B5" s="10" t="s">
        <v>38</v>
      </c>
      <c r="C5" s="5">
        <v>5</v>
      </c>
      <c r="D5" s="5">
        <v>3</v>
      </c>
      <c r="E5" s="5">
        <v>4</v>
      </c>
      <c r="F5" s="33">
        <v>2</v>
      </c>
      <c r="G5" s="33">
        <v>1</v>
      </c>
      <c r="H5" s="6">
        <v>6</v>
      </c>
    </row>
    <row r="6" spans="2:8" x14ac:dyDescent="0.25">
      <c r="B6" s="10" t="s">
        <v>39</v>
      </c>
      <c r="C6" s="33">
        <v>1</v>
      </c>
      <c r="D6" s="33">
        <v>3</v>
      </c>
      <c r="E6" s="33">
        <v>2</v>
      </c>
      <c r="F6" s="33">
        <v>4</v>
      </c>
      <c r="G6" s="33">
        <v>6</v>
      </c>
      <c r="H6" s="6">
        <v>5</v>
      </c>
    </row>
    <row r="7" spans="2:8" x14ac:dyDescent="0.25">
      <c r="B7" s="11" t="s">
        <v>40</v>
      </c>
      <c r="C7" s="7">
        <v>3</v>
      </c>
      <c r="D7" s="7">
        <v>2</v>
      </c>
      <c r="E7" s="7">
        <v>5</v>
      </c>
      <c r="F7" s="7">
        <v>6</v>
      </c>
      <c r="G7" s="7">
        <v>1</v>
      </c>
      <c r="H7" s="8">
        <v>3</v>
      </c>
    </row>
    <row r="9" spans="2:8" x14ac:dyDescent="0.25">
      <c r="B9" t="s">
        <v>47</v>
      </c>
    </row>
    <row r="12" spans="2:8" x14ac:dyDescent="0.25">
      <c r="B12" s="9" t="s">
        <v>12</v>
      </c>
      <c r="C12" s="12" t="s">
        <v>41</v>
      </c>
      <c r="D12" s="12" t="s">
        <v>42</v>
      </c>
      <c r="E12" s="12" t="s">
        <v>43</v>
      </c>
      <c r="F12" s="12" t="s">
        <v>44</v>
      </c>
      <c r="G12" s="12" t="s">
        <v>45</v>
      </c>
      <c r="H12" s="13" t="s">
        <v>46</v>
      </c>
    </row>
    <row r="13" spans="2:8" x14ac:dyDescent="0.25">
      <c r="B13" s="39" t="s">
        <v>36</v>
      </c>
      <c r="C13" s="5">
        <v>2</v>
      </c>
      <c r="D13" s="5">
        <v>4</v>
      </c>
      <c r="E13" s="5">
        <v>3</v>
      </c>
      <c r="F13" s="33">
        <v>1</v>
      </c>
      <c r="G13" s="33">
        <v>5</v>
      </c>
      <c r="H13" s="6">
        <v>6</v>
      </c>
    </row>
    <row r="14" spans="2:8" x14ac:dyDescent="0.25">
      <c r="B14" s="10" t="s">
        <v>37</v>
      </c>
      <c r="C14" s="5">
        <v>1</v>
      </c>
      <c r="D14" s="5">
        <v>5</v>
      </c>
      <c r="E14" s="5">
        <v>4</v>
      </c>
      <c r="F14" s="33">
        <v>6</v>
      </c>
      <c r="G14" s="33">
        <v>3</v>
      </c>
      <c r="H14" s="6">
        <v>2</v>
      </c>
    </row>
    <row r="15" spans="2:8" x14ac:dyDescent="0.25">
      <c r="B15" s="10" t="s">
        <v>38</v>
      </c>
      <c r="C15" s="5">
        <v>5</v>
      </c>
      <c r="D15" s="5">
        <v>3</v>
      </c>
      <c r="E15" s="5">
        <v>4</v>
      </c>
      <c r="F15" s="33">
        <v>2</v>
      </c>
      <c r="G15" s="33">
        <v>1</v>
      </c>
      <c r="H15" s="6">
        <v>6</v>
      </c>
    </row>
    <row r="16" spans="2:8" x14ac:dyDescent="0.25">
      <c r="B16" s="10" t="s">
        <v>39</v>
      </c>
      <c r="C16" s="33">
        <v>1</v>
      </c>
      <c r="D16" s="33">
        <v>3</v>
      </c>
      <c r="E16" s="33">
        <v>2</v>
      </c>
      <c r="F16" s="33">
        <v>4</v>
      </c>
      <c r="G16" s="33">
        <v>6</v>
      </c>
      <c r="H16" s="6">
        <v>5</v>
      </c>
    </row>
    <row r="17" spans="2:10" x14ac:dyDescent="0.25">
      <c r="B17" s="10" t="s">
        <v>40</v>
      </c>
      <c r="C17" s="33">
        <v>3</v>
      </c>
      <c r="D17" s="33">
        <v>2</v>
      </c>
      <c r="E17" s="33">
        <v>5</v>
      </c>
      <c r="F17" s="33">
        <v>6</v>
      </c>
      <c r="G17" s="33">
        <v>1</v>
      </c>
      <c r="H17" s="6">
        <v>3</v>
      </c>
    </row>
    <row r="18" spans="2:10" x14ac:dyDescent="0.25">
      <c r="B18" s="40" t="s">
        <v>48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2">
        <v>0</v>
      </c>
    </row>
    <row r="22" spans="2:10" x14ac:dyDescent="0.25">
      <c r="B22" s="14" t="s">
        <v>13</v>
      </c>
    </row>
    <row r="24" spans="2:10" x14ac:dyDescent="0.25">
      <c r="C24" t="s">
        <v>49</v>
      </c>
    </row>
    <row r="27" spans="2:10" x14ac:dyDescent="0.25">
      <c r="B27" s="15" t="s">
        <v>14</v>
      </c>
    </row>
    <row r="29" spans="2:10" x14ac:dyDescent="0.25">
      <c r="C29" t="s">
        <v>50</v>
      </c>
      <c r="J29" t="s">
        <v>61</v>
      </c>
    </row>
    <row r="32" spans="2:10" x14ac:dyDescent="0.25">
      <c r="B32" s="15" t="s">
        <v>16</v>
      </c>
    </row>
    <row r="34" spans="2:6" x14ac:dyDescent="0.25">
      <c r="F34" t="s">
        <v>61</v>
      </c>
    </row>
    <row r="38" spans="2:6" x14ac:dyDescent="0.25">
      <c r="B38" s="15" t="s">
        <v>17</v>
      </c>
    </row>
    <row r="40" spans="2:6" x14ac:dyDescent="0.25">
      <c r="F40" t="s">
        <v>19</v>
      </c>
    </row>
    <row r="44" spans="2:6" x14ac:dyDescent="0.25">
      <c r="F44" t="s">
        <v>20</v>
      </c>
    </row>
    <row r="47" spans="2:6" x14ac:dyDescent="0.25">
      <c r="C47" t="s">
        <v>24</v>
      </c>
      <c r="F47" t="s">
        <v>25</v>
      </c>
    </row>
    <row r="51" spans="2:18" x14ac:dyDescent="0.25">
      <c r="B51" s="9" t="s">
        <v>12</v>
      </c>
      <c r="C51" s="12" t="s">
        <v>41</v>
      </c>
      <c r="D51" s="12" t="s">
        <v>42</v>
      </c>
      <c r="E51" s="12" t="s">
        <v>43</v>
      </c>
      <c r="F51" s="12" t="s">
        <v>44</v>
      </c>
      <c r="G51" s="12" t="s">
        <v>45</v>
      </c>
      <c r="H51" s="13" t="s">
        <v>46</v>
      </c>
      <c r="I51" s="9" t="s">
        <v>22</v>
      </c>
      <c r="K51" s="9" t="s">
        <v>12</v>
      </c>
      <c r="L51" s="12" t="s">
        <v>41</v>
      </c>
      <c r="M51" s="12" t="s">
        <v>42</v>
      </c>
      <c r="N51" s="12" t="s">
        <v>43</v>
      </c>
      <c r="O51" s="12" t="s">
        <v>44</v>
      </c>
      <c r="P51" s="12" t="s">
        <v>45</v>
      </c>
      <c r="Q51" s="13" t="s">
        <v>46</v>
      </c>
    </row>
    <row r="52" spans="2:18" x14ac:dyDescent="0.25">
      <c r="B52" s="39" t="s">
        <v>36</v>
      </c>
      <c r="C52" s="5">
        <v>0</v>
      </c>
      <c r="D52" s="5">
        <v>0</v>
      </c>
      <c r="E52" s="5">
        <v>0</v>
      </c>
      <c r="F52" s="21">
        <v>1</v>
      </c>
      <c r="G52" s="33">
        <v>0</v>
      </c>
      <c r="H52" s="6">
        <v>0</v>
      </c>
      <c r="I52" s="17">
        <f>SUM(C52:H52)</f>
        <v>1</v>
      </c>
      <c r="K52" s="39" t="s">
        <v>36</v>
      </c>
      <c r="L52" s="5">
        <v>2</v>
      </c>
      <c r="M52" s="5">
        <v>4</v>
      </c>
      <c r="N52" s="5">
        <v>3</v>
      </c>
      <c r="O52" s="33">
        <v>1</v>
      </c>
      <c r="P52" s="33">
        <v>5</v>
      </c>
      <c r="Q52" s="6">
        <v>6</v>
      </c>
    </row>
    <row r="53" spans="2:18" x14ac:dyDescent="0.25">
      <c r="B53" s="10" t="s">
        <v>37</v>
      </c>
      <c r="C53" s="5">
        <v>0</v>
      </c>
      <c r="D53" s="5">
        <v>0</v>
      </c>
      <c r="E53" s="5">
        <v>0</v>
      </c>
      <c r="F53" s="33">
        <v>0</v>
      </c>
      <c r="G53" s="33">
        <v>0</v>
      </c>
      <c r="H53" s="22">
        <v>1</v>
      </c>
      <c r="I53" s="17">
        <f t="shared" ref="I53:I57" si="0">SUM(C53:H53)</f>
        <v>1</v>
      </c>
      <c r="K53" s="10" t="s">
        <v>37</v>
      </c>
      <c r="L53" s="5">
        <v>1</v>
      </c>
      <c r="M53" s="5">
        <v>5</v>
      </c>
      <c r="N53" s="5">
        <v>4</v>
      </c>
      <c r="O53" s="33">
        <v>6</v>
      </c>
      <c r="P53" s="33">
        <v>3</v>
      </c>
      <c r="Q53" s="6">
        <v>2</v>
      </c>
    </row>
    <row r="54" spans="2:18" x14ac:dyDescent="0.25">
      <c r="B54" s="10" t="s">
        <v>38</v>
      </c>
      <c r="C54" s="5">
        <v>0</v>
      </c>
      <c r="D54" s="5">
        <v>0</v>
      </c>
      <c r="E54" s="5">
        <v>0</v>
      </c>
      <c r="F54" s="33">
        <v>0</v>
      </c>
      <c r="G54" s="21">
        <v>1</v>
      </c>
      <c r="H54" s="6">
        <v>0</v>
      </c>
      <c r="I54" s="17">
        <f t="shared" si="0"/>
        <v>1</v>
      </c>
      <c r="K54" s="10" t="s">
        <v>38</v>
      </c>
      <c r="L54" s="5">
        <v>5</v>
      </c>
      <c r="M54" s="5">
        <v>3</v>
      </c>
      <c r="N54" s="5">
        <v>4</v>
      </c>
      <c r="O54" s="33">
        <v>2</v>
      </c>
      <c r="P54" s="33">
        <v>1</v>
      </c>
      <c r="Q54" s="6">
        <v>6</v>
      </c>
    </row>
    <row r="55" spans="2:18" x14ac:dyDescent="0.25">
      <c r="B55" s="10" t="s">
        <v>39</v>
      </c>
      <c r="C55" s="21">
        <v>1</v>
      </c>
      <c r="D55" s="33">
        <v>0</v>
      </c>
      <c r="E55" s="33">
        <v>0</v>
      </c>
      <c r="F55" s="33">
        <v>0</v>
      </c>
      <c r="G55" s="33">
        <v>0</v>
      </c>
      <c r="H55" s="6">
        <v>0</v>
      </c>
      <c r="I55" s="17">
        <f t="shared" si="0"/>
        <v>1</v>
      </c>
      <c r="K55" s="10" t="s">
        <v>39</v>
      </c>
      <c r="L55" s="33">
        <v>1</v>
      </c>
      <c r="M55" s="33">
        <v>3</v>
      </c>
      <c r="N55" s="33">
        <v>2</v>
      </c>
      <c r="O55" s="33">
        <v>4</v>
      </c>
      <c r="P55" s="33">
        <v>6</v>
      </c>
      <c r="Q55" s="6">
        <v>5</v>
      </c>
    </row>
    <row r="56" spans="2:18" x14ac:dyDescent="0.25">
      <c r="B56" s="10" t="s">
        <v>40</v>
      </c>
      <c r="C56" s="33">
        <v>0</v>
      </c>
      <c r="D56" s="21">
        <v>1</v>
      </c>
      <c r="E56" s="33">
        <v>0</v>
      </c>
      <c r="F56" s="33">
        <v>0</v>
      </c>
      <c r="G56" s="33">
        <v>0</v>
      </c>
      <c r="H56" s="6">
        <v>0</v>
      </c>
      <c r="I56" s="17">
        <f t="shared" si="0"/>
        <v>1</v>
      </c>
      <c r="K56" s="10" t="s">
        <v>40</v>
      </c>
      <c r="L56" s="33">
        <v>3</v>
      </c>
      <c r="M56" s="33">
        <v>2</v>
      </c>
      <c r="N56" s="33">
        <v>5</v>
      </c>
      <c r="O56" s="33">
        <v>6</v>
      </c>
      <c r="P56" s="33">
        <v>1</v>
      </c>
      <c r="Q56" s="6">
        <v>3</v>
      </c>
    </row>
    <row r="57" spans="2:18" x14ac:dyDescent="0.25">
      <c r="B57" s="40" t="s">
        <v>48</v>
      </c>
      <c r="C57" s="31">
        <v>0</v>
      </c>
      <c r="D57" s="31">
        <v>0</v>
      </c>
      <c r="E57" s="31">
        <v>1</v>
      </c>
      <c r="F57" s="31">
        <v>0</v>
      </c>
      <c r="G57" s="31">
        <v>0</v>
      </c>
      <c r="H57" s="32">
        <v>0</v>
      </c>
      <c r="I57" s="18">
        <f t="shared" si="0"/>
        <v>1</v>
      </c>
      <c r="K57" s="40" t="s">
        <v>48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2">
        <v>0</v>
      </c>
    </row>
    <row r="58" spans="2:18" x14ac:dyDescent="0.25">
      <c r="B58" s="16" t="s">
        <v>22</v>
      </c>
      <c r="C58" s="3">
        <f>SUM(C52:C57)</f>
        <v>1</v>
      </c>
      <c r="D58" s="3">
        <f t="shared" ref="D58:H58" si="1">SUM(D52:D57)</f>
        <v>1</v>
      </c>
      <c r="E58" s="3">
        <f t="shared" si="1"/>
        <v>1</v>
      </c>
      <c r="F58" s="3">
        <f t="shared" si="1"/>
        <v>1</v>
      </c>
      <c r="G58" s="3">
        <f t="shared" si="1"/>
        <v>1</v>
      </c>
      <c r="H58" s="4">
        <f t="shared" si="1"/>
        <v>1</v>
      </c>
      <c r="I58" s="19">
        <f>SUMPRODUCT(C52:H57,L52:Q57)</f>
        <v>7</v>
      </c>
    </row>
    <row r="60" spans="2:18" x14ac:dyDescent="0.25">
      <c r="B60" s="14" t="s">
        <v>23</v>
      </c>
      <c r="C60">
        <f>I58</f>
        <v>7</v>
      </c>
    </row>
    <row r="63" spans="2:18" x14ac:dyDescent="0.25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</row>
    <row r="64" spans="2:18" x14ac:dyDescent="0.25">
      <c r="B64" s="15" t="s">
        <v>74</v>
      </c>
    </row>
    <row r="67" spans="2:12" x14ac:dyDescent="0.25">
      <c r="B67" s="9" t="s">
        <v>12</v>
      </c>
      <c r="C67" s="12" t="s">
        <v>41</v>
      </c>
      <c r="D67" s="12" t="s">
        <v>42</v>
      </c>
      <c r="E67" s="12" t="s">
        <v>43</v>
      </c>
      <c r="F67" s="12" t="s">
        <v>44</v>
      </c>
      <c r="G67" s="12" t="s">
        <v>45</v>
      </c>
      <c r="H67" s="13" t="s">
        <v>46</v>
      </c>
      <c r="I67" s="49" t="s">
        <v>75</v>
      </c>
      <c r="L67" s="15" t="s">
        <v>76</v>
      </c>
    </row>
    <row r="68" spans="2:12" x14ac:dyDescent="0.25">
      <c r="B68" s="39" t="s">
        <v>36</v>
      </c>
      <c r="C68" s="5">
        <v>2</v>
      </c>
      <c r="D68" s="5">
        <v>4</v>
      </c>
      <c r="E68" s="5">
        <v>3</v>
      </c>
      <c r="F68" s="33">
        <v>1</v>
      </c>
      <c r="G68" s="33">
        <v>5</v>
      </c>
      <c r="H68" s="6">
        <v>6</v>
      </c>
      <c r="I68" s="52">
        <f>MIN(C68:H68)</f>
        <v>1</v>
      </c>
      <c r="L68" t="s">
        <v>77</v>
      </c>
    </row>
    <row r="69" spans="2:12" x14ac:dyDescent="0.25">
      <c r="B69" s="10" t="s">
        <v>37</v>
      </c>
      <c r="C69" s="5">
        <v>1</v>
      </c>
      <c r="D69" s="5">
        <v>5</v>
      </c>
      <c r="E69" s="5">
        <v>4</v>
      </c>
      <c r="F69" s="33">
        <v>6</v>
      </c>
      <c r="G69" s="33">
        <v>3</v>
      </c>
      <c r="H69" s="6">
        <v>2</v>
      </c>
      <c r="I69" s="52">
        <f t="shared" ref="I69:I73" si="2">MIN(C69:H69)</f>
        <v>1</v>
      </c>
      <c r="L69" t="s">
        <v>78</v>
      </c>
    </row>
    <row r="70" spans="2:12" x14ac:dyDescent="0.25">
      <c r="B70" s="10" t="s">
        <v>38</v>
      </c>
      <c r="C70" s="5">
        <v>5</v>
      </c>
      <c r="D70" s="5">
        <v>3</v>
      </c>
      <c r="E70" s="5">
        <v>4</v>
      </c>
      <c r="F70" s="33">
        <v>2</v>
      </c>
      <c r="G70" s="33">
        <v>1</v>
      </c>
      <c r="H70" s="6">
        <v>6</v>
      </c>
      <c r="I70" s="52">
        <f t="shared" si="2"/>
        <v>1</v>
      </c>
      <c r="L70" t="s">
        <v>79</v>
      </c>
    </row>
    <row r="71" spans="2:12" x14ac:dyDescent="0.25">
      <c r="B71" s="10" t="s">
        <v>39</v>
      </c>
      <c r="C71" s="33">
        <v>1</v>
      </c>
      <c r="D71" s="33">
        <v>3</v>
      </c>
      <c r="E71" s="33">
        <v>2</v>
      </c>
      <c r="F71" s="33">
        <v>4</v>
      </c>
      <c r="G71" s="33">
        <v>6</v>
      </c>
      <c r="H71" s="6">
        <v>5</v>
      </c>
      <c r="I71" s="52">
        <f t="shared" si="2"/>
        <v>1</v>
      </c>
    </row>
    <row r="72" spans="2:12" x14ac:dyDescent="0.25">
      <c r="B72" s="10" t="s">
        <v>40</v>
      </c>
      <c r="C72" s="33">
        <v>3</v>
      </c>
      <c r="D72" s="33">
        <v>2</v>
      </c>
      <c r="E72" s="33">
        <v>5</v>
      </c>
      <c r="F72" s="33">
        <v>6</v>
      </c>
      <c r="G72" s="33">
        <v>1</v>
      </c>
      <c r="H72" s="6">
        <v>3</v>
      </c>
      <c r="I72" s="52">
        <f t="shared" si="2"/>
        <v>1</v>
      </c>
    </row>
    <row r="73" spans="2:12" x14ac:dyDescent="0.25">
      <c r="B73" s="100" t="s">
        <v>48</v>
      </c>
      <c r="C73" s="98">
        <v>0</v>
      </c>
      <c r="D73" s="98">
        <v>0</v>
      </c>
      <c r="E73" s="98">
        <v>0</v>
      </c>
      <c r="F73" s="98">
        <v>0</v>
      </c>
      <c r="G73" s="98">
        <v>0</v>
      </c>
      <c r="H73" s="99">
        <v>0</v>
      </c>
      <c r="I73" s="52">
        <f t="shared" si="2"/>
        <v>0</v>
      </c>
    </row>
    <row r="76" spans="2:12" x14ac:dyDescent="0.25">
      <c r="B76" s="9" t="s">
        <v>12</v>
      </c>
      <c r="C76" s="12" t="s">
        <v>41</v>
      </c>
      <c r="D76" s="12" t="s">
        <v>42</v>
      </c>
      <c r="E76" s="12" t="s">
        <v>43</v>
      </c>
      <c r="F76" s="12" t="s">
        <v>44</v>
      </c>
      <c r="G76" s="12" t="s">
        <v>45</v>
      </c>
      <c r="H76" s="13" t="s">
        <v>46</v>
      </c>
    </row>
    <row r="77" spans="2:12" x14ac:dyDescent="0.25">
      <c r="B77" s="39" t="s">
        <v>36</v>
      </c>
      <c r="C77" s="5">
        <f>C68-$I68</f>
        <v>1</v>
      </c>
      <c r="D77" s="5">
        <f t="shared" ref="D77:H77" si="3">D68-$I68</f>
        <v>3</v>
      </c>
      <c r="E77" s="5">
        <f t="shared" si="3"/>
        <v>2</v>
      </c>
      <c r="F77" s="33">
        <f t="shared" si="3"/>
        <v>0</v>
      </c>
      <c r="G77" s="33">
        <f t="shared" si="3"/>
        <v>4</v>
      </c>
      <c r="H77" s="6">
        <f t="shared" si="3"/>
        <v>5</v>
      </c>
    </row>
    <row r="78" spans="2:12" x14ac:dyDescent="0.25">
      <c r="B78" s="10" t="s">
        <v>37</v>
      </c>
      <c r="C78" s="5">
        <f t="shared" ref="C78:H78" si="4">C69-$I69</f>
        <v>0</v>
      </c>
      <c r="D78" s="5">
        <f t="shared" si="4"/>
        <v>4</v>
      </c>
      <c r="E78" s="5">
        <f t="shared" si="4"/>
        <v>3</v>
      </c>
      <c r="F78" s="33">
        <f t="shared" si="4"/>
        <v>5</v>
      </c>
      <c r="G78" s="33">
        <f t="shared" si="4"/>
        <v>2</v>
      </c>
      <c r="H78" s="6">
        <f t="shared" si="4"/>
        <v>1</v>
      </c>
    </row>
    <row r="79" spans="2:12" x14ac:dyDescent="0.25">
      <c r="B79" s="10" t="s">
        <v>38</v>
      </c>
      <c r="C79" s="5">
        <f t="shared" ref="C79:H79" si="5">C70-$I70</f>
        <v>4</v>
      </c>
      <c r="D79" s="5">
        <f t="shared" si="5"/>
        <v>2</v>
      </c>
      <c r="E79" s="5">
        <f t="shared" si="5"/>
        <v>3</v>
      </c>
      <c r="F79" s="33">
        <f t="shared" si="5"/>
        <v>1</v>
      </c>
      <c r="G79" s="33">
        <f t="shared" si="5"/>
        <v>0</v>
      </c>
      <c r="H79" s="6">
        <f t="shared" si="5"/>
        <v>5</v>
      </c>
    </row>
    <row r="80" spans="2:12" x14ac:dyDescent="0.25">
      <c r="B80" s="10" t="s">
        <v>39</v>
      </c>
      <c r="C80" s="33">
        <f t="shared" ref="C80:H80" si="6">C71-$I71</f>
        <v>0</v>
      </c>
      <c r="D80" s="33">
        <f t="shared" si="6"/>
        <v>2</v>
      </c>
      <c r="E80" s="33">
        <f t="shared" si="6"/>
        <v>1</v>
      </c>
      <c r="F80" s="33">
        <f t="shared" si="6"/>
        <v>3</v>
      </c>
      <c r="G80" s="33">
        <f t="shared" si="6"/>
        <v>5</v>
      </c>
      <c r="H80" s="6">
        <f t="shared" si="6"/>
        <v>4</v>
      </c>
    </row>
    <row r="81" spans="2:12" x14ac:dyDescent="0.25">
      <c r="B81" s="10" t="s">
        <v>40</v>
      </c>
      <c r="C81" s="33">
        <f t="shared" ref="C81:H81" si="7">C72-$I72</f>
        <v>2</v>
      </c>
      <c r="D81" s="33">
        <f t="shared" si="7"/>
        <v>1</v>
      </c>
      <c r="E81" s="33">
        <f t="shared" si="7"/>
        <v>4</v>
      </c>
      <c r="F81" s="33">
        <f t="shared" si="7"/>
        <v>5</v>
      </c>
      <c r="G81" s="33">
        <f t="shared" si="7"/>
        <v>0</v>
      </c>
      <c r="H81" s="6">
        <f t="shared" si="7"/>
        <v>2</v>
      </c>
    </row>
    <row r="82" spans="2:12" x14ac:dyDescent="0.25">
      <c r="B82" s="100" t="s">
        <v>48</v>
      </c>
      <c r="C82" s="98">
        <f t="shared" ref="C82:H82" si="8">C73-$I73</f>
        <v>0</v>
      </c>
      <c r="D82" s="98">
        <f t="shared" si="8"/>
        <v>0</v>
      </c>
      <c r="E82" s="98">
        <f t="shared" si="8"/>
        <v>0</v>
      </c>
      <c r="F82" s="98">
        <f t="shared" si="8"/>
        <v>0</v>
      </c>
      <c r="G82" s="98">
        <f t="shared" si="8"/>
        <v>0</v>
      </c>
      <c r="H82" s="99">
        <f t="shared" si="8"/>
        <v>0</v>
      </c>
    </row>
    <row r="85" spans="2:12" x14ac:dyDescent="0.25">
      <c r="B85" s="9" t="s">
        <v>12</v>
      </c>
      <c r="C85" s="12" t="s">
        <v>41</v>
      </c>
      <c r="D85" s="12" t="s">
        <v>42</v>
      </c>
      <c r="E85" s="12" t="s">
        <v>43</v>
      </c>
      <c r="F85" s="12" t="s">
        <v>44</v>
      </c>
      <c r="G85" s="12" t="s">
        <v>45</v>
      </c>
      <c r="H85" s="13" t="s">
        <v>46</v>
      </c>
      <c r="L85" s="15" t="s">
        <v>80</v>
      </c>
    </row>
    <row r="86" spans="2:12" x14ac:dyDescent="0.25">
      <c r="B86" s="39" t="s">
        <v>36</v>
      </c>
      <c r="C86" s="33">
        <v>1</v>
      </c>
      <c r="D86" s="33">
        <v>3</v>
      </c>
      <c r="E86" s="33">
        <v>2</v>
      </c>
      <c r="F86" s="54">
        <v>0</v>
      </c>
      <c r="G86" s="33">
        <v>4</v>
      </c>
      <c r="H86" s="56">
        <v>5</v>
      </c>
      <c r="L86" t="s">
        <v>81</v>
      </c>
    </row>
    <row r="87" spans="2:12" x14ac:dyDescent="0.25">
      <c r="B87" s="10" t="s">
        <v>37</v>
      </c>
      <c r="C87" s="54">
        <v>0</v>
      </c>
      <c r="D87" s="33">
        <v>4</v>
      </c>
      <c r="E87" s="33">
        <v>3</v>
      </c>
      <c r="F87" s="33">
        <v>5</v>
      </c>
      <c r="G87" s="33">
        <v>2</v>
      </c>
      <c r="H87" s="56">
        <v>1</v>
      </c>
      <c r="L87" t="s">
        <v>82</v>
      </c>
    </row>
    <row r="88" spans="2:12" x14ac:dyDescent="0.25">
      <c r="B88" s="10" t="s">
        <v>38</v>
      </c>
      <c r="C88" s="33">
        <v>4</v>
      </c>
      <c r="D88" s="33">
        <v>2</v>
      </c>
      <c r="E88" s="33">
        <v>3</v>
      </c>
      <c r="F88" s="33">
        <v>1</v>
      </c>
      <c r="G88" s="54">
        <v>0</v>
      </c>
      <c r="H88" s="56">
        <v>5</v>
      </c>
    </row>
    <row r="89" spans="2:12" x14ac:dyDescent="0.25">
      <c r="B89" s="10" t="s">
        <v>39</v>
      </c>
      <c r="C89" s="59">
        <v>0</v>
      </c>
      <c r="D89" s="33">
        <v>2</v>
      </c>
      <c r="E89" s="33">
        <v>1</v>
      </c>
      <c r="F89" s="33">
        <v>3</v>
      </c>
      <c r="G89" s="33">
        <v>5</v>
      </c>
      <c r="H89" s="56">
        <v>4</v>
      </c>
    </row>
    <row r="90" spans="2:12" x14ac:dyDescent="0.25">
      <c r="B90" s="10" t="s">
        <v>40</v>
      </c>
      <c r="C90" s="33">
        <v>2</v>
      </c>
      <c r="D90" s="33">
        <v>1</v>
      </c>
      <c r="E90" s="33">
        <v>4</v>
      </c>
      <c r="F90" s="33">
        <v>5</v>
      </c>
      <c r="G90" s="59">
        <v>0</v>
      </c>
      <c r="H90" s="56">
        <v>2</v>
      </c>
    </row>
    <row r="91" spans="2:12" x14ac:dyDescent="0.25">
      <c r="B91" s="100" t="s">
        <v>48</v>
      </c>
      <c r="C91" s="76">
        <v>0</v>
      </c>
      <c r="D91" s="80">
        <v>0</v>
      </c>
      <c r="E91" s="76">
        <v>0</v>
      </c>
      <c r="F91" s="76">
        <v>0</v>
      </c>
      <c r="G91" s="76">
        <v>0</v>
      </c>
      <c r="H91" s="79">
        <v>0</v>
      </c>
    </row>
    <row r="94" spans="2:12" x14ac:dyDescent="0.25">
      <c r="B94" s="9" t="s">
        <v>12</v>
      </c>
      <c r="C94" s="12" t="s">
        <v>41</v>
      </c>
      <c r="D94" s="12" t="s">
        <v>42</v>
      </c>
      <c r="E94" s="12" t="s">
        <v>43</v>
      </c>
      <c r="F94" s="12" t="s">
        <v>44</v>
      </c>
      <c r="G94" s="12" t="s">
        <v>45</v>
      </c>
      <c r="H94" s="13" t="s">
        <v>46</v>
      </c>
      <c r="L94" s="15" t="s">
        <v>83</v>
      </c>
    </row>
    <row r="95" spans="2:12" x14ac:dyDescent="0.25">
      <c r="B95" s="39" t="s">
        <v>36</v>
      </c>
      <c r="C95" s="82">
        <v>1</v>
      </c>
      <c r="D95" s="82">
        <v>3</v>
      </c>
      <c r="E95" s="82">
        <v>2</v>
      </c>
      <c r="F95" s="91">
        <v>0</v>
      </c>
      <c r="G95" s="82">
        <v>4</v>
      </c>
      <c r="H95" s="87">
        <v>5</v>
      </c>
      <c r="L95" t="s">
        <v>84</v>
      </c>
    </row>
    <row r="96" spans="2:12" x14ac:dyDescent="0.25">
      <c r="B96" s="10" t="s">
        <v>37</v>
      </c>
      <c r="C96" s="91">
        <v>0</v>
      </c>
      <c r="D96" s="33">
        <v>4</v>
      </c>
      <c r="E96" s="33">
        <v>3</v>
      </c>
      <c r="F96" s="33">
        <v>5</v>
      </c>
      <c r="G96" s="82">
        <v>2</v>
      </c>
      <c r="H96" s="56">
        <v>1</v>
      </c>
      <c r="I96" s="62"/>
      <c r="L96" t="s">
        <v>85</v>
      </c>
    </row>
    <row r="97" spans="2:12" x14ac:dyDescent="0.25">
      <c r="B97" s="10" t="s">
        <v>38</v>
      </c>
      <c r="C97" s="82">
        <v>4</v>
      </c>
      <c r="D97" s="33">
        <v>2</v>
      </c>
      <c r="E97" s="33">
        <v>3</v>
      </c>
      <c r="F97" s="33">
        <v>1</v>
      </c>
      <c r="G97" s="91">
        <v>0</v>
      </c>
      <c r="H97" s="56">
        <v>5</v>
      </c>
      <c r="I97" s="62"/>
      <c r="L97" t="s">
        <v>86</v>
      </c>
    </row>
    <row r="98" spans="2:12" x14ac:dyDescent="0.25">
      <c r="B98" s="10" t="s">
        <v>39</v>
      </c>
      <c r="C98" s="81">
        <v>0</v>
      </c>
      <c r="D98" s="33">
        <v>2</v>
      </c>
      <c r="E98" s="33">
        <v>1</v>
      </c>
      <c r="F98" s="33">
        <v>3</v>
      </c>
      <c r="G98" s="82">
        <v>5</v>
      </c>
      <c r="H98" s="56">
        <v>4</v>
      </c>
      <c r="I98" s="62"/>
      <c r="L98" t="s">
        <v>87</v>
      </c>
    </row>
    <row r="99" spans="2:12" x14ac:dyDescent="0.25">
      <c r="B99" s="10" t="s">
        <v>40</v>
      </c>
      <c r="C99" s="82">
        <v>2</v>
      </c>
      <c r="D99" s="33">
        <v>1</v>
      </c>
      <c r="E99" s="33">
        <v>4</v>
      </c>
      <c r="F99" s="33">
        <v>5</v>
      </c>
      <c r="G99" s="81">
        <v>0</v>
      </c>
      <c r="H99" s="56">
        <v>2</v>
      </c>
      <c r="I99" s="62"/>
    </row>
    <row r="100" spans="2:12" x14ac:dyDescent="0.25">
      <c r="B100" s="100" t="s">
        <v>48</v>
      </c>
      <c r="C100" s="85">
        <v>0</v>
      </c>
      <c r="D100" s="92">
        <v>0</v>
      </c>
      <c r="E100" s="85">
        <v>0</v>
      </c>
      <c r="F100" s="85">
        <v>0</v>
      </c>
      <c r="G100" s="85">
        <v>0</v>
      </c>
      <c r="H100" s="88">
        <v>0</v>
      </c>
      <c r="L100" t="s">
        <v>89</v>
      </c>
    </row>
    <row r="101" spans="2:12" x14ac:dyDescent="0.25">
      <c r="C101" s="62"/>
      <c r="G101" s="62"/>
      <c r="I101" s="69">
        <f>MIN(D96:F99,H96:H99)</f>
        <v>1</v>
      </c>
      <c r="L101" t="s">
        <v>90</v>
      </c>
    </row>
    <row r="103" spans="2:12" x14ac:dyDescent="0.25">
      <c r="B103" s="9" t="s">
        <v>12</v>
      </c>
      <c r="C103" s="12" t="s">
        <v>41</v>
      </c>
      <c r="D103" s="12" t="s">
        <v>42</v>
      </c>
      <c r="E103" s="12" t="s">
        <v>43</v>
      </c>
      <c r="F103" s="12" t="s">
        <v>44</v>
      </c>
      <c r="G103" s="12" t="s">
        <v>45</v>
      </c>
      <c r="H103" s="13" t="s">
        <v>46</v>
      </c>
      <c r="L103" t="s">
        <v>91</v>
      </c>
    </row>
    <row r="104" spans="2:12" x14ac:dyDescent="0.25">
      <c r="B104" s="39" t="s">
        <v>36</v>
      </c>
      <c r="C104" s="82">
        <v>1</v>
      </c>
      <c r="D104" s="82">
        <v>3</v>
      </c>
      <c r="E104" s="82">
        <v>2</v>
      </c>
      <c r="F104" s="91">
        <v>0</v>
      </c>
      <c r="G104" s="82">
        <v>4</v>
      </c>
      <c r="H104" s="87">
        <v>5</v>
      </c>
    </row>
    <row r="105" spans="2:12" x14ac:dyDescent="0.25">
      <c r="B105" s="10" t="s">
        <v>37</v>
      </c>
      <c r="C105" s="91">
        <f>C96-$I$101</f>
        <v>-1</v>
      </c>
      <c r="D105" s="33">
        <f t="shared" ref="D105:H105" si="9">D96-$I$101</f>
        <v>3</v>
      </c>
      <c r="E105" s="33">
        <f t="shared" si="9"/>
        <v>2</v>
      </c>
      <c r="F105" s="33">
        <f t="shared" si="9"/>
        <v>4</v>
      </c>
      <c r="G105" s="82">
        <f t="shared" si="9"/>
        <v>1</v>
      </c>
      <c r="H105" s="56">
        <f t="shared" si="9"/>
        <v>0</v>
      </c>
      <c r="I105" s="62"/>
      <c r="L105" t="s">
        <v>93</v>
      </c>
    </row>
    <row r="106" spans="2:12" x14ac:dyDescent="0.25">
      <c r="B106" s="10" t="s">
        <v>38</v>
      </c>
      <c r="C106" s="82">
        <f t="shared" ref="C106:H106" si="10">C97-$I$101</f>
        <v>3</v>
      </c>
      <c r="D106" s="33">
        <f t="shared" si="10"/>
        <v>1</v>
      </c>
      <c r="E106" s="33">
        <f t="shared" si="10"/>
        <v>2</v>
      </c>
      <c r="F106" s="33">
        <f t="shared" si="10"/>
        <v>0</v>
      </c>
      <c r="G106" s="91">
        <f t="shared" si="10"/>
        <v>-1</v>
      </c>
      <c r="H106" s="56">
        <f t="shared" si="10"/>
        <v>4</v>
      </c>
      <c r="I106" s="62"/>
    </row>
    <row r="107" spans="2:12" x14ac:dyDescent="0.25">
      <c r="B107" s="10" t="s">
        <v>39</v>
      </c>
      <c r="C107" s="81">
        <f t="shared" ref="C107:H107" si="11">C98-$I$101</f>
        <v>-1</v>
      </c>
      <c r="D107" s="33">
        <f t="shared" si="11"/>
        <v>1</v>
      </c>
      <c r="E107" s="33">
        <f t="shared" si="11"/>
        <v>0</v>
      </c>
      <c r="F107" s="33">
        <f t="shared" si="11"/>
        <v>2</v>
      </c>
      <c r="G107" s="82">
        <f t="shared" si="11"/>
        <v>4</v>
      </c>
      <c r="H107" s="56">
        <f t="shared" si="11"/>
        <v>3</v>
      </c>
      <c r="I107" s="62"/>
      <c r="L107" t="s">
        <v>94</v>
      </c>
    </row>
    <row r="108" spans="2:12" x14ac:dyDescent="0.25">
      <c r="B108" s="10" t="s">
        <v>40</v>
      </c>
      <c r="C108" s="82">
        <f t="shared" ref="C108:H108" si="12">C99-$I$101</f>
        <v>1</v>
      </c>
      <c r="D108" s="33">
        <f t="shared" si="12"/>
        <v>0</v>
      </c>
      <c r="E108" s="33">
        <f t="shared" si="12"/>
        <v>3</v>
      </c>
      <c r="F108" s="33">
        <f t="shared" si="12"/>
        <v>4</v>
      </c>
      <c r="G108" s="81">
        <f t="shared" si="12"/>
        <v>-1</v>
      </c>
      <c r="H108" s="56">
        <f t="shared" si="12"/>
        <v>1</v>
      </c>
      <c r="I108" s="62"/>
    </row>
    <row r="109" spans="2:12" x14ac:dyDescent="0.25">
      <c r="B109" s="100" t="s">
        <v>48</v>
      </c>
      <c r="C109" s="85">
        <v>0</v>
      </c>
      <c r="D109" s="92">
        <v>0</v>
      </c>
      <c r="E109" s="85">
        <v>0</v>
      </c>
      <c r="F109" s="85">
        <v>0</v>
      </c>
      <c r="G109" s="85">
        <v>0</v>
      </c>
      <c r="H109" s="88">
        <v>0</v>
      </c>
    </row>
    <row r="110" spans="2:12" x14ac:dyDescent="0.25">
      <c r="C110" s="62"/>
      <c r="G110" s="62"/>
    </row>
    <row r="112" spans="2:12" x14ac:dyDescent="0.25">
      <c r="B112" s="9" t="s">
        <v>12</v>
      </c>
      <c r="C112" s="12" t="s">
        <v>41</v>
      </c>
      <c r="D112" s="12" t="s">
        <v>42</v>
      </c>
      <c r="E112" s="12" t="s">
        <v>43</v>
      </c>
      <c r="F112" s="12" t="s">
        <v>44</v>
      </c>
      <c r="G112" s="12" t="s">
        <v>45</v>
      </c>
      <c r="H112" s="13" t="s">
        <v>46</v>
      </c>
    </row>
    <row r="113" spans="2:12" x14ac:dyDescent="0.25">
      <c r="B113" s="39" t="s">
        <v>36</v>
      </c>
      <c r="C113" s="82">
        <f>C104+$I$101</f>
        <v>2</v>
      </c>
      <c r="D113" s="82">
        <v>3</v>
      </c>
      <c r="E113" s="82">
        <v>2</v>
      </c>
      <c r="F113" s="91">
        <v>0</v>
      </c>
      <c r="G113" s="82">
        <f t="shared" ref="G113:G118" si="13">G104+$I$101</f>
        <v>5</v>
      </c>
      <c r="H113" s="87">
        <v>5</v>
      </c>
    </row>
    <row r="114" spans="2:12" x14ac:dyDescent="0.25">
      <c r="B114" s="10" t="s">
        <v>37</v>
      </c>
      <c r="C114" s="91">
        <f t="shared" ref="C114:C118" si="14">C105+$I$101</f>
        <v>0</v>
      </c>
      <c r="D114" s="33">
        <v>3</v>
      </c>
      <c r="E114" s="33">
        <v>2</v>
      </c>
      <c r="F114" s="33">
        <v>4</v>
      </c>
      <c r="G114" s="82">
        <f t="shared" si="13"/>
        <v>2</v>
      </c>
      <c r="H114" s="56">
        <v>0</v>
      </c>
      <c r="I114" s="62"/>
    </row>
    <row r="115" spans="2:12" x14ac:dyDescent="0.25">
      <c r="B115" s="10" t="s">
        <v>38</v>
      </c>
      <c r="C115" s="82">
        <f t="shared" si="14"/>
        <v>4</v>
      </c>
      <c r="D115" s="33">
        <v>1</v>
      </c>
      <c r="E115" s="33">
        <v>2</v>
      </c>
      <c r="F115" s="33">
        <v>0</v>
      </c>
      <c r="G115" s="91">
        <f t="shared" si="13"/>
        <v>0</v>
      </c>
      <c r="H115" s="56">
        <v>4</v>
      </c>
      <c r="I115" s="62"/>
    </row>
    <row r="116" spans="2:12" x14ac:dyDescent="0.25">
      <c r="B116" s="10" t="s">
        <v>39</v>
      </c>
      <c r="C116" s="81">
        <f t="shared" si="14"/>
        <v>0</v>
      </c>
      <c r="D116" s="33">
        <v>1</v>
      </c>
      <c r="E116" s="33">
        <v>0</v>
      </c>
      <c r="F116" s="33">
        <v>2</v>
      </c>
      <c r="G116" s="82">
        <f t="shared" si="13"/>
        <v>5</v>
      </c>
      <c r="H116" s="56">
        <v>3</v>
      </c>
      <c r="I116" s="62"/>
    </row>
    <row r="117" spans="2:12" x14ac:dyDescent="0.25">
      <c r="B117" s="10" t="s">
        <v>40</v>
      </c>
      <c r="C117" s="82">
        <f t="shared" si="14"/>
        <v>2</v>
      </c>
      <c r="D117" s="33">
        <v>0</v>
      </c>
      <c r="E117" s="33">
        <v>3</v>
      </c>
      <c r="F117" s="33">
        <v>4</v>
      </c>
      <c r="G117" s="81">
        <f t="shared" si="13"/>
        <v>0</v>
      </c>
      <c r="H117" s="56">
        <v>1</v>
      </c>
      <c r="I117" s="62"/>
    </row>
    <row r="118" spans="2:12" x14ac:dyDescent="0.25">
      <c r="B118" s="100" t="s">
        <v>48</v>
      </c>
      <c r="C118" s="85">
        <f t="shared" si="14"/>
        <v>1</v>
      </c>
      <c r="D118" s="92">
        <v>0</v>
      </c>
      <c r="E118" s="85">
        <v>0</v>
      </c>
      <c r="F118" s="85">
        <v>0</v>
      </c>
      <c r="G118" s="85">
        <f t="shared" si="13"/>
        <v>1</v>
      </c>
      <c r="H118" s="88">
        <v>0</v>
      </c>
    </row>
    <row r="119" spans="2:12" x14ac:dyDescent="0.25">
      <c r="C119" s="62"/>
      <c r="G119" s="62"/>
    </row>
    <row r="121" spans="2:12" x14ac:dyDescent="0.25">
      <c r="B121" s="9" t="s">
        <v>12</v>
      </c>
      <c r="C121" s="12" t="s">
        <v>41</v>
      </c>
      <c r="D121" s="12" t="s">
        <v>42</v>
      </c>
      <c r="E121" s="12" t="s">
        <v>43</v>
      </c>
      <c r="F121" s="12" t="s">
        <v>44</v>
      </c>
      <c r="G121" s="12" t="s">
        <v>45</v>
      </c>
      <c r="H121" s="13" t="s">
        <v>46</v>
      </c>
      <c r="L121" s="15" t="s">
        <v>80</v>
      </c>
    </row>
    <row r="122" spans="2:12" x14ac:dyDescent="0.25">
      <c r="B122" s="39" t="s">
        <v>36</v>
      </c>
      <c r="C122" s="71">
        <v>2</v>
      </c>
      <c r="D122" s="71">
        <v>3</v>
      </c>
      <c r="E122" s="71">
        <v>2</v>
      </c>
      <c r="F122" s="70">
        <v>0</v>
      </c>
      <c r="G122" s="71">
        <v>5</v>
      </c>
      <c r="H122" s="74">
        <v>5</v>
      </c>
    </row>
    <row r="123" spans="2:12" x14ac:dyDescent="0.25">
      <c r="B123" s="10" t="s">
        <v>37</v>
      </c>
      <c r="C123" s="70">
        <v>0</v>
      </c>
      <c r="D123" s="71">
        <v>3</v>
      </c>
      <c r="E123" s="71">
        <v>2</v>
      </c>
      <c r="F123" s="71">
        <v>4</v>
      </c>
      <c r="G123" s="71">
        <v>2</v>
      </c>
      <c r="H123" s="72">
        <v>0</v>
      </c>
    </row>
    <row r="124" spans="2:12" x14ac:dyDescent="0.25">
      <c r="B124" s="10" t="s">
        <v>38</v>
      </c>
      <c r="C124" s="71">
        <v>4</v>
      </c>
      <c r="D124" s="71">
        <v>1</v>
      </c>
      <c r="E124" s="71">
        <v>2</v>
      </c>
      <c r="F124" s="73">
        <v>0</v>
      </c>
      <c r="G124" s="70">
        <v>0</v>
      </c>
      <c r="H124" s="74">
        <v>4</v>
      </c>
    </row>
    <row r="125" spans="2:12" x14ac:dyDescent="0.25">
      <c r="B125" s="10" t="s">
        <v>39</v>
      </c>
      <c r="C125" s="73">
        <v>0</v>
      </c>
      <c r="D125" s="71">
        <v>1</v>
      </c>
      <c r="E125" s="70">
        <v>0</v>
      </c>
      <c r="F125" s="71">
        <v>2</v>
      </c>
      <c r="G125" s="71">
        <v>5</v>
      </c>
      <c r="H125" s="74">
        <v>3</v>
      </c>
    </row>
    <row r="126" spans="2:12" x14ac:dyDescent="0.25">
      <c r="B126" s="10" t="s">
        <v>40</v>
      </c>
      <c r="C126" s="71">
        <v>2</v>
      </c>
      <c r="D126" s="70">
        <v>0</v>
      </c>
      <c r="E126" s="71">
        <v>3</v>
      </c>
      <c r="F126" s="71">
        <v>4</v>
      </c>
      <c r="G126" s="73">
        <v>0</v>
      </c>
      <c r="H126" s="74">
        <v>1</v>
      </c>
    </row>
    <row r="127" spans="2:12" x14ac:dyDescent="0.25">
      <c r="B127" s="100" t="s">
        <v>48</v>
      </c>
      <c r="C127" s="75">
        <v>1</v>
      </c>
      <c r="D127" s="76">
        <v>0</v>
      </c>
      <c r="E127" s="76">
        <v>0</v>
      </c>
      <c r="F127" s="76">
        <v>0</v>
      </c>
      <c r="G127" s="75">
        <v>1</v>
      </c>
      <c r="H127" s="101">
        <v>0</v>
      </c>
    </row>
    <row r="130" spans="2:17" x14ac:dyDescent="0.25">
      <c r="B130" s="9" t="s">
        <v>12</v>
      </c>
      <c r="C130" s="12" t="s">
        <v>41</v>
      </c>
      <c r="D130" s="12" t="s">
        <v>42</v>
      </c>
      <c r="E130" s="12" t="s">
        <v>43</v>
      </c>
      <c r="F130" s="12" t="s">
        <v>44</v>
      </c>
      <c r="G130" s="12" t="s">
        <v>45</v>
      </c>
      <c r="H130" s="13" t="s">
        <v>46</v>
      </c>
      <c r="I130" s="9" t="s">
        <v>22</v>
      </c>
      <c r="K130" s="9" t="s">
        <v>12</v>
      </c>
      <c r="L130" s="12" t="s">
        <v>41</v>
      </c>
      <c r="M130" s="12" t="s">
        <v>42</v>
      </c>
      <c r="N130" s="12" t="s">
        <v>43</v>
      </c>
      <c r="O130" s="12" t="s">
        <v>44</v>
      </c>
      <c r="P130" s="12" t="s">
        <v>45</v>
      </c>
      <c r="Q130" s="13" t="s">
        <v>46</v>
      </c>
    </row>
    <row r="131" spans="2:17" x14ac:dyDescent="0.25">
      <c r="B131" s="39" t="s">
        <v>36</v>
      </c>
      <c r="C131" s="33"/>
      <c r="D131" s="33"/>
      <c r="E131" s="33"/>
      <c r="F131" s="33">
        <v>1</v>
      </c>
      <c r="G131" s="33"/>
      <c r="H131" s="56"/>
      <c r="I131" s="17">
        <f>SUM(C131:H131)</f>
        <v>1</v>
      </c>
      <c r="K131" s="39" t="s">
        <v>36</v>
      </c>
      <c r="L131" s="5">
        <v>2</v>
      </c>
      <c r="M131" s="5">
        <v>4</v>
      </c>
      <c r="N131" s="5">
        <v>3</v>
      </c>
      <c r="O131" s="33">
        <v>1</v>
      </c>
      <c r="P131" s="33">
        <v>5</v>
      </c>
      <c r="Q131" s="6">
        <v>6</v>
      </c>
    </row>
    <row r="132" spans="2:17" x14ac:dyDescent="0.25">
      <c r="B132" s="10" t="s">
        <v>37</v>
      </c>
      <c r="C132" s="33">
        <v>1</v>
      </c>
      <c r="D132" s="33"/>
      <c r="E132" s="33"/>
      <c r="F132" s="33"/>
      <c r="G132" s="33"/>
      <c r="H132" s="56"/>
      <c r="I132" s="17">
        <f t="shared" ref="I132:I136" si="15">SUM(C132:H132)</f>
        <v>1</v>
      </c>
      <c r="K132" s="10" t="s">
        <v>37</v>
      </c>
      <c r="L132" s="5">
        <v>1</v>
      </c>
      <c r="M132" s="5">
        <v>5</v>
      </c>
      <c r="N132" s="5">
        <v>4</v>
      </c>
      <c r="O132" s="33">
        <v>6</v>
      </c>
      <c r="P132" s="33">
        <v>3</v>
      </c>
      <c r="Q132" s="6">
        <v>2</v>
      </c>
    </row>
    <row r="133" spans="2:17" x14ac:dyDescent="0.25">
      <c r="B133" s="10" t="s">
        <v>38</v>
      </c>
      <c r="C133" s="33"/>
      <c r="D133" s="33"/>
      <c r="E133" s="33"/>
      <c r="F133" s="33"/>
      <c r="G133" s="33">
        <v>1</v>
      </c>
      <c r="H133" s="56"/>
      <c r="I133" s="17">
        <f t="shared" si="15"/>
        <v>1</v>
      </c>
      <c r="K133" s="10" t="s">
        <v>38</v>
      </c>
      <c r="L133" s="5">
        <v>5</v>
      </c>
      <c r="M133" s="5">
        <v>3</v>
      </c>
      <c r="N133" s="5">
        <v>4</v>
      </c>
      <c r="O133" s="33">
        <v>2</v>
      </c>
      <c r="P133" s="33">
        <v>1</v>
      </c>
      <c r="Q133" s="6">
        <v>6</v>
      </c>
    </row>
    <row r="134" spans="2:17" x14ac:dyDescent="0.25">
      <c r="B134" s="10" t="s">
        <v>39</v>
      </c>
      <c r="C134" s="33"/>
      <c r="D134" s="33"/>
      <c r="E134" s="33">
        <v>1</v>
      </c>
      <c r="F134" s="33"/>
      <c r="G134" s="33"/>
      <c r="H134" s="56"/>
      <c r="I134" s="17">
        <f t="shared" si="15"/>
        <v>1</v>
      </c>
      <c r="K134" s="10" t="s">
        <v>39</v>
      </c>
      <c r="L134" s="33">
        <v>1</v>
      </c>
      <c r="M134" s="33">
        <v>3</v>
      </c>
      <c r="N134" s="33">
        <v>2</v>
      </c>
      <c r="O134" s="33">
        <v>4</v>
      </c>
      <c r="P134" s="33">
        <v>6</v>
      </c>
      <c r="Q134" s="6">
        <v>5</v>
      </c>
    </row>
    <row r="135" spans="2:17" x14ac:dyDescent="0.25">
      <c r="B135" s="10" t="s">
        <v>40</v>
      </c>
      <c r="C135" s="33"/>
      <c r="D135" s="33">
        <v>1</v>
      </c>
      <c r="E135" s="33"/>
      <c r="F135" s="33"/>
      <c r="G135" s="33"/>
      <c r="H135" s="56"/>
      <c r="I135" s="17">
        <f t="shared" si="15"/>
        <v>1</v>
      </c>
      <c r="K135" s="10" t="s">
        <v>40</v>
      </c>
      <c r="L135" s="33">
        <v>3</v>
      </c>
      <c r="M135" s="33">
        <v>2</v>
      </c>
      <c r="N135" s="33">
        <v>5</v>
      </c>
      <c r="O135" s="33">
        <v>6</v>
      </c>
      <c r="P135" s="33">
        <v>1</v>
      </c>
      <c r="Q135" s="6">
        <v>3</v>
      </c>
    </row>
    <row r="136" spans="2:17" x14ac:dyDescent="0.25">
      <c r="B136" s="40" t="s">
        <v>48</v>
      </c>
      <c r="C136" s="37"/>
      <c r="D136" s="37"/>
      <c r="E136" s="37"/>
      <c r="F136" s="37"/>
      <c r="G136" s="37"/>
      <c r="H136" s="38">
        <v>1</v>
      </c>
      <c r="I136" s="18">
        <f t="shared" si="15"/>
        <v>1</v>
      </c>
      <c r="K136" s="40" t="s">
        <v>48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2">
        <v>0</v>
      </c>
    </row>
    <row r="137" spans="2:17" x14ac:dyDescent="0.25">
      <c r="B137" s="16" t="s">
        <v>22</v>
      </c>
      <c r="C137" s="3">
        <f>SUM(C131:C136)</f>
        <v>1</v>
      </c>
      <c r="D137" s="3">
        <f t="shared" ref="D137:H137" si="16">SUM(D131:D136)</f>
        <v>1</v>
      </c>
      <c r="E137" s="3">
        <f t="shared" si="16"/>
        <v>1</v>
      </c>
      <c r="F137" s="3">
        <f t="shared" si="16"/>
        <v>1</v>
      </c>
      <c r="G137" s="3">
        <f t="shared" si="16"/>
        <v>1</v>
      </c>
      <c r="H137" s="4">
        <f t="shared" si="16"/>
        <v>1</v>
      </c>
      <c r="I137" s="19">
        <f>SUMPRODUCT(C131:H136,L131:Q136)</f>
        <v>7</v>
      </c>
    </row>
    <row r="139" spans="2:17" x14ac:dyDescent="0.25">
      <c r="B139" s="14" t="s">
        <v>23</v>
      </c>
      <c r="C139">
        <f>I137</f>
        <v>7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D2A8-6FE2-49EA-9391-50A43E83E7ED}">
  <dimension ref="B2:Q64"/>
  <sheetViews>
    <sheetView workbookViewId="0"/>
  </sheetViews>
  <sheetFormatPr defaultRowHeight="15" x14ac:dyDescent="0.25"/>
  <cols>
    <col min="2" max="2" width="18.42578125" bestFit="1" customWidth="1"/>
    <col min="3" max="15" width="10.5703125" customWidth="1"/>
    <col min="16" max="16" width="35.42578125" bestFit="1" customWidth="1"/>
  </cols>
  <sheetData>
    <row r="2" spans="2:3" x14ac:dyDescent="0.25">
      <c r="B2" s="9" t="s">
        <v>62</v>
      </c>
      <c r="C2" s="9" t="s">
        <v>63</v>
      </c>
    </row>
    <row r="3" spans="2:3" x14ac:dyDescent="0.25">
      <c r="B3" s="1" t="s">
        <v>51</v>
      </c>
      <c r="C3" s="41">
        <v>6000</v>
      </c>
    </row>
    <row r="4" spans="2:3" x14ac:dyDescent="0.25">
      <c r="B4" s="1" t="s">
        <v>52</v>
      </c>
      <c r="C4" s="41">
        <v>8000</v>
      </c>
    </row>
    <row r="5" spans="2:3" x14ac:dyDescent="0.25">
      <c r="B5" s="1" t="s">
        <v>53</v>
      </c>
      <c r="C5" s="41">
        <v>10000</v>
      </c>
    </row>
    <row r="6" spans="2:3" x14ac:dyDescent="0.25">
      <c r="B6" s="1" t="s">
        <v>54</v>
      </c>
      <c r="C6" s="41">
        <v>5000</v>
      </c>
    </row>
    <row r="7" spans="2:3" x14ac:dyDescent="0.25">
      <c r="B7" s="2" t="s">
        <v>55</v>
      </c>
      <c r="C7" s="42">
        <v>6000</v>
      </c>
    </row>
    <row r="10" spans="2:3" x14ac:dyDescent="0.25">
      <c r="B10" s="14" t="s">
        <v>13</v>
      </c>
    </row>
    <row r="12" spans="2:3" x14ac:dyDescent="0.25">
      <c r="C12" t="s">
        <v>96</v>
      </c>
    </row>
    <row r="15" spans="2:3" x14ac:dyDescent="0.25">
      <c r="B15" s="15" t="s">
        <v>56</v>
      </c>
    </row>
    <row r="17" spans="2:10" x14ac:dyDescent="0.25">
      <c r="C17" t="s">
        <v>57</v>
      </c>
      <c r="J17" t="s">
        <v>58</v>
      </c>
    </row>
    <row r="20" spans="2:10" x14ac:dyDescent="0.25">
      <c r="B20" s="15" t="s">
        <v>16</v>
      </c>
    </row>
    <row r="22" spans="2:10" x14ac:dyDescent="0.25">
      <c r="E22" t="s">
        <v>58</v>
      </c>
    </row>
    <row r="26" spans="2:10" x14ac:dyDescent="0.25">
      <c r="B26" s="15" t="s">
        <v>17</v>
      </c>
    </row>
    <row r="28" spans="2:10" x14ac:dyDescent="0.25">
      <c r="C28" t="s">
        <v>64</v>
      </c>
    </row>
    <row r="30" spans="2:10" x14ac:dyDescent="0.25">
      <c r="C30" t="s">
        <v>65</v>
      </c>
      <c r="E30" t="s">
        <v>58</v>
      </c>
    </row>
    <row r="35" spans="2:17" x14ac:dyDescent="0.25">
      <c r="C35" s="45" t="s">
        <v>66</v>
      </c>
      <c r="D35" s="12" t="s">
        <v>67</v>
      </c>
      <c r="E35" s="12" t="s">
        <v>68</v>
      </c>
      <c r="F35" s="12" t="s">
        <v>69</v>
      </c>
      <c r="G35" s="12" t="s">
        <v>70</v>
      </c>
      <c r="H35" s="13" t="s">
        <v>71</v>
      </c>
    </row>
    <row r="36" spans="2:17" x14ac:dyDescent="0.25">
      <c r="C36" s="44">
        <v>1</v>
      </c>
      <c r="D36" s="7">
        <v>1</v>
      </c>
      <c r="E36" s="7">
        <v>1</v>
      </c>
      <c r="F36" s="7">
        <v>0</v>
      </c>
      <c r="G36" s="7">
        <v>1</v>
      </c>
      <c r="H36" s="8"/>
    </row>
    <row r="37" spans="2:17" x14ac:dyDescent="0.25">
      <c r="B37" s="15" t="s">
        <v>16</v>
      </c>
      <c r="C37" s="23">
        <v>6000</v>
      </c>
      <c r="D37" s="23">
        <v>8000</v>
      </c>
      <c r="E37" s="23">
        <v>10000</v>
      </c>
      <c r="F37" s="23">
        <v>5000</v>
      </c>
      <c r="G37" s="23">
        <v>6000</v>
      </c>
      <c r="H37" s="43">
        <f>SUMPRODUCT($C$36:$G$36,C37:G37)</f>
        <v>30000</v>
      </c>
    </row>
    <row r="38" spans="2:17" x14ac:dyDescent="0.25">
      <c r="B38" s="15" t="s">
        <v>17</v>
      </c>
      <c r="C38" s="23">
        <v>8</v>
      </c>
      <c r="D38" s="23">
        <v>7</v>
      </c>
      <c r="E38" s="23">
        <v>9</v>
      </c>
      <c r="F38" s="23">
        <v>6</v>
      </c>
      <c r="G38" s="23">
        <v>5</v>
      </c>
      <c r="H38" s="23">
        <f>SUMPRODUCT($C$36:$G$36,C38:G38)</f>
        <v>29</v>
      </c>
      <c r="I38" s="23" t="s">
        <v>72</v>
      </c>
      <c r="J38" s="23">
        <v>30</v>
      </c>
    </row>
    <row r="41" spans="2:17" x14ac:dyDescent="0.25">
      <c r="B41" s="15" t="s">
        <v>73</v>
      </c>
      <c r="C41" s="46">
        <f>SUM(C3:C7)-H37</f>
        <v>5000</v>
      </c>
    </row>
    <row r="44" spans="2:17" x14ac:dyDescent="0.25"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spans="2:17" x14ac:dyDescent="0.25">
      <c r="B45" s="15" t="s">
        <v>97</v>
      </c>
    </row>
    <row r="47" spans="2:17" x14ac:dyDescent="0.25">
      <c r="C47" s="106" t="s">
        <v>68</v>
      </c>
      <c r="D47" s="106" t="s">
        <v>67</v>
      </c>
      <c r="E47" s="106" t="s">
        <v>66</v>
      </c>
      <c r="F47" s="106" t="s">
        <v>70</v>
      </c>
      <c r="G47" s="106" t="s">
        <v>69</v>
      </c>
      <c r="K47" s="15"/>
      <c r="O47" s="15" t="s">
        <v>104</v>
      </c>
    </row>
    <row r="48" spans="2:17" x14ac:dyDescent="0.25">
      <c r="B48" s="15" t="s">
        <v>98</v>
      </c>
      <c r="C48" s="23">
        <v>10000</v>
      </c>
      <c r="D48" s="23">
        <v>8000</v>
      </c>
      <c r="E48" s="23">
        <v>6000</v>
      </c>
      <c r="F48" s="23">
        <v>6000</v>
      </c>
      <c r="G48" s="23">
        <v>5000</v>
      </c>
      <c r="O48" t="s">
        <v>26</v>
      </c>
      <c r="P48" t="s">
        <v>105</v>
      </c>
      <c r="Q48" t="s">
        <v>110</v>
      </c>
    </row>
    <row r="49" spans="2:17" x14ac:dyDescent="0.25">
      <c r="B49" s="15" t="s">
        <v>99</v>
      </c>
      <c r="C49" s="23">
        <f>HLOOKUP(C47,$C$35:$G$38,4,0)</f>
        <v>9</v>
      </c>
      <c r="D49" s="23">
        <f t="shared" ref="D49:G49" si="0">HLOOKUP(D47,$C$35:$G$38,4,0)</f>
        <v>7</v>
      </c>
      <c r="E49" s="23">
        <f t="shared" si="0"/>
        <v>8</v>
      </c>
      <c r="F49" s="23">
        <f t="shared" si="0"/>
        <v>5</v>
      </c>
      <c r="G49" s="23">
        <f t="shared" si="0"/>
        <v>6</v>
      </c>
      <c r="H49" s="23" t="s">
        <v>72</v>
      </c>
      <c r="I49" s="23">
        <v>30</v>
      </c>
      <c r="O49" t="s">
        <v>27</v>
      </c>
      <c r="P49" t="s">
        <v>106</v>
      </c>
      <c r="Q49" t="s">
        <v>111</v>
      </c>
    </row>
    <row r="50" spans="2:17" x14ac:dyDescent="0.25">
      <c r="B50" s="106" t="s">
        <v>100</v>
      </c>
      <c r="C50" s="23" t="s">
        <v>68</v>
      </c>
      <c r="D50" s="23" t="s">
        <v>67</v>
      </c>
      <c r="E50" s="23" t="s">
        <v>66</v>
      </c>
      <c r="F50" s="23" t="s">
        <v>70</v>
      </c>
      <c r="G50" s="23" t="s">
        <v>69</v>
      </c>
      <c r="H50" s="106" t="s">
        <v>101</v>
      </c>
      <c r="I50" s="106" t="s">
        <v>102</v>
      </c>
      <c r="J50" s="106" t="s">
        <v>103</v>
      </c>
      <c r="K50" s="106" t="s">
        <v>104</v>
      </c>
      <c r="L50" s="106" t="s">
        <v>109</v>
      </c>
      <c r="M50" s="106"/>
      <c r="O50" t="s">
        <v>28</v>
      </c>
      <c r="P50" t="s">
        <v>107</v>
      </c>
      <c r="Q50" t="s">
        <v>112</v>
      </c>
    </row>
    <row r="51" spans="2:17" x14ac:dyDescent="0.25">
      <c r="B51" s="23">
        <v>0</v>
      </c>
      <c r="C51" s="23" t="s">
        <v>114</v>
      </c>
      <c r="D51" s="23" t="s">
        <v>114</v>
      </c>
      <c r="E51" s="23" t="s">
        <v>114</v>
      </c>
      <c r="F51" s="23" t="s">
        <v>114</v>
      </c>
      <c r="G51" s="23" t="s">
        <v>114</v>
      </c>
      <c r="H51" s="23">
        <f>SUMIF(C51:G51,"&lt;&gt;"&amp;0,$C$48:$G$48)</f>
        <v>35000</v>
      </c>
      <c r="I51" s="23">
        <f t="shared" ref="I51:I61" si="1">SUMPRODUCT($C$48:$G$48,C51:G51)</f>
        <v>0</v>
      </c>
      <c r="J51" s="23" t="str">
        <f t="shared" ref="J51:J61" si="2">IF(SUMPRODUCT($C$49:$G$49,C51:G51)&lt;=30,"OK","NOK")</f>
        <v>OK</v>
      </c>
      <c r="K51" s="23" t="s">
        <v>30</v>
      </c>
      <c r="L51" s="23"/>
      <c r="O51" t="s">
        <v>30</v>
      </c>
      <c r="P51" t="s">
        <v>108</v>
      </c>
      <c r="Q51" t="s">
        <v>113</v>
      </c>
    </row>
    <row r="52" spans="2:17" x14ac:dyDescent="0.25">
      <c r="B52" s="23">
        <f t="shared" ref="B52:B61" si="3">B51+1</f>
        <v>1</v>
      </c>
      <c r="C52" s="23">
        <v>1</v>
      </c>
      <c r="D52" s="23" t="s">
        <v>114</v>
      </c>
      <c r="E52" s="23" t="s">
        <v>114</v>
      </c>
      <c r="F52" s="23" t="s">
        <v>114</v>
      </c>
      <c r="G52" s="23" t="s">
        <v>114</v>
      </c>
      <c r="H52" s="23">
        <f t="shared" ref="H52:H61" si="4">SUMIF(C52:G52,"&lt;&gt;"&amp;0,$C$48:$G$48)</f>
        <v>35000</v>
      </c>
      <c r="I52" s="23">
        <f t="shared" si="1"/>
        <v>10000</v>
      </c>
      <c r="J52" s="23" t="str">
        <f t="shared" si="2"/>
        <v>OK</v>
      </c>
      <c r="K52" s="23" t="s">
        <v>30</v>
      </c>
      <c r="L52" s="23"/>
    </row>
    <row r="53" spans="2:17" x14ac:dyDescent="0.25">
      <c r="B53" s="23">
        <f t="shared" si="3"/>
        <v>2</v>
      </c>
      <c r="C53" s="23">
        <v>1</v>
      </c>
      <c r="D53" s="23">
        <v>1</v>
      </c>
      <c r="E53" s="23" t="s">
        <v>114</v>
      </c>
      <c r="F53" s="23" t="s">
        <v>114</v>
      </c>
      <c r="G53" s="23" t="s">
        <v>114</v>
      </c>
      <c r="H53" s="23">
        <f t="shared" si="4"/>
        <v>35000</v>
      </c>
      <c r="I53" s="23">
        <f t="shared" si="1"/>
        <v>18000</v>
      </c>
      <c r="J53" s="23" t="str">
        <f t="shared" si="2"/>
        <v>OK</v>
      </c>
      <c r="K53" s="23" t="s">
        <v>30</v>
      </c>
      <c r="L53" s="23"/>
    </row>
    <row r="54" spans="2:17" x14ac:dyDescent="0.25">
      <c r="B54" s="23">
        <f t="shared" si="3"/>
        <v>3</v>
      </c>
      <c r="C54" s="23">
        <v>1</v>
      </c>
      <c r="D54" s="23">
        <v>1</v>
      </c>
      <c r="E54" s="23">
        <v>1</v>
      </c>
      <c r="F54" s="23" t="s">
        <v>114</v>
      </c>
      <c r="G54" s="23" t="s">
        <v>114</v>
      </c>
      <c r="H54" s="23">
        <f t="shared" si="4"/>
        <v>35000</v>
      </c>
      <c r="I54" s="23">
        <f t="shared" si="1"/>
        <v>24000</v>
      </c>
      <c r="J54" s="23" t="str">
        <f t="shared" si="2"/>
        <v>OK</v>
      </c>
      <c r="K54" s="23" t="s">
        <v>30</v>
      </c>
      <c r="L54" s="23"/>
    </row>
    <row r="55" spans="2:17" x14ac:dyDescent="0.25">
      <c r="B55" s="23">
        <f t="shared" si="3"/>
        <v>4</v>
      </c>
      <c r="C55" s="23">
        <v>1</v>
      </c>
      <c r="D55" s="23">
        <v>1</v>
      </c>
      <c r="E55" s="23">
        <v>1</v>
      </c>
      <c r="F55" s="23">
        <v>1</v>
      </c>
      <c r="G55" s="23" t="s">
        <v>114</v>
      </c>
      <c r="H55" s="23">
        <f t="shared" si="4"/>
        <v>35000</v>
      </c>
      <c r="I55" s="23">
        <f t="shared" si="1"/>
        <v>30000</v>
      </c>
      <c r="J55" s="23" t="str">
        <f t="shared" si="2"/>
        <v>OK</v>
      </c>
      <c r="K55" s="23" t="s">
        <v>30</v>
      </c>
      <c r="L55" s="23"/>
    </row>
    <row r="56" spans="2:17" x14ac:dyDescent="0.25">
      <c r="B56" s="23">
        <f t="shared" si="3"/>
        <v>5</v>
      </c>
      <c r="C56" s="23">
        <v>1</v>
      </c>
      <c r="D56" s="23">
        <v>1</v>
      </c>
      <c r="E56" s="23">
        <v>1</v>
      </c>
      <c r="F56" s="23">
        <v>1</v>
      </c>
      <c r="G56" s="23">
        <v>1</v>
      </c>
      <c r="H56" s="23">
        <f t="shared" si="4"/>
        <v>35000</v>
      </c>
      <c r="I56" s="23">
        <f t="shared" si="1"/>
        <v>35000</v>
      </c>
      <c r="J56" s="23" t="str">
        <f t="shared" si="2"/>
        <v>NOK</v>
      </c>
      <c r="K56" s="23" t="s">
        <v>26</v>
      </c>
      <c r="L56" s="23"/>
    </row>
    <row r="57" spans="2:17" x14ac:dyDescent="0.25">
      <c r="B57" s="19">
        <f t="shared" si="3"/>
        <v>6</v>
      </c>
      <c r="C57" s="19">
        <v>1</v>
      </c>
      <c r="D57" s="19">
        <v>1</v>
      </c>
      <c r="E57" s="19">
        <v>1</v>
      </c>
      <c r="F57" s="19">
        <v>1</v>
      </c>
      <c r="G57" s="19">
        <v>0</v>
      </c>
      <c r="H57" s="19">
        <f t="shared" si="4"/>
        <v>30000</v>
      </c>
      <c r="I57" s="19">
        <f t="shared" si="1"/>
        <v>30000</v>
      </c>
      <c r="J57" s="19" t="str">
        <f t="shared" si="2"/>
        <v>OK</v>
      </c>
      <c r="K57" s="19" t="s">
        <v>28</v>
      </c>
      <c r="L57" s="19">
        <v>30000</v>
      </c>
      <c r="M57" s="19">
        <v>6</v>
      </c>
    </row>
    <row r="58" spans="2:17" x14ac:dyDescent="0.25">
      <c r="B58" s="23">
        <f t="shared" si="3"/>
        <v>7</v>
      </c>
      <c r="C58" s="23">
        <v>1</v>
      </c>
      <c r="D58" s="23">
        <v>1</v>
      </c>
      <c r="E58" s="23">
        <v>1</v>
      </c>
      <c r="F58" s="23">
        <v>0</v>
      </c>
      <c r="G58" s="23">
        <v>1</v>
      </c>
      <c r="H58" s="23">
        <f t="shared" si="4"/>
        <v>29000</v>
      </c>
      <c r="I58" s="23">
        <f t="shared" si="1"/>
        <v>29000</v>
      </c>
      <c r="J58" s="23" t="str">
        <f t="shared" si="2"/>
        <v>OK</v>
      </c>
      <c r="K58" s="23" t="s">
        <v>26</v>
      </c>
      <c r="L58" s="23">
        <v>30000</v>
      </c>
      <c r="M58" s="23">
        <v>6</v>
      </c>
    </row>
    <row r="59" spans="2:17" x14ac:dyDescent="0.25">
      <c r="B59" s="23">
        <f t="shared" si="3"/>
        <v>8</v>
      </c>
      <c r="C59" s="23">
        <v>1</v>
      </c>
      <c r="D59" s="23">
        <v>1</v>
      </c>
      <c r="E59" s="23">
        <v>1</v>
      </c>
      <c r="F59" s="23">
        <v>0</v>
      </c>
      <c r="G59" s="23">
        <v>0</v>
      </c>
      <c r="H59" s="23">
        <f t="shared" si="4"/>
        <v>24000</v>
      </c>
      <c r="I59" s="23">
        <f t="shared" si="1"/>
        <v>24000</v>
      </c>
      <c r="J59" s="23" t="str">
        <f t="shared" si="2"/>
        <v>OK</v>
      </c>
      <c r="K59" s="23" t="s">
        <v>27</v>
      </c>
      <c r="L59" s="23">
        <v>30000</v>
      </c>
      <c r="M59" s="23">
        <v>6</v>
      </c>
    </row>
    <row r="60" spans="2:17" x14ac:dyDescent="0.25">
      <c r="B60" s="23">
        <f t="shared" si="3"/>
        <v>9</v>
      </c>
      <c r="C60" s="23">
        <v>1</v>
      </c>
      <c r="D60" s="23">
        <v>0</v>
      </c>
      <c r="E60" s="23">
        <v>1</v>
      </c>
      <c r="F60" s="23" t="s">
        <v>114</v>
      </c>
      <c r="G60" s="23" t="s">
        <v>114</v>
      </c>
      <c r="H60" s="23">
        <f t="shared" si="4"/>
        <v>27000</v>
      </c>
      <c r="I60" s="23">
        <f t="shared" si="1"/>
        <v>16000</v>
      </c>
      <c r="J60" s="23" t="str">
        <f t="shared" si="2"/>
        <v>OK</v>
      </c>
      <c r="K60" s="23" t="s">
        <v>27</v>
      </c>
      <c r="L60" s="23">
        <v>30000</v>
      </c>
      <c r="M60" s="23">
        <v>6</v>
      </c>
    </row>
    <row r="61" spans="2:17" x14ac:dyDescent="0.25">
      <c r="B61" s="23">
        <f t="shared" si="3"/>
        <v>10</v>
      </c>
      <c r="C61" s="23">
        <v>0</v>
      </c>
      <c r="D61" s="23">
        <v>1</v>
      </c>
      <c r="E61" s="23" t="s">
        <v>114</v>
      </c>
      <c r="F61" s="23" t="s">
        <v>114</v>
      </c>
      <c r="G61" s="23" t="s">
        <v>114</v>
      </c>
      <c r="H61" s="23">
        <f t="shared" si="4"/>
        <v>25000</v>
      </c>
      <c r="I61" s="23">
        <f t="shared" si="1"/>
        <v>8000</v>
      </c>
      <c r="J61" s="23" t="str">
        <f t="shared" si="2"/>
        <v>OK</v>
      </c>
      <c r="K61" s="23" t="s">
        <v>27</v>
      </c>
      <c r="L61" s="23">
        <v>30000</v>
      </c>
      <c r="M61" s="23">
        <v>6</v>
      </c>
    </row>
    <row r="62" spans="2:17" x14ac:dyDescent="0.25">
      <c r="B62" s="23"/>
      <c r="C62" s="23"/>
      <c r="D62" s="23"/>
      <c r="E62" s="23"/>
      <c r="F62" s="23"/>
      <c r="G62" s="23"/>
    </row>
    <row r="63" spans="2:17" x14ac:dyDescent="0.25">
      <c r="B63" s="23"/>
    </row>
    <row r="64" spans="2:17" x14ac:dyDescent="0.25">
      <c r="B64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44AC-1FE5-4253-989D-A2D6DB85FB20}">
  <dimension ref="A2:Y197"/>
  <sheetViews>
    <sheetView topLeftCell="A58" workbookViewId="0"/>
  </sheetViews>
  <sheetFormatPr defaultRowHeight="15" x14ac:dyDescent="0.25"/>
  <cols>
    <col min="2" max="2" width="23.7109375" customWidth="1"/>
    <col min="3" max="5" width="11.5703125" bestFit="1" customWidth="1"/>
    <col min="24" max="24" width="10.5703125" bestFit="1" customWidth="1"/>
    <col min="26" max="26" width="10.5703125" bestFit="1" customWidth="1"/>
  </cols>
  <sheetData>
    <row r="2" spans="2:5" s="106" customFormat="1" x14ac:dyDescent="0.25">
      <c r="B2" s="9" t="s">
        <v>115</v>
      </c>
      <c r="C2" s="12" t="s">
        <v>126</v>
      </c>
      <c r="D2" s="13" t="s">
        <v>127</v>
      </c>
      <c r="E2" s="69" t="s">
        <v>128</v>
      </c>
    </row>
    <row r="3" spans="2:5" x14ac:dyDescent="0.25">
      <c r="B3" s="123" t="s">
        <v>116</v>
      </c>
      <c r="C3" s="118">
        <v>20000</v>
      </c>
      <c r="D3" s="119">
        <v>25000</v>
      </c>
      <c r="E3" s="120">
        <f>(D3-C3)</f>
        <v>5000</v>
      </c>
    </row>
    <row r="4" spans="2:5" x14ac:dyDescent="0.25">
      <c r="B4" s="123" t="s">
        <v>117</v>
      </c>
      <c r="C4" s="118">
        <v>35000</v>
      </c>
      <c r="D4" s="119">
        <v>40000</v>
      </c>
      <c r="E4" s="120">
        <f t="shared" ref="E4:E12" si="0">(D4-C4)</f>
        <v>5000</v>
      </c>
    </row>
    <row r="5" spans="2:5" x14ac:dyDescent="0.25">
      <c r="B5" s="123" t="s">
        <v>118</v>
      </c>
      <c r="C5" s="118">
        <v>70000</v>
      </c>
      <c r="D5" s="119">
        <v>100000</v>
      </c>
      <c r="E5" s="120">
        <f t="shared" si="0"/>
        <v>30000</v>
      </c>
    </row>
    <row r="6" spans="2:5" x14ac:dyDescent="0.25">
      <c r="B6" s="123" t="s">
        <v>120</v>
      </c>
      <c r="C6" s="118">
        <v>90000</v>
      </c>
      <c r="D6" s="119">
        <v>80000</v>
      </c>
      <c r="E6" s="120">
        <f t="shared" si="0"/>
        <v>-10000</v>
      </c>
    </row>
    <row r="7" spans="2:5" ht="30" x14ac:dyDescent="0.25">
      <c r="B7" s="123" t="s">
        <v>119</v>
      </c>
      <c r="C7" s="118">
        <v>60000</v>
      </c>
      <c r="D7" s="119">
        <v>60000</v>
      </c>
      <c r="E7" s="120">
        <f t="shared" si="0"/>
        <v>0</v>
      </c>
    </row>
    <row r="8" spans="2:5" ht="30" x14ac:dyDescent="0.25">
      <c r="B8" s="123" t="s">
        <v>121</v>
      </c>
      <c r="C8" s="118">
        <v>150000</v>
      </c>
      <c r="D8" s="119">
        <v>130000</v>
      </c>
      <c r="E8" s="120">
        <f t="shared" si="0"/>
        <v>-20000</v>
      </c>
    </row>
    <row r="9" spans="2:5" ht="30" x14ac:dyDescent="0.25">
      <c r="B9" s="123" t="s">
        <v>122</v>
      </c>
      <c r="C9" s="118">
        <v>170000</v>
      </c>
      <c r="D9" s="119">
        <v>160000</v>
      </c>
      <c r="E9" s="120">
        <f t="shared" si="0"/>
        <v>-10000</v>
      </c>
    </row>
    <row r="10" spans="2:5" ht="30" x14ac:dyDescent="0.25">
      <c r="B10" s="123" t="s">
        <v>123</v>
      </c>
      <c r="C10" s="118">
        <v>80000</v>
      </c>
      <c r="D10" s="119">
        <v>100000</v>
      </c>
      <c r="E10" s="120">
        <f t="shared" si="0"/>
        <v>20000</v>
      </c>
    </row>
    <row r="11" spans="2:5" ht="30" x14ac:dyDescent="0.25">
      <c r="B11" s="123" t="s">
        <v>124</v>
      </c>
      <c r="C11" s="118">
        <v>90000</v>
      </c>
      <c r="D11" s="119">
        <v>130000</v>
      </c>
      <c r="E11" s="120">
        <f t="shared" si="0"/>
        <v>40000</v>
      </c>
    </row>
    <row r="12" spans="2:5" ht="30" x14ac:dyDescent="0.25">
      <c r="B12" s="124" t="s">
        <v>125</v>
      </c>
      <c r="C12" s="121">
        <v>100000</v>
      </c>
      <c r="D12" s="122">
        <v>150000</v>
      </c>
      <c r="E12" s="120">
        <f t="shared" si="0"/>
        <v>50000</v>
      </c>
    </row>
    <row r="15" spans="2:5" x14ac:dyDescent="0.25">
      <c r="B15" s="14" t="s">
        <v>13</v>
      </c>
    </row>
    <row r="16" spans="2:5" x14ac:dyDescent="0.25">
      <c r="C16" t="s">
        <v>132</v>
      </c>
    </row>
    <row r="17" spans="2:11" x14ac:dyDescent="0.25">
      <c r="C17" t="s">
        <v>133</v>
      </c>
    </row>
    <row r="20" spans="2:11" x14ac:dyDescent="0.25">
      <c r="B20" s="15" t="s">
        <v>14</v>
      </c>
    </row>
    <row r="21" spans="2:11" x14ac:dyDescent="0.25">
      <c r="C21" t="s">
        <v>129</v>
      </c>
      <c r="K21" t="s">
        <v>130</v>
      </c>
    </row>
    <row r="24" spans="2:11" x14ac:dyDescent="0.25">
      <c r="B24" s="15" t="s">
        <v>16</v>
      </c>
    </row>
    <row r="25" spans="2:11" x14ac:dyDescent="0.25">
      <c r="E25" t="s">
        <v>131</v>
      </c>
    </row>
    <row r="29" spans="2:11" x14ac:dyDescent="0.25">
      <c r="B29" s="15" t="s">
        <v>17</v>
      </c>
    </row>
    <row r="30" spans="2:11" x14ac:dyDescent="0.25">
      <c r="E30" t="s">
        <v>131</v>
      </c>
      <c r="G30" t="s">
        <v>134</v>
      </c>
    </row>
    <row r="34" spans="3:7" x14ac:dyDescent="0.25">
      <c r="G34" t="s">
        <v>145</v>
      </c>
    </row>
    <row r="37" spans="3:7" x14ac:dyDescent="0.25">
      <c r="C37" t="s">
        <v>135</v>
      </c>
      <c r="G37" t="s">
        <v>136</v>
      </c>
    </row>
    <row r="40" spans="3:7" x14ac:dyDescent="0.25">
      <c r="C40" t="s">
        <v>137</v>
      </c>
      <c r="G40" t="s">
        <v>138</v>
      </c>
    </row>
    <row r="43" spans="3:7" x14ac:dyDescent="0.25">
      <c r="C43" t="s">
        <v>139</v>
      </c>
      <c r="G43" t="s">
        <v>140</v>
      </c>
    </row>
    <row r="46" spans="3:7" x14ac:dyDescent="0.25">
      <c r="C46" t="s">
        <v>141</v>
      </c>
      <c r="G46" t="s">
        <v>142</v>
      </c>
    </row>
    <row r="49" spans="2:15" x14ac:dyDescent="0.25">
      <c r="C49" t="s">
        <v>143</v>
      </c>
      <c r="G49" t="s">
        <v>144</v>
      </c>
    </row>
    <row r="52" spans="2:15" x14ac:dyDescent="0.25">
      <c r="C52" t="s">
        <v>146</v>
      </c>
      <c r="G52" t="s">
        <v>148</v>
      </c>
    </row>
    <row r="53" spans="2:15" x14ac:dyDescent="0.25">
      <c r="C53" t="s">
        <v>147</v>
      </c>
      <c r="G53" t="s">
        <v>149</v>
      </c>
    </row>
    <row r="56" spans="2:15" x14ac:dyDescent="0.25">
      <c r="C56" t="s">
        <v>65</v>
      </c>
      <c r="E56" t="s">
        <v>131</v>
      </c>
    </row>
    <row r="60" spans="2:15" x14ac:dyDescent="0.25">
      <c r="C60" s="45" t="s">
        <v>66</v>
      </c>
      <c r="D60" s="12" t="s">
        <v>67</v>
      </c>
      <c r="E60" s="12" t="s">
        <v>68</v>
      </c>
      <c r="F60" s="12" t="s">
        <v>69</v>
      </c>
      <c r="G60" s="12" t="s">
        <v>70</v>
      </c>
      <c r="H60" s="12" t="s">
        <v>150</v>
      </c>
      <c r="I60" s="12" t="s">
        <v>151</v>
      </c>
      <c r="J60" s="12" t="s">
        <v>152</v>
      </c>
      <c r="K60" s="12" t="s">
        <v>153</v>
      </c>
      <c r="L60" s="12" t="s">
        <v>154</v>
      </c>
      <c r="M60" s="9" t="s">
        <v>102</v>
      </c>
    </row>
    <row r="61" spans="2:15" x14ac:dyDescent="0.25">
      <c r="C61" s="116">
        <v>1</v>
      </c>
      <c r="D61" s="117">
        <v>1</v>
      </c>
      <c r="E61" s="117">
        <v>1</v>
      </c>
      <c r="F61" s="3">
        <v>0</v>
      </c>
      <c r="G61" s="3">
        <v>0</v>
      </c>
      <c r="H61" s="3">
        <v>0</v>
      </c>
      <c r="I61" s="117">
        <v>1</v>
      </c>
      <c r="J61" s="3">
        <v>0</v>
      </c>
      <c r="K61" s="3">
        <v>0</v>
      </c>
      <c r="L61" s="117">
        <v>1</v>
      </c>
      <c r="M61" s="114"/>
    </row>
    <row r="62" spans="2:15" x14ac:dyDescent="0.25">
      <c r="B62" s="107" t="s">
        <v>16</v>
      </c>
      <c r="C62" s="108">
        <v>5000</v>
      </c>
      <c r="D62" s="3">
        <v>5000</v>
      </c>
      <c r="E62" s="3">
        <v>30000</v>
      </c>
      <c r="F62" s="3">
        <v>-10000</v>
      </c>
      <c r="G62" s="3">
        <v>0</v>
      </c>
      <c r="H62" s="3">
        <v>-20000</v>
      </c>
      <c r="I62" s="3">
        <v>-10000</v>
      </c>
      <c r="J62" s="3">
        <v>20000</v>
      </c>
      <c r="K62" s="3">
        <v>40000</v>
      </c>
      <c r="L62" s="3">
        <v>50000</v>
      </c>
      <c r="M62" s="115">
        <f t="shared" ref="M62:M71" si="1">SUMPRODUCT($C$61:$L$61,C62:L62)</f>
        <v>80000</v>
      </c>
    </row>
    <row r="63" spans="2:15" x14ac:dyDescent="0.25">
      <c r="B63" s="107" t="s">
        <v>17</v>
      </c>
      <c r="C63" s="111">
        <v>20000</v>
      </c>
      <c r="D63" s="5">
        <v>35000</v>
      </c>
      <c r="E63" s="5">
        <v>70000</v>
      </c>
      <c r="F63" s="5">
        <v>90000</v>
      </c>
      <c r="G63" s="5">
        <v>60000</v>
      </c>
      <c r="H63" s="5">
        <v>150000</v>
      </c>
      <c r="I63" s="5">
        <v>170000</v>
      </c>
      <c r="J63" s="5">
        <v>80000</v>
      </c>
      <c r="K63" s="5">
        <v>90000</v>
      </c>
      <c r="L63" s="5">
        <v>100000</v>
      </c>
      <c r="M63" s="17">
        <f t="shared" si="1"/>
        <v>395000</v>
      </c>
      <c r="N63" s="113" t="s">
        <v>72</v>
      </c>
      <c r="O63" s="112">
        <v>400000</v>
      </c>
    </row>
    <row r="64" spans="2:15" x14ac:dyDescent="0.25">
      <c r="C64" s="111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17">
        <f t="shared" si="1"/>
        <v>5</v>
      </c>
      <c r="N64" s="17" t="s">
        <v>72</v>
      </c>
      <c r="O64" s="6">
        <v>5</v>
      </c>
    </row>
    <row r="65" spans="1:17" x14ac:dyDescent="0.25">
      <c r="C65" s="111">
        <v>-1</v>
      </c>
      <c r="D65" s="5">
        <v>1</v>
      </c>
      <c r="E65" s="5"/>
      <c r="F65" s="5"/>
      <c r="G65" s="5"/>
      <c r="H65" s="5"/>
      <c r="I65" s="5"/>
      <c r="J65" s="5"/>
      <c r="K65" s="5"/>
      <c r="L65" s="5"/>
      <c r="M65" s="17">
        <f t="shared" si="1"/>
        <v>0</v>
      </c>
      <c r="N65" s="17" t="s">
        <v>155</v>
      </c>
      <c r="O65" s="6">
        <v>0</v>
      </c>
    </row>
    <row r="66" spans="1:17" x14ac:dyDescent="0.25">
      <c r="C66" s="111"/>
      <c r="D66" s="5"/>
      <c r="E66" s="5">
        <v>1</v>
      </c>
      <c r="F66" s="5">
        <v>1</v>
      </c>
      <c r="G66" s="5"/>
      <c r="H66" s="5"/>
      <c r="I66" s="5"/>
      <c r="J66" s="5"/>
      <c r="K66" s="5"/>
      <c r="L66" s="5"/>
      <c r="M66" s="17">
        <f t="shared" si="1"/>
        <v>1</v>
      </c>
      <c r="N66" s="17" t="s">
        <v>72</v>
      </c>
      <c r="O66" s="6">
        <v>1</v>
      </c>
    </row>
    <row r="67" spans="1:17" x14ac:dyDescent="0.25">
      <c r="C67" s="111"/>
      <c r="D67" s="5"/>
      <c r="E67" s="5"/>
      <c r="F67" s="5">
        <v>-1</v>
      </c>
      <c r="G67" s="5">
        <v>1</v>
      </c>
      <c r="H67" s="5"/>
      <c r="I67" s="5"/>
      <c r="J67" s="5"/>
      <c r="K67" s="5"/>
      <c r="L67" s="5"/>
      <c r="M67" s="17">
        <f t="shared" si="1"/>
        <v>0</v>
      </c>
      <c r="N67" s="17" t="s">
        <v>155</v>
      </c>
      <c r="O67" s="6">
        <v>0</v>
      </c>
    </row>
    <row r="68" spans="1:17" x14ac:dyDescent="0.25">
      <c r="C68" s="111"/>
      <c r="D68" s="5"/>
      <c r="E68" s="5"/>
      <c r="F68" s="5"/>
      <c r="G68" s="5"/>
      <c r="H68" s="5">
        <v>1</v>
      </c>
      <c r="I68" s="5">
        <v>1</v>
      </c>
      <c r="J68" s="5"/>
      <c r="K68" s="5"/>
      <c r="L68" s="5"/>
      <c r="M68" s="17">
        <f t="shared" si="1"/>
        <v>1</v>
      </c>
      <c r="N68" s="17" t="s">
        <v>72</v>
      </c>
      <c r="O68" s="6">
        <v>1</v>
      </c>
    </row>
    <row r="69" spans="1:17" x14ac:dyDescent="0.25">
      <c r="C69" s="111"/>
      <c r="D69" s="5"/>
      <c r="E69" s="5"/>
      <c r="F69" s="5"/>
      <c r="G69" s="5"/>
      <c r="H69" s="5"/>
      <c r="I69" s="5"/>
      <c r="J69" s="5">
        <v>1</v>
      </c>
      <c r="K69" s="5">
        <v>1</v>
      </c>
      <c r="L69" s="5">
        <v>1</v>
      </c>
      <c r="M69" s="17">
        <f t="shared" si="1"/>
        <v>1</v>
      </c>
      <c r="N69" s="17" t="s">
        <v>72</v>
      </c>
      <c r="O69" s="6">
        <v>1</v>
      </c>
    </row>
    <row r="70" spans="1:17" x14ac:dyDescent="0.25">
      <c r="C70" s="111"/>
      <c r="D70" s="5"/>
      <c r="E70" s="5"/>
      <c r="F70" s="5"/>
      <c r="G70" s="5"/>
      <c r="H70" s="5">
        <v>-1</v>
      </c>
      <c r="I70" s="5">
        <v>-1</v>
      </c>
      <c r="J70" s="5">
        <v>1</v>
      </c>
      <c r="K70" s="5">
        <v>1</v>
      </c>
      <c r="L70" s="5">
        <v>1</v>
      </c>
      <c r="M70" s="17">
        <f t="shared" si="1"/>
        <v>0</v>
      </c>
      <c r="N70" s="17" t="s">
        <v>155</v>
      </c>
      <c r="O70" s="6">
        <v>0</v>
      </c>
    </row>
    <row r="71" spans="1:17" x14ac:dyDescent="0.25">
      <c r="C71" s="44"/>
      <c r="D71" s="7"/>
      <c r="E71" s="7">
        <v>-1</v>
      </c>
      <c r="F71" s="7">
        <v>-1</v>
      </c>
      <c r="G71" s="7"/>
      <c r="H71" s="7"/>
      <c r="I71" s="7"/>
      <c r="J71" s="7">
        <v>1</v>
      </c>
      <c r="K71" s="7">
        <v>1</v>
      </c>
      <c r="L71" s="7">
        <v>1</v>
      </c>
      <c r="M71" s="18">
        <f t="shared" si="1"/>
        <v>0</v>
      </c>
      <c r="N71" s="18" t="s">
        <v>155</v>
      </c>
      <c r="O71" s="8">
        <v>0</v>
      </c>
    </row>
    <row r="72" spans="1:17" x14ac:dyDescent="0.25"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7" x14ac:dyDescent="0.25">
      <c r="C73" s="106" t="s">
        <v>156</v>
      </c>
      <c r="D73" s="127">
        <f>M62*1000</f>
        <v>80000000</v>
      </c>
      <c r="E73" s="127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7" x14ac:dyDescent="0.25"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7" x14ac:dyDescent="0.25"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7" x14ac:dyDescent="0.25">
      <c r="B76" s="47"/>
      <c r="C76" s="7"/>
      <c r="D76" s="7"/>
      <c r="E76" s="7"/>
      <c r="F76" s="7"/>
      <c r="G76" s="7"/>
      <c r="H76" s="7"/>
      <c r="I76" s="7"/>
      <c r="J76" s="7"/>
      <c r="K76" s="7"/>
      <c r="L76" s="7"/>
      <c r="M76" s="47"/>
      <c r="N76" s="47"/>
      <c r="O76" s="47"/>
      <c r="P76" s="47"/>
    </row>
    <row r="77" spans="1:17" x14ac:dyDescent="0.25">
      <c r="B77" s="15" t="s">
        <v>157</v>
      </c>
    </row>
    <row r="79" spans="1:17" x14ac:dyDescent="0.25">
      <c r="C79" s="45" t="s">
        <v>154</v>
      </c>
      <c r="D79" s="12" t="s">
        <v>153</v>
      </c>
      <c r="E79" s="12" t="s">
        <v>68</v>
      </c>
      <c r="F79" s="12" t="s">
        <v>152</v>
      </c>
      <c r="G79" s="12" t="s">
        <v>66</v>
      </c>
      <c r="H79" s="12" t="s">
        <v>67</v>
      </c>
      <c r="I79" s="12" t="s">
        <v>70</v>
      </c>
      <c r="J79" s="12" t="s">
        <v>69</v>
      </c>
      <c r="K79" s="12" t="s">
        <v>151</v>
      </c>
      <c r="L79" s="13" t="s">
        <v>150</v>
      </c>
      <c r="M79" s="23"/>
      <c r="N79" s="23"/>
      <c r="O79" s="23"/>
      <c r="P79" s="23"/>
      <c r="Q79" s="23"/>
    </row>
    <row r="80" spans="1:17" x14ac:dyDescent="0.25">
      <c r="A80" s="126">
        <v>3</v>
      </c>
      <c r="B80" s="107" t="s">
        <v>16</v>
      </c>
      <c r="C80" s="108">
        <f>HLOOKUP(C$79,$C$60:$L$71,$A80,0)</f>
        <v>50000</v>
      </c>
      <c r="D80" s="3">
        <f t="shared" ref="D80:K89" si="2">HLOOKUP(D$79,$C$60:$L$71,$A80,0)</f>
        <v>40000</v>
      </c>
      <c r="E80" s="3">
        <f t="shared" si="2"/>
        <v>30000</v>
      </c>
      <c r="F80" s="3">
        <f t="shared" si="2"/>
        <v>20000</v>
      </c>
      <c r="G80" s="3">
        <f t="shared" si="2"/>
        <v>5000</v>
      </c>
      <c r="H80" s="3">
        <f t="shared" si="2"/>
        <v>5000</v>
      </c>
      <c r="I80" s="3">
        <f t="shared" si="2"/>
        <v>0</v>
      </c>
      <c r="J80" s="3">
        <f t="shared" si="2"/>
        <v>-10000</v>
      </c>
      <c r="K80" s="3">
        <f t="shared" si="2"/>
        <v>-10000</v>
      </c>
      <c r="L80" s="4">
        <f t="shared" ref="L80:L89" si="3">HLOOKUP(L$79,$C$60:$L$71,$A80,0)</f>
        <v>-20000</v>
      </c>
      <c r="M80" s="23"/>
      <c r="N80" s="23"/>
      <c r="O80" s="23"/>
      <c r="P80" s="23"/>
      <c r="Q80" s="23"/>
    </row>
    <row r="81" spans="1:25" x14ac:dyDescent="0.25">
      <c r="A81" s="126">
        <f>A80+1</f>
        <v>4</v>
      </c>
      <c r="B81" s="107" t="s">
        <v>158</v>
      </c>
      <c r="C81" s="109">
        <f t="shared" ref="C81:C89" si="4">HLOOKUP(C$79,$C$60:$L$71,$A81,0)</f>
        <v>100000</v>
      </c>
      <c r="D81" s="110">
        <f t="shared" si="2"/>
        <v>90000</v>
      </c>
      <c r="E81" s="110">
        <f t="shared" si="2"/>
        <v>70000</v>
      </c>
      <c r="F81" s="110">
        <f t="shared" si="2"/>
        <v>80000</v>
      </c>
      <c r="G81" s="110">
        <f t="shared" si="2"/>
        <v>20000</v>
      </c>
      <c r="H81" s="110">
        <f t="shared" si="2"/>
        <v>35000</v>
      </c>
      <c r="I81" s="110">
        <f t="shared" si="2"/>
        <v>60000</v>
      </c>
      <c r="J81" s="110">
        <f t="shared" si="2"/>
        <v>90000</v>
      </c>
      <c r="K81" s="110">
        <f t="shared" si="2"/>
        <v>170000</v>
      </c>
      <c r="L81" s="112">
        <f t="shared" si="3"/>
        <v>150000</v>
      </c>
      <c r="M81" s="113" t="s">
        <v>72</v>
      </c>
      <c r="N81" s="112">
        <v>400000</v>
      </c>
      <c r="O81" s="23"/>
      <c r="P81" s="23"/>
      <c r="Q81" s="23"/>
    </row>
    <row r="82" spans="1:25" x14ac:dyDescent="0.25">
      <c r="A82" s="126">
        <f t="shared" ref="A82:A89" si="5">A81+1</f>
        <v>5</v>
      </c>
      <c r="B82" s="107" t="s">
        <v>159</v>
      </c>
      <c r="C82" s="111">
        <f t="shared" si="4"/>
        <v>1</v>
      </c>
      <c r="D82" s="5">
        <f t="shared" si="2"/>
        <v>1</v>
      </c>
      <c r="E82" s="5">
        <f t="shared" si="2"/>
        <v>1</v>
      </c>
      <c r="F82" s="5">
        <f t="shared" si="2"/>
        <v>1</v>
      </c>
      <c r="G82" s="5">
        <f t="shared" si="2"/>
        <v>1</v>
      </c>
      <c r="H82" s="5">
        <f t="shared" si="2"/>
        <v>1</v>
      </c>
      <c r="I82" s="5">
        <f t="shared" si="2"/>
        <v>1</v>
      </c>
      <c r="J82" s="5">
        <f t="shared" si="2"/>
        <v>1</v>
      </c>
      <c r="K82" s="5">
        <f t="shared" si="2"/>
        <v>1</v>
      </c>
      <c r="L82" s="6">
        <f t="shared" si="3"/>
        <v>1</v>
      </c>
      <c r="M82" s="17" t="s">
        <v>72</v>
      </c>
      <c r="N82" s="6">
        <v>5</v>
      </c>
      <c r="O82" s="23"/>
      <c r="P82" s="23"/>
      <c r="Q82" s="23"/>
    </row>
    <row r="83" spans="1:25" x14ac:dyDescent="0.25">
      <c r="A83" s="126">
        <f t="shared" si="5"/>
        <v>6</v>
      </c>
      <c r="B83" s="107" t="s">
        <v>160</v>
      </c>
      <c r="C83" s="111">
        <f t="shared" si="4"/>
        <v>0</v>
      </c>
      <c r="D83" s="5">
        <f t="shared" si="2"/>
        <v>0</v>
      </c>
      <c r="E83" s="5">
        <f t="shared" si="2"/>
        <v>0</v>
      </c>
      <c r="F83" s="5">
        <f t="shared" si="2"/>
        <v>0</v>
      </c>
      <c r="G83" s="5">
        <f t="shared" si="2"/>
        <v>-1</v>
      </c>
      <c r="H83" s="5">
        <f t="shared" si="2"/>
        <v>1</v>
      </c>
      <c r="I83" s="5">
        <f t="shared" si="2"/>
        <v>0</v>
      </c>
      <c r="J83" s="5">
        <f t="shared" si="2"/>
        <v>0</v>
      </c>
      <c r="K83" s="5">
        <f t="shared" si="2"/>
        <v>0</v>
      </c>
      <c r="L83" s="6">
        <f t="shared" si="3"/>
        <v>0</v>
      </c>
      <c r="M83" s="17" t="s">
        <v>155</v>
      </c>
      <c r="N83" s="6">
        <v>0</v>
      </c>
      <c r="O83" s="23"/>
      <c r="P83" s="23"/>
      <c r="Q83" s="23"/>
    </row>
    <row r="84" spans="1:25" x14ac:dyDescent="0.25">
      <c r="A84" s="126">
        <f t="shared" si="5"/>
        <v>7</v>
      </c>
      <c r="B84" s="107" t="s">
        <v>161</v>
      </c>
      <c r="C84" s="111">
        <f t="shared" si="4"/>
        <v>0</v>
      </c>
      <c r="D84" s="5">
        <f t="shared" si="2"/>
        <v>0</v>
      </c>
      <c r="E84" s="5">
        <f t="shared" si="2"/>
        <v>1</v>
      </c>
      <c r="F84" s="5">
        <f t="shared" si="2"/>
        <v>0</v>
      </c>
      <c r="G84" s="5">
        <f t="shared" si="2"/>
        <v>0</v>
      </c>
      <c r="H84" s="5">
        <f t="shared" si="2"/>
        <v>0</v>
      </c>
      <c r="I84" s="5">
        <f t="shared" si="2"/>
        <v>0</v>
      </c>
      <c r="J84" s="5">
        <f t="shared" si="2"/>
        <v>1</v>
      </c>
      <c r="K84" s="5">
        <f t="shared" si="2"/>
        <v>0</v>
      </c>
      <c r="L84" s="6">
        <f t="shared" si="3"/>
        <v>0</v>
      </c>
      <c r="M84" s="17" t="s">
        <v>72</v>
      </c>
      <c r="N84" s="6">
        <v>1</v>
      </c>
      <c r="O84" s="23"/>
      <c r="P84" s="23"/>
      <c r="Q84" s="23"/>
    </row>
    <row r="85" spans="1:25" x14ac:dyDescent="0.25">
      <c r="A85" s="126">
        <f t="shared" si="5"/>
        <v>8</v>
      </c>
      <c r="B85" s="107" t="s">
        <v>162</v>
      </c>
      <c r="C85" s="111">
        <f t="shared" si="4"/>
        <v>0</v>
      </c>
      <c r="D85" s="5">
        <f t="shared" si="2"/>
        <v>0</v>
      </c>
      <c r="E85" s="5">
        <f t="shared" si="2"/>
        <v>0</v>
      </c>
      <c r="F85" s="5">
        <f t="shared" si="2"/>
        <v>0</v>
      </c>
      <c r="G85" s="5">
        <f t="shared" si="2"/>
        <v>0</v>
      </c>
      <c r="H85" s="5">
        <f t="shared" si="2"/>
        <v>0</v>
      </c>
      <c r="I85" s="5">
        <f t="shared" si="2"/>
        <v>1</v>
      </c>
      <c r="J85" s="5">
        <f t="shared" si="2"/>
        <v>-1</v>
      </c>
      <c r="K85" s="5">
        <f t="shared" si="2"/>
        <v>0</v>
      </c>
      <c r="L85" s="6">
        <f t="shared" si="3"/>
        <v>0</v>
      </c>
      <c r="M85" s="17" t="s">
        <v>155</v>
      </c>
      <c r="N85" s="6">
        <v>0</v>
      </c>
      <c r="O85" s="23"/>
      <c r="P85" s="23"/>
      <c r="Q85" s="23"/>
    </row>
    <row r="86" spans="1:25" x14ac:dyDescent="0.25">
      <c r="A86" s="126">
        <f t="shared" si="5"/>
        <v>9</v>
      </c>
      <c r="B86" s="107" t="s">
        <v>163</v>
      </c>
      <c r="C86" s="111">
        <f t="shared" si="4"/>
        <v>0</v>
      </c>
      <c r="D86" s="5">
        <f t="shared" si="2"/>
        <v>0</v>
      </c>
      <c r="E86" s="5">
        <f t="shared" si="2"/>
        <v>0</v>
      </c>
      <c r="F86" s="5">
        <f t="shared" si="2"/>
        <v>0</v>
      </c>
      <c r="G86" s="5">
        <f t="shared" si="2"/>
        <v>0</v>
      </c>
      <c r="H86" s="5">
        <f t="shared" si="2"/>
        <v>0</v>
      </c>
      <c r="I86" s="5">
        <f t="shared" si="2"/>
        <v>0</v>
      </c>
      <c r="J86" s="5">
        <f t="shared" si="2"/>
        <v>0</v>
      </c>
      <c r="K86" s="5">
        <f t="shared" si="2"/>
        <v>1</v>
      </c>
      <c r="L86" s="6">
        <f t="shared" si="3"/>
        <v>1</v>
      </c>
      <c r="M86" s="17" t="s">
        <v>72</v>
      </c>
      <c r="N86" s="6">
        <v>1</v>
      </c>
      <c r="O86" s="23"/>
      <c r="P86" s="23"/>
      <c r="Q86" s="23"/>
    </row>
    <row r="87" spans="1:25" x14ac:dyDescent="0.25">
      <c r="A87" s="126">
        <f t="shared" si="5"/>
        <v>10</v>
      </c>
      <c r="B87" s="107" t="s">
        <v>164</v>
      </c>
      <c r="C87" s="111">
        <f t="shared" si="4"/>
        <v>1</v>
      </c>
      <c r="D87" s="5">
        <f t="shared" si="2"/>
        <v>1</v>
      </c>
      <c r="E87" s="5">
        <f t="shared" si="2"/>
        <v>0</v>
      </c>
      <c r="F87" s="5">
        <f t="shared" si="2"/>
        <v>1</v>
      </c>
      <c r="G87" s="5">
        <f t="shared" si="2"/>
        <v>0</v>
      </c>
      <c r="H87" s="5">
        <f t="shared" si="2"/>
        <v>0</v>
      </c>
      <c r="I87" s="5">
        <f t="shared" si="2"/>
        <v>0</v>
      </c>
      <c r="J87" s="5">
        <f t="shared" si="2"/>
        <v>0</v>
      </c>
      <c r="K87" s="5">
        <f t="shared" si="2"/>
        <v>0</v>
      </c>
      <c r="L87" s="6">
        <f t="shared" si="3"/>
        <v>0</v>
      </c>
      <c r="M87" s="17" t="s">
        <v>72</v>
      </c>
      <c r="N87" s="6">
        <v>1</v>
      </c>
      <c r="O87" s="23"/>
      <c r="P87" s="23"/>
      <c r="Q87" s="23"/>
    </row>
    <row r="88" spans="1:25" x14ac:dyDescent="0.25">
      <c r="A88" s="126">
        <f t="shared" si="5"/>
        <v>11</v>
      </c>
      <c r="B88" s="107" t="s">
        <v>165</v>
      </c>
      <c r="C88" s="111">
        <f t="shared" si="4"/>
        <v>1</v>
      </c>
      <c r="D88" s="5">
        <f t="shared" si="2"/>
        <v>1</v>
      </c>
      <c r="E88" s="5">
        <f t="shared" si="2"/>
        <v>0</v>
      </c>
      <c r="F88" s="5">
        <f t="shared" si="2"/>
        <v>1</v>
      </c>
      <c r="G88" s="5">
        <f t="shared" si="2"/>
        <v>0</v>
      </c>
      <c r="H88" s="5">
        <f t="shared" si="2"/>
        <v>0</v>
      </c>
      <c r="I88" s="5">
        <f t="shared" si="2"/>
        <v>0</v>
      </c>
      <c r="J88" s="5">
        <f t="shared" si="2"/>
        <v>0</v>
      </c>
      <c r="K88" s="5">
        <f t="shared" si="2"/>
        <v>-1</v>
      </c>
      <c r="L88" s="6">
        <f t="shared" si="3"/>
        <v>-1</v>
      </c>
      <c r="M88" s="17" t="s">
        <v>155</v>
      </c>
      <c r="N88" s="6">
        <v>0</v>
      </c>
      <c r="O88" s="23"/>
      <c r="P88" s="23"/>
      <c r="Q88" s="23"/>
    </row>
    <row r="89" spans="1:25" x14ac:dyDescent="0.25">
      <c r="A89" s="126">
        <f t="shared" si="5"/>
        <v>12</v>
      </c>
      <c r="B89" s="107" t="s">
        <v>166</v>
      </c>
      <c r="C89" s="44">
        <f t="shared" si="4"/>
        <v>1</v>
      </c>
      <c r="D89" s="7">
        <f t="shared" si="2"/>
        <v>1</v>
      </c>
      <c r="E89" s="7">
        <f t="shared" si="2"/>
        <v>-1</v>
      </c>
      <c r="F89" s="7">
        <f t="shared" si="2"/>
        <v>1</v>
      </c>
      <c r="G89" s="7">
        <f t="shared" si="2"/>
        <v>0</v>
      </c>
      <c r="H89" s="7">
        <f t="shared" si="2"/>
        <v>0</v>
      </c>
      <c r="I89" s="7">
        <f t="shared" si="2"/>
        <v>0</v>
      </c>
      <c r="J89" s="7">
        <f t="shared" si="2"/>
        <v>-1</v>
      </c>
      <c r="K89" s="7">
        <f t="shared" si="2"/>
        <v>0</v>
      </c>
      <c r="L89" s="8">
        <f t="shared" si="3"/>
        <v>0</v>
      </c>
      <c r="M89" s="18" t="s">
        <v>155</v>
      </c>
      <c r="N89" s="8">
        <v>0</v>
      </c>
      <c r="O89" s="23"/>
      <c r="P89" s="23"/>
      <c r="Q89" s="23"/>
    </row>
    <row r="90" spans="1:25" x14ac:dyDescent="0.25">
      <c r="B90" s="125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spans="1:25" x14ac:dyDescent="0.25">
      <c r="B91" s="45" t="s">
        <v>100</v>
      </c>
      <c r="C91" s="12" t="s">
        <v>154</v>
      </c>
      <c r="D91" s="12" t="s">
        <v>153</v>
      </c>
      <c r="E91" s="12" t="s">
        <v>68</v>
      </c>
      <c r="F91" s="12" t="s">
        <v>152</v>
      </c>
      <c r="G91" s="12" t="s">
        <v>66</v>
      </c>
      <c r="H91" s="12" t="s">
        <v>67</v>
      </c>
      <c r="I91" s="12" t="s">
        <v>70</v>
      </c>
      <c r="J91" s="12" t="s">
        <v>69</v>
      </c>
      <c r="K91" s="12" t="s">
        <v>151</v>
      </c>
      <c r="L91" s="12" t="s">
        <v>150</v>
      </c>
      <c r="M91" s="12" t="s">
        <v>101</v>
      </c>
      <c r="N91" s="12" t="s">
        <v>102</v>
      </c>
      <c r="O91" s="12" t="s">
        <v>167</v>
      </c>
      <c r="P91" s="12" t="s">
        <v>168</v>
      </c>
      <c r="Q91" s="12" t="s">
        <v>169</v>
      </c>
      <c r="R91" s="12" t="s">
        <v>170</v>
      </c>
      <c r="S91" s="12" t="s">
        <v>171</v>
      </c>
      <c r="T91" s="12" t="s">
        <v>172</v>
      </c>
      <c r="U91" s="12" t="s">
        <v>173</v>
      </c>
      <c r="V91" s="12" t="s">
        <v>174</v>
      </c>
      <c r="W91" s="12" t="s">
        <v>175</v>
      </c>
      <c r="X91" s="12" t="s">
        <v>104</v>
      </c>
      <c r="Y91" s="13" t="s">
        <v>109</v>
      </c>
    </row>
    <row r="92" spans="1:25" x14ac:dyDescent="0.25">
      <c r="B92" s="23">
        <v>0</v>
      </c>
      <c r="C92" s="23" t="s">
        <v>114</v>
      </c>
      <c r="D92" s="23" t="s">
        <v>114</v>
      </c>
      <c r="E92" s="23" t="s">
        <v>114</v>
      </c>
      <c r="F92" s="23" t="s">
        <v>114</v>
      </c>
      <c r="G92" s="23" t="s">
        <v>114</v>
      </c>
      <c r="H92" s="23" t="s">
        <v>114</v>
      </c>
      <c r="I92" s="23" t="s">
        <v>114</v>
      </c>
      <c r="J92" s="23" t="s">
        <v>114</v>
      </c>
      <c r="K92" s="23" t="s">
        <v>114</v>
      </c>
      <c r="L92" s="23" t="s">
        <v>114</v>
      </c>
      <c r="M92" s="23">
        <f t="shared" ref="M92" si="6">SUMIF(C92:L92,"&lt;&gt;"&amp;0,$C$80:$L$80)</f>
        <v>110000</v>
      </c>
      <c r="N92" s="23">
        <f t="shared" ref="N92" si="7">SUMPRODUCT(C92:L92,$C$80:$L$80)</f>
        <v>0</v>
      </c>
      <c r="O92" s="23" t="str">
        <f t="shared" ref="O92" si="8">IF(SUMPRODUCT($C$92:$L$92,C81:L81)&lt;=N81,"OK","NOK")</f>
        <v>OK</v>
      </c>
      <c r="P92" s="23" t="str">
        <f t="shared" ref="P92" si="9">IF(SUMPRODUCT($C$92:$L$92,C82:L82)&lt;=N82,"OK","NOK")</f>
        <v>OK</v>
      </c>
      <c r="Q92" s="23" t="str">
        <f t="shared" ref="Q92" si="10">IF(SUMPRODUCT($C$92:$L$92,C83:L83)=N83,"OK","NOK")</f>
        <v>OK</v>
      </c>
      <c r="R92" s="23" t="str">
        <f t="shared" ref="R92" si="11">IF(SUMPRODUCT($C$92:$L$92,C84:L84)&lt;=N84,"OK","NOK")</f>
        <v>OK</v>
      </c>
      <c r="S92" s="23" t="str">
        <f t="shared" ref="S92" si="12">IF(SUMPRODUCT($C$92:$L$92,C85:L85)=N85,"OK","NOK")</f>
        <v>OK</v>
      </c>
      <c r="T92" s="23" t="str">
        <f t="shared" ref="T92" si="13">IF(SUMPRODUCT($C$92:$L$92,C86:L86)&lt;=N86,"OK","NOK")</f>
        <v>OK</v>
      </c>
      <c r="U92" s="23" t="str">
        <f t="shared" ref="U92" si="14">IF(SUMPRODUCT($C$92:$L$92,C87:L87)&lt;=N87,"OK","NOK")</f>
        <v>OK</v>
      </c>
      <c r="V92" s="23" t="str">
        <f t="shared" ref="V92" si="15">IF(SUMPRODUCT($C$92:$L$92,C88:L88)=N88,"OK","NOK")</f>
        <v>OK</v>
      </c>
      <c r="W92" s="23" t="str">
        <f t="shared" ref="W92" si="16">IF(SUMPRODUCT($C$92:$L$92,C89:L89)=N89,"OK","NOK")</f>
        <v>OK</v>
      </c>
      <c r="X92" s="23" t="s">
        <v>30</v>
      </c>
      <c r="Y92" s="23"/>
    </row>
    <row r="93" spans="1:25" x14ac:dyDescent="0.25">
      <c r="B93" s="23">
        <f t="shared" ref="B93:B102" si="17">B92+1</f>
        <v>1</v>
      </c>
      <c r="C93" s="23">
        <v>1</v>
      </c>
      <c r="D93" s="23" t="s">
        <v>114</v>
      </c>
      <c r="E93" s="23" t="s">
        <v>114</v>
      </c>
      <c r="F93" s="23" t="s">
        <v>114</v>
      </c>
      <c r="G93" s="23" t="s">
        <v>114</v>
      </c>
      <c r="H93" s="23" t="s">
        <v>114</v>
      </c>
      <c r="I93" s="23" t="s">
        <v>114</v>
      </c>
      <c r="J93" s="23" t="s">
        <v>114</v>
      </c>
      <c r="K93" s="23" t="s">
        <v>114</v>
      </c>
      <c r="L93" s="23" t="s">
        <v>114</v>
      </c>
      <c r="M93" s="23">
        <f t="shared" ref="M93" si="18">SUMIF(C93:L93,"&lt;&gt;"&amp;0,$C$80:$L$80)</f>
        <v>110000</v>
      </c>
      <c r="N93" s="23">
        <f t="shared" ref="N93" si="19">SUMPRODUCT(C93:L93,$C$80:$L$80)</f>
        <v>50000</v>
      </c>
      <c r="O93" s="23" t="str">
        <f t="shared" ref="O93" si="20">IF(SUMPRODUCT($C$92:$L$92,C82:L82)&lt;=N82,"OK","NOK")</f>
        <v>OK</v>
      </c>
      <c r="P93" s="23" t="str">
        <f t="shared" ref="P93" si="21">IF(SUMPRODUCT($C$92:$L$92,C83:L83)&lt;=N83,"OK","NOK")</f>
        <v>OK</v>
      </c>
      <c r="Q93" s="23" t="str">
        <f t="shared" ref="Q93" si="22">IF(SUMPRODUCT($C$92:$L$92,C84:L84)=N84,"OK","NOK")</f>
        <v>NOK</v>
      </c>
      <c r="R93" s="23" t="str">
        <f t="shared" ref="R93" si="23">IF(SUMPRODUCT($C$92:$L$92,C85:L85)&lt;=N85,"OK","NOK")</f>
        <v>OK</v>
      </c>
      <c r="S93" s="23" t="str">
        <f t="shared" ref="S93" si="24">IF(SUMPRODUCT($C$92:$L$92,C86:L86)=N86,"OK","NOK")</f>
        <v>NOK</v>
      </c>
      <c r="T93" s="23" t="str">
        <f t="shared" ref="T93" si="25">IF(SUMPRODUCT($C$92:$L$92,C87:L87)&lt;=N87,"OK","NOK")</f>
        <v>OK</v>
      </c>
      <c r="U93" s="23" t="str">
        <f t="shared" ref="U93" si="26">IF(SUMPRODUCT($C$92:$L$92,C88:L88)&lt;=N88,"OK","NOK")</f>
        <v>OK</v>
      </c>
      <c r="V93" s="23" t="str">
        <f t="shared" ref="V93" si="27">IF(SUMPRODUCT($C$92:$L$92,C89:L89)=N89,"OK","NOK")</f>
        <v>OK</v>
      </c>
      <c r="W93" s="23" t="str">
        <f t="shared" ref="W93" si="28">IF(SUMPRODUCT($C$92:$L$92,C90:L90)=N90,"OK","NOK")</f>
        <v>OK</v>
      </c>
      <c r="X93" s="23" t="s">
        <v>26</v>
      </c>
      <c r="Y93" s="23"/>
    </row>
    <row r="94" spans="1:25" x14ac:dyDescent="0.25">
      <c r="B94" s="23">
        <f t="shared" si="17"/>
        <v>2</v>
      </c>
      <c r="C94" s="23">
        <v>0</v>
      </c>
      <c r="D94" s="23">
        <v>1</v>
      </c>
      <c r="E94" s="23" t="s">
        <v>114</v>
      </c>
      <c r="F94" s="23" t="s">
        <v>114</v>
      </c>
      <c r="G94" s="23" t="s">
        <v>114</v>
      </c>
      <c r="H94" s="23" t="s">
        <v>114</v>
      </c>
      <c r="I94" s="23" t="s">
        <v>114</v>
      </c>
      <c r="J94" s="23" t="s">
        <v>114</v>
      </c>
      <c r="K94" s="23" t="s">
        <v>114</v>
      </c>
      <c r="L94" s="23" t="s">
        <v>114</v>
      </c>
      <c r="M94" s="23">
        <f t="shared" ref="M94" si="29">SUMIF(C94:L94,"&lt;&gt;"&amp;0,$C$80:$L$80)</f>
        <v>60000</v>
      </c>
      <c r="N94" s="23">
        <f t="shared" ref="N94" si="30">SUMPRODUCT(C94:L94,$C$80:$L$80)</f>
        <v>40000</v>
      </c>
      <c r="O94" s="23" t="str">
        <f t="shared" ref="O94" si="31">IF(SUMPRODUCT($C$92:$L$92,C83:L83)&lt;=N83,"OK","NOK")</f>
        <v>OK</v>
      </c>
      <c r="P94" s="23" t="str">
        <f t="shared" ref="P94" si="32">IF(SUMPRODUCT($C$92:$L$92,C84:L84)&lt;=N84,"OK","NOK")</f>
        <v>OK</v>
      </c>
      <c r="Q94" s="23" t="str">
        <f t="shared" ref="Q94" si="33">IF(SUMPRODUCT($C$92:$L$92,C85:L85)=N85,"OK","NOK")</f>
        <v>OK</v>
      </c>
      <c r="R94" s="23" t="str">
        <f t="shared" ref="R94" si="34">IF(SUMPRODUCT($C$92:$L$92,C86:L86)&lt;=N86,"OK","NOK")</f>
        <v>OK</v>
      </c>
      <c r="S94" s="23" t="str">
        <f t="shared" ref="S94" si="35">IF(SUMPRODUCT($C$92:$L$92,C87:L87)=N87,"OK","NOK")</f>
        <v>NOK</v>
      </c>
      <c r="T94" s="23" t="str">
        <f t="shared" ref="T94" si="36">IF(SUMPRODUCT($C$92:$L$92,C88:L88)&lt;=N88,"OK","NOK")</f>
        <v>OK</v>
      </c>
      <c r="U94" s="23" t="str">
        <f t="shared" ref="U94" si="37">IF(SUMPRODUCT($C$92:$L$92,C89:L89)&lt;=N89,"OK","NOK")</f>
        <v>OK</v>
      </c>
      <c r="V94" s="23" t="str">
        <f t="shared" ref="V94" si="38">IF(SUMPRODUCT($C$92:$L$92,C90:L90)=N90,"OK","NOK")</f>
        <v>OK</v>
      </c>
      <c r="W94" s="23" t="str">
        <f t="shared" ref="W94" si="39">IF(SUMPRODUCT($C$92:$L$92,C91:L91)=N91,"OK","NOK")</f>
        <v>NOK</v>
      </c>
      <c r="X94" s="23" t="s">
        <v>26</v>
      </c>
      <c r="Y94" s="23"/>
    </row>
    <row r="95" spans="1:25" x14ac:dyDescent="0.25">
      <c r="B95" s="23">
        <f t="shared" si="17"/>
        <v>3</v>
      </c>
      <c r="C95" s="23">
        <v>0</v>
      </c>
      <c r="D95" s="23">
        <v>0</v>
      </c>
      <c r="E95" s="23">
        <v>1</v>
      </c>
      <c r="F95" s="23" t="s">
        <v>114</v>
      </c>
      <c r="G95" s="23" t="s">
        <v>114</v>
      </c>
      <c r="H95" s="23" t="s">
        <v>114</v>
      </c>
      <c r="I95" s="23" t="s">
        <v>114</v>
      </c>
      <c r="J95" s="23" t="s">
        <v>114</v>
      </c>
      <c r="K95" s="23" t="s">
        <v>114</v>
      </c>
      <c r="L95" s="23" t="s">
        <v>114</v>
      </c>
      <c r="M95" s="23">
        <f t="shared" ref="M95" si="40">SUMIF(C95:L95,"&lt;&gt;"&amp;0,$C$80:$L$80)</f>
        <v>20000</v>
      </c>
      <c r="N95" s="23">
        <f t="shared" ref="N95" si="41">SUMPRODUCT(C95:L95,$C$80:$L$80)</f>
        <v>30000</v>
      </c>
      <c r="O95" s="23" t="str">
        <f t="shared" ref="O95" si="42">IF(SUMPRODUCT($C$92:$L$92,C84:L84)&lt;=N84,"OK","NOK")</f>
        <v>OK</v>
      </c>
      <c r="P95" s="23" t="str">
        <f t="shared" ref="P95" si="43">IF(SUMPRODUCT($C$92:$L$92,C85:L85)&lt;=N85,"OK","NOK")</f>
        <v>OK</v>
      </c>
      <c r="Q95" s="23" t="str">
        <f t="shared" ref="Q95" si="44">IF(SUMPRODUCT($C$92:$L$92,C86:L86)=N86,"OK","NOK")</f>
        <v>NOK</v>
      </c>
      <c r="R95" s="23" t="str">
        <f t="shared" ref="R95" si="45">IF(SUMPRODUCT($C$92:$L$92,C87:L87)&lt;=N87,"OK","NOK")</f>
        <v>OK</v>
      </c>
      <c r="S95" s="23" t="str">
        <f t="shared" ref="S95" si="46">IF(SUMPRODUCT($C$92:$L$92,C88:L88)=N88,"OK","NOK")</f>
        <v>OK</v>
      </c>
      <c r="T95" s="23" t="str">
        <f t="shared" ref="T95" si="47">IF(SUMPRODUCT($C$92:$L$92,C89:L89)&lt;=N89,"OK","NOK")</f>
        <v>OK</v>
      </c>
      <c r="U95" s="23" t="str">
        <f t="shared" ref="U95" si="48">IF(SUMPRODUCT($C$92:$L$92,C90:L90)&lt;=N90,"OK","NOK")</f>
        <v>OK</v>
      </c>
      <c r="V95" s="23" t="str">
        <f t="shared" ref="V95" si="49">IF(SUMPRODUCT($C$92:$L$92,C91:L91)=N91,"OK","NOK")</f>
        <v>NOK</v>
      </c>
      <c r="W95" s="23" t="str">
        <f t="shared" ref="W95" si="50">IF(SUMPRODUCT($C$92:$L$92,C92:L92)=N92,"OK","NOK")</f>
        <v>OK</v>
      </c>
      <c r="X95" s="23" t="s">
        <v>27</v>
      </c>
      <c r="Y95" s="23"/>
    </row>
    <row r="96" spans="1:25" x14ac:dyDescent="0.25">
      <c r="B96" s="23">
        <f t="shared" si="17"/>
        <v>4</v>
      </c>
      <c r="C96" s="23">
        <v>0</v>
      </c>
      <c r="D96" s="23">
        <v>0</v>
      </c>
      <c r="E96" s="23">
        <v>1</v>
      </c>
      <c r="F96" s="23">
        <v>1</v>
      </c>
      <c r="G96" s="23" t="s">
        <v>114</v>
      </c>
      <c r="H96" s="23" t="s">
        <v>114</v>
      </c>
      <c r="I96" s="23" t="s">
        <v>114</v>
      </c>
      <c r="J96" s="23" t="s">
        <v>114</v>
      </c>
      <c r="K96" s="23" t="s">
        <v>114</v>
      </c>
      <c r="L96" s="23" t="s">
        <v>114</v>
      </c>
      <c r="M96" s="23">
        <f t="shared" ref="M96" si="51">SUMIF(C96:L96,"&lt;&gt;"&amp;0,$C$80:$L$80)</f>
        <v>20000</v>
      </c>
      <c r="N96" s="23">
        <f t="shared" ref="N96" si="52">SUMPRODUCT(C96:L96,$C$80:$L$80)</f>
        <v>50000</v>
      </c>
      <c r="O96" s="23" t="str">
        <f t="shared" ref="O96" si="53">IF(SUMPRODUCT($C$92:$L$92,C85:L85)&lt;=N85,"OK","NOK")</f>
        <v>OK</v>
      </c>
      <c r="P96" s="23" t="str">
        <f t="shared" ref="P96" si="54">IF(SUMPRODUCT($C$92:$L$92,C86:L86)&lt;=N86,"OK","NOK")</f>
        <v>OK</v>
      </c>
      <c r="Q96" s="23" t="str">
        <f t="shared" ref="Q96" si="55">IF(SUMPRODUCT($C$92:$L$92,C87:L87)=N87,"OK","NOK")</f>
        <v>NOK</v>
      </c>
      <c r="R96" s="23" t="str">
        <f t="shared" ref="R96" si="56">IF(SUMPRODUCT($C$92:$L$92,C88:L88)&lt;=N88,"OK","NOK")</f>
        <v>OK</v>
      </c>
      <c r="S96" s="23" t="str">
        <f t="shared" ref="S96" si="57">IF(SUMPRODUCT($C$92:$L$92,C89:L89)=N89,"OK","NOK")</f>
        <v>OK</v>
      </c>
      <c r="T96" s="23" t="str">
        <f t="shared" ref="T96" si="58">IF(SUMPRODUCT($C$92:$L$92,C90:L90)&lt;=N90,"OK","NOK")</f>
        <v>OK</v>
      </c>
      <c r="U96" s="23" t="str">
        <f t="shared" ref="U96" si="59">IF(SUMPRODUCT($C$92:$L$92,C91:L91)&lt;=N91,"OK","NOK")</f>
        <v>OK</v>
      </c>
      <c r="V96" s="23" t="str">
        <f t="shared" ref="V96" si="60">IF(SUMPRODUCT($C$92:$L$92,C92:L92)=N92,"OK","NOK")</f>
        <v>OK</v>
      </c>
      <c r="W96" s="23" t="str">
        <f t="shared" ref="W96" si="61">IF(SUMPRODUCT($C$92:$L$92,C93:L93)=N93,"OK","NOK")</f>
        <v>NOK</v>
      </c>
      <c r="X96" s="23" t="s">
        <v>27</v>
      </c>
      <c r="Y96" s="23"/>
    </row>
    <row r="97" spans="2:25" x14ac:dyDescent="0.25">
      <c r="B97" s="23">
        <f t="shared" si="17"/>
        <v>5</v>
      </c>
      <c r="C97" s="23">
        <v>0</v>
      </c>
      <c r="D97" s="23">
        <v>0</v>
      </c>
      <c r="E97" s="23">
        <v>0</v>
      </c>
      <c r="F97" s="23">
        <v>1</v>
      </c>
      <c r="G97" s="23">
        <v>1</v>
      </c>
      <c r="H97" s="23" t="s">
        <v>114</v>
      </c>
      <c r="I97" s="23" t="s">
        <v>114</v>
      </c>
      <c r="J97" s="23" t="s">
        <v>114</v>
      </c>
      <c r="K97" s="23" t="s">
        <v>114</v>
      </c>
      <c r="L97" s="23" t="s">
        <v>114</v>
      </c>
      <c r="M97" s="23">
        <f t="shared" ref="M97" si="62">SUMIF(C97:L97,"&lt;&gt;"&amp;0,$C$80:$L$80)</f>
        <v>-10000</v>
      </c>
      <c r="N97" s="23">
        <f t="shared" ref="N97" si="63">SUMPRODUCT(C97:L97,$C$80:$L$80)</f>
        <v>25000</v>
      </c>
      <c r="O97" s="23" t="str">
        <f t="shared" ref="O97" si="64">IF(SUMPRODUCT($C$92:$L$92,C86:L86)&lt;=N86,"OK","NOK")</f>
        <v>OK</v>
      </c>
      <c r="P97" s="23" t="str">
        <f t="shared" ref="P97" si="65">IF(SUMPRODUCT($C$92:$L$92,C87:L87)&lt;=N87,"OK","NOK")</f>
        <v>OK</v>
      </c>
      <c r="Q97" s="23" t="str">
        <f t="shared" ref="Q97" si="66">IF(SUMPRODUCT($C$92:$L$92,C88:L88)=N88,"OK","NOK")</f>
        <v>OK</v>
      </c>
      <c r="R97" s="23" t="str">
        <f t="shared" ref="R97" si="67">IF(SUMPRODUCT($C$92:$L$92,C89:L89)&lt;=N89,"OK","NOK")</f>
        <v>OK</v>
      </c>
      <c r="S97" s="23" t="str">
        <f t="shared" ref="S97" si="68">IF(SUMPRODUCT($C$92:$L$92,C90:L90)=N90,"OK","NOK")</f>
        <v>OK</v>
      </c>
      <c r="T97" s="23" t="str">
        <f t="shared" ref="T97" si="69">IF(SUMPRODUCT($C$92:$L$92,C91:L91)&lt;=N91,"OK","NOK")</f>
        <v>OK</v>
      </c>
      <c r="U97" s="23" t="str">
        <f t="shared" ref="U97" si="70">IF(SUMPRODUCT($C$92:$L$92,C92:L92)&lt;=N92,"OK","NOK")</f>
        <v>OK</v>
      </c>
      <c r="V97" s="23" t="str">
        <f t="shared" ref="V97" si="71">IF(SUMPRODUCT($C$92:$L$92,C93:L93)=N93,"OK","NOK")</f>
        <v>NOK</v>
      </c>
      <c r="W97" s="23" t="str">
        <f t="shared" ref="W97" si="72">IF(SUMPRODUCT($C$92:$L$92,C94:L94)=N94,"OK","NOK")</f>
        <v>NOK</v>
      </c>
      <c r="X97" s="23" t="s">
        <v>27</v>
      </c>
      <c r="Y97" s="23"/>
    </row>
    <row r="98" spans="2:25" x14ac:dyDescent="0.25">
      <c r="B98" s="23">
        <f t="shared" si="17"/>
        <v>6</v>
      </c>
      <c r="C98" s="23">
        <v>0</v>
      </c>
      <c r="D98" s="23">
        <v>0</v>
      </c>
      <c r="E98" s="23">
        <v>0</v>
      </c>
      <c r="F98" s="23">
        <v>0</v>
      </c>
      <c r="G98" s="23">
        <v>1</v>
      </c>
      <c r="H98" s="23">
        <v>1</v>
      </c>
      <c r="I98" s="23" t="s">
        <v>114</v>
      </c>
      <c r="J98" s="23" t="s">
        <v>114</v>
      </c>
      <c r="K98" s="23" t="s">
        <v>114</v>
      </c>
      <c r="L98" s="23" t="s">
        <v>114</v>
      </c>
      <c r="M98" s="23">
        <f t="shared" ref="M98" si="73">SUMIF(C98:L98,"&lt;&gt;"&amp;0,$C$80:$L$80)</f>
        <v>-30000</v>
      </c>
      <c r="N98" s="23">
        <f t="shared" ref="N98" si="74">SUMPRODUCT(C98:L98,$C$80:$L$80)</f>
        <v>10000</v>
      </c>
      <c r="O98" s="23" t="str">
        <f t="shared" ref="O98" si="75">IF(SUMPRODUCT($C$92:$L$92,C87:L87)&lt;=N87,"OK","NOK")</f>
        <v>OK</v>
      </c>
      <c r="P98" s="23" t="str">
        <f t="shared" ref="P98" si="76">IF(SUMPRODUCT($C$92:$L$92,C88:L88)&lt;=N88,"OK","NOK")</f>
        <v>OK</v>
      </c>
      <c r="Q98" s="23" t="str">
        <f t="shared" ref="Q98" si="77">IF(SUMPRODUCT($C$92:$L$92,C89:L89)=N89,"OK","NOK")</f>
        <v>OK</v>
      </c>
      <c r="R98" s="23" t="str">
        <f t="shared" ref="R98" si="78">IF(SUMPRODUCT($C$92:$L$92,C90:L90)&lt;=N90,"OK","NOK")</f>
        <v>OK</v>
      </c>
      <c r="S98" s="23" t="str">
        <f t="shared" ref="S98" si="79">IF(SUMPRODUCT($C$92:$L$92,C91:L91)=N91,"OK","NOK")</f>
        <v>NOK</v>
      </c>
      <c r="T98" s="23" t="str">
        <f t="shared" ref="T98" si="80">IF(SUMPRODUCT($C$92:$L$92,C92:L92)&lt;=N92,"OK","NOK")</f>
        <v>OK</v>
      </c>
      <c r="U98" s="23" t="str">
        <f t="shared" ref="U98" si="81">IF(SUMPRODUCT($C$92:$L$92,C93:L93)&lt;=N93,"OK","NOK")</f>
        <v>OK</v>
      </c>
      <c r="V98" s="23" t="str">
        <f t="shared" ref="V98" si="82">IF(SUMPRODUCT($C$92:$L$92,C94:L94)=N94,"OK","NOK")</f>
        <v>NOK</v>
      </c>
      <c r="W98" s="23" t="str">
        <f t="shared" ref="W98" si="83">IF(SUMPRODUCT($C$92:$L$92,C95:L95)=N95,"OK","NOK")</f>
        <v>NOK</v>
      </c>
      <c r="X98" s="23" t="s">
        <v>27</v>
      </c>
      <c r="Y98" s="23"/>
    </row>
    <row r="99" spans="2:25" x14ac:dyDescent="0.25">
      <c r="B99" s="23">
        <f t="shared" si="17"/>
        <v>7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1</v>
      </c>
      <c r="I99" s="23">
        <v>1</v>
      </c>
      <c r="J99" s="23" t="s">
        <v>114</v>
      </c>
      <c r="K99" s="23" t="s">
        <v>114</v>
      </c>
      <c r="L99" s="23" t="s">
        <v>114</v>
      </c>
      <c r="M99" s="23">
        <f t="shared" ref="M99" si="84">SUMIF(C99:L99,"&lt;&gt;"&amp;0,$C$80:$L$80)</f>
        <v>-35000</v>
      </c>
      <c r="N99" s="23">
        <f t="shared" ref="N99" si="85">SUMPRODUCT(C99:L99,$C$80:$L$80)</f>
        <v>5000</v>
      </c>
      <c r="O99" s="23" t="str">
        <f t="shared" ref="O99" si="86">IF(SUMPRODUCT($C$92:$L$92,C88:L88)&lt;=N88,"OK","NOK")</f>
        <v>OK</v>
      </c>
      <c r="P99" s="23" t="str">
        <f t="shared" ref="P99" si="87">IF(SUMPRODUCT($C$92:$L$92,C89:L89)&lt;=N89,"OK","NOK")</f>
        <v>OK</v>
      </c>
      <c r="Q99" s="23" t="str">
        <f t="shared" ref="Q99" si="88">IF(SUMPRODUCT($C$92:$L$92,C90:L90)=N90,"OK","NOK")</f>
        <v>OK</v>
      </c>
      <c r="R99" s="23" t="str">
        <f t="shared" ref="R99" si="89">IF(SUMPRODUCT($C$92:$L$92,C91:L91)&lt;=N91,"OK","NOK")</f>
        <v>OK</v>
      </c>
      <c r="S99" s="23" t="str">
        <f t="shared" ref="S99" si="90">IF(SUMPRODUCT($C$92:$L$92,C92:L92)=N92,"OK","NOK")</f>
        <v>OK</v>
      </c>
      <c r="T99" s="23" t="str">
        <f t="shared" ref="T99" si="91">IF(SUMPRODUCT($C$92:$L$92,C93:L93)&lt;=N93,"OK","NOK")</f>
        <v>OK</v>
      </c>
      <c r="U99" s="23" t="str">
        <f t="shared" ref="U99" si="92">IF(SUMPRODUCT($C$92:$L$92,C94:L94)&lt;=N94,"OK","NOK")</f>
        <v>OK</v>
      </c>
      <c r="V99" s="23" t="str">
        <f t="shared" ref="V99" si="93">IF(SUMPRODUCT($C$92:$L$92,C95:L95)=N95,"OK","NOK")</f>
        <v>NOK</v>
      </c>
      <c r="W99" s="23" t="str">
        <f t="shared" ref="W99" si="94">IF(SUMPRODUCT($C$92:$L$92,C96:L96)=N96,"OK","NOK")</f>
        <v>NOK</v>
      </c>
      <c r="X99" s="23" t="s">
        <v>27</v>
      </c>
      <c r="Y99" s="23"/>
    </row>
    <row r="100" spans="2:25" x14ac:dyDescent="0.25">
      <c r="B100" s="23">
        <f t="shared" si="17"/>
        <v>8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1</v>
      </c>
      <c r="J100" s="23">
        <v>1</v>
      </c>
      <c r="K100" s="23" t="s">
        <v>114</v>
      </c>
      <c r="L100" s="23" t="s">
        <v>114</v>
      </c>
      <c r="M100" s="23">
        <f t="shared" ref="M100" si="95">SUMIF(C100:L100,"&lt;&gt;"&amp;0,$C$80:$L$80)</f>
        <v>-40000</v>
      </c>
      <c r="N100" s="23">
        <f t="shared" ref="N100" si="96">SUMPRODUCT(C100:L100,$C$80:$L$80)</f>
        <v>-10000</v>
      </c>
      <c r="O100" s="23" t="str">
        <f t="shared" ref="O100" si="97">IF(SUMPRODUCT($C$92:$L$92,C89:L89)&lt;=N89,"OK","NOK")</f>
        <v>OK</v>
      </c>
      <c r="P100" s="23" t="str">
        <f t="shared" ref="P100" si="98">IF(SUMPRODUCT($C$92:$L$92,C90:L90)&lt;=N90,"OK","NOK")</f>
        <v>OK</v>
      </c>
      <c r="Q100" s="23" t="str">
        <f t="shared" ref="Q100" si="99">IF(SUMPRODUCT($C$92:$L$92,C91:L91)=N91,"OK","NOK")</f>
        <v>NOK</v>
      </c>
      <c r="R100" s="23" t="str">
        <f t="shared" ref="R100" si="100">IF(SUMPRODUCT($C$92:$L$92,C92:L92)&lt;=N92,"OK","NOK")</f>
        <v>OK</v>
      </c>
      <c r="S100" s="23" t="str">
        <f t="shared" ref="S100" si="101">IF(SUMPRODUCT($C$92:$L$92,C93:L93)=N93,"OK","NOK")</f>
        <v>NOK</v>
      </c>
      <c r="T100" s="23" t="str">
        <f t="shared" ref="T100" si="102">IF(SUMPRODUCT($C$92:$L$92,C94:L94)&lt;=N94,"OK","NOK")</f>
        <v>OK</v>
      </c>
      <c r="U100" s="23" t="str">
        <f t="shared" ref="U100" si="103">IF(SUMPRODUCT($C$92:$L$92,C95:L95)&lt;=N95,"OK","NOK")</f>
        <v>OK</v>
      </c>
      <c r="V100" s="23" t="str">
        <f t="shared" ref="V100" si="104">IF(SUMPRODUCT($C$92:$L$92,C96:L96)=N96,"OK","NOK")</f>
        <v>NOK</v>
      </c>
      <c r="W100" s="23" t="str">
        <f t="shared" ref="W100" si="105">IF(SUMPRODUCT($C$92:$L$92,C97:L97)=N97,"OK","NOK")</f>
        <v>NOK</v>
      </c>
      <c r="X100" s="23" t="s">
        <v>27</v>
      </c>
      <c r="Y100" s="23"/>
    </row>
    <row r="101" spans="2:25" x14ac:dyDescent="0.25">
      <c r="B101" s="23">
        <f t="shared" si="17"/>
        <v>9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1</v>
      </c>
      <c r="K101" s="23">
        <v>1</v>
      </c>
      <c r="L101" s="23" t="s">
        <v>114</v>
      </c>
      <c r="M101" s="23">
        <f t="shared" ref="M101" si="106">SUMIF(C101:L101,"&lt;&gt;"&amp;0,$C$80:$L$80)</f>
        <v>-40000</v>
      </c>
      <c r="N101" s="23">
        <f t="shared" ref="N101" si="107">SUMPRODUCT(C101:L101,$C$80:$L$80)</f>
        <v>-20000</v>
      </c>
      <c r="O101" s="23" t="str">
        <f t="shared" ref="O101" si="108">IF(SUMPRODUCT($C$92:$L$92,C90:L90)&lt;=N90,"OK","NOK")</f>
        <v>OK</v>
      </c>
      <c r="P101" s="23" t="str">
        <f t="shared" ref="P101" si="109">IF(SUMPRODUCT($C$92:$L$92,C91:L91)&lt;=N91,"OK","NOK")</f>
        <v>OK</v>
      </c>
      <c r="Q101" s="23" t="str">
        <f t="shared" ref="Q101" si="110">IF(SUMPRODUCT($C$92:$L$92,C92:L92)=N92,"OK","NOK")</f>
        <v>OK</v>
      </c>
      <c r="R101" s="23" t="str">
        <f t="shared" ref="R101" si="111">IF(SUMPRODUCT($C$92:$L$92,C93:L93)&lt;=N93,"OK","NOK")</f>
        <v>OK</v>
      </c>
      <c r="S101" s="23" t="str">
        <f t="shared" ref="S101" si="112">IF(SUMPRODUCT($C$92:$L$92,C94:L94)=N94,"OK","NOK")</f>
        <v>NOK</v>
      </c>
      <c r="T101" s="23" t="str">
        <f t="shared" ref="T101" si="113">IF(SUMPRODUCT($C$92:$L$92,C95:L95)&lt;=N95,"OK","NOK")</f>
        <v>OK</v>
      </c>
      <c r="U101" s="23" t="str">
        <f t="shared" ref="U101" si="114">IF(SUMPRODUCT($C$92:$L$92,C96:L96)&lt;=N96,"OK","NOK")</f>
        <v>OK</v>
      </c>
      <c r="V101" s="23" t="str">
        <f t="shared" ref="V101" si="115">IF(SUMPRODUCT($C$92:$L$92,C97:L97)=N97,"OK","NOK")</f>
        <v>NOK</v>
      </c>
      <c r="W101" s="23" t="str">
        <f t="shared" ref="W101" si="116">IF(SUMPRODUCT($C$92:$L$92,C98:L98)=N98,"OK","NOK")</f>
        <v>NOK</v>
      </c>
      <c r="X101" s="23" t="s">
        <v>27</v>
      </c>
      <c r="Y101" s="23"/>
    </row>
    <row r="102" spans="2:25" x14ac:dyDescent="0.25">
      <c r="B102" s="23">
        <f t="shared" si="17"/>
        <v>10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1</v>
      </c>
      <c r="L102" s="23">
        <v>1</v>
      </c>
      <c r="M102" s="23">
        <f t="shared" ref="M102" si="117">SUMIF(C102:L102,"&lt;&gt;"&amp;0,$C$80:$L$80)</f>
        <v>-30000</v>
      </c>
      <c r="N102" s="23">
        <f t="shared" ref="N102" si="118">SUMPRODUCT(C102:L102,$C$80:$L$80)</f>
        <v>-30000</v>
      </c>
      <c r="O102" s="23" t="str">
        <f t="shared" ref="O102" si="119">IF(SUMPRODUCT($C$92:$L$92,C91:L91)&lt;=N91,"OK","NOK")</f>
        <v>OK</v>
      </c>
      <c r="P102" s="23" t="str">
        <f t="shared" ref="P102" si="120">IF(SUMPRODUCT($C$92:$L$92,C92:L92)&lt;=N92,"OK","NOK")</f>
        <v>OK</v>
      </c>
      <c r="Q102" s="23" t="str">
        <f t="shared" ref="Q102" si="121">IF(SUMPRODUCT($C$92:$L$92,C93:L93)=N93,"OK","NOK")</f>
        <v>NOK</v>
      </c>
      <c r="R102" s="23" t="str">
        <f t="shared" ref="R102" si="122">IF(SUMPRODUCT($C$92:$L$92,C94:L94)&lt;=N94,"OK","NOK")</f>
        <v>OK</v>
      </c>
      <c r="S102" s="23" t="str">
        <f t="shared" ref="S102" si="123">IF(SUMPRODUCT($C$92:$L$92,C95:L95)=N95,"OK","NOK")</f>
        <v>NOK</v>
      </c>
      <c r="T102" s="23" t="str">
        <f t="shared" ref="T102" si="124">IF(SUMPRODUCT($C$92:$L$92,C96:L96)&lt;=N96,"OK","NOK")</f>
        <v>OK</v>
      </c>
      <c r="U102" s="23" t="str">
        <f t="shared" ref="U102" si="125">IF(SUMPRODUCT($C$92:$L$92,C97:L97)&lt;=N97,"OK","NOK")</f>
        <v>OK</v>
      </c>
      <c r="V102" s="23" t="str">
        <f t="shared" ref="V102" si="126">IF(SUMPRODUCT($C$92:$L$92,C98:L98)=N98,"OK","NOK")</f>
        <v>NOK</v>
      </c>
      <c r="W102" s="23" t="str">
        <f t="shared" ref="W102" si="127">IF(SUMPRODUCT($C$92:$L$92,C99:L99)=N99,"OK","NOK")</f>
        <v>NOK</v>
      </c>
      <c r="X102" s="23" t="s">
        <v>26</v>
      </c>
      <c r="Y102" s="23"/>
    </row>
    <row r="103" spans="2:25" x14ac:dyDescent="0.2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2:25" x14ac:dyDescent="0.25">
      <c r="B104" s="43" t="s">
        <v>176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2:25" x14ac:dyDescent="0.2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2:25" x14ac:dyDescent="0.2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2:25" x14ac:dyDescent="0.2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X107" s="23"/>
      <c r="Y107" s="23"/>
    </row>
    <row r="108" spans="2:25" x14ac:dyDescent="0.2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X108" s="23"/>
      <c r="Y108" s="23"/>
    </row>
    <row r="109" spans="2:25" x14ac:dyDescent="0.2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X109" s="23"/>
      <c r="Y109" s="23"/>
    </row>
    <row r="110" spans="2:25" x14ac:dyDescent="0.2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X110" s="23"/>
      <c r="Y110" s="23"/>
    </row>
    <row r="111" spans="2:25" x14ac:dyDescent="0.2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X111" s="23"/>
      <c r="Y111" s="23"/>
    </row>
    <row r="112" spans="2:25" x14ac:dyDescent="0.2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X112" s="23"/>
      <c r="Y112" s="23"/>
    </row>
    <row r="113" spans="2:25" x14ac:dyDescent="0.2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X113" s="23"/>
      <c r="Y113" s="23"/>
    </row>
    <row r="114" spans="2:25" x14ac:dyDescent="0.2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X114" s="23"/>
      <c r="Y114" s="23"/>
    </row>
    <row r="115" spans="2:25" x14ac:dyDescent="0.2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X115" s="23"/>
      <c r="Y115" s="23"/>
    </row>
    <row r="116" spans="2:25" x14ac:dyDescent="0.2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X116" s="23"/>
      <c r="Y116" s="23"/>
    </row>
    <row r="117" spans="2:25" x14ac:dyDescent="0.2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X117" s="23"/>
      <c r="Y117" s="23"/>
    </row>
    <row r="118" spans="2:25" x14ac:dyDescent="0.2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X118" s="23"/>
      <c r="Y118" s="23"/>
    </row>
    <row r="119" spans="2:25" x14ac:dyDescent="0.2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X119" s="23"/>
      <c r="Y119" s="23"/>
    </row>
    <row r="120" spans="2:25" x14ac:dyDescent="0.2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X120" s="23"/>
      <c r="Y120" s="23"/>
    </row>
    <row r="121" spans="2:25" x14ac:dyDescent="0.2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X121" s="23"/>
      <c r="Y121" s="23"/>
    </row>
    <row r="122" spans="2:25" x14ac:dyDescent="0.2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X122" s="23"/>
      <c r="Y122" s="23"/>
    </row>
    <row r="123" spans="2:25" x14ac:dyDescent="0.2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X123" s="23"/>
      <c r="Y123" s="23"/>
    </row>
    <row r="124" spans="2:25" x14ac:dyDescent="0.2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X124" s="23"/>
      <c r="Y124" s="23"/>
    </row>
    <row r="125" spans="2:25" x14ac:dyDescent="0.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X125" s="23"/>
      <c r="Y125" s="23"/>
    </row>
    <row r="126" spans="2:25" x14ac:dyDescent="0.2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X126" s="23"/>
      <c r="Y126" s="23"/>
    </row>
    <row r="127" spans="2:25" x14ac:dyDescent="0.2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X127" s="23"/>
      <c r="Y127" s="23"/>
    </row>
    <row r="128" spans="2:25" x14ac:dyDescent="0.2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X128" s="23"/>
      <c r="Y128" s="23"/>
    </row>
    <row r="129" spans="2:25" x14ac:dyDescent="0.2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X129" s="23"/>
      <c r="Y129" s="23"/>
    </row>
    <row r="130" spans="2:25" x14ac:dyDescent="0.2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X130" s="23"/>
      <c r="Y130" s="23"/>
    </row>
    <row r="131" spans="2:25" x14ac:dyDescent="0.2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X131" s="23"/>
      <c r="Y131" s="23"/>
    </row>
    <row r="132" spans="2:25" x14ac:dyDescent="0.2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X132" s="23"/>
      <c r="Y132" s="23"/>
    </row>
    <row r="133" spans="2:25" x14ac:dyDescent="0.2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X133" s="23"/>
      <c r="Y133" s="23"/>
    </row>
    <row r="134" spans="2:25" x14ac:dyDescent="0.2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X134" s="23"/>
      <c r="Y134" s="23"/>
    </row>
    <row r="135" spans="2:25" x14ac:dyDescent="0.2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X135" s="23"/>
      <c r="Y135" s="23"/>
    </row>
    <row r="136" spans="2:25" x14ac:dyDescent="0.2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X136" s="23"/>
      <c r="Y136" s="23"/>
    </row>
    <row r="137" spans="2:25" x14ac:dyDescent="0.2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X137" s="23"/>
      <c r="Y137" s="23"/>
    </row>
    <row r="138" spans="2:25" x14ac:dyDescent="0.2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X138" s="23"/>
      <c r="Y138" s="23"/>
    </row>
    <row r="139" spans="2:25" x14ac:dyDescent="0.2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X139" s="23"/>
      <c r="Y139" s="23"/>
    </row>
    <row r="140" spans="2:25" x14ac:dyDescent="0.2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X140" s="23"/>
      <c r="Y140" s="23"/>
    </row>
    <row r="141" spans="2:25" x14ac:dyDescent="0.2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X141" s="23"/>
      <c r="Y141" s="23"/>
    </row>
    <row r="142" spans="2:25" x14ac:dyDescent="0.2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X142" s="23"/>
      <c r="Y142" s="23"/>
    </row>
    <row r="143" spans="2:25" x14ac:dyDescent="0.2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X143" s="23"/>
      <c r="Y143" s="23"/>
    </row>
    <row r="144" spans="2:25" x14ac:dyDescent="0.2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X144" s="23"/>
      <c r="Y144" s="23"/>
    </row>
    <row r="145" spans="2:25" x14ac:dyDescent="0.2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X145" s="23"/>
      <c r="Y145" s="23"/>
    </row>
    <row r="146" spans="2:25" x14ac:dyDescent="0.2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X146" s="23"/>
      <c r="Y146" s="23"/>
    </row>
    <row r="147" spans="2:25" x14ac:dyDescent="0.2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X147" s="23"/>
      <c r="Y147" s="23"/>
    </row>
    <row r="148" spans="2:25" x14ac:dyDescent="0.2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X148" s="23"/>
      <c r="Y148" s="23"/>
    </row>
    <row r="149" spans="2:25" x14ac:dyDescent="0.2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X149" s="23"/>
      <c r="Y149" s="23"/>
    </row>
    <row r="150" spans="2:25" x14ac:dyDescent="0.2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X150" s="23"/>
      <c r="Y150" s="23"/>
    </row>
    <row r="151" spans="2:25" x14ac:dyDescent="0.2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X151" s="23"/>
      <c r="Y151" s="23"/>
    </row>
    <row r="152" spans="2:25" x14ac:dyDescent="0.2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X152" s="23"/>
      <c r="Y152" s="23"/>
    </row>
    <row r="153" spans="2:25" x14ac:dyDescent="0.2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X153" s="23"/>
      <c r="Y153" s="23"/>
    </row>
    <row r="154" spans="2:25" x14ac:dyDescent="0.2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X154" s="23"/>
      <c r="Y154" s="23"/>
    </row>
    <row r="155" spans="2:25" x14ac:dyDescent="0.2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X155" s="23"/>
      <c r="Y155" s="23"/>
    </row>
    <row r="156" spans="2:25" x14ac:dyDescent="0.2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X156" s="23"/>
      <c r="Y156" s="23"/>
    </row>
    <row r="157" spans="2:25" x14ac:dyDescent="0.2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X157" s="23"/>
      <c r="Y157" s="23"/>
    </row>
    <row r="158" spans="2:25" x14ac:dyDescent="0.2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X158" s="23"/>
      <c r="Y158" s="23"/>
    </row>
    <row r="159" spans="2:25" x14ac:dyDescent="0.2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X159" s="23"/>
      <c r="Y159" s="23"/>
    </row>
    <row r="160" spans="2:25" x14ac:dyDescent="0.2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X160" s="23"/>
      <c r="Y160" s="23"/>
    </row>
    <row r="161" spans="2:25" x14ac:dyDescent="0.2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X161" s="23"/>
      <c r="Y161" s="23"/>
    </row>
    <row r="162" spans="2:25" x14ac:dyDescent="0.2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X162" s="23"/>
      <c r="Y162" s="23"/>
    </row>
    <row r="163" spans="2:25" x14ac:dyDescent="0.2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X163" s="23"/>
      <c r="Y163" s="23"/>
    </row>
    <row r="164" spans="2:25" x14ac:dyDescent="0.2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X164" s="23"/>
      <c r="Y164" s="23"/>
    </row>
    <row r="165" spans="2:25" x14ac:dyDescent="0.2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X165" s="23"/>
      <c r="Y165" s="23"/>
    </row>
    <row r="166" spans="2:25" x14ac:dyDescent="0.2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2:25" x14ac:dyDescent="0.2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2:25" x14ac:dyDescent="0.2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2:25" x14ac:dyDescent="0.25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2:25" x14ac:dyDescent="0.25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2:25" x14ac:dyDescent="0.2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2:25" x14ac:dyDescent="0.25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2:25" x14ac:dyDescent="0.25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2:25" x14ac:dyDescent="0.25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2:25" x14ac:dyDescent="0.2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2:25" x14ac:dyDescent="0.25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2:17" x14ac:dyDescent="0.25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2:17" x14ac:dyDescent="0.25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2:17" x14ac:dyDescent="0.25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2:17" x14ac:dyDescent="0.25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2:17" x14ac:dyDescent="0.25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2:17" x14ac:dyDescent="0.25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2:17" x14ac:dyDescent="0.25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2:17" x14ac:dyDescent="0.25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2:17" x14ac:dyDescent="0.2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2:17" x14ac:dyDescent="0.25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2:17" x14ac:dyDescent="0.25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2:17" x14ac:dyDescent="0.25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2:17" x14ac:dyDescent="0.25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2:17" x14ac:dyDescent="0.25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2:17" x14ac:dyDescent="0.25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2:17" x14ac:dyDescent="0.2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2:17" x14ac:dyDescent="0.2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2:17" x14ac:dyDescent="0.2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2:17" x14ac:dyDescent="0.2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2:17" x14ac:dyDescent="0.2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2:17" x14ac:dyDescent="0.2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</sheetData>
  <mergeCells count="1">
    <mergeCell ref="D73:E73"/>
  </mergeCells>
  <phoneticPr fontId="4" type="noConversion"/>
  <conditionalFormatting sqref="O92:W92 O107:W134">
    <cfRule type="cellIs" dxfId="44" priority="294" operator="equal">
      <formula>"""NOK"""</formula>
    </cfRule>
    <cfRule type="cellIs" dxfId="43" priority="293" operator="equal">
      <formula>"""OK"""</formula>
    </cfRule>
  </conditionalFormatting>
  <conditionalFormatting sqref="O92:W92">
    <cfRule type="containsText" dxfId="42" priority="292" operator="containsText" text="&quot;OK&quot;">
      <formula>NOT(ISERROR(SEARCH("""OK""",O92)))</formula>
    </cfRule>
  </conditionalFormatting>
  <conditionalFormatting sqref="O93:W93">
    <cfRule type="cellIs" dxfId="41" priority="104" operator="equal">
      <formula>"""OK"""</formula>
    </cfRule>
    <cfRule type="cellIs" dxfId="40" priority="105" operator="equal">
      <formula>"""NOK"""</formula>
    </cfRule>
  </conditionalFormatting>
  <conditionalFormatting sqref="O93:W93">
    <cfRule type="containsText" dxfId="39" priority="103" operator="containsText" text="&quot;OK&quot;">
      <formula>NOT(ISERROR(SEARCH("""OK""",O93)))</formula>
    </cfRule>
  </conditionalFormatting>
  <conditionalFormatting sqref="O94:W94">
    <cfRule type="cellIs" dxfId="38" priority="38" operator="equal">
      <formula>"""OK"""</formula>
    </cfRule>
    <cfRule type="cellIs" dxfId="37" priority="39" operator="equal">
      <formula>"""NOK"""</formula>
    </cfRule>
  </conditionalFormatting>
  <conditionalFormatting sqref="O94:W94">
    <cfRule type="containsText" dxfId="36" priority="37" operator="containsText" text="&quot;OK&quot;">
      <formula>NOT(ISERROR(SEARCH("""OK""",O94)))</formula>
    </cfRule>
  </conditionalFormatting>
  <conditionalFormatting sqref="O95:W95">
    <cfRule type="cellIs" dxfId="35" priority="35" operator="equal">
      <formula>"""OK"""</formula>
    </cfRule>
    <cfRule type="cellIs" dxfId="34" priority="36" operator="equal">
      <formula>"""NOK"""</formula>
    </cfRule>
  </conditionalFormatting>
  <conditionalFormatting sqref="O95:W95">
    <cfRule type="containsText" dxfId="33" priority="34" operator="containsText" text="&quot;OK&quot;">
      <formula>NOT(ISERROR(SEARCH("""OK""",O95)))</formula>
    </cfRule>
  </conditionalFormatting>
  <conditionalFormatting sqref="O96:W96">
    <cfRule type="cellIs" dxfId="32" priority="32" operator="equal">
      <formula>"""OK"""</formula>
    </cfRule>
    <cfRule type="cellIs" dxfId="31" priority="33" operator="equal">
      <formula>"""NOK"""</formula>
    </cfRule>
  </conditionalFormatting>
  <conditionalFormatting sqref="O96:W96">
    <cfRule type="containsText" dxfId="30" priority="31" operator="containsText" text="&quot;OK&quot;">
      <formula>NOT(ISERROR(SEARCH("""OK""",O96)))</formula>
    </cfRule>
  </conditionalFormatting>
  <conditionalFormatting sqref="O97:W97">
    <cfRule type="cellIs" dxfId="29" priority="29" operator="equal">
      <formula>"""OK"""</formula>
    </cfRule>
    <cfRule type="cellIs" dxfId="28" priority="30" operator="equal">
      <formula>"""NOK"""</formula>
    </cfRule>
  </conditionalFormatting>
  <conditionalFormatting sqref="O97:W97">
    <cfRule type="containsText" dxfId="27" priority="28" operator="containsText" text="&quot;OK&quot;">
      <formula>NOT(ISERROR(SEARCH("""OK""",O97)))</formula>
    </cfRule>
  </conditionalFormatting>
  <conditionalFormatting sqref="O98:W98">
    <cfRule type="cellIs" dxfId="26" priority="26" operator="equal">
      <formula>"""OK"""</formula>
    </cfRule>
    <cfRule type="cellIs" dxfId="25" priority="27" operator="equal">
      <formula>"""NOK"""</formula>
    </cfRule>
  </conditionalFormatting>
  <conditionalFormatting sqref="O98:W98">
    <cfRule type="containsText" dxfId="24" priority="25" operator="containsText" text="&quot;OK&quot;">
      <formula>NOT(ISERROR(SEARCH("""OK""",O98)))</formula>
    </cfRule>
  </conditionalFormatting>
  <conditionalFormatting sqref="O99:W99">
    <cfRule type="cellIs" dxfId="23" priority="23" operator="equal">
      <formula>"""OK"""</formula>
    </cfRule>
    <cfRule type="cellIs" dxfId="22" priority="24" operator="equal">
      <formula>"""NOK"""</formula>
    </cfRule>
  </conditionalFormatting>
  <conditionalFormatting sqref="O99:W99">
    <cfRule type="containsText" dxfId="21" priority="22" operator="containsText" text="&quot;OK&quot;">
      <formula>NOT(ISERROR(SEARCH("""OK""",O99)))</formula>
    </cfRule>
  </conditionalFormatting>
  <conditionalFormatting sqref="O100:W100">
    <cfRule type="cellIs" dxfId="20" priority="20" operator="equal">
      <formula>"""OK"""</formula>
    </cfRule>
    <cfRule type="cellIs" dxfId="19" priority="21" operator="equal">
      <formula>"""NOK"""</formula>
    </cfRule>
  </conditionalFormatting>
  <conditionalFormatting sqref="O100:W100">
    <cfRule type="containsText" dxfId="18" priority="19" operator="containsText" text="&quot;OK&quot;">
      <formula>NOT(ISERROR(SEARCH("""OK""",O100)))</formula>
    </cfRule>
  </conditionalFormatting>
  <conditionalFormatting sqref="O101:W101">
    <cfRule type="cellIs" dxfId="17" priority="17" operator="equal">
      <formula>"""OK"""</formula>
    </cfRule>
    <cfRule type="cellIs" dxfId="16" priority="18" operator="equal">
      <formula>"""NOK"""</formula>
    </cfRule>
  </conditionalFormatting>
  <conditionalFormatting sqref="O101:W101">
    <cfRule type="containsText" dxfId="15" priority="16" operator="containsText" text="&quot;OK&quot;">
      <formula>NOT(ISERROR(SEARCH("""OK""",O101)))</formula>
    </cfRule>
  </conditionalFormatting>
  <conditionalFormatting sqref="O102:W102">
    <cfRule type="cellIs" dxfId="14" priority="14" operator="equal">
      <formula>"""OK"""</formula>
    </cfRule>
    <cfRule type="cellIs" dxfId="13" priority="15" operator="equal">
      <formula>"""NOK"""</formula>
    </cfRule>
  </conditionalFormatting>
  <conditionalFormatting sqref="O102:W102">
    <cfRule type="containsText" dxfId="12" priority="13" operator="containsText" text="&quot;OK&quot;">
      <formula>NOT(ISERROR(SEARCH("""OK""",O102)))</formula>
    </cfRule>
  </conditionalFormatting>
  <conditionalFormatting sqref="O103:W103">
    <cfRule type="cellIs" dxfId="11" priority="11" operator="equal">
      <formula>"""OK"""</formula>
    </cfRule>
    <cfRule type="cellIs" dxfId="10" priority="12" operator="equal">
      <formula>"""NOK"""</formula>
    </cfRule>
  </conditionalFormatting>
  <conditionalFormatting sqref="O103:W103">
    <cfRule type="containsText" dxfId="9" priority="10" operator="containsText" text="&quot;OK&quot;">
      <formula>NOT(ISERROR(SEARCH("""OK""",O103)))</formula>
    </cfRule>
  </conditionalFormatting>
  <conditionalFormatting sqref="O104:W104">
    <cfRule type="cellIs" dxfId="8" priority="8" operator="equal">
      <formula>"""OK"""</formula>
    </cfRule>
    <cfRule type="cellIs" dxfId="7" priority="9" operator="equal">
      <formula>"""NOK"""</formula>
    </cfRule>
  </conditionalFormatting>
  <conditionalFormatting sqref="O104:W104">
    <cfRule type="containsText" dxfId="6" priority="7" operator="containsText" text="&quot;OK&quot;">
      <formula>NOT(ISERROR(SEARCH("""OK""",O104)))</formula>
    </cfRule>
  </conditionalFormatting>
  <conditionalFormatting sqref="O105:W105">
    <cfRule type="cellIs" dxfId="5" priority="5" operator="equal">
      <formula>"""OK"""</formula>
    </cfRule>
    <cfRule type="cellIs" dxfId="4" priority="6" operator="equal">
      <formula>"""NOK"""</formula>
    </cfRule>
  </conditionalFormatting>
  <conditionalFormatting sqref="O105:W105">
    <cfRule type="containsText" dxfId="3" priority="4" operator="containsText" text="&quot;OK&quot;">
      <formula>NOT(ISERROR(SEARCH("""OK""",O105)))</formula>
    </cfRule>
  </conditionalFormatting>
  <conditionalFormatting sqref="O106:W106">
    <cfRule type="cellIs" dxfId="2" priority="2" operator="equal">
      <formula>"""OK"""</formula>
    </cfRule>
    <cfRule type="cellIs" dxfId="1" priority="3" operator="equal">
      <formula>"""NOK"""</formula>
    </cfRule>
  </conditionalFormatting>
  <conditionalFormatting sqref="O106:W106">
    <cfRule type="containsText" dxfId="0" priority="1" operator="containsText" text="&quot;OK&quot;">
      <formula>NOT(ISERROR(SEARCH("""OK""",O106)))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C77C9ACB6A04798BAF6D177C24576" ma:contentTypeVersion="7" ma:contentTypeDescription="Crie um novo documento." ma:contentTypeScope="" ma:versionID="5553f69f1489397c1ea6fcccc6763472">
  <xsd:schema xmlns:xsd="http://www.w3.org/2001/XMLSchema" xmlns:xs="http://www.w3.org/2001/XMLSchema" xmlns:p="http://schemas.microsoft.com/office/2006/metadata/properties" xmlns:ns1="http://schemas.microsoft.com/sharepoint/v3" xmlns:ns2="557bc536-7f1e-42df-a7a5-42d7c132041a" targetNamespace="http://schemas.microsoft.com/office/2006/metadata/properties" ma:root="true" ma:fieldsID="e53d798bc3c2355a61103f8f9596693b" ns1:_="" ns2:_="">
    <xsd:import namespace="http://schemas.microsoft.com/sharepoint/v3"/>
    <xsd:import namespace="557bc536-7f1e-42df-a7a5-42d7c132041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bc536-7f1e-42df-a7a5-42d7c13204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ferenceId xmlns="557bc536-7f1e-42df-a7a5-42d7c132041a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604742-A442-4880-B486-4C5F9F064BC9}"/>
</file>

<file path=customXml/itemProps2.xml><?xml version="1.0" encoding="utf-8"?>
<ds:datastoreItem xmlns:ds="http://schemas.openxmlformats.org/officeDocument/2006/customXml" ds:itemID="{D742AFF1-49ED-4CBD-9C3A-23BFB89AAA28}"/>
</file>

<file path=customXml/itemProps3.xml><?xml version="1.0" encoding="utf-8"?>
<ds:datastoreItem xmlns:ds="http://schemas.openxmlformats.org/officeDocument/2006/customXml" ds:itemID="{4AB4B204-CA10-46D9-99F1-AC9A3E7A89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1 - problema 1</vt:lpstr>
      <vt:lpstr>Exercício 1 - problema 2</vt:lpstr>
      <vt:lpstr>Exercício 1 - problema 3</vt:lpstr>
      <vt:lpstr>Exercício 2 - problema 1</vt:lpstr>
      <vt:lpstr>Exercício 2 - problema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2020-11-12T22:46:42Z</dcterms:created>
  <dcterms:modified xsi:type="dcterms:W3CDTF">2020-11-17T22:07:01Z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0x010100091C77C9ACB6A04798BAF6D177C24576</vt:lpwstr>
  </property>
</Properties>
</file>