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"/>
    </mc:Choice>
  </mc:AlternateContent>
  <xr:revisionPtr revIDLastSave="0" documentId="13_ncr:1_{C9222C55-E2CC-554A-B04D-CEF28F8895DB}" xr6:coauthVersionLast="47" xr6:coauthVersionMax="47" xr10:uidLastSave="{00000000-0000-0000-0000-000000000000}"/>
  <bookViews>
    <workbookView xWindow="380" yWindow="500" windowWidth="28040" windowHeight="16940" activeTab="2" xr2:uid="{A7867B2E-2121-7C40-8CC3-BAFA9BF59236}"/>
  </bookViews>
  <sheets>
    <sheet name="1" sheetId="1" r:id="rId1"/>
    <sheet name="2" sheetId="3" r:id="rId2"/>
    <sheet name="relatorio" sheetId="7" r:id="rId3"/>
    <sheet name="Sensitivity Report 1" sheetId="9" r:id="rId4"/>
    <sheet name="3" sheetId="4" r:id="rId5"/>
    <sheet name="Sheet5" sheetId="5" r:id="rId6"/>
  </sheets>
  <definedNames>
    <definedName name="solver_adj" localSheetId="4" hidden="1">'3'!$E$11:$F$13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'3'!$E$14:$F$14</definedName>
    <definedName name="solver_lhs2" localSheetId="4" hidden="1">'3'!$G$11:$G$13</definedName>
    <definedName name="solver_lhs3" localSheetId="4" hidden="1">'3'!$H$27:$H$29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opt" localSheetId="4" hidden="1">'3'!$G$7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1</definedName>
    <definedName name="solver_rel3" localSheetId="4" hidden="1">1</definedName>
    <definedName name="solver_rhs1" localSheetId="4" hidden="1">'3'!$E$7:$F$7</definedName>
    <definedName name="solver_rhs2" localSheetId="4" hidden="1">'3'!$G$4:$G$6</definedName>
    <definedName name="solver_rhs3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" l="1"/>
  <c r="J14" i="4"/>
  <c r="L13" i="4"/>
  <c r="L12" i="4"/>
  <c r="L11" i="4"/>
  <c r="L7" i="4"/>
  <c r="U19" i="7"/>
  <c r="T19" i="7"/>
  <c r="J13" i="7"/>
  <c r="I13" i="7"/>
  <c r="J12" i="7"/>
  <c r="I12" i="7"/>
  <c r="J11" i="7"/>
  <c r="I11" i="7"/>
  <c r="J10" i="7"/>
  <c r="I10" i="7"/>
  <c r="F14" i="4"/>
  <c r="E14" i="4"/>
  <c r="G13" i="4"/>
  <c r="G12" i="4"/>
  <c r="G11" i="4"/>
  <c r="D20" i="5"/>
  <c r="E20" i="5"/>
  <c r="C20" i="5"/>
  <c r="E19" i="5"/>
  <c r="E18" i="5"/>
  <c r="Q27" i="5"/>
  <c r="Q26" i="5"/>
  <c r="Q25" i="5"/>
  <c r="Q24" i="5"/>
  <c r="Q23" i="5"/>
  <c r="Q29" i="5" s="1"/>
  <c r="D14" i="5"/>
  <c r="C14" i="5"/>
  <c r="E13" i="5"/>
  <c r="E12" i="5"/>
  <c r="E11" i="5"/>
  <c r="E7" i="5"/>
  <c r="E35" i="4"/>
  <c r="F37" i="4"/>
  <c r="F36" i="4"/>
  <c r="F35" i="4"/>
  <c r="E37" i="4"/>
  <c r="E36" i="4"/>
  <c r="F32" i="4"/>
  <c r="E32" i="4"/>
  <c r="I29" i="4"/>
  <c r="I28" i="4"/>
  <c r="I27" i="4"/>
  <c r="I30" i="4" s="1"/>
  <c r="G7" i="4"/>
  <c r="Q21" i="1"/>
  <c r="P21" i="1"/>
  <c r="O21" i="1"/>
  <c r="N21" i="1"/>
  <c r="M21" i="1"/>
  <c r="L21" i="1"/>
  <c r="Q24" i="1"/>
  <c r="P24" i="1"/>
  <c r="O24" i="1"/>
  <c r="N24" i="1"/>
  <c r="M24" i="1"/>
  <c r="Q23" i="1"/>
  <c r="P23" i="1"/>
  <c r="O23" i="1"/>
  <c r="N23" i="1"/>
  <c r="M23" i="1"/>
  <c r="L23" i="1"/>
  <c r="L24" i="1"/>
  <c r="Q22" i="1"/>
  <c r="P22" i="1"/>
  <c r="O22" i="1"/>
  <c r="N22" i="1"/>
  <c r="M22" i="1"/>
  <c r="L22" i="1"/>
  <c r="R17" i="1"/>
  <c r="R16" i="1"/>
  <c r="R15" i="1"/>
  <c r="E17" i="5" l="1"/>
  <c r="G32" i="4"/>
  <c r="H31" i="4" s="1"/>
</calcChain>
</file>

<file path=xl/sharedStrings.xml><?xml version="1.0" encoding="utf-8"?>
<sst xmlns="http://schemas.openxmlformats.org/spreadsheetml/2006/main" count="340" uniqueCount="154">
  <si>
    <t>x1</t>
  </si>
  <si>
    <t>x2</t>
  </si>
  <si>
    <t>x3</t>
  </si>
  <si>
    <t>x4</t>
  </si>
  <si>
    <t>x5</t>
  </si>
  <si>
    <t>z</t>
  </si>
  <si>
    <t>e</t>
  </si>
  <si>
    <t>u</t>
  </si>
  <si>
    <t>q</t>
  </si>
  <si>
    <t>b</t>
  </si>
  <si>
    <t>p</t>
  </si>
  <si>
    <t>a</t>
  </si>
  <si>
    <t>Quadro ótimo de um problema de maximização</t>
  </si>
  <si>
    <t>a) A solução é ótima</t>
  </si>
  <si>
    <t>b) A solução primal é não limitada</t>
  </si>
  <si>
    <t>c) Existem múltiplas soluções ótimas</t>
  </si>
  <si>
    <t>d) O problema é inviável</t>
  </si>
  <si>
    <t>&gt;0</t>
  </si>
  <si>
    <t>&gt;=0</t>
  </si>
  <si>
    <t>irrestrita</t>
  </si>
  <si>
    <t>=0</t>
  </si>
  <si>
    <t>Experimento C</t>
  </si>
  <si>
    <t>&lt;0</t>
  </si>
  <si>
    <t>&lt;=0</t>
  </si>
  <si>
    <t>Experimento D</t>
  </si>
  <si>
    <t>Experimento A</t>
  </si>
  <si>
    <t>Unidade 1</t>
  </si>
  <si>
    <t>Unidade 2</t>
  </si>
  <si>
    <t>Unidade 3</t>
  </si>
  <si>
    <t>Loja 1</t>
  </si>
  <si>
    <t>Loja 2</t>
  </si>
  <si>
    <t>Demanda</t>
  </si>
  <si>
    <t>Oferta</t>
  </si>
  <si>
    <t>Fornecido</t>
  </si>
  <si>
    <t>Recebido</t>
  </si>
  <si>
    <t>cij</t>
  </si>
  <si>
    <t>xij</t>
  </si>
  <si>
    <t>ui</t>
  </si>
  <si>
    <t>vj</t>
  </si>
  <si>
    <t>Primal:</t>
  </si>
  <si>
    <t>ui + vj</t>
  </si>
  <si>
    <t>x_11</t>
  </si>
  <si>
    <t>x_12</t>
  </si>
  <si>
    <t>x_21</t>
  </si>
  <si>
    <t>x_22</t>
  </si>
  <si>
    <t>x_31</t>
  </si>
  <si>
    <t>x_32</t>
  </si>
  <si>
    <t>x_11 + x_12 &lt;= 1000</t>
  </si>
  <si>
    <t>x_21 + x_22 &lt;= 2000</t>
  </si>
  <si>
    <t>x_31 + x_32 &lt;= 2200</t>
  </si>
  <si>
    <t>x_11 + x_21 + x_31 &gt;= 2500</t>
  </si>
  <si>
    <t>x_12 + x_22 + x32 &gt;= 2700</t>
  </si>
  <si>
    <t>max -z = -0,2x_11 - 0,1x_12 - 0,05x_21 - 0,08x_22 - 0,06x_31 - 0,19x_32</t>
  </si>
  <si>
    <t>min z = 0,2x_11 + 0,1x_12 + 0,05x_21 + 0,08x_22 + 0,06x_31 + 0,19x_32</t>
  </si>
  <si>
    <t>f1</t>
  </si>
  <si>
    <t>f2</t>
  </si>
  <si>
    <t>f3</t>
  </si>
  <si>
    <t>f4</t>
  </si>
  <si>
    <t>f5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</si>
  <si>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</si>
  <si>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</si>
  <si>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</si>
  <si>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</si>
  <si>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</si>
  <si>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</si>
  <si>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</si>
  <si>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</si>
  <si>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</si>
  <si>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</si>
  <si>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</si>
  <si>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f_1</t>
  </si>
  <si>
    <t>Se adicionar 1 unidade em x_11, a função objetiv aumenta em 0,13</t>
  </si>
  <si>
    <t>Se adicionar 1 unidade em f2, a função objetivo aument em 0,02</t>
  </si>
  <si>
    <t>f2 é o que sobra do estoque que não foi fornecido</t>
  </si>
  <si>
    <t>Worksheet: [avaliacao.xlsx]3</t>
  </si>
  <si>
    <t>Report Created: 21/06/21 16:45:02</t>
  </si>
  <si>
    <t>Cell</t>
  </si>
  <si>
    <t>Name</t>
  </si>
  <si>
    <t>Variable Cells</t>
  </si>
  <si>
    <t>Constraints</t>
  </si>
  <si>
    <t>$E$11</t>
  </si>
  <si>
    <t>Unidade 1 Loja 1</t>
  </si>
  <si>
    <t>$F$11</t>
  </si>
  <si>
    <t>Unidade 1 Loja 2</t>
  </si>
  <si>
    <t>$E$12</t>
  </si>
  <si>
    <t>Unidade 2 Loja 1</t>
  </si>
  <si>
    <t>$F$12</t>
  </si>
  <si>
    <t>Unidade 2 Loja 2</t>
  </si>
  <si>
    <t>$E$13</t>
  </si>
  <si>
    <t>Unidade 3 Loja 1</t>
  </si>
  <si>
    <t>$F$13</t>
  </si>
  <si>
    <t>Unidade 3 Loja 2</t>
  </si>
  <si>
    <t>$E$14</t>
  </si>
  <si>
    <t>Recebido Loja 1</t>
  </si>
  <si>
    <t>$F$14</t>
  </si>
  <si>
    <t>Recebido Loja 2</t>
  </si>
  <si>
    <t>$G$11</t>
  </si>
  <si>
    <t>Unidade 1 Fornecido</t>
  </si>
  <si>
    <t>$G$12</t>
  </si>
  <si>
    <t>Unidade 2 Fornecido</t>
  </si>
  <si>
    <t>$G$13</t>
  </si>
  <si>
    <t>Unidade 3 Fornecido</t>
  </si>
  <si>
    <t>Microsoft Excel 16.50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</si>
  <si>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</si>
  <si>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</si>
  <si>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</si>
  <si>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</si>
  <si>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</si>
  <si>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</si>
  <si>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</si>
  <si>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</si>
  <si>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</si>
  <si>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</si>
  <si>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</si>
  <si>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</si>
  <si>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</si>
  <si>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Células Variáveis</t>
  </si>
  <si>
    <t>Valor</t>
  </si>
  <si>
    <t>Reduzido</t>
  </si>
  <si>
    <t>Custo</t>
  </si>
  <si>
    <t>Coeficiente</t>
  </si>
  <si>
    <t>Objetivo</t>
  </si>
  <si>
    <t>Permitido</t>
  </si>
  <si>
    <t>Aumentar</t>
  </si>
  <si>
    <t>Reduzir</t>
  </si>
  <si>
    <t>Preço</t>
  </si>
  <si>
    <t>s</t>
  </si>
  <si>
    <t>Sombra</t>
  </si>
  <si>
    <t>Restrição</t>
  </si>
  <si>
    <t>RHS</t>
  </si>
  <si>
    <t>Restrições</t>
  </si>
  <si>
    <t>Descrição</t>
  </si>
  <si>
    <t>Unidade 1 para Loja 1</t>
  </si>
  <si>
    <t>Unidade 1 para Loja 2</t>
  </si>
  <si>
    <t>Unidade 2 para Loja 1</t>
  </si>
  <si>
    <t>Unidade 2 para Loja 2</t>
  </si>
  <si>
    <t>Unidade 3 para Loja 1</t>
  </si>
  <si>
    <t>Unidade 3 para Loja 2</t>
  </si>
  <si>
    <t>Var.</t>
  </si>
  <si>
    <t>Total recebido na Loja 1</t>
  </si>
  <si>
    <t>Total recebido na Loja 2</t>
  </si>
  <si>
    <t>Total fornecido pela Unidade 1</t>
  </si>
  <si>
    <t>Total fornecido pela Unidade 2</t>
  </si>
  <si>
    <t>Total fornecido pela Unidade 3</t>
  </si>
  <si>
    <t>Limite</t>
  </si>
  <si>
    <t>Inferior</t>
  </si>
  <si>
    <t>Superior</t>
  </si>
  <si>
    <t>dentro da faixa que vai de R$ 0,04 até R$ 0,18 por par de sapato, a Undade 2 continuará fornecendo 300 unidades para a Loja 1 na solução ótima.</t>
  </si>
  <si>
    <t>Demanda da Loja 2</t>
  </si>
  <si>
    <t>Report Created: 21/06/21 17:40:17</t>
  </si>
  <si>
    <t>Analisando a demanda da Loja 2, observa-se que mesmo que a demanda diminua em até 1000 pares, o shadow price continuará em 0,1.</t>
  </si>
  <si>
    <t>Em outras palavras, reduzindo a demanda na loja 2 em n unidades, sendo n &lt;= 1000, a função objetivo reduz em n*0,1.</t>
  </si>
  <si>
    <t>Entretanto, não há margem para aumento da demanda sem alteração do shadow price.</t>
  </si>
  <si>
    <t>Analisando a variável x_21, que corresponde à quantidade fornecida pela Unidade 2 para a Loja 1, observa-se que mesmo que custo do transporte varie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</si>
</sst>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243C-6738-614C-B9FB-DE0D57FA7AE6}">
  <dimension ref="B3:AG24"/>
  <sheetViews>
    <sheetView workbookViewId="0">
      <selection activeCell="B30" sqref="B30"/>
    </sheetView>
  </sheetViews>
  <sheetFormatPr baseColWidth="10" defaultRowHeight="16" x14ac:dyDescent="0.2"/>
  <cols>
    <col min="2" max="2" width="31.33203125" bestFit="1" customWidth="1"/>
    <col min="3" max="8" width="10.83203125" style="1"/>
  </cols>
  <sheetData>
    <row r="3" spans="2:33" x14ac:dyDescent="0.2">
      <c r="L3" s="50" t="s">
        <v>21</v>
      </c>
      <c r="T3" s="50" t="s">
        <v>24</v>
      </c>
      <c r="AB3" s="50" t="s">
        <v>25</v>
      </c>
    </row>
    <row r="4" spans="2:33" x14ac:dyDescent="0.2">
      <c r="C4" s="20" t="s">
        <v>12</v>
      </c>
    </row>
    <row r="6" spans="2:33" x14ac:dyDescent="0.2"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6" t="s">
        <v>5</v>
      </c>
      <c r="L6" s="3" t="s">
        <v>0</v>
      </c>
      <c r="M6" s="4" t="s">
        <v>1</v>
      </c>
      <c r="N6" s="4" t="s">
        <v>2</v>
      </c>
      <c r="O6" s="4" t="s">
        <v>3</v>
      </c>
      <c r="P6" s="4" t="s">
        <v>4</v>
      </c>
      <c r="Q6" s="6" t="s">
        <v>5</v>
      </c>
      <c r="T6" s="3" t="s">
        <v>0</v>
      </c>
      <c r="U6" s="4" t="s">
        <v>1</v>
      </c>
      <c r="V6" s="4" t="s">
        <v>2</v>
      </c>
      <c r="W6" s="4" t="s">
        <v>3</v>
      </c>
      <c r="X6" s="4" t="s">
        <v>4</v>
      </c>
      <c r="Y6" s="6" t="s">
        <v>5</v>
      </c>
      <c r="AB6" s="3" t="s">
        <v>0</v>
      </c>
      <c r="AC6" s="4" t="s">
        <v>1</v>
      </c>
      <c r="AD6" s="4" t="s">
        <v>2</v>
      </c>
      <c r="AE6" s="4" t="s">
        <v>3</v>
      </c>
      <c r="AF6" s="4" t="s">
        <v>4</v>
      </c>
      <c r="AG6" s="6" t="s">
        <v>5</v>
      </c>
    </row>
    <row r="7" spans="2:33" x14ac:dyDescent="0.2">
      <c r="C7" s="22" t="s">
        <v>6</v>
      </c>
      <c r="D7" s="23">
        <v>0</v>
      </c>
      <c r="E7" s="24" t="s">
        <v>7</v>
      </c>
      <c r="F7" s="23">
        <v>0</v>
      </c>
      <c r="G7" s="25">
        <v>0</v>
      </c>
      <c r="H7" s="26">
        <v>10</v>
      </c>
      <c r="L7" s="22">
        <v>0</v>
      </c>
      <c r="M7" s="23">
        <v>0</v>
      </c>
      <c r="N7" s="24">
        <v>0</v>
      </c>
      <c r="O7" s="23">
        <v>0</v>
      </c>
      <c r="P7" s="25">
        <v>0</v>
      </c>
      <c r="Q7" s="26">
        <v>10</v>
      </c>
      <c r="T7" s="22">
        <v>1</v>
      </c>
      <c r="U7" s="23">
        <v>0</v>
      </c>
      <c r="V7" s="24">
        <v>1</v>
      </c>
      <c r="W7" s="23">
        <v>0</v>
      </c>
      <c r="X7" s="25">
        <v>0</v>
      </c>
      <c r="Y7" s="26">
        <v>10</v>
      </c>
      <c r="AB7" s="22">
        <v>1</v>
      </c>
      <c r="AC7" s="23">
        <v>0</v>
      </c>
      <c r="AD7" s="24">
        <v>1</v>
      </c>
      <c r="AE7" s="23">
        <v>0</v>
      </c>
      <c r="AF7" s="25">
        <v>0</v>
      </c>
      <c r="AG7" s="26">
        <v>10</v>
      </c>
    </row>
    <row r="8" spans="2:33" x14ac:dyDescent="0.2">
      <c r="C8" s="12">
        <v>-2</v>
      </c>
      <c r="D8" s="13">
        <v>1</v>
      </c>
      <c r="E8" s="14" t="s">
        <v>8</v>
      </c>
      <c r="F8" s="13">
        <v>0</v>
      </c>
      <c r="G8" s="15">
        <v>0</v>
      </c>
      <c r="H8" s="8" t="s">
        <v>9</v>
      </c>
      <c r="L8" s="12">
        <v>-2</v>
      </c>
      <c r="M8" s="13">
        <v>1</v>
      </c>
      <c r="N8" s="14">
        <v>5</v>
      </c>
      <c r="O8" s="13">
        <v>0</v>
      </c>
      <c r="P8" s="15">
        <v>0</v>
      </c>
      <c r="Q8" s="8">
        <v>1</v>
      </c>
      <c r="T8" s="12">
        <v>-2</v>
      </c>
      <c r="U8" s="13">
        <v>1</v>
      </c>
      <c r="V8" s="14">
        <v>-1</v>
      </c>
      <c r="W8" s="13">
        <v>0</v>
      </c>
      <c r="X8" s="15">
        <v>0</v>
      </c>
      <c r="Y8" s="8">
        <v>1</v>
      </c>
      <c r="AB8" s="12">
        <v>-2</v>
      </c>
      <c r="AC8" s="13">
        <v>1</v>
      </c>
      <c r="AD8" s="14">
        <v>-1</v>
      </c>
      <c r="AE8" s="13">
        <v>0</v>
      </c>
      <c r="AF8" s="15">
        <v>0</v>
      </c>
      <c r="AG8" s="8">
        <v>0</v>
      </c>
    </row>
    <row r="9" spans="2:33" x14ac:dyDescent="0.2">
      <c r="C9" s="12">
        <v>-4</v>
      </c>
      <c r="D9" s="13">
        <v>0</v>
      </c>
      <c r="E9" s="14" t="s">
        <v>10</v>
      </c>
      <c r="F9" s="13">
        <v>1</v>
      </c>
      <c r="G9" s="15">
        <v>0</v>
      </c>
      <c r="H9" s="7">
        <v>4</v>
      </c>
      <c r="L9" s="12">
        <v>-4</v>
      </c>
      <c r="M9" s="13">
        <v>0</v>
      </c>
      <c r="N9" s="14">
        <v>-1</v>
      </c>
      <c r="O9" s="13">
        <v>1</v>
      </c>
      <c r="P9" s="15">
        <v>0</v>
      </c>
      <c r="Q9" s="7">
        <v>4</v>
      </c>
      <c r="T9" s="12">
        <v>-4</v>
      </c>
      <c r="U9" s="13">
        <v>0</v>
      </c>
      <c r="V9" s="14">
        <v>1</v>
      </c>
      <c r="W9" s="13">
        <v>1</v>
      </c>
      <c r="X9" s="15">
        <v>0</v>
      </c>
      <c r="Y9" s="7">
        <v>4</v>
      </c>
      <c r="AB9" s="12">
        <v>-4</v>
      </c>
      <c r="AC9" s="13">
        <v>0</v>
      </c>
      <c r="AD9" s="14">
        <v>-1</v>
      </c>
      <c r="AE9" s="13">
        <v>1</v>
      </c>
      <c r="AF9" s="15">
        <v>0</v>
      </c>
      <c r="AG9" s="7">
        <v>4</v>
      </c>
    </row>
    <row r="10" spans="2:33" x14ac:dyDescent="0.2">
      <c r="C10" s="16">
        <v>-2</v>
      </c>
      <c r="D10" s="17">
        <v>0</v>
      </c>
      <c r="E10" s="17">
        <v>-1</v>
      </c>
      <c r="F10" s="17">
        <v>0</v>
      </c>
      <c r="G10" s="18">
        <v>1</v>
      </c>
      <c r="H10" s="9" t="s">
        <v>11</v>
      </c>
      <c r="L10" s="16">
        <v>-2</v>
      </c>
      <c r="M10" s="17">
        <v>0</v>
      </c>
      <c r="N10" s="17">
        <v>-1</v>
      </c>
      <c r="O10" s="17">
        <v>0</v>
      </c>
      <c r="P10" s="18">
        <v>1</v>
      </c>
      <c r="Q10" s="9">
        <v>0</v>
      </c>
      <c r="T10" s="16">
        <v>-2</v>
      </c>
      <c r="U10" s="17">
        <v>0</v>
      </c>
      <c r="V10" s="17">
        <v>-1</v>
      </c>
      <c r="W10" s="17">
        <v>0</v>
      </c>
      <c r="X10" s="18">
        <v>1</v>
      </c>
      <c r="Y10" s="9">
        <v>-1</v>
      </c>
      <c r="AB10" s="16">
        <v>-2</v>
      </c>
      <c r="AC10" s="17">
        <v>0</v>
      </c>
      <c r="AD10" s="17">
        <v>-1</v>
      </c>
      <c r="AE10" s="17">
        <v>0</v>
      </c>
      <c r="AF10" s="18">
        <v>1</v>
      </c>
      <c r="AG10" s="9">
        <v>0</v>
      </c>
    </row>
    <row r="13" spans="2:33" x14ac:dyDescent="0.2">
      <c r="C13" s="3" t="s">
        <v>11</v>
      </c>
      <c r="D13" s="4" t="s">
        <v>9</v>
      </c>
      <c r="E13" s="4" t="s">
        <v>10</v>
      </c>
      <c r="F13" s="4" t="s">
        <v>8</v>
      </c>
      <c r="G13" s="4" t="s">
        <v>7</v>
      </c>
      <c r="H13" s="5" t="s">
        <v>6</v>
      </c>
      <c r="L13" s="35" t="s">
        <v>0</v>
      </c>
      <c r="M13" s="36" t="s">
        <v>1</v>
      </c>
      <c r="N13" s="32" t="s">
        <v>2</v>
      </c>
      <c r="O13" s="36" t="s">
        <v>3</v>
      </c>
      <c r="P13" s="36" t="s">
        <v>4</v>
      </c>
      <c r="Q13" s="37" t="s">
        <v>5</v>
      </c>
    </row>
    <row r="14" spans="2:33" x14ac:dyDescent="0.2">
      <c r="B14" s="19" t="s">
        <v>13</v>
      </c>
      <c r="C14" s="21" t="s">
        <v>18</v>
      </c>
      <c r="D14" s="10" t="s">
        <v>18</v>
      </c>
      <c r="E14" s="10" t="s">
        <v>19</v>
      </c>
      <c r="F14" s="10" t="s">
        <v>19</v>
      </c>
      <c r="G14" s="10" t="s">
        <v>17</v>
      </c>
      <c r="H14" s="11" t="s">
        <v>17</v>
      </c>
      <c r="L14" s="38">
        <v>0</v>
      </c>
      <c r="M14" s="39">
        <v>0</v>
      </c>
      <c r="N14" s="33">
        <v>0</v>
      </c>
      <c r="O14" s="39">
        <v>0</v>
      </c>
      <c r="P14" s="40">
        <v>0</v>
      </c>
      <c r="Q14" s="41">
        <v>10</v>
      </c>
    </row>
    <row r="15" spans="2:33" x14ac:dyDescent="0.2">
      <c r="B15" t="s">
        <v>14</v>
      </c>
      <c r="C15" s="12" t="s">
        <v>18</v>
      </c>
      <c r="D15" s="13" t="s">
        <v>18</v>
      </c>
      <c r="E15" s="13" t="s">
        <v>23</v>
      </c>
      <c r="F15" s="13" t="s">
        <v>23</v>
      </c>
      <c r="G15" s="13" t="s">
        <v>22</v>
      </c>
      <c r="H15" s="15" t="s">
        <v>17</v>
      </c>
      <c r="L15" s="28">
        <v>-2</v>
      </c>
      <c r="M15" s="29">
        <v>1</v>
      </c>
      <c r="N15" s="29">
        <v>5</v>
      </c>
      <c r="O15" s="29">
        <v>0</v>
      </c>
      <c r="P15" s="30">
        <v>0</v>
      </c>
      <c r="Q15" s="31">
        <v>1</v>
      </c>
      <c r="R15">
        <f>Q15/N15</f>
        <v>0.2</v>
      </c>
    </row>
    <row r="16" spans="2:33" x14ac:dyDescent="0.2">
      <c r="B16" t="s">
        <v>15</v>
      </c>
      <c r="C16" s="12" t="s">
        <v>17</v>
      </c>
      <c r="D16" s="13" t="s">
        <v>18</v>
      </c>
      <c r="E16" s="13" t="s">
        <v>19</v>
      </c>
      <c r="F16" s="13" t="s">
        <v>17</v>
      </c>
      <c r="G16" s="27" t="s">
        <v>20</v>
      </c>
      <c r="H16" s="15" t="s">
        <v>18</v>
      </c>
      <c r="L16" s="42">
        <v>-4</v>
      </c>
      <c r="M16" s="43">
        <v>0</v>
      </c>
      <c r="N16" s="29">
        <v>-1</v>
      </c>
      <c r="O16" s="43">
        <v>1</v>
      </c>
      <c r="P16" s="44">
        <v>0</v>
      </c>
      <c r="Q16" s="45">
        <v>4</v>
      </c>
      <c r="R16">
        <f>Q16/N16</f>
        <v>-4</v>
      </c>
    </row>
    <row r="17" spans="2:18" x14ac:dyDescent="0.2">
      <c r="B17" t="s">
        <v>16</v>
      </c>
      <c r="C17" s="16" t="s">
        <v>22</v>
      </c>
      <c r="D17" s="17" t="s">
        <v>18</v>
      </c>
      <c r="E17" s="17" t="s">
        <v>19</v>
      </c>
      <c r="F17" s="17" t="s">
        <v>19</v>
      </c>
      <c r="G17" s="17" t="s">
        <v>17</v>
      </c>
      <c r="H17" s="18" t="s">
        <v>17</v>
      </c>
      <c r="L17" s="46">
        <v>-2</v>
      </c>
      <c r="M17" s="47">
        <v>0</v>
      </c>
      <c r="N17" s="34">
        <v>-1</v>
      </c>
      <c r="O17" s="47">
        <v>0</v>
      </c>
      <c r="P17" s="48">
        <v>1</v>
      </c>
      <c r="Q17" s="49">
        <v>0</v>
      </c>
      <c r="R17">
        <f>Q17/N17</f>
        <v>0</v>
      </c>
    </row>
    <row r="20" spans="2:18" x14ac:dyDescent="0.2">
      <c r="K20" s="32" t="s">
        <v>2</v>
      </c>
      <c r="L20" s="35" t="s">
        <v>0</v>
      </c>
      <c r="M20" s="36" t="s">
        <v>1</v>
      </c>
      <c r="N20" s="32" t="s">
        <v>2</v>
      </c>
      <c r="O20" s="36" t="s">
        <v>3</v>
      </c>
      <c r="P20" s="36" t="s">
        <v>4</v>
      </c>
      <c r="Q20" s="37" t="s">
        <v>5</v>
      </c>
    </row>
    <row r="21" spans="2:18" x14ac:dyDescent="0.2">
      <c r="K21" s="33">
        <v>0</v>
      </c>
      <c r="L21" s="38">
        <f t="shared" ref="L21:Q21" si="0">L14-$K21*L$22</f>
        <v>0</v>
      </c>
      <c r="M21" s="39">
        <f t="shared" si="0"/>
        <v>0</v>
      </c>
      <c r="N21" s="33">
        <f t="shared" si="0"/>
        <v>0</v>
      </c>
      <c r="O21" s="39">
        <f t="shared" si="0"/>
        <v>0</v>
      </c>
      <c r="P21" s="40">
        <f t="shared" si="0"/>
        <v>0</v>
      </c>
      <c r="Q21" s="41">
        <f t="shared" si="0"/>
        <v>10</v>
      </c>
    </row>
    <row r="22" spans="2:18" x14ac:dyDescent="0.2">
      <c r="K22" s="29">
        <v>5</v>
      </c>
      <c r="L22" s="28">
        <f>L15/$K22</f>
        <v>-0.4</v>
      </c>
      <c r="M22" s="29">
        <f t="shared" ref="M22:Q22" si="1">M15/$K22</f>
        <v>0.2</v>
      </c>
      <c r="N22" s="29">
        <f t="shared" si="1"/>
        <v>1</v>
      </c>
      <c r="O22" s="29">
        <f t="shared" si="1"/>
        <v>0</v>
      </c>
      <c r="P22" s="30">
        <f t="shared" si="1"/>
        <v>0</v>
      </c>
      <c r="Q22" s="31">
        <f t="shared" si="1"/>
        <v>0.2</v>
      </c>
    </row>
    <row r="23" spans="2:18" x14ac:dyDescent="0.2">
      <c r="K23" s="29">
        <v>-1</v>
      </c>
      <c r="L23" s="42">
        <f t="shared" ref="L23:Q23" si="2">L16-$K23*L$22</f>
        <v>-4.4000000000000004</v>
      </c>
      <c r="M23" s="43">
        <f t="shared" si="2"/>
        <v>0.2</v>
      </c>
      <c r="N23" s="29">
        <f t="shared" si="2"/>
        <v>0</v>
      </c>
      <c r="O23" s="43">
        <f t="shared" si="2"/>
        <v>1</v>
      </c>
      <c r="P23" s="44">
        <f t="shared" si="2"/>
        <v>0</v>
      </c>
      <c r="Q23" s="45">
        <f t="shared" si="2"/>
        <v>4.2</v>
      </c>
    </row>
    <row r="24" spans="2:18" x14ac:dyDescent="0.2">
      <c r="K24" s="34">
        <v>-1</v>
      </c>
      <c r="L24" s="46">
        <f>L17-$K24*L$22</f>
        <v>-2.4</v>
      </c>
      <c r="M24" s="47">
        <f t="shared" ref="M24:Q24" si="3">M17-$K24*M$22</f>
        <v>0.2</v>
      </c>
      <c r="N24" s="34">
        <f t="shared" si="3"/>
        <v>0</v>
      </c>
      <c r="O24" s="47">
        <f t="shared" si="3"/>
        <v>0</v>
      </c>
      <c r="P24" s="48">
        <f t="shared" si="3"/>
        <v>1</v>
      </c>
      <c r="Q24" s="49">
        <f t="shared" si="3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3021-40B5-394C-A7AC-748A1D7F147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7977-7731-A74A-A8F3-4FE1FD3CA70E}">
  <dimension ref="A1:U23"/>
  <sheetViews>
    <sheetView showGridLines="0" tabSelected="1" topLeftCell="C1" workbookViewId="0">
      <selection activeCell="J3" sqref="J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1.6640625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  <col min="12" max="12" width="2.1640625" customWidth="1"/>
    <col min="14" max="14" width="19.1640625" bestFit="1" customWidth="1"/>
  </cols>
  <sheetData>
    <row r="1" spans="1:21" x14ac:dyDescent="0.2">
      <c r="A1" s="50" t="s">
        <v>102</v>
      </c>
    </row>
    <row r="2" spans="1:21" x14ac:dyDescent="0.2">
      <c r="A2" s="50" t="s">
        <v>74</v>
      </c>
    </row>
    <row r="3" spans="1:21" x14ac:dyDescent="0.2">
      <c r="A3" s="50" t="s">
        <v>75</v>
      </c>
    </row>
    <row r="6" spans="1:21" ht="17" thickBot="1" x14ac:dyDescent="0.25">
      <c r="A6" t="s">
        <v>116</v>
      </c>
      <c r="L6" t="s">
        <v>116</v>
      </c>
    </row>
    <row r="7" spans="1:21" x14ac:dyDescent="0.2">
      <c r="B7" s="68"/>
      <c r="C7" s="68"/>
      <c r="D7" s="68" t="s">
        <v>117</v>
      </c>
      <c r="E7" s="68" t="s">
        <v>119</v>
      </c>
      <c r="F7" s="68" t="s">
        <v>120</v>
      </c>
      <c r="G7" s="68" t="s">
        <v>122</v>
      </c>
      <c r="H7" s="68" t="s">
        <v>122</v>
      </c>
      <c r="M7" s="68"/>
      <c r="N7" s="68"/>
      <c r="O7" s="68" t="s">
        <v>117</v>
      </c>
      <c r="P7" s="68" t="s">
        <v>119</v>
      </c>
      <c r="Q7" s="68" t="s">
        <v>120</v>
      </c>
      <c r="R7" s="68" t="s">
        <v>122</v>
      </c>
      <c r="S7" s="68" t="s">
        <v>122</v>
      </c>
      <c r="T7" s="68" t="s">
        <v>144</v>
      </c>
      <c r="U7" s="68" t="s">
        <v>144</v>
      </c>
    </row>
    <row r="8" spans="1:21" ht="17" thickBot="1" x14ac:dyDescent="0.25">
      <c r="B8" s="69" t="s">
        <v>138</v>
      </c>
      <c r="C8" s="69" t="s">
        <v>131</v>
      </c>
      <c r="D8" s="69" t="s">
        <v>103</v>
      </c>
      <c r="E8" s="69" t="s">
        <v>118</v>
      </c>
      <c r="F8" s="69" t="s">
        <v>121</v>
      </c>
      <c r="G8" s="69" t="s">
        <v>123</v>
      </c>
      <c r="H8" s="69" t="s">
        <v>124</v>
      </c>
      <c r="M8" s="69" t="s">
        <v>138</v>
      </c>
      <c r="N8" s="69" t="s">
        <v>131</v>
      </c>
      <c r="O8" s="69" t="s">
        <v>103</v>
      </c>
      <c r="P8" s="69" t="s">
        <v>118</v>
      </c>
      <c r="Q8" s="69" t="s">
        <v>121</v>
      </c>
      <c r="R8" s="69" t="s">
        <v>123</v>
      </c>
      <c r="S8" s="69" t="s">
        <v>124</v>
      </c>
      <c r="T8" s="69" t="s">
        <v>145</v>
      </c>
      <c r="U8" s="69" t="s">
        <v>146</v>
      </c>
    </row>
    <row r="9" spans="1:21" ht="17" thickBot="1" x14ac:dyDescent="0.25">
      <c r="B9" s="67" t="s">
        <v>41</v>
      </c>
      <c r="C9" s="67" t="s">
        <v>132</v>
      </c>
      <c r="D9" s="67">
        <v>0</v>
      </c>
      <c r="E9" s="67">
        <v>0.13</v>
      </c>
      <c r="F9" s="67">
        <v>0.2</v>
      </c>
      <c r="G9" s="67">
        <v>1E+30</v>
      </c>
      <c r="H9" s="67">
        <v>0.13</v>
      </c>
      <c r="M9" s="73" t="s">
        <v>43</v>
      </c>
      <c r="N9" s="66" t="s">
        <v>134</v>
      </c>
      <c r="O9" s="73">
        <v>300</v>
      </c>
      <c r="P9" s="73">
        <v>0</v>
      </c>
      <c r="Q9" s="73">
        <v>4.9999999999999989E-2</v>
      </c>
      <c r="R9" s="73">
        <v>0.13</v>
      </c>
      <c r="S9" s="73">
        <v>1.0000000000000009E-2</v>
      </c>
      <c r="T9" s="73">
        <v>3.999999999999998E-2</v>
      </c>
      <c r="U9" s="73">
        <v>0.18</v>
      </c>
    </row>
    <row r="10" spans="1:21" x14ac:dyDescent="0.2">
      <c r="B10" s="67" t="s">
        <v>42</v>
      </c>
      <c r="C10" s="67" t="s">
        <v>133</v>
      </c>
      <c r="D10" s="67">
        <v>1000</v>
      </c>
      <c r="E10" s="67">
        <v>0</v>
      </c>
      <c r="F10" s="67">
        <v>0.10000000000000003</v>
      </c>
      <c r="G10" s="67">
        <v>0.13</v>
      </c>
      <c r="H10" s="67">
        <v>1.0000000000000009E-2</v>
      </c>
      <c r="I10">
        <f>F10-H10</f>
        <v>9.0000000000000024E-2</v>
      </c>
      <c r="J10">
        <f>F10+G10</f>
        <v>0.23000000000000004</v>
      </c>
    </row>
    <row r="11" spans="1:21" x14ac:dyDescent="0.2">
      <c r="B11" s="67" t="s">
        <v>43</v>
      </c>
      <c r="C11" s="67" t="s">
        <v>134</v>
      </c>
      <c r="D11" s="67">
        <v>300</v>
      </c>
      <c r="E11" s="67">
        <v>0</v>
      </c>
      <c r="F11" s="67">
        <v>4.9999999999999989E-2</v>
      </c>
      <c r="G11" s="67">
        <v>0.13</v>
      </c>
      <c r="H11" s="67">
        <v>1.0000000000000009E-2</v>
      </c>
      <c r="I11">
        <f t="shared" ref="I11" si="0">F11-H11</f>
        <v>3.999999999999998E-2</v>
      </c>
      <c r="J11">
        <f t="shared" ref="J11" si="1">F11+G11</f>
        <v>0.18</v>
      </c>
      <c r="M11" t="s">
        <v>153</v>
      </c>
    </row>
    <row r="12" spans="1:21" x14ac:dyDescent="0.2">
      <c r="B12" s="67" t="s">
        <v>44</v>
      </c>
      <c r="C12" s="67" t="s">
        <v>135</v>
      </c>
      <c r="D12" s="67">
        <v>1700</v>
      </c>
      <c r="E12" s="67">
        <v>0</v>
      </c>
      <c r="F12" s="67">
        <v>8.0000000000000016E-2</v>
      </c>
      <c r="G12" s="67">
        <v>1.0000000000000009E-2</v>
      </c>
      <c r="H12" s="67">
        <v>0.13</v>
      </c>
      <c r="I12">
        <f t="shared" ref="I12:I13" si="2">F12-H12</f>
        <v>-4.9999999999999989E-2</v>
      </c>
      <c r="J12">
        <f t="shared" ref="J12:J13" si="3">F12+G12</f>
        <v>9.0000000000000024E-2</v>
      </c>
      <c r="M12" t="s">
        <v>147</v>
      </c>
    </row>
    <row r="13" spans="1:21" x14ac:dyDescent="0.2">
      <c r="B13" s="67" t="s">
        <v>45</v>
      </c>
      <c r="C13" s="67" t="s">
        <v>136</v>
      </c>
      <c r="D13" s="67">
        <v>2200</v>
      </c>
      <c r="E13" s="67">
        <v>0</v>
      </c>
      <c r="F13" s="67">
        <v>0.06</v>
      </c>
      <c r="G13" s="67">
        <v>1.0000000000000009E-2</v>
      </c>
      <c r="H13" s="67">
        <v>1E+30</v>
      </c>
      <c r="I13">
        <f t="shared" si="2"/>
        <v>-1E+30</v>
      </c>
      <c r="J13">
        <f t="shared" si="3"/>
        <v>7.0000000000000007E-2</v>
      </c>
    </row>
    <row r="14" spans="1:21" ht="17" thickBot="1" x14ac:dyDescent="0.25">
      <c r="B14" s="66" t="s">
        <v>46</v>
      </c>
      <c r="C14" s="66" t="s">
        <v>137</v>
      </c>
      <c r="D14" s="66">
        <v>0</v>
      </c>
      <c r="E14" s="66">
        <v>9.9999999999999978E-2</v>
      </c>
      <c r="F14" s="66">
        <v>0.19</v>
      </c>
      <c r="G14" s="66">
        <v>1E+30</v>
      </c>
      <c r="H14" s="66">
        <v>9.9999999999999978E-2</v>
      </c>
    </row>
    <row r="16" spans="1:21" ht="17" thickBot="1" x14ac:dyDescent="0.25">
      <c r="A16" t="s">
        <v>130</v>
      </c>
      <c r="L16" t="s">
        <v>130</v>
      </c>
    </row>
    <row r="17" spans="2:21" x14ac:dyDescent="0.2">
      <c r="B17" s="68"/>
      <c r="C17" s="68"/>
      <c r="D17" s="68" t="s">
        <v>117</v>
      </c>
      <c r="E17" s="68" t="s">
        <v>125</v>
      </c>
      <c r="F17" s="68" t="s">
        <v>128</v>
      </c>
      <c r="G17" s="68" t="s">
        <v>122</v>
      </c>
      <c r="H17" s="68" t="s">
        <v>122</v>
      </c>
      <c r="M17" s="68"/>
      <c r="N17" s="68"/>
      <c r="O17" s="68" t="s">
        <v>117</v>
      </c>
      <c r="P17" s="68" t="s">
        <v>125</v>
      </c>
      <c r="Q17" s="68" t="s">
        <v>128</v>
      </c>
      <c r="R17" s="68" t="s">
        <v>122</v>
      </c>
      <c r="S17" s="68" t="s">
        <v>122</v>
      </c>
      <c r="T17" s="68" t="s">
        <v>144</v>
      </c>
      <c r="U17" s="68" t="s">
        <v>144</v>
      </c>
    </row>
    <row r="18" spans="2:21" ht="17" thickBot="1" x14ac:dyDescent="0.25">
      <c r="B18" s="70" t="s">
        <v>131</v>
      </c>
      <c r="C18" s="70"/>
      <c r="D18" s="69" t="s">
        <v>103</v>
      </c>
      <c r="E18" s="69" t="s">
        <v>127</v>
      </c>
      <c r="F18" s="69" t="s">
        <v>129</v>
      </c>
      <c r="G18" s="69" t="s">
        <v>123</v>
      </c>
      <c r="H18" s="69" t="s">
        <v>124</v>
      </c>
      <c r="M18" s="70" t="s">
        <v>131</v>
      </c>
      <c r="N18" s="70"/>
      <c r="O18" s="69" t="s">
        <v>103</v>
      </c>
      <c r="P18" s="69" t="s">
        <v>127</v>
      </c>
      <c r="Q18" s="69" t="s">
        <v>129</v>
      </c>
      <c r="R18" s="69" t="s">
        <v>123</v>
      </c>
      <c r="S18" s="69" t="s">
        <v>124</v>
      </c>
      <c r="T18" s="69" t="s">
        <v>145</v>
      </c>
      <c r="U18" s="69" t="s">
        <v>146</v>
      </c>
    </row>
    <row r="19" spans="2:21" ht="17" thickBot="1" x14ac:dyDescent="0.25">
      <c r="B19" s="71" t="s">
        <v>139</v>
      </c>
      <c r="C19" s="71"/>
      <c r="D19" s="67">
        <v>2500</v>
      </c>
      <c r="E19" s="67" t="s">
        <v>126</v>
      </c>
      <c r="F19" s="67">
        <v>2500</v>
      </c>
      <c r="G19" s="67">
        <v>0</v>
      </c>
      <c r="H19" s="67">
        <v>300</v>
      </c>
      <c r="M19" s="74" t="s">
        <v>148</v>
      </c>
      <c r="N19" s="74"/>
      <c r="O19" s="73">
        <v>2700</v>
      </c>
      <c r="P19" s="73">
        <v>0.1</v>
      </c>
      <c r="Q19" s="73">
        <v>2700</v>
      </c>
      <c r="R19" s="73">
        <v>0</v>
      </c>
      <c r="S19" s="73">
        <v>1000</v>
      </c>
      <c r="T19" s="73">
        <f>Q19-S19</f>
        <v>1700</v>
      </c>
      <c r="U19" s="73">
        <f>Q19+R19</f>
        <v>2700</v>
      </c>
    </row>
    <row r="20" spans="2:21" x14ac:dyDescent="0.2">
      <c r="B20" s="72" t="s">
        <v>140</v>
      </c>
      <c r="C20" s="72"/>
      <c r="D20" s="67">
        <v>2700</v>
      </c>
      <c r="E20" s="67">
        <v>0.10000000000000003</v>
      </c>
      <c r="F20" s="67">
        <v>2700</v>
      </c>
      <c r="G20" s="67">
        <v>0</v>
      </c>
      <c r="H20" s="67">
        <v>1000</v>
      </c>
    </row>
    <row r="21" spans="2:21" x14ac:dyDescent="0.2">
      <c r="B21" s="72" t="s">
        <v>141</v>
      </c>
      <c r="C21" s="72"/>
      <c r="D21" s="67">
        <v>1000</v>
      </c>
      <c r="E21" s="67">
        <v>0</v>
      </c>
      <c r="F21" s="67">
        <v>1000</v>
      </c>
      <c r="G21" s="67">
        <v>1E+30</v>
      </c>
      <c r="H21" s="67">
        <v>0</v>
      </c>
      <c r="M21" t="s">
        <v>150</v>
      </c>
    </row>
    <row r="22" spans="2:21" x14ac:dyDescent="0.2">
      <c r="B22" s="72" t="s">
        <v>142</v>
      </c>
      <c r="C22" s="72"/>
      <c r="D22" s="67">
        <v>2000</v>
      </c>
      <c r="E22" s="67">
        <v>-2.0000000000000018E-2</v>
      </c>
      <c r="F22" s="67">
        <v>2000</v>
      </c>
      <c r="G22" s="67">
        <v>1000</v>
      </c>
      <c r="H22" s="67">
        <v>0</v>
      </c>
      <c r="M22" t="s">
        <v>151</v>
      </c>
    </row>
    <row r="23" spans="2:21" ht="17" thickBot="1" x14ac:dyDescent="0.25">
      <c r="B23" s="75" t="s">
        <v>143</v>
      </c>
      <c r="C23" s="75"/>
      <c r="D23" s="66">
        <v>2200</v>
      </c>
      <c r="E23" s="66">
        <v>-1.0000000000000009E-2</v>
      </c>
      <c r="F23" s="66">
        <v>2200</v>
      </c>
      <c r="G23" s="66">
        <v>300</v>
      </c>
      <c r="H23" s="66">
        <v>0</v>
      </c>
      <c r="M23" t="s">
        <v>152</v>
      </c>
    </row>
  </sheetData>
  <mergeCells count="8">
    <mergeCell ref="M18:N18"/>
    <mergeCell ref="M19:N19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BD99-C747-804B-9F07-A34709F1C330}">
  <dimension ref="A1:H23"/>
  <sheetViews>
    <sheetView showGridLines="0" workbookViewId="0">
      <selection activeCell="D20" sqref="D20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8.1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50" t="s">
        <v>102</v>
      </c>
    </row>
    <row r="2" spans="1:8" x14ac:dyDescent="0.2">
      <c r="A2" s="50" t="s">
        <v>74</v>
      </c>
    </row>
    <row r="3" spans="1:8" x14ac:dyDescent="0.2">
      <c r="A3" s="50" t="s">
        <v>149</v>
      </c>
    </row>
    <row r="6" spans="1:8" ht="17" thickBot="1" x14ac:dyDescent="0.25">
      <c r="A6" t="s">
        <v>78</v>
      </c>
    </row>
    <row r="7" spans="1:8" x14ac:dyDescent="0.2">
      <c r="B7" s="68"/>
      <c r="C7" s="68"/>
      <c r="D7" s="68" t="s">
        <v>103</v>
      </c>
      <c r="E7" s="68" t="s">
        <v>105</v>
      </c>
      <c r="F7" s="68" t="s">
        <v>107</v>
      </c>
      <c r="G7" s="68" t="s">
        <v>109</v>
      </c>
      <c r="H7" s="68" t="s">
        <v>109</v>
      </c>
    </row>
    <row r="8" spans="1:8" ht="17" thickBot="1" x14ac:dyDescent="0.25">
      <c r="B8" s="69" t="s">
        <v>76</v>
      </c>
      <c r="C8" s="69" t="s">
        <v>77</v>
      </c>
      <c r="D8" s="69" t="s">
        <v>104</v>
      </c>
      <c r="E8" s="69" t="s">
        <v>106</v>
      </c>
      <c r="F8" s="69" t="s">
        <v>108</v>
      </c>
      <c r="G8" s="69" t="s">
        <v>110</v>
      </c>
      <c r="H8" s="69" t="s">
        <v>111</v>
      </c>
    </row>
    <row r="9" spans="1:8" x14ac:dyDescent="0.2">
      <c r="B9" s="67" t="s">
        <v>80</v>
      </c>
      <c r="C9" s="67" t="s">
        <v>81</v>
      </c>
      <c r="D9" s="67">
        <v>0</v>
      </c>
      <c r="E9" s="67">
        <v>0.13</v>
      </c>
      <c r="F9" s="67">
        <v>0.2</v>
      </c>
      <c r="G9" s="67">
        <v>1E+30</v>
      </c>
      <c r="H9" s="67">
        <v>0.13</v>
      </c>
    </row>
    <row r="10" spans="1:8" x14ac:dyDescent="0.2">
      <c r="B10" s="67" t="s">
        <v>82</v>
      </c>
      <c r="C10" s="67" t="s">
        <v>83</v>
      </c>
      <c r="D10" s="67">
        <v>1000</v>
      </c>
      <c r="E10" s="67">
        <v>0</v>
      </c>
      <c r="F10" s="67">
        <v>0.10000000000000003</v>
      </c>
      <c r="G10" s="67">
        <v>0.13</v>
      </c>
      <c r="H10" s="67">
        <v>1.0000000000000009E-2</v>
      </c>
    </row>
    <row r="11" spans="1:8" x14ac:dyDescent="0.2">
      <c r="B11" s="67" t="s">
        <v>84</v>
      </c>
      <c r="C11" s="67" t="s">
        <v>85</v>
      </c>
      <c r="D11" s="67">
        <v>300</v>
      </c>
      <c r="E11" s="67">
        <v>0</v>
      </c>
      <c r="F11" s="67">
        <v>4.9999999999999989E-2</v>
      </c>
      <c r="G11" s="67">
        <v>0.13</v>
      </c>
      <c r="H11" s="67">
        <v>1.0000000000000009E-2</v>
      </c>
    </row>
    <row r="12" spans="1:8" x14ac:dyDescent="0.2">
      <c r="B12" s="67" t="s">
        <v>86</v>
      </c>
      <c r="C12" s="67" t="s">
        <v>87</v>
      </c>
      <c r="D12" s="67">
        <v>1700</v>
      </c>
      <c r="E12" s="67">
        <v>0</v>
      </c>
      <c r="F12" s="67">
        <v>8.0000000000000016E-2</v>
      </c>
      <c r="G12" s="67">
        <v>1.0000000000000009E-2</v>
      </c>
      <c r="H12" s="67">
        <v>0.13</v>
      </c>
    </row>
    <row r="13" spans="1:8" x14ac:dyDescent="0.2">
      <c r="B13" s="67" t="s">
        <v>88</v>
      </c>
      <c r="C13" s="67" t="s">
        <v>89</v>
      </c>
      <c r="D13" s="67">
        <v>2200</v>
      </c>
      <c r="E13" s="67">
        <v>0</v>
      </c>
      <c r="F13" s="67">
        <v>0.06</v>
      </c>
      <c r="G13" s="67">
        <v>1.0000000000000009E-2</v>
      </c>
      <c r="H13" s="67">
        <v>1E+30</v>
      </c>
    </row>
    <row r="14" spans="1:8" ht="17" thickBot="1" x14ac:dyDescent="0.25">
      <c r="B14" s="66" t="s">
        <v>90</v>
      </c>
      <c r="C14" s="66" t="s">
        <v>91</v>
      </c>
      <c r="D14" s="66">
        <v>0</v>
      </c>
      <c r="E14" s="66">
        <v>9.9999999999999978E-2</v>
      </c>
      <c r="F14" s="66">
        <v>0.19</v>
      </c>
      <c r="G14" s="66">
        <v>1E+30</v>
      </c>
      <c r="H14" s="66">
        <v>9.9999999999999978E-2</v>
      </c>
    </row>
    <row r="16" spans="1:8" ht="17" thickBot="1" x14ac:dyDescent="0.25">
      <c r="A16" t="s">
        <v>79</v>
      </c>
    </row>
    <row r="17" spans="2:8" x14ac:dyDescent="0.2">
      <c r="B17" s="68"/>
      <c r="C17" s="68"/>
      <c r="D17" s="68" t="s">
        <v>103</v>
      </c>
      <c r="E17" s="68" t="s">
        <v>112</v>
      </c>
      <c r="F17" s="68" t="s">
        <v>114</v>
      </c>
      <c r="G17" s="68" t="s">
        <v>109</v>
      </c>
      <c r="H17" s="68" t="s">
        <v>109</v>
      </c>
    </row>
    <row r="18" spans="2:8" ht="17" thickBot="1" x14ac:dyDescent="0.25">
      <c r="B18" s="69" t="s">
        <v>76</v>
      </c>
      <c r="C18" s="69" t="s">
        <v>77</v>
      </c>
      <c r="D18" s="69" t="s">
        <v>104</v>
      </c>
      <c r="E18" s="69" t="s">
        <v>113</v>
      </c>
      <c r="F18" s="69" t="s">
        <v>115</v>
      </c>
      <c r="G18" s="69" t="s">
        <v>110</v>
      </c>
      <c r="H18" s="69" t="s">
        <v>111</v>
      </c>
    </row>
    <row r="19" spans="2:8" x14ac:dyDescent="0.2">
      <c r="B19" s="67" t="s">
        <v>92</v>
      </c>
      <c r="C19" s="67" t="s">
        <v>93</v>
      </c>
      <c r="D19" s="67">
        <v>2500</v>
      </c>
      <c r="E19" s="67">
        <v>7.0000000000000007E-2</v>
      </c>
      <c r="F19" s="67">
        <v>2500</v>
      </c>
      <c r="G19" s="67">
        <v>0</v>
      </c>
      <c r="H19" s="67">
        <v>300</v>
      </c>
    </row>
    <row r="20" spans="2:8" x14ac:dyDescent="0.2">
      <c r="B20" s="67" t="s">
        <v>94</v>
      </c>
      <c r="C20" s="67" t="s">
        <v>95</v>
      </c>
      <c r="D20" s="67">
        <v>2700</v>
      </c>
      <c r="E20" s="67">
        <v>0.10000000000000003</v>
      </c>
      <c r="F20" s="67">
        <v>2700</v>
      </c>
      <c r="G20" s="67">
        <v>0</v>
      </c>
      <c r="H20" s="67">
        <v>1000</v>
      </c>
    </row>
    <row r="21" spans="2:8" x14ac:dyDescent="0.2">
      <c r="B21" s="67" t="s">
        <v>96</v>
      </c>
      <c r="C21" s="67" t="s">
        <v>97</v>
      </c>
      <c r="D21" s="67">
        <v>1000</v>
      </c>
      <c r="E21" s="67">
        <v>0</v>
      </c>
      <c r="F21" s="67">
        <v>1000</v>
      </c>
      <c r="G21" s="67">
        <v>1E+30</v>
      </c>
      <c r="H21" s="67">
        <v>0</v>
      </c>
    </row>
    <row r="22" spans="2:8" x14ac:dyDescent="0.2">
      <c r="B22" s="67" t="s">
        <v>98</v>
      </c>
      <c r="C22" s="67" t="s">
        <v>99</v>
      </c>
      <c r="D22" s="67">
        <v>2000</v>
      </c>
      <c r="E22" s="67">
        <v>-2.0000000000000018E-2</v>
      </c>
      <c r="F22" s="67">
        <v>2000</v>
      </c>
      <c r="G22" s="67">
        <v>1000</v>
      </c>
      <c r="H22" s="67">
        <v>0</v>
      </c>
    </row>
    <row r="23" spans="2:8" ht="17" thickBot="1" x14ac:dyDescent="0.25">
      <c r="B23" s="66" t="s">
        <v>100</v>
      </c>
      <c r="C23" s="66" t="s">
        <v>101</v>
      </c>
      <c r="D23" s="66">
        <v>2200</v>
      </c>
      <c r="E23" s="66">
        <v>-1.0000000000000009E-2</v>
      </c>
      <c r="F23" s="66">
        <v>2200</v>
      </c>
      <c r="G23" s="66">
        <v>300</v>
      </c>
      <c r="H23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BFB3-1B44-E543-BB30-37F75296433D}">
  <dimension ref="D2:L37"/>
  <sheetViews>
    <sheetView showGridLines="0" zoomScale="150" zoomScaleNormal="150" workbookViewId="0">
      <selection activeCell="F11" sqref="F11"/>
    </sheetView>
  </sheetViews>
  <sheetFormatPr baseColWidth="10" defaultRowHeight="16" x14ac:dyDescent="0.2"/>
  <cols>
    <col min="4" max="6" width="10.83203125" style="1"/>
  </cols>
  <sheetData>
    <row r="2" spans="4:12" x14ac:dyDescent="0.2">
      <c r="D2" s="2" t="s">
        <v>39</v>
      </c>
      <c r="I2" s="2" t="s">
        <v>39</v>
      </c>
      <c r="J2" s="1"/>
      <c r="K2" s="1"/>
    </row>
    <row r="3" spans="4:12" x14ac:dyDescent="0.2">
      <c r="D3" s="6" t="s">
        <v>35</v>
      </c>
      <c r="E3" s="4" t="s">
        <v>29</v>
      </c>
      <c r="F3" s="5" t="s">
        <v>30</v>
      </c>
      <c r="G3" s="6" t="s">
        <v>32</v>
      </c>
      <c r="I3" s="6" t="s">
        <v>35</v>
      </c>
      <c r="J3" s="4" t="s">
        <v>29</v>
      </c>
      <c r="K3" s="5" t="s">
        <v>30</v>
      </c>
      <c r="L3" s="6" t="s">
        <v>32</v>
      </c>
    </row>
    <row r="4" spans="4:12" x14ac:dyDescent="0.2">
      <c r="D4" s="54" t="s">
        <v>26</v>
      </c>
      <c r="E4" s="13">
        <v>0.2</v>
      </c>
      <c r="F4" s="15">
        <v>0.1</v>
      </c>
      <c r="G4" s="54">
        <v>1000</v>
      </c>
      <c r="I4" s="54" t="s">
        <v>26</v>
      </c>
      <c r="J4" s="13">
        <v>0.2</v>
      </c>
      <c r="K4" s="15">
        <v>0.1</v>
      </c>
      <c r="L4" s="54">
        <v>1000</v>
      </c>
    </row>
    <row r="5" spans="4:12" x14ac:dyDescent="0.2">
      <c r="D5" s="54" t="s">
        <v>27</v>
      </c>
      <c r="E5" s="13">
        <v>0.05</v>
      </c>
      <c r="F5" s="15">
        <v>0.08</v>
      </c>
      <c r="G5" s="54">
        <v>2000</v>
      </c>
      <c r="I5" s="54" t="s">
        <v>27</v>
      </c>
      <c r="J5" s="13">
        <v>0.05</v>
      </c>
      <c r="K5" s="15">
        <v>0.08</v>
      </c>
      <c r="L5" s="54">
        <v>2000</v>
      </c>
    </row>
    <row r="6" spans="4:12" x14ac:dyDescent="0.2">
      <c r="D6" s="55" t="s">
        <v>28</v>
      </c>
      <c r="E6" s="17">
        <v>0.06</v>
      </c>
      <c r="F6" s="18">
        <v>0.19</v>
      </c>
      <c r="G6" s="55">
        <v>2200</v>
      </c>
      <c r="I6" s="55" t="s">
        <v>28</v>
      </c>
      <c r="J6" s="17">
        <v>0.06</v>
      </c>
      <c r="K6" s="18">
        <v>0.19</v>
      </c>
      <c r="L6" s="55">
        <v>2200</v>
      </c>
    </row>
    <row r="7" spans="4:12" x14ac:dyDescent="0.2">
      <c r="D7" s="6" t="s">
        <v>31</v>
      </c>
      <c r="E7" s="4">
        <v>2500</v>
      </c>
      <c r="F7" s="5">
        <v>2700</v>
      </c>
      <c r="G7" s="56">
        <f>SUMPRODUCT(E4:F6,E11:F13)</f>
        <v>383</v>
      </c>
      <c r="I7" s="6" t="s">
        <v>31</v>
      </c>
      <c r="J7" s="4">
        <v>2500</v>
      </c>
      <c r="K7" s="5">
        <v>2700</v>
      </c>
      <c r="L7" s="56">
        <f>SUMPRODUCT(J4:K6,J11:K13)</f>
        <v>383</v>
      </c>
    </row>
    <row r="8" spans="4:12" x14ac:dyDescent="0.2">
      <c r="I8" s="1"/>
      <c r="J8" s="1"/>
      <c r="K8" s="1"/>
    </row>
    <row r="9" spans="4:12" x14ac:dyDescent="0.2">
      <c r="I9" s="1"/>
      <c r="J9" s="1"/>
      <c r="K9" s="1"/>
    </row>
    <row r="10" spans="4:12" x14ac:dyDescent="0.2">
      <c r="D10" s="6" t="s">
        <v>36</v>
      </c>
      <c r="E10" s="4" t="s">
        <v>29</v>
      </c>
      <c r="F10" s="5" t="s">
        <v>30</v>
      </c>
      <c r="G10" s="6" t="s">
        <v>33</v>
      </c>
      <c r="I10" s="6" t="s">
        <v>36</v>
      </c>
      <c r="J10" s="4" t="s">
        <v>29</v>
      </c>
      <c r="K10" s="5" t="s">
        <v>30</v>
      </c>
      <c r="L10" s="6" t="s">
        <v>33</v>
      </c>
    </row>
    <row r="11" spans="4:12" x14ac:dyDescent="0.2">
      <c r="D11" s="54" t="s">
        <v>26</v>
      </c>
      <c r="E11" s="13">
        <v>0</v>
      </c>
      <c r="F11" s="15">
        <v>1000</v>
      </c>
      <c r="G11" s="54">
        <f>SUM(E11:F11)</f>
        <v>1000</v>
      </c>
      <c r="I11" s="54" t="s">
        <v>26</v>
      </c>
      <c r="J11" s="13">
        <v>0</v>
      </c>
      <c r="K11" s="15">
        <v>1000</v>
      </c>
      <c r="L11" s="54">
        <f>SUM(J11:K11)</f>
        <v>1000</v>
      </c>
    </row>
    <row r="12" spans="4:12" x14ac:dyDescent="0.2">
      <c r="D12" s="54" t="s">
        <v>27</v>
      </c>
      <c r="E12" s="13">
        <v>300</v>
      </c>
      <c r="F12" s="15">
        <v>1700</v>
      </c>
      <c r="G12" s="54">
        <f>SUM(E12:F12)</f>
        <v>2000</v>
      </c>
      <c r="I12" s="54" t="s">
        <v>27</v>
      </c>
      <c r="J12" s="13">
        <v>300</v>
      </c>
      <c r="K12" s="15">
        <v>1700</v>
      </c>
      <c r="L12" s="54">
        <f>SUM(J12:K12)</f>
        <v>2000</v>
      </c>
    </row>
    <row r="13" spans="4:12" x14ac:dyDescent="0.2">
      <c r="D13" s="55" t="s">
        <v>28</v>
      </c>
      <c r="E13" s="17">
        <v>2200</v>
      </c>
      <c r="F13" s="18">
        <v>0</v>
      </c>
      <c r="G13" s="55">
        <f>SUM(E13:F13)</f>
        <v>2200</v>
      </c>
      <c r="I13" s="55" t="s">
        <v>28</v>
      </c>
      <c r="J13" s="17">
        <v>2200</v>
      </c>
      <c r="K13" s="18">
        <v>0</v>
      </c>
      <c r="L13" s="55">
        <f>SUM(J13:K13)</f>
        <v>2200</v>
      </c>
    </row>
    <row r="14" spans="4:12" x14ac:dyDescent="0.2">
      <c r="D14" s="6" t="s">
        <v>34</v>
      </c>
      <c r="E14" s="4">
        <f>SUM(E11:E13)</f>
        <v>2500</v>
      </c>
      <c r="F14" s="5">
        <f>SUM(F11:F13)</f>
        <v>2700</v>
      </c>
      <c r="I14" s="6" t="s">
        <v>34</v>
      </c>
      <c r="J14" s="4">
        <f>SUM(J11:J13)</f>
        <v>2500</v>
      </c>
      <c r="K14" s="5">
        <f>SUM(K11:K13)</f>
        <v>2700</v>
      </c>
    </row>
    <row r="26" spans="4:9" x14ac:dyDescent="0.2">
      <c r="D26" s="6" t="s">
        <v>35</v>
      </c>
      <c r="E26" s="4" t="s">
        <v>29</v>
      </c>
      <c r="F26" s="5" t="s">
        <v>30</v>
      </c>
      <c r="G26" s="6" t="s">
        <v>32</v>
      </c>
      <c r="H26" s="37" t="s">
        <v>37</v>
      </c>
    </row>
    <row r="27" spans="4:9" x14ac:dyDescent="0.2">
      <c r="D27" s="54" t="s">
        <v>26</v>
      </c>
      <c r="E27" s="13">
        <v>0.2</v>
      </c>
      <c r="F27" s="15">
        <v>0.1</v>
      </c>
      <c r="G27" s="54">
        <v>1000</v>
      </c>
      <c r="H27" s="7">
        <v>0</v>
      </c>
      <c r="I27" s="57">
        <f>H27*G27</f>
        <v>0</v>
      </c>
    </row>
    <row r="28" spans="4:9" x14ac:dyDescent="0.2">
      <c r="D28" s="54" t="s">
        <v>27</v>
      </c>
      <c r="E28" s="13">
        <v>0.05</v>
      </c>
      <c r="F28" s="15">
        <v>0.08</v>
      </c>
      <c r="G28" s="54">
        <v>2000</v>
      </c>
      <c r="H28" s="7">
        <v>-2.0000000000000004E-2</v>
      </c>
      <c r="I28" s="57">
        <f>H28*G28</f>
        <v>-40.000000000000007</v>
      </c>
    </row>
    <row r="29" spans="4:9" x14ac:dyDescent="0.2">
      <c r="D29" s="55" t="s">
        <v>28</v>
      </c>
      <c r="E29" s="17">
        <v>0.06</v>
      </c>
      <c r="F29" s="18">
        <v>0.19</v>
      </c>
      <c r="G29" s="55">
        <v>2200</v>
      </c>
      <c r="H29" s="52">
        <v>-1.0000000000000009E-2</v>
      </c>
      <c r="I29" s="57">
        <f>H29*G29</f>
        <v>-22.000000000000021</v>
      </c>
    </row>
    <row r="30" spans="4:9" x14ac:dyDescent="0.2">
      <c r="D30" s="6" t="s">
        <v>31</v>
      </c>
      <c r="E30" s="4">
        <v>2500</v>
      </c>
      <c r="F30" s="5">
        <v>2700</v>
      </c>
      <c r="G30" s="1"/>
      <c r="H30" s="1"/>
      <c r="I30" s="58">
        <f>SUM(I27:I29)</f>
        <v>-62.000000000000028</v>
      </c>
    </row>
    <row r="31" spans="4:9" x14ac:dyDescent="0.2">
      <c r="D31" s="6" t="s">
        <v>38</v>
      </c>
      <c r="E31" s="23">
        <v>7.0000000000000007E-2</v>
      </c>
      <c r="F31" s="25">
        <v>0.1</v>
      </c>
      <c r="G31" s="1"/>
      <c r="H31" s="56">
        <f>G32+I30</f>
        <v>383</v>
      </c>
      <c r="I31" s="1"/>
    </row>
    <row r="32" spans="4:9" x14ac:dyDescent="0.2">
      <c r="E32" s="57">
        <f>E31*E30</f>
        <v>175.00000000000003</v>
      </c>
      <c r="F32" s="57">
        <f>F31*F30</f>
        <v>270</v>
      </c>
      <c r="G32" s="58">
        <f>SUM(E32:F32)</f>
        <v>445</v>
      </c>
      <c r="H32" s="1"/>
      <c r="I32" s="1"/>
    </row>
    <row r="34" spans="4:6" x14ac:dyDescent="0.2">
      <c r="D34" s="6" t="s">
        <v>40</v>
      </c>
      <c r="E34" s="23"/>
      <c r="F34" s="25"/>
    </row>
    <row r="35" spans="4:6" x14ac:dyDescent="0.2">
      <c r="D35" s="7"/>
      <c r="E35" s="13">
        <f>E31+H27</f>
        <v>7.0000000000000007E-2</v>
      </c>
      <c r="F35" s="15">
        <f>F31+H27</f>
        <v>0.1</v>
      </c>
    </row>
    <row r="36" spans="4:6" x14ac:dyDescent="0.2">
      <c r="D36" s="7"/>
      <c r="E36" s="13">
        <f>E31+H28</f>
        <v>0.05</v>
      </c>
      <c r="F36" s="15">
        <f>F31+H28</f>
        <v>0.08</v>
      </c>
    </row>
    <row r="37" spans="4:6" x14ac:dyDescent="0.2">
      <c r="D37" s="52"/>
      <c r="E37" s="17">
        <f>E31+H29</f>
        <v>0.06</v>
      </c>
      <c r="F37" s="18">
        <f>F31+H29</f>
        <v>0.09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A398-B914-D64A-85F2-61AADCD175B0}">
  <dimension ref="B2:Z38"/>
  <sheetViews>
    <sheetView topLeftCell="C1" workbookViewId="0">
      <selection activeCell="D4" sqref="D4"/>
    </sheetView>
  </sheetViews>
  <sheetFormatPr baseColWidth="10" defaultRowHeight="16" x14ac:dyDescent="0.2"/>
  <sheetData>
    <row r="2" spans="2:26" x14ac:dyDescent="0.2">
      <c r="B2" s="2" t="s">
        <v>39</v>
      </c>
      <c r="C2" s="1"/>
      <c r="D2" s="1"/>
    </row>
    <row r="3" spans="2:26" x14ac:dyDescent="0.2">
      <c r="B3" s="6" t="s">
        <v>35</v>
      </c>
      <c r="C3" s="4" t="s">
        <v>29</v>
      </c>
      <c r="D3" s="5" t="s">
        <v>30</v>
      </c>
      <c r="E3" s="6" t="s">
        <v>32</v>
      </c>
      <c r="H3" s="59"/>
    </row>
    <row r="4" spans="2:26" x14ac:dyDescent="0.2">
      <c r="B4" s="54" t="s">
        <v>26</v>
      </c>
      <c r="C4" s="13">
        <v>0.2</v>
      </c>
      <c r="D4" s="15">
        <v>0.1</v>
      </c>
      <c r="E4" s="54">
        <v>1000</v>
      </c>
      <c r="O4" t="s">
        <v>59</v>
      </c>
      <c r="P4" t="s">
        <v>60</v>
      </c>
      <c r="Q4" t="s">
        <v>61</v>
      </c>
      <c r="R4" t="s">
        <v>62</v>
      </c>
      <c r="S4" t="s">
        <v>63</v>
      </c>
      <c r="T4" t="s">
        <v>64</v>
      </c>
      <c r="U4" t="s">
        <v>65</v>
      </c>
      <c r="V4" t="s">
        <v>66</v>
      </c>
      <c r="W4" t="s">
        <v>67</v>
      </c>
      <c r="X4" t="s">
        <v>68</v>
      </c>
      <c r="Y4" t="s">
        <v>69</v>
      </c>
    </row>
    <row r="5" spans="2:26" x14ac:dyDescent="0.2">
      <c r="B5" s="54" t="s">
        <v>27</v>
      </c>
      <c r="C5" s="13">
        <v>0.05</v>
      </c>
      <c r="D5" s="15">
        <v>0.08</v>
      </c>
      <c r="E5" s="54">
        <v>2000</v>
      </c>
      <c r="H5" s="60" t="s">
        <v>53</v>
      </c>
      <c r="O5" s="3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6" t="s">
        <v>5</v>
      </c>
    </row>
    <row r="6" spans="2:26" x14ac:dyDescent="0.2">
      <c r="B6" s="55" t="s">
        <v>28</v>
      </c>
      <c r="C6" s="17">
        <v>0.06</v>
      </c>
      <c r="D6" s="18">
        <v>0.19</v>
      </c>
      <c r="E6" s="55">
        <v>2200</v>
      </c>
      <c r="H6" s="60" t="s">
        <v>52</v>
      </c>
      <c r="O6" s="51">
        <v>0.2</v>
      </c>
      <c r="P6" s="23">
        <v>0.1</v>
      </c>
      <c r="Q6" s="23">
        <v>0.05</v>
      </c>
      <c r="R6" s="23">
        <v>0.08</v>
      </c>
      <c r="S6" s="23">
        <v>0.06</v>
      </c>
      <c r="T6" s="23">
        <v>0.19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6">
        <v>0</v>
      </c>
    </row>
    <row r="7" spans="2:26" x14ac:dyDescent="0.2">
      <c r="B7" s="6" t="s">
        <v>31</v>
      </c>
      <c r="C7" s="4">
        <v>2500</v>
      </c>
      <c r="D7" s="5">
        <v>2700</v>
      </c>
      <c r="E7" s="56">
        <f>SUMPRODUCT(C4:D6,C11:D13)</f>
        <v>383</v>
      </c>
      <c r="H7" t="s">
        <v>47</v>
      </c>
      <c r="O7" s="21">
        <v>1</v>
      </c>
      <c r="P7" s="10">
        <v>1</v>
      </c>
      <c r="Q7" s="10"/>
      <c r="R7" s="10"/>
      <c r="S7" s="10"/>
      <c r="T7" s="10"/>
      <c r="U7" s="10">
        <v>1</v>
      </c>
      <c r="V7" s="10"/>
      <c r="W7" s="10"/>
      <c r="X7" s="10"/>
      <c r="Y7" s="10"/>
      <c r="Z7" s="53">
        <v>1000</v>
      </c>
    </row>
    <row r="8" spans="2:26" x14ac:dyDescent="0.2">
      <c r="B8" s="1"/>
      <c r="C8" s="1"/>
      <c r="D8" s="1"/>
      <c r="H8" t="s">
        <v>48</v>
      </c>
      <c r="O8" s="12"/>
      <c r="P8" s="13"/>
      <c r="Q8" s="13">
        <v>1</v>
      </c>
      <c r="R8" s="13">
        <v>1</v>
      </c>
      <c r="S8" s="13"/>
      <c r="T8" s="13"/>
      <c r="U8" s="13"/>
      <c r="V8" s="13">
        <v>1</v>
      </c>
      <c r="W8" s="13"/>
      <c r="X8" s="13"/>
      <c r="Y8" s="13"/>
      <c r="Z8" s="7">
        <v>2000</v>
      </c>
    </row>
    <row r="9" spans="2:26" x14ac:dyDescent="0.2">
      <c r="B9" s="1"/>
      <c r="C9" s="1"/>
      <c r="D9" s="1"/>
      <c r="H9" t="s">
        <v>49</v>
      </c>
      <c r="O9" s="12"/>
      <c r="P9" s="13"/>
      <c r="Q9" s="13"/>
      <c r="R9" s="13"/>
      <c r="S9" s="13">
        <v>1</v>
      </c>
      <c r="T9" s="13">
        <v>1</v>
      </c>
      <c r="U9" s="13"/>
      <c r="V9" s="13"/>
      <c r="W9" s="13">
        <v>1</v>
      </c>
      <c r="X9" s="13"/>
      <c r="Y9" s="13"/>
      <c r="Z9" s="7">
        <v>2200</v>
      </c>
    </row>
    <row r="10" spans="2:26" x14ac:dyDescent="0.2">
      <c r="B10" s="6" t="s">
        <v>36</v>
      </c>
      <c r="C10" s="4" t="s">
        <v>29</v>
      </c>
      <c r="D10" s="5" t="s">
        <v>30</v>
      </c>
      <c r="E10" s="6" t="s">
        <v>33</v>
      </c>
      <c r="H10" s="60" t="s">
        <v>50</v>
      </c>
      <c r="O10" s="12">
        <v>1</v>
      </c>
      <c r="P10" s="13"/>
      <c r="Q10" s="13">
        <v>1</v>
      </c>
      <c r="R10" s="13"/>
      <c r="S10" s="13">
        <v>1</v>
      </c>
      <c r="T10" s="13"/>
      <c r="U10" s="13"/>
      <c r="V10" s="13"/>
      <c r="W10" s="13"/>
      <c r="X10" s="13">
        <v>-1</v>
      </c>
      <c r="Y10" s="13"/>
      <c r="Z10" s="7">
        <v>2500</v>
      </c>
    </row>
    <row r="11" spans="2:26" x14ac:dyDescent="0.2">
      <c r="B11" s="54" t="s">
        <v>26</v>
      </c>
      <c r="C11" s="13">
        <v>0</v>
      </c>
      <c r="D11" s="15">
        <v>1000</v>
      </c>
      <c r="E11" s="54">
        <f>SUM(C11:D11)</f>
        <v>1000</v>
      </c>
      <c r="H11" s="61" t="s">
        <v>51</v>
      </c>
      <c r="O11" s="16"/>
      <c r="P11" s="17">
        <v>1</v>
      </c>
      <c r="Q11" s="17"/>
      <c r="R11" s="17">
        <v>1</v>
      </c>
      <c r="S11" s="17"/>
      <c r="T11" s="17">
        <v>1</v>
      </c>
      <c r="U11" s="17"/>
      <c r="V11" s="17"/>
      <c r="W11" s="17"/>
      <c r="X11" s="17"/>
      <c r="Y11" s="17">
        <v>-1</v>
      </c>
      <c r="Z11" s="52">
        <v>2700</v>
      </c>
    </row>
    <row r="12" spans="2:26" x14ac:dyDescent="0.2">
      <c r="B12" s="54" t="s">
        <v>27</v>
      </c>
      <c r="C12" s="13">
        <v>300</v>
      </c>
      <c r="D12" s="15">
        <v>1700</v>
      </c>
      <c r="E12" s="54">
        <f t="shared" ref="E12:E13" si="0">SUM(C12:D12)</f>
        <v>2000</v>
      </c>
      <c r="H12" s="6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">
      <c r="B13" s="55" t="s">
        <v>28</v>
      </c>
      <c r="C13" s="17">
        <v>2200</v>
      </c>
      <c r="D13" s="18">
        <v>0</v>
      </c>
      <c r="E13" s="55">
        <f t="shared" si="0"/>
        <v>2200</v>
      </c>
      <c r="H13" s="6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x14ac:dyDescent="0.2">
      <c r="B14" s="6" t="s">
        <v>34</v>
      </c>
      <c r="C14" s="4">
        <f>SUM(C11:C13)</f>
        <v>2500</v>
      </c>
      <c r="D14" s="5">
        <f t="shared" ref="D14" si="1">SUM(D11:D13)</f>
        <v>2700</v>
      </c>
      <c r="H14" s="61"/>
      <c r="O14" s="3" t="s">
        <v>41</v>
      </c>
      <c r="P14" s="4" t="s">
        <v>42</v>
      </c>
      <c r="Q14" s="4" t="s">
        <v>43</v>
      </c>
      <c r="R14" s="4" t="s">
        <v>44</v>
      </c>
      <c r="S14" s="4" t="s">
        <v>45</v>
      </c>
      <c r="T14" s="4" t="s">
        <v>46</v>
      </c>
      <c r="U14" s="4" t="s">
        <v>54</v>
      </c>
      <c r="V14" s="4" t="s">
        <v>55</v>
      </c>
      <c r="W14" s="4" t="s">
        <v>56</v>
      </c>
      <c r="X14" s="4" t="s">
        <v>57</v>
      </c>
      <c r="Y14" s="4" t="s">
        <v>58</v>
      </c>
      <c r="Z14" s="6" t="s">
        <v>5</v>
      </c>
    </row>
    <row r="15" spans="2:26" x14ac:dyDescent="0.2">
      <c r="H15" s="61"/>
      <c r="O15" s="51">
        <v>0.13</v>
      </c>
      <c r="P15" s="62">
        <v>0</v>
      </c>
      <c r="Q15" s="62">
        <v>0</v>
      </c>
      <c r="R15" s="62">
        <v>0</v>
      </c>
      <c r="S15" s="62">
        <v>0</v>
      </c>
      <c r="T15" s="23">
        <v>0.1</v>
      </c>
      <c r="U15" s="62">
        <v>0</v>
      </c>
      <c r="V15" s="23">
        <v>0.02</v>
      </c>
      <c r="W15" s="23">
        <v>0.01</v>
      </c>
      <c r="X15" s="23">
        <v>7.0000000000000007E-2</v>
      </c>
      <c r="Y15" s="23">
        <v>0.1</v>
      </c>
      <c r="Z15" s="26">
        <v>-383</v>
      </c>
    </row>
    <row r="16" spans="2:26" x14ac:dyDescent="0.2">
      <c r="B16" s="6" t="s">
        <v>36</v>
      </c>
      <c r="C16" s="4" t="s">
        <v>29</v>
      </c>
      <c r="D16" s="5" t="s">
        <v>30</v>
      </c>
      <c r="E16" s="6" t="s">
        <v>33</v>
      </c>
      <c r="H16" s="61"/>
      <c r="O16" s="21">
        <v>0</v>
      </c>
      <c r="P16" s="63">
        <v>0</v>
      </c>
      <c r="Q16" s="63">
        <v>0</v>
      </c>
      <c r="R16" s="63">
        <v>0</v>
      </c>
      <c r="S16" s="63">
        <v>1</v>
      </c>
      <c r="T16" s="10">
        <v>1</v>
      </c>
      <c r="U16" s="63">
        <v>0</v>
      </c>
      <c r="V16" s="10">
        <v>0</v>
      </c>
      <c r="W16" s="10">
        <v>1</v>
      </c>
      <c r="X16" s="10">
        <v>0</v>
      </c>
      <c r="Y16" s="10">
        <v>0</v>
      </c>
      <c r="Z16" s="53">
        <v>2200</v>
      </c>
    </row>
    <row r="17" spans="2:26" x14ac:dyDescent="0.2">
      <c r="B17" s="54" t="s">
        <v>26</v>
      </c>
      <c r="C17" s="13">
        <v>0</v>
      </c>
      <c r="D17" s="15">
        <v>1000</v>
      </c>
      <c r="E17" s="54">
        <f>SUM(C17:D17)</f>
        <v>1000</v>
      </c>
      <c r="O17" s="12">
        <v>1</v>
      </c>
      <c r="P17" s="64">
        <v>1</v>
      </c>
      <c r="Q17" s="64">
        <v>0</v>
      </c>
      <c r="R17" s="64">
        <v>0</v>
      </c>
      <c r="S17" s="64">
        <v>0</v>
      </c>
      <c r="T17" s="13">
        <v>0</v>
      </c>
      <c r="U17" s="64">
        <v>0</v>
      </c>
      <c r="V17" s="13">
        <v>-1</v>
      </c>
      <c r="W17" s="13">
        <v>-1</v>
      </c>
      <c r="X17" s="13">
        <v>-1</v>
      </c>
      <c r="Y17" s="13">
        <v>-1</v>
      </c>
      <c r="Z17" s="7">
        <v>1000</v>
      </c>
    </row>
    <row r="18" spans="2:26" x14ac:dyDescent="0.2">
      <c r="B18" s="54" t="s">
        <v>27</v>
      </c>
      <c r="C18" s="13">
        <v>300</v>
      </c>
      <c r="D18" s="15">
        <v>1700</v>
      </c>
      <c r="E18" s="54">
        <f t="shared" ref="E18:E19" si="2">SUM(C18:D18)</f>
        <v>2000</v>
      </c>
      <c r="O18" s="12">
        <v>0</v>
      </c>
      <c r="P18" s="64">
        <v>0</v>
      </c>
      <c r="Q18" s="64">
        <v>0</v>
      </c>
      <c r="R18" s="64">
        <v>0</v>
      </c>
      <c r="S18" s="64">
        <v>0</v>
      </c>
      <c r="T18" s="13">
        <v>0</v>
      </c>
      <c r="U18" s="64">
        <v>1</v>
      </c>
      <c r="V18" s="13">
        <v>1</v>
      </c>
      <c r="W18" s="13">
        <v>1</v>
      </c>
      <c r="X18" s="13">
        <v>1</v>
      </c>
      <c r="Y18" s="13">
        <v>1</v>
      </c>
      <c r="Z18" s="7">
        <v>0</v>
      </c>
    </row>
    <row r="19" spans="2:26" x14ac:dyDescent="0.2">
      <c r="B19" s="55" t="s">
        <v>28</v>
      </c>
      <c r="C19" s="17">
        <v>2200</v>
      </c>
      <c r="D19" s="18">
        <v>0</v>
      </c>
      <c r="E19" s="55">
        <f t="shared" si="2"/>
        <v>2200</v>
      </c>
      <c r="O19" s="12">
        <v>1</v>
      </c>
      <c r="P19" s="64">
        <v>0</v>
      </c>
      <c r="Q19" s="64">
        <v>1</v>
      </c>
      <c r="R19" s="64">
        <v>0</v>
      </c>
      <c r="S19" s="64">
        <v>0</v>
      </c>
      <c r="T19" s="13">
        <v>-1</v>
      </c>
      <c r="U19" s="64">
        <v>0</v>
      </c>
      <c r="V19" s="13">
        <v>0</v>
      </c>
      <c r="W19" s="13">
        <v>-1</v>
      </c>
      <c r="X19" s="13">
        <v>-1</v>
      </c>
      <c r="Y19" s="13">
        <v>0</v>
      </c>
      <c r="Z19" s="7">
        <v>300</v>
      </c>
    </row>
    <row r="20" spans="2:26" x14ac:dyDescent="0.2">
      <c r="B20" s="6" t="s">
        <v>34</v>
      </c>
      <c r="C20" s="4">
        <f>SUM(C17:C19)</f>
        <v>2500</v>
      </c>
      <c r="D20" s="5">
        <f t="shared" ref="D20" si="3">SUM(D17:D19)</f>
        <v>2700</v>
      </c>
      <c r="E20" s="56">
        <f>SUMPRODUCT(C17:D19,C4:D6)</f>
        <v>383</v>
      </c>
      <c r="O20" s="16">
        <v>-1</v>
      </c>
      <c r="P20" s="65">
        <v>0</v>
      </c>
      <c r="Q20" s="65">
        <v>0</v>
      </c>
      <c r="R20" s="65">
        <v>1</v>
      </c>
      <c r="S20" s="65">
        <v>0</v>
      </c>
      <c r="T20" s="17">
        <v>1</v>
      </c>
      <c r="U20" s="65">
        <v>0</v>
      </c>
      <c r="V20" s="17">
        <v>1</v>
      </c>
      <c r="W20" s="17">
        <v>1</v>
      </c>
      <c r="X20" s="17">
        <v>1</v>
      </c>
      <c r="Y20" s="17">
        <v>0</v>
      </c>
      <c r="Z20" s="52">
        <v>1700</v>
      </c>
    </row>
    <row r="23" spans="2:26" x14ac:dyDescent="0.2">
      <c r="O23" s="50" t="s">
        <v>45</v>
      </c>
      <c r="P23" s="64">
        <v>2200</v>
      </c>
      <c r="Q23">
        <f>P23*S6</f>
        <v>132</v>
      </c>
    </row>
    <row r="24" spans="2:26" x14ac:dyDescent="0.2">
      <c r="O24" s="50" t="s">
        <v>42</v>
      </c>
      <c r="P24" s="64">
        <v>1000</v>
      </c>
      <c r="Q24">
        <f>P24*P6</f>
        <v>100</v>
      </c>
    </row>
    <row r="25" spans="2:26" x14ac:dyDescent="0.2">
      <c r="O25" s="50" t="s">
        <v>70</v>
      </c>
      <c r="P25" s="64">
        <v>0</v>
      </c>
      <c r="Q25">
        <f>P25*U6</f>
        <v>0</v>
      </c>
    </row>
    <row r="26" spans="2:26" x14ac:dyDescent="0.2">
      <c r="O26" s="50" t="s">
        <v>43</v>
      </c>
      <c r="P26" s="64">
        <v>300</v>
      </c>
      <c r="Q26">
        <f>P26*Q6</f>
        <v>15</v>
      </c>
    </row>
    <row r="27" spans="2:26" x14ac:dyDescent="0.2">
      <c r="O27" s="50" t="s">
        <v>44</v>
      </c>
      <c r="P27" s="64">
        <v>1700</v>
      </c>
      <c r="Q27">
        <f>P27*R6</f>
        <v>136</v>
      </c>
    </row>
    <row r="28" spans="2:26" x14ac:dyDescent="0.2">
      <c r="O28" s="50"/>
    </row>
    <row r="29" spans="2:26" x14ac:dyDescent="0.2">
      <c r="O29" s="50" t="s">
        <v>5</v>
      </c>
      <c r="Q29">
        <f>SUM(Q23:Q27)</f>
        <v>383</v>
      </c>
    </row>
    <row r="34" spans="15:15" x14ac:dyDescent="0.2">
      <c r="O34" t="s">
        <v>71</v>
      </c>
    </row>
    <row r="36" spans="15:15" x14ac:dyDescent="0.2">
      <c r="O36" t="s">
        <v>72</v>
      </c>
    </row>
    <row r="38" spans="15:15" x14ac:dyDescent="0.2">
      <c r="O38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relatorio</vt:lpstr>
      <vt:lpstr>Sensitivity Report 1</vt:lpstr>
      <vt:lpstr>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2021-06-21T14:03:53Z</dcterms:created>
  <dcterms:modified xsi:type="dcterms:W3CDTF">2021-06-21T20:44:06Z</dcterms:modified>
</cp:coreProperties>
</file>